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https://cf-my.sharepoint.com/personal/patterson_cardiff_ac_uk/Documents/EnergyREV_shared/Outputs/2020/5.1Fell_202003-Portal/"/>
    </mc:Choice>
  </mc:AlternateContent>
  <xr:revisionPtr revIDLastSave="1" documentId="11_48AA493647D787CADAFDDDF1267645BA3FA78987" xr6:coauthVersionLast="45" xr6:coauthVersionMax="45" xr10:uidLastSave="{633BD49C-C7F3-4B71-A182-6F16BFFA2A41}"/>
  <bookViews>
    <workbookView xWindow="1520" yWindow="1000" windowWidth="9040" windowHeight="9240" xr2:uid="{00000000-000D-0000-FFFF-FFFF00000000}"/>
  </bookViews>
  <sheets>
    <sheet name="Title page" sheetId="8" r:id="rId1"/>
    <sheet name="Search" sheetId="4" r:id="rId2"/>
    <sheet name="Search_set" sheetId="7" r:id="rId3"/>
    <sheet name="ChallengeArea" sheetId="5" r:id="rId4"/>
    <sheet name="ChallengeAreaMulti" sheetId="9" r:id="rId5"/>
    <sheet name="Data" sheetId="1" state="hidden" r:id="rId6"/>
    <sheet name="Admin" sheetId="6" state="hidden" r:id="rId7"/>
  </sheets>
  <definedNames>
    <definedName name="_xlnm._FilterDatabase" localSheetId="5" hidden="1">Data!$A$1:$T$701</definedName>
    <definedName name="business">'Title page'!$C$32</definedName>
    <definedName name="data">'Title page'!$C$33</definedName>
    <definedName name="dummydrop">Admin!$J$2:$J$5</definedName>
    <definedName name="Ecosystem">'Title page'!$C$34</definedName>
    <definedName name="evaluation">'Title page'!$C$35</definedName>
    <definedName name="heating">'Title page'!$C$36</definedName>
    <definedName name="mobility">'Title page'!$C$37</definedName>
    <definedName name="policy">'Title page'!$C$38</definedName>
    <definedName name="searchdrop">OFFSET(Admin!$G$2,  0, 0, Admin!$H$1)</definedName>
    <definedName name="searchset">'Title page'!$C$24</definedName>
    <definedName name="searchterm">'Title page'!$C$21</definedName>
    <definedName name="skills">'Title page'!$C$41</definedName>
    <definedName name="tech">'Title page'!$C$39</definedName>
    <definedName name="themedrop">Admin!$A$2:$A$12</definedName>
    <definedName name="themeselected">Admin!$D$3</definedName>
    <definedName name="users">'Title page'!$C$40</definedName>
    <definedName name="yesnodrop">Admin!$M$2:$M$3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01" i="1" l="1"/>
  <c r="AA701" i="1"/>
  <c r="V701" i="1"/>
  <c r="U701" i="1"/>
  <c r="T701" i="1"/>
  <c r="S701" i="1"/>
  <c r="R701" i="1"/>
  <c r="Q701" i="1"/>
  <c r="P701" i="1"/>
  <c r="O701" i="1"/>
  <c r="N701" i="1"/>
  <c r="M701" i="1"/>
  <c r="L701" i="1"/>
  <c r="K701" i="1"/>
  <c r="AB700" i="1"/>
  <c r="AA700" i="1"/>
  <c r="V700" i="1"/>
  <c r="U700" i="1"/>
  <c r="T700" i="1"/>
  <c r="S700" i="1"/>
  <c r="R700" i="1"/>
  <c r="Q700" i="1"/>
  <c r="P700" i="1"/>
  <c r="O700" i="1"/>
  <c r="N700" i="1"/>
  <c r="M700" i="1"/>
  <c r="L700" i="1"/>
  <c r="K700" i="1"/>
  <c r="AB699" i="1"/>
  <c r="AA699" i="1"/>
  <c r="V699" i="1"/>
  <c r="U699" i="1"/>
  <c r="T699" i="1"/>
  <c r="S699" i="1"/>
  <c r="R699" i="1"/>
  <c r="Q699" i="1"/>
  <c r="P699" i="1"/>
  <c r="O699" i="1"/>
  <c r="N699" i="1"/>
  <c r="M699" i="1"/>
  <c r="L699" i="1"/>
  <c r="K699" i="1"/>
  <c r="AB698" i="1"/>
  <c r="AA698" i="1"/>
  <c r="V698" i="1"/>
  <c r="U698" i="1"/>
  <c r="T698" i="1"/>
  <c r="S698" i="1"/>
  <c r="R698" i="1"/>
  <c r="Q698" i="1"/>
  <c r="P698" i="1"/>
  <c r="O698" i="1"/>
  <c r="N698" i="1"/>
  <c r="M698" i="1"/>
  <c r="L698" i="1"/>
  <c r="K698" i="1"/>
  <c r="AE698" i="1" s="1"/>
  <c r="AB697" i="1"/>
  <c r="AA697" i="1"/>
  <c r="V697" i="1"/>
  <c r="U697" i="1"/>
  <c r="T697" i="1"/>
  <c r="S697" i="1"/>
  <c r="R697" i="1"/>
  <c r="Q697" i="1"/>
  <c r="AE697" i="1" s="1"/>
  <c r="P697" i="1"/>
  <c r="O697" i="1"/>
  <c r="N697" i="1"/>
  <c r="M697" i="1"/>
  <c r="L697" i="1"/>
  <c r="K697" i="1"/>
  <c r="AB696" i="1"/>
  <c r="AA696" i="1"/>
  <c r="V696" i="1"/>
  <c r="U696" i="1"/>
  <c r="T696" i="1"/>
  <c r="S696" i="1"/>
  <c r="R696" i="1"/>
  <c r="Q696" i="1"/>
  <c r="P696" i="1"/>
  <c r="O696" i="1"/>
  <c r="N696" i="1"/>
  <c r="M696" i="1"/>
  <c r="L696" i="1"/>
  <c r="K696" i="1"/>
  <c r="AB695" i="1"/>
  <c r="AA695" i="1"/>
  <c r="V695" i="1"/>
  <c r="U695" i="1"/>
  <c r="T695" i="1"/>
  <c r="S695" i="1"/>
  <c r="R695" i="1"/>
  <c r="Q695" i="1"/>
  <c r="P695" i="1"/>
  <c r="O695" i="1"/>
  <c r="N695" i="1"/>
  <c r="M695" i="1"/>
  <c r="L695" i="1"/>
  <c r="K695" i="1"/>
  <c r="AB694" i="1"/>
  <c r="AA694" i="1"/>
  <c r="V694" i="1"/>
  <c r="U694" i="1"/>
  <c r="T694" i="1"/>
  <c r="S694" i="1"/>
  <c r="R694" i="1"/>
  <c r="Q694" i="1"/>
  <c r="P694" i="1"/>
  <c r="O694" i="1"/>
  <c r="N694" i="1"/>
  <c r="M694" i="1"/>
  <c r="L694" i="1"/>
  <c r="K694" i="1"/>
  <c r="AB693" i="1"/>
  <c r="AA693" i="1"/>
  <c r="V693" i="1"/>
  <c r="U693" i="1"/>
  <c r="T693" i="1"/>
  <c r="S693" i="1"/>
  <c r="R693" i="1"/>
  <c r="Q693" i="1"/>
  <c r="P693" i="1"/>
  <c r="O693" i="1"/>
  <c r="N693" i="1"/>
  <c r="M693" i="1"/>
  <c r="L693" i="1"/>
  <c r="K693" i="1"/>
  <c r="AB692" i="1"/>
  <c r="AA692" i="1"/>
  <c r="V692" i="1"/>
  <c r="U692" i="1"/>
  <c r="T692" i="1"/>
  <c r="S692" i="1"/>
  <c r="R692" i="1"/>
  <c r="Q692" i="1"/>
  <c r="P692" i="1"/>
  <c r="O692" i="1"/>
  <c r="N692" i="1"/>
  <c r="M692" i="1"/>
  <c r="L692" i="1"/>
  <c r="K692" i="1"/>
  <c r="AB691" i="1"/>
  <c r="AA691" i="1"/>
  <c r="V691" i="1"/>
  <c r="U691" i="1"/>
  <c r="T691" i="1"/>
  <c r="S691" i="1"/>
  <c r="R691" i="1"/>
  <c r="Q691" i="1"/>
  <c r="P691" i="1"/>
  <c r="O691" i="1"/>
  <c r="N691" i="1"/>
  <c r="M691" i="1"/>
  <c r="L691" i="1"/>
  <c r="K691" i="1"/>
  <c r="AB690" i="1"/>
  <c r="AA690" i="1"/>
  <c r="V690" i="1"/>
  <c r="U690" i="1"/>
  <c r="T690" i="1"/>
  <c r="S690" i="1"/>
  <c r="R690" i="1"/>
  <c r="Q690" i="1"/>
  <c r="P690" i="1"/>
  <c r="O690" i="1"/>
  <c r="N690" i="1"/>
  <c r="M690" i="1"/>
  <c r="L690" i="1"/>
  <c r="K690" i="1"/>
  <c r="AB689" i="1"/>
  <c r="AA689" i="1"/>
  <c r="V689" i="1"/>
  <c r="U689" i="1"/>
  <c r="T689" i="1"/>
  <c r="S689" i="1"/>
  <c r="R689" i="1"/>
  <c r="Q689" i="1"/>
  <c r="P689" i="1"/>
  <c r="O689" i="1"/>
  <c r="N689" i="1"/>
  <c r="M689" i="1"/>
  <c r="L689" i="1"/>
  <c r="K689" i="1"/>
  <c r="AB688" i="1"/>
  <c r="AA688" i="1"/>
  <c r="V688" i="1"/>
  <c r="U688" i="1"/>
  <c r="T688" i="1"/>
  <c r="S688" i="1"/>
  <c r="R688" i="1"/>
  <c r="Q688" i="1"/>
  <c r="P688" i="1"/>
  <c r="O688" i="1"/>
  <c r="N688" i="1"/>
  <c r="M688" i="1"/>
  <c r="L688" i="1"/>
  <c r="K688" i="1"/>
  <c r="AB687" i="1"/>
  <c r="AA687" i="1"/>
  <c r="V687" i="1"/>
  <c r="U687" i="1"/>
  <c r="T687" i="1"/>
  <c r="S687" i="1"/>
  <c r="R687" i="1"/>
  <c r="Q687" i="1"/>
  <c r="P687" i="1"/>
  <c r="O687" i="1"/>
  <c r="N687" i="1"/>
  <c r="M687" i="1"/>
  <c r="L687" i="1"/>
  <c r="K687" i="1"/>
  <c r="AB686" i="1"/>
  <c r="AA686" i="1"/>
  <c r="V686" i="1"/>
  <c r="U686" i="1"/>
  <c r="T686" i="1"/>
  <c r="S686" i="1"/>
  <c r="R686" i="1"/>
  <c r="Q686" i="1"/>
  <c r="P686" i="1"/>
  <c r="O686" i="1"/>
  <c r="N686" i="1"/>
  <c r="M686" i="1"/>
  <c r="L686" i="1"/>
  <c r="K686" i="1"/>
  <c r="AB685" i="1"/>
  <c r="AA685" i="1"/>
  <c r="V685" i="1"/>
  <c r="U685" i="1"/>
  <c r="T685" i="1"/>
  <c r="S685" i="1"/>
  <c r="R685" i="1"/>
  <c r="Q685" i="1"/>
  <c r="AE685" i="1" s="1"/>
  <c r="P685" i="1"/>
  <c r="O685" i="1"/>
  <c r="N685" i="1"/>
  <c r="M685" i="1"/>
  <c r="L685" i="1"/>
  <c r="K685" i="1"/>
  <c r="AB684" i="1"/>
  <c r="AA684" i="1"/>
  <c r="V684" i="1"/>
  <c r="U684" i="1"/>
  <c r="T684" i="1"/>
  <c r="S684" i="1"/>
  <c r="R684" i="1"/>
  <c r="Q684" i="1"/>
  <c r="P684" i="1"/>
  <c r="O684" i="1"/>
  <c r="N684" i="1"/>
  <c r="M684" i="1"/>
  <c r="L684" i="1"/>
  <c r="K684" i="1"/>
  <c r="AB683" i="1"/>
  <c r="AA683" i="1"/>
  <c r="V683" i="1"/>
  <c r="U683" i="1"/>
  <c r="T683" i="1"/>
  <c r="S683" i="1"/>
  <c r="R683" i="1"/>
  <c r="Q683" i="1"/>
  <c r="P683" i="1"/>
  <c r="O683" i="1"/>
  <c r="N683" i="1"/>
  <c r="M683" i="1"/>
  <c r="L683" i="1"/>
  <c r="K683" i="1"/>
  <c r="AB682" i="1"/>
  <c r="AA682" i="1"/>
  <c r="V682" i="1"/>
  <c r="U682" i="1"/>
  <c r="T682" i="1"/>
  <c r="S682" i="1"/>
  <c r="R682" i="1"/>
  <c r="Q682" i="1"/>
  <c r="P682" i="1"/>
  <c r="O682" i="1"/>
  <c r="N682" i="1"/>
  <c r="M682" i="1"/>
  <c r="L682" i="1"/>
  <c r="K682" i="1"/>
  <c r="AE682" i="1" s="1"/>
  <c r="AB681" i="1"/>
  <c r="AA681" i="1"/>
  <c r="V681" i="1"/>
  <c r="U681" i="1"/>
  <c r="T681" i="1"/>
  <c r="S681" i="1"/>
  <c r="R681" i="1"/>
  <c r="Q681" i="1"/>
  <c r="P681" i="1"/>
  <c r="O681" i="1"/>
  <c r="N681" i="1"/>
  <c r="M681" i="1"/>
  <c r="L681" i="1"/>
  <c r="K681" i="1"/>
  <c r="AB680" i="1"/>
  <c r="AA680" i="1"/>
  <c r="V680" i="1"/>
  <c r="U680" i="1"/>
  <c r="T680" i="1"/>
  <c r="S680" i="1"/>
  <c r="R680" i="1"/>
  <c r="Q680" i="1"/>
  <c r="P680" i="1"/>
  <c r="O680" i="1"/>
  <c r="N680" i="1"/>
  <c r="M680" i="1"/>
  <c r="L680" i="1"/>
  <c r="K680" i="1"/>
  <c r="AB679" i="1"/>
  <c r="AA679" i="1"/>
  <c r="V679" i="1"/>
  <c r="U679" i="1"/>
  <c r="T679" i="1"/>
  <c r="S679" i="1"/>
  <c r="R679" i="1"/>
  <c r="Q679" i="1"/>
  <c r="P679" i="1"/>
  <c r="O679" i="1"/>
  <c r="N679" i="1"/>
  <c r="M679" i="1"/>
  <c r="L679" i="1"/>
  <c r="K679" i="1"/>
  <c r="AB678" i="1"/>
  <c r="AA678" i="1"/>
  <c r="V678" i="1"/>
  <c r="U678" i="1"/>
  <c r="T678" i="1"/>
  <c r="S678" i="1"/>
  <c r="R678" i="1"/>
  <c r="Q678" i="1"/>
  <c r="P678" i="1"/>
  <c r="O678" i="1"/>
  <c r="N678" i="1"/>
  <c r="M678" i="1"/>
  <c r="L678" i="1"/>
  <c r="K678" i="1"/>
  <c r="AB677" i="1"/>
  <c r="AA677" i="1"/>
  <c r="V677" i="1"/>
  <c r="U677" i="1"/>
  <c r="T677" i="1"/>
  <c r="S677" i="1"/>
  <c r="R677" i="1"/>
  <c r="Q677" i="1"/>
  <c r="P677" i="1"/>
  <c r="O677" i="1"/>
  <c r="N677" i="1"/>
  <c r="M677" i="1"/>
  <c r="L677" i="1"/>
  <c r="K677" i="1"/>
  <c r="AB676" i="1"/>
  <c r="AA676" i="1"/>
  <c r="V676" i="1"/>
  <c r="U676" i="1"/>
  <c r="T676" i="1"/>
  <c r="S676" i="1"/>
  <c r="R676" i="1"/>
  <c r="Q676" i="1"/>
  <c r="P676" i="1"/>
  <c r="O676" i="1"/>
  <c r="N676" i="1"/>
  <c r="M676" i="1"/>
  <c r="L676" i="1"/>
  <c r="K676" i="1"/>
  <c r="AB675" i="1"/>
  <c r="AA675" i="1"/>
  <c r="V675" i="1"/>
  <c r="U675" i="1"/>
  <c r="T675" i="1"/>
  <c r="S675" i="1"/>
  <c r="R675" i="1"/>
  <c r="Q675" i="1"/>
  <c r="P675" i="1"/>
  <c r="O675" i="1"/>
  <c r="N675" i="1"/>
  <c r="M675" i="1"/>
  <c r="L675" i="1"/>
  <c r="K675" i="1"/>
  <c r="AB674" i="1"/>
  <c r="AA674" i="1"/>
  <c r="V674" i="1"/>
  <c r="U674" i="1"/>
  <c r="T674" i="1"/>
  <c r="S674" i="1"/>
  <c r="R674" i="1"/>
  <c r="Q674" i="1"/>
  <c r="P674" i="1"/>
  <c r="O674" i="1"/>
  <c r="N674" i="1"/>
  <c r="M674" i="1"/>
  <c r="L674" i="1"/>
  <c r="K674" i="1"/>
  <c r="AB673" i="1"/>
  <c r="AA673" i="1"/>
  <c r="V673" i="1"/>
  <c r="U673" i="1"/>
  <c r="T673" i="1"/>
  <c r="S673" i="1"/>
  <c r="R673" i="1"/>
  <c r="Q673" i="1"/>
  <c r="P673" i="1"/>
  <c r="O673" i="1"/>
  <c r="N673" i="1"/>
  <c r="M673" i="1"/>
  <c r="L673" i="1"/>
  <c r="K673" i="1"/>
  <c r="AB672" i="1"/>
  <c r="AA672" i="1"/>
  <c r="V672" i="1"/>
  <c r="U672" i="1"/>
  <c r="T672" i="1"/>
  <c r="S672" i="1"/>
  <c r="R672" i="1"/>
  <c r="Q672" i="1"/>
  <c r="P672" i="1"/>
  <c r="O672" i="1"/>
  <c r="N672" i="1"/>
  <c r="M672" i="1"/>
  <c r="L672" i="1"/>
  <c r="K672" i="1"/>
  <c r="AB671" i="1"/>
  <c r="AA671" i="1"/>
  <c r="V671" i="1"/>
  <c r="U671" i="1"/>
  <c r="T671" i="1"/>
  <c r="S671" i="1"/>
  <c r="R671" i="1"/>
  <c r="Q671" i="1"/>
  <c r="P671" i="1"/>
  <c r="O671" i="1"/>
  <c r="N671" i="1"/>
  <c r="M671" i="1"/>
  <c r="L671" i="1"/>
  <c r="K671" i="1"/>
  <c r="AB670" i="1"/>
  <c r="AA670" i="1"/>
  <c r="V670" i="1"/>
  <c r="U670" i="1"/>
  <c r="T670" i="1"/>
  <c r="S670" i="1"/>
  <c r="R670" i="1"/>
  <c r="Q670" i="1"/>
  <c r="P670" i="1"/>
  <c r="O670" i="1"/>
  <c r="N670" i="1"/>
  <c r="M670" i="1"/>
  <c r="L670" i="1"/>
  <c r="K670" i="1"/>
  <c r="AE670" i="1" s="1"/>
  <c r="AB669" i="1"/>
  <c r="AA669" i="1"/>
  <c r="V669" i="1"/>
  <c r="U669" i="1"/>
  <c r="T669" i="1"/>
  <c r="S669" i="1"/>
  <c r="R669" i="1"/>
  <c r="Q669" i="1"/>
  <c r="P669" i="1"/>
  <c r="O669" i="1"/>
  <c r="N669" i="1"/>
  <c r="M669" i="1"/>
  <c r="L669" i="1"/>
  <c r="K669" i="1"/>
  <c r="AB668" i="1"/>
  <c r="AA668" i="1"/>
  <c r="V668" i="1"/>
  <c r="U668" i="1"/>
  <c r="T668" i="1"/>
  <c r="S668" i="1"/>
  <c r="R668" i="1"/>
  <c r="Q668" i="1"/>
  <c r="P668" i="1"/>
  <c r="O668" i="1"/>
  <c r="N668" i="1"/>
  <c r="M668" i="1"/>
  <c r="L668" i="1"/>
  <c r="K668" i="1"/>
  <c r="AB667" i="1"/>
  <c r="AA667" i="1"/>
  <c r="V667" i="1"/>
  <c r="U667" i="1"/>
  <c r="T667" i="1"/>
  <c r="S667" i="1"/>
  <c r="R667" i="1"/>
  <c r="Q667" i="1"/>
  <c r="P667" i="1"/>
  <c r="O667" i="1"/>
  <c r="N667" i="1"/>
  <c r="M667" i="1"/>
  <c r="L667" i="1"/>
  <c r="K667" i="1"/>
  <c r="AB666" i="1"/>
  <c r="AA666" i="1"/>
  <c r="V666" i="1"/>
  <c r="U666" i="1"/>
  <c r="T666" i="1"/>
  <c r="S666" i="1"/>
  <c r="R666" i="1"/>
  <c r="Q666" i="1"/>
  <c r="P666" i="1"/>
  <c r="O666" i="1"/>
  <c r="N666" i="1"/>
  <c r="M666" i="1"/>
  <c r="L666" i="1"/>
  <c r="K666" i="1"/>
  <c r="AE666" i="1" s="1"/>
  <c r="AB665" i="1"/>
  <c r="AA665" i="1"/>
  <c r="V665" i="1"/>
  <c r="U665" i="1"/>
  <c r="T665" i="1"/>
  <c r="S665" i="1"/>
  <c r="R665" i="1"/>
  <c r="Q665" i="1"/>
  <c r="P665" i="1"/>
  <c r="O665" i="1"/>
  <c r="N665" i="1"/>
  <c r="M665" i="1"/>
  <c r="L665" i="1"/>
  <c r="K665" i="1"/>
  <c r="AB664" i="1"/>
  <c r="AA664" i="1"/>
  <c r="V664" i="1"/>
  <c r="U664" i="1"/>
  <c r="T664" i="1"/>
  <c r="S664" i="1"/>
  <c r="R664" i="1"/>
  <c r="Q664" i="1"/>
  <c r="P664" i="1"/>
  <c r="O664" i="1"/>
  <c r="N664" i="1"/>
  <c r="M664" i="1"/>
  <c r="L664" i="1"/>
  <c r="K664" i="1"/>
  <c r="AB663" i="1"/>
  <c r="AA663" i="1"/>
  <c r="V663" i="1"/>
  <c r="U663" i="1"/>
  <c r="T663" i="1"/>
  <c r="S663" i="1"/>
  <c r="R663" i="1"/>
  <c r="Q663" i="1"/>
  <c r="P663" i="1"/>
  <c r="O663" i="1"/>
  <c r="N663" i="1"/>
  <c r="M663" i="1"/>
  <c r="L663" i="1"/>
  <c r="K663" i="1"/>
  <c r="AB662" i="1"/>
  <c r="AA662" i="1"/>
  <c r="V662" i="1"/>
  <c r="U662" i="1"/>
  <c r="T662" i="1"/>
  <c r="S662" i="1"/>
  <c r="R662" i="1"/>
  <c r="Q662" i="1"/>
  <c r="P662" i="1"/>
  <c r="O662" i="1"/>
  <c r="N662" i="1"/>
  <c r="M662" i="1"/>
  <c r="L662" i="1"/>
  <c r="K662" i="1"/>
  <c r="AB661" i="1"/>
  <c r="AA661" i="1"/>
  <c r="V661" i="1"/>
  <c r="U661" i="1"/>
  <c r="T661" i="1"/>
  <c r="S661" i="1"/>
  <c r="R661" i="1"/>
  <c r="Q661" i="1"/>
  <c r="P661" i="1"/>
  <c r="O661" i="1"/>
  <c r="N661" i="1"/>
  <c r="M661" i="1"/>
  <c r="L661" i="1"/>
  <c r="K661" i="1"/>
  <c r="AB660" i="1"/>
  <c r="AA660" i="1"/>
  <c r="V660" i="1"/>
  <c r="U660" i="1"/>
  <c r="T660" i="1"/>
  <c r="S660" i="1"/>
  <c r="R660" i="1"/>
  <c r="Q660" i="1"/>
  <c r="P660" i="1"/>
  <c r="O660" i="1"/>
  <c r="N660" i="1"/>
  <c r="M660" i="1"/>
  <c r="L660" i="1"/>
  <c r="K660" i="1"/>
  <c r="AB659" i="1"/>
  <c r="AA659" i="1"/>
  <c r="V659" i="1"/>
  <c r="U659" i="1"/>
  <c r="T659" i="1"/>
  <c r="S659" i="1"/>
  <c r="R659" i="1"/>
  <c r="Q659" i="1"/>
  <c r="P659" i="1"/>
  <c r="O659" i="1"/>
  <c r="N659" i="1"/>
  <c r="M659" i="1"/>
  <c r="L659" i="1"/>
  <c r="K659" i="1"/>
  <c r="AB658" i="1"/>
  <c r="AA658" i="1"/>
  <c r="V658" i="1"/>
  <c r="U658" i="1"/>
  <c r="T658" i="1"/>
  <c r="S658" i="1"/>
  <c r="R658" i="1"/>
  <c r="Q658" i="1"/>
  <c r="P658" i="1"/>
  <c r="O658" i="1"/>
  <c r="N658" i="1"/>
  <c r="M658" i="1"/>
  <c r="L658" i="1"/>
  <c r="K658" i="1"/>
  <c r="AB657" i="1"/>
  <c r="AA657" i="1"/>
  <c r="V657" i="1"/>
  <c r="U657" i="1"/>
  <c r="T657" i="1"/>
  <c r="S657" i="1"/>
  <c r="R657" i="1"/>
  <c r="Q657" i="1"/>
  <c r="AE657" i="1" s="1"/>
  <c r="P657" i="1"/>
  <c r="O657" i="1"/>
  <c r="N657" i="1"/>
  <c r="M657" i="1"/>
  <c r="L657" i="1"/>
  <c r="K657" i="1"/>
  <c r="AB656" i="1"/>
  <c r="AA656" i="1"/>
  <c r="V656" i="1"/>
  <c r="U656" i="1"/>
  <c r="T656" i="1"/>
  <c r="S656" i="1"/>
  <c r="R656" i="1"/>
  <c r="Q656" i="1"/>
  <c r="P656" i="1"/>
  <c r="O656" i="1"/>
  <c r="N656" i="1"/>
  <c r="M656" i="1"/>
  <c r="L656" i="1"/>
  <c r="K656" i="1"/>
  <c r="AB655" i="1"/>
  <c r="AA655" i="1"/>
  <c r="V655" i="1"/>
  <c r="U655" i="1"/>
  <c r="T655" i="1"/>
  <c r="S655" i="1"/>
  <c r="R655" i="1"/>
  <c r="Q655" i="1"/>
  <c r="P655" i="1"/>
  <c r="O655" i="1"/>
  <c r="N655" i="1"/>
  <c r="M655" i="1"/>
  <c r="L655" i="1"/>
  <c r="K655" i="1"/>
  <c r="AB654" i="1"/>
  <c r="AA654" i="1"/>
  <c r="V654" i="1"/>
  <c r="U654" i="1"/>
  <c r="T654" i="1"/>
  <c r="S654" i="1"/>
  <c r="R654" i="1"/>
  <c r="Q654" i="1"/>
  <c r="P654" i="1"/>
  <c r="O654" i="1"/>
  <c r="N654" i="1"/>
  <c r="M654" i="1"/>
  <c r="L654" i="1"/>
  <c r="K654" i="1"/>
  <c r="AB653" i="1"/>
  <c r="AA653" i="1"/>
  <c r="V653" i="1"/>
  <c r="U653" i="1"/>
  <c r="T653" i="1"/>
  <c r="S653" i="1"/>
  <c r="R653" i="1"/>
  <c r="Q653" i="1"/>
  <c r="P653" i="1"/>
  <c r="O653" i="1"/>
  <c r="N653" i="1"/>
  <c r="M653" i="1"/>
  <c r="L653" i="1"/>
  <c r="K653" i="1"/>
  <c r="AB652" i="1"/>
  <c r="AA652" i="1"/>
  <c r="V652" i="1"/>
  <c r="U652" i="1"/>
  <c r="T652" i="1"/>
  <c r="S652" i="1"/>
  <c r="R652" i="1"/>
  <c r="Q652" i="1"/>
  <c r="P652" i="1"/>
  <c r="O652" i="1"/>
  <c r="N652" i="1"/>
  <c r="M652" i="1"/>
  <c r="L652" i="1"/>
  <c r="K652" i="1"/>
  <c r="AB651" i="1"/>
  <c r="AA651" i="1"/>
  <c r="V651" i="1"/>
  <c r="U651" i="1"/>
  <c r="T651" i="1"/>
  <c r="S651" i="1"/>
  <c r="R651" i="1"/>
  <c r="Q651" i="1"/>
  <c r="P651" i="1"/>
  <c r="O651" i="1"/>
  <c r="N651" i="1"/>
  <c r="M651" i="1"/>
  <c r="L651" i="1"/>
  <c r="K651" i="1"/>
  <c r="AB650" i="1"/>
  <c r="AA650" i="1"/>
  <c r="V650" i="1"/>
  <c r="U650" i="1"/>
  <c r="T650" i="1"/>
  <c r="S650" i="1"/>
  <c r="R650" i="1"/>
  <c r="Q650" i="1"/>
  <c r="P650" i="1"/>
  <c r="O650" i="1"/>
  <c r="N650" i="1"/>
  <c r="M650" i="1"/>
  <c r="L650" i="1"/>
  <c r="K650" i="1"/>
  <c r="AE650" i="1" s="1"/>
  <c r="AB649" i="1"/>
  <c r="AA649" i="1"/>
  <c r="V649" i="1"/>
  <c r="U649" i="1"/>
  <c r="T649" i="1"/>
  <c r="S649" i="1"/>
  <c r="R649" i="1"/>
  <c r="Q649" i="1"/>
  <c r="P649" i="1"/>
  <c r="O649" i="1"/>
  <c r="N649" i="1"/>
  <c r="M649" i="1"/>
  <c r="L649" i="1"/>
  <c r="K649" i="1"/>
  <c r="AB648" i="1"/>
  <c r="AA648" i="1"/>
  <c r="V648" i="1"/>
  <c r="U648" i="1"/>
  <c r="T648" i="1"/>
  <c r="S648" i="1"/>
  <c r="R648" i="1"/>
  <c r="Q648" i="1"/>
  <c r="P648" i="1"/>
  <c r="O648" i="1"/>
  <c r="N648" i="1"/>
  <c r="M648" i="1"/>
  <c r="L648" i="1"/>
  <c r="K648" i="1"/>
  <c r="AB647" i="1"/>
  <c r="AA647" i="1"/>
  <c r="V647" i="1"/>
  <c r="U647" i="1"/>
  <c r="T647" i="1"/>
  <c r="S647" i="1"/>
  <c r="R647" i="1"/>
  <c r="Q647" i="1"/>
  <c r="P647" i="1"/>
  <c r="O647" i="1"/>
  <c r="N647" i="1"/>
  <c r="M647" i="1"/>
  <c r="L647" i="1"/>
  <c r="K647" i="1"/>
  <c r="AB646" i="1"/>
  <c r="AA646" i="1"/>
  <c r="V646" i="1"/>
  <c r="U646" i="1"/>
  <c r="T646" i="1"/>
  <c r="S646" i="1"/>
  <c r="R646" i="1"/>
  <c r="Q646" i="1"/>
  <c r="P646" i="1"/>
  <c r="O646" i="1"/>
  <c r="N646" i="1"/>
  <c r="M646" i="1"/>
  <c r="L646" i="1"/>
  <c r="K646" i="1"/>
  <c r="AB645" i="1"/>
  <c r="AA645" i="1"/>
  <c r="V645" i="1"/>
  <c r="U645" i="1"/>
  <c r="T645" i="1"/>
  <c r="S645" i="1"/>
  <c r="R645" i="1"/>
  <c r="Q645" i="1"/>
  <c r="AE645" i="1" s="1"/>
  <c r="P645" i="1"/>
  <c r="O645" i="1"/>
  <c r="N645" i="1"/>
  <c r="M645" i="1"/>
  <c r="L645" i="1"/>
  <c r="K645" i="1"/>
  <c r="AB644" i="1"/>
  <c r="AA644" i="1"/>
  <c r="V644" i="1"/>
  <c r="U644" i="1"/>
  <c r="T644" i="1"/>
  <c r="S644" i="1"/>
  <c r="R644" i="1"/>
  <c r="Q644" i="1"/>
  <c r="P644" i="1"/>
  <c r="O644" i="1"/>
  <c r="N644" i="1"/>
  <c r="M644" i="1"/>
  <c r="L644" i="1"/>
  <c r="K644" i="1"/>
  <c r="AB643" i="1"/>
  <c r="AA643" i="1"/>
  <c r="V643" i="1"/>
  <c r="U643" i="1"/>
  <c r="T643" i="1"/>
  <c r="S643" i="1"/>
  <c r="R643" i="1"/>
  <c r="Q643" i="1"/>
  <c r="P643" i="1"/>
  <c r="O643" i="1"/>
  <c r="N643" i="1"/>
  <c r="M643" i="1"/>
  <c r="L643" i="1"/>
  <c r="K643" i="1"/>
  <c r="AB642" i="1"/>
  <c r="AA642" i="1"/>
  <c r="V642" i="1"/>
  <c r="U642" i="1"/>
  <c r="T642" i="1"/>
  <c r="S642" i="1"/>
  <c r="R642" i="1"/>
  <c r="Q642" i="1"/>
  <c r="P642" i="1"/>
  <c r="O642" i="1"/>
  <c r="N642" i="1"/>
  <c r="M642" i="1"/>
  <c r="L642" i="1"/>
  <c r="K642" i="1"/>
  <c r="AB641" i="1"/>
  <c r="AA641" i="1"/>
  <c r="V641" i="1"/>
  <c r="U641" i="1"/>
  <c r="T641" i="1"/>
  <c r="S641" i="1"/>
  <c r="R641" i="1"/>
  <c r="Q641" i="1"/>
  <c r="P641" i="1"/>
  <c r="O641" i="1"/>
  <c r="N641" i="1"/>
  <c r="M641" i="1"/>
  <c r="L641" i="1"/>
  <c r="K641" i="1"/>
  <c r="AB640" i="1"/>
  <c r="AA640" i="1"/>
  <c r="V640" i="1"/>
  <c r="U640" i="1"/>
  <c r="T640" i="1"/>
  <c r="S640" i="1"/>
  <c r="R640" i="1"/>
  <c r="Q640" i="1"/>
  <c r="P640" i="1"/>
  <c r="O640" i="1"/>
  <c r="N640" i="1"/>
  <c r="M640" i="1"/>
  <c r="L640" i="1"/>
  <c r="K640" i="1"/>
  <c r="AB639" i="1"/>
  <c r="AA639" i="1"/>
  <c r="V639" i="1"/>
  <c r="U639" i="1"/>
  <c r="T639" i="1"/>
  <c r="S639" i="1"/>
  <c r="R639" i="1"/>
  <c r="Q639" i="1"/>
  <c r="P639" i="1"/>
  <c r="O639" i="1"/>
  <c r="N639" i="1"/>
  <c r="M639" i="1"/>
  <c r="L639" i="1"/>
  <c r="K639" i="1"/>
  <c r="AB638" i="1"/>
  <c r="AA638" i="1"/>
  <c r="V638" i="1"/>
  <c r="U638" i="1"/>
  <c r="T638" i="1"/>
  <c r="S638" i="1"/>
  <c r="R638" i="1"/>
  <c r="Q638" i="1"/>
  <c r="P638" i="1"/>
  <c r="O638" i="1"/>
  <c r="N638" i="1"/>
  <c r="M638" i="1"/>
  <c r="L638" i="1"/>
  <c r="K638" i="1"/>
  <c r="AB637" i="1"/>
  <c r="AA637" i="1"/>
  <c r="V637" i="1"/>
  <c r="U637" i="1"/>
  <c r="T637" i="1"/>
  <c r="S637" i="1"/>
  <c r="R637" i="1"/>
  <c r="Q637" i="1"/>
  <c r="AE637" i="1" s="1"/>
  <c r="P637" i="1"/>
  <c r="O637" i="1"/>
  <c r="N637" i="1"/>
  <c r="M637" i="1"/>
  <c r="L637" i="1"/>
  <c r="K637" i="1"/>
  <c r="AB636" i="1"/>
  <c r="AA636" i="1"/>
  <c r="V636" i="1"/>
  <c r="U636" i="1"/>
  <c r="T636" i="1"/>
  <c r="S636" i="1"/>
  <c r="R636" i="1"/>
  <c r="Q636" i="1"/>
  <c r="P636" i="1"/>
  <c r="O636" i="1"/>
  <c r="N636" i="1"/>
  <c r="M636" i="1"/>
  <c r="L636" i="1"/>
  <c r="K636" i="1"/>
  <c r="AB635" i="1"/>
  <c r="AA635" i="1"/>
  <c r="V635" i="1"/>
  <c r="U635" i="1"/>
  <c r="T635" i="1"/>
  <c r="S635" i="1"/>
  <c r="R635" i="1"/>
  <c r="Q635" i="1"/>
  <c r="P635" i="1"/>
  <c r="O635" i="1"/>
  <c r="N635" i="1"/>
  <c r="M635" i="1"/>
  <c r="L635" i="1"/>
  <c r="K635" i="1"/>
  <c r="AB634" i="1"/>
  <c r="AA634" i="1"/>
  <c r="V634" i="1"/>
  <c r="U634" i="1"/>
  <c r="T634" i="1"/>
  <c r="S634" i="1"/>
  <c r="R634" i="1"/>
  <c r="Q634" i="1"/>
  <c r="P634" i="1"/>
  <c r="O634" i="1"/>
  <c r="N634" i="1"/>
  <c r="M634" i="1"/>
  <c r="L634" i="1"/>
  <c r="K634" i="1"/>
  <c r="AB633" i="1"/>
  <c r="AA633" i="1"/>
  <c r="V633" i="1"/>
  <c r="U633" i="1"/>
  <c r="T633" i="1"/>
  <c r="S633" i="1"/>
  <c r="R633" i="1"/>
  <c r="Q633" i="1"/>
  <c r="AE633" i="1" s="1"/>
  <c r="P633" i="1"/>
  <c r="O633" i="1"/>
  <c r="N633" i="1"/>
  <c r="M633" i="1"/>
  <c r="L633" i="1"/>
  <c r="K633" i="1"/>
  <c r="AB632" i="1"/>
  <c r="AA632" i="1"/>
  <c r="V632" i="1"/>
  <c r="U632" i="1"/>
  <c r="T632" i="1"/>
  <c r="S632" i="1"/>
  <c r="R632" i="1"/>
  <c r="Q632" i="1"/>
  <c r="P632" i="1"/>
  <c r="O632" i="1"/>
  <c r="N632" i="1"/>
  <c r="M632" i="1"/>
  <c r="L632" i="1"/>
  <c r="K632" i="1"/>
  <c r="AB631" i="1"/>
  <c r="AA631" i="1"/>
  <c r="V631" i="1"/>
  <c r="U631" i="1"/>
  <c r="T631" i="1"/>
  <c r="S631" i="1"/>
  <c r="R631" i="1"/>
  <c r="Q631" i="1"/>
  <c r="P631" i="1"/>
  <c r="O631" i="1"/>
  <c r="N631" i="1"/>
  <c r="M631" i="1"/>
  <c r="L631" i="1"/>
  <c r="K631" i="1"/>
  <c r="AB630" i="1"/>
  <c r="AA630" i="1"/>
  <c r="V630" i="1"/>
  <c r="U630" i="1"/>
  <c r="T630" i="1"/>
  <c r="S630" i="1"/>
  <c r="R630" i="1"/>
  <c r="Q630" i="1"/>
  <c r="P630" i="1"/>
  <c r="O630" i="1"/>
  <c r="N630" i="1"/>
  <c r="M630" i="1"/>
  <c r="L630" i="1"/>
  <c r="K630" i="1"/>
  <c r="AE630" i="1" s="1"/>
  <c r="AB629" i="1"/>
  <c r="AA629" i="1"/>
  <c r="V629" i="1"/>
  <c r="U629" i="1"/>
  <c r="T629" i="1"/>
  <c r="S629" i="1"/>
  <c r="R629" i="1"/>
  <c r="Q629" i="1"/>
  <c r="P629" i="1"/>
  <c r="O629" i="1"/>
  <c r="N629" i="1"/>
  <c r="M629" i="1"/>
  <c r="L629" i="1"/>
  <c r="K629" i="1"/>
  <c r="AB628" i="1"/>
  <c r="AA628" i="1"/>
  <c r="V628" i="1"/>
  <c r="U628" i="1"/>
  <c r="T628" i="1"/>
  <c r="S628" i="1"/>
  <c r="R628" i="1"/>
  <c r="Q628" i="1"/>
  <c r="P628" i="1"/>
  <c r="O628" i="1"/>
  <c r="N628" i="1"/>
  <c r="M628" i="1"/>
  <c r="L628" i="1"/>
  <c r="K628" i="1"/>
  <c r="AB627" i="1"/>
  <c r="AA627" i="1"/>
  <c r="V627" i="1"/>
  <c r="U627" i="1"/>
  <c r="T627" i="1"/>
  <c r="S627" i="1"/>
  <c r="R627" i="1"/>
  <c r="Q627" i="1"/>
  <c r="P627" i="1"/>
  <c r="O627" i="1"/>
  <c r="N627" i="1"/>
  <c r="M627" i="1"/>
  <c r="L627" i="1"/>
  <c r="K627" i="1"/>
  <c r="AB626" i="1"/>
  <c r="AA626" i="1"/>
  <c r="V626" i="1"/>
  <c r="U626" i="1"/>
  <c r="T626" i="1"/>
  <c r="S626" i="1"/>
  <c r="R626" i="1"/>
  <c r="Q626" i="1"/>
  <c r="P626" i="1"/>
  <c r="O626" i="1"/>
  <c r="N626" i="1"/>
  <c r="M626" i="1"/>
  <c r="L626" i="1"/>
  <c r="K626" i="1"/>
  <c r="AB625" i="1"/>
  <c r="AA625" i="1"/>
  <c r="V625" i="1"/>
  <c r="U625" i="1"/>
  <c r="T625" i="1"/>
  <c r="S625" i="1"/>
  <c r="R625" i="1"/>
  <c r="Q625" i="1"/>
  <c r="AE625" i="1" s="1"/>
  <c r="P625" i="1"/>
  <c r="O625" i="1"/>
  <c r="N625" i="1"/>
  <c r="M625" i="1"/>
  <c r="L625" i="1"/>
  <c r="K625" i="1"/>
  <c r="AB624" i="1"/>
  <c r="AA624" i="1"/>
  <c r="V624" i="1"/>
  <c r="U624" i="1"/>
  <c r="T624" i="1"/>
  <c r="S624" i="1"/>
  <c r="R624" i="1"/>
  <c r="Q624" i="1"/>
  <c r="P624" i="1"/>
  <c r="O624" i="1"/>
  <c r="N624" i="1"/>
  <c r="M624" i="1"/>
  <c r="L624" i="1"/>
  <c r="K624" i="1"/>
  <c r="AB623" i="1"/>
  <c r="AA623" i="1"/>
  <c r="V623" i="1"/>
  <c r="U623" i="1"/>
  <c r="T623" i="1"/>
  <c r="S623" i="1"/>
  <c r="R623" i="1"/>
  <c r="Q623" i="1"/>
  <c r="P623" i="1"/>
  <c r="O623" i="1"/>
  <c r="N623" i="1"/>
  <c r="M623" i="1"/>
  <c r="L623" i="1"/>
  <c r="K623" i="1"/>
  <c r="AB622" i="1"/>
  <c r="AA622" i="1"/>
  <c r="V622" i="1"/>
  <c r="U622" i="1"/>
  <c r="T622" i="1"/>
  <c r="S622" i="1"/>
  <c r="R622" i="1"/>
  <c r="Q622" i="1"/>
  <c r="P622" i="1"/>
  <c r="O622" i="1"/>
  <c r="N622" i="1"/>
  <c r="M622" i="1"/>
  <c r="L622" i="1"/>
  <c r="K622" i="1"/>
  <c r="AB621" i="1"/>
  <c r="AA621" i="1"/>
  <c r="V621" i="1"/>
  <c r="U621" i="1"/>
  <c r="T621" i="1"/>
  <c r="S621" i="1"/>
  <c r="R621" i="1"/>
  <c r="Q621" i="1"/>
  <c r="AE621" i="1" s="1"/>
  <c r="P621" i="1"/>
  <c r="O621" i="1"/>
  <c r="N621" i="1"/>
  <c r="M621" i="1"/>
  <c r="L621" i="1"/>
  <c r="K621" i="1"/>
  <c r="AB620" i="1"/>
  <c r="AA620" i="1"/>
  <c r="V620" i="1"/>
  <c r="U620" i="1"/>
  <c r="T620" i="1"/>
  <c r="S620" i="1"/>
  <c r="R620" i="1"/>
  <c r="Q620" i="1"/>
  <c r="P620" i="1"/>
  <c r="O620" i="1"/>
  <c r="N620" i="1"/>
  <c r="M620" i="1"/>
  <c r="L620" i="1"/>
  <c r="K620" i="1"/>
  <c r="AB619" i="1"/>
  <c r="AA619" i="1"/>
  <c r="V619" i="1"/>
  <c r="U619" i="1"/>
  <c r="T619" i="1"/>
  <c r="S619" i="1"/>
  <c r="R619" i="1"/>
  <c r="Q619" i="1"/>
  <c r="P619" i="1"/>
  <c r="O619" i="1"/>
  <c r="N619" i="1"/>
  <c r="M619" i="1"/>
  <c r="L619" i="1"/>
  <c r="K619" i="1"/>
  <c r="AB618" i="1"/>
  <c r="AA618" i="1"/>
  <c r="V618" i="1"/>
  <c r="U618" i="1"/>
  <c r="T618" i="1"/>
  <c r="S618" i="1"/>
  <c r="R618" i="1"/>
  <c r="Q618" i="1"/>
  <c r="P618" i="1"/>
  <c r="O618" i="1"/>
  <c r="N618" i="1"/>
  <c r="M618" i="1"/>
  <c r="L618" i="1"/>
  <c r="K618" i="1"/>
  <c r="AB617" i="1"/>
  <c r="AA617" i="1"/>
  <c r="V617" i="1"/>
  <c r="U617" i="1"/>
  <c r="T617" i="1"/>
  <c r="S617" i="1"/>
  <c r="R617" i="1"/>
  <c r="Q617" i="1"/>
  <c r="AE617" i="1" s="1"/>
  <c r="P617" i="1"/>
  <c r="O617" i="1"/>
  <c r="N617" i="1"/>
  <c r="M617" i="1"/>
  <c r="L617" i="1"/>
  <c r="K617" i="1"/>
  <c r="AB616" i="1"/>
  <c r="AA616" i="1"/>
  <c r="V616" i="1"/>
  <c r="U616" i="1"/>
  <c r="T616" i="1"/>
  <c r="S616" i="1"/>
  <c r="R616" i="1"/>
  <c r="Q616" i="1"/>
  <c r="P616" i="1"/>
  <c r="O616" i="1"/>
  <c r="N616" i="1"/>
  <c r="M616" i="1"/>
  <c r="L616" i="1"/>
  <c r="K616" i="1"/>
  <c r="AB615" i="1"/>
  <c r="AA615" i="1"/>
  <c r="V615" i="1"/>
  <c r="U615" i="1"/>
  <c r="T615" i="1"/>
  <c r="S615" i="1"/>
  <c r="R615" i="1"/>
  <c r="Q615" i="1"/>
  <c r="P615" i="1"/>
  <c r="O615" i="1"/>
  <c r="N615" i="1"/>
  <c r="M615" i="1"/>
  <c r="L615" i="1"/>
  <c r="K615" i="1"/>
  <c r="AB614" i="1"/>
  <c r="AA614" i="1"/>
  <c r="V614" i="1"/>
  <c r="U614" i="1"/>
  <c r="T614" i="1"/>
  <c r="S614" i="1"/>
  <c r="R614" i="1"/>
  <c r="Q614" i="1"/>
  <c r="P614" i="1"/>
  <c r="O614" i="1"/>
  <c r="N614" i="1"/>
  <c r="M614" i="1"/>
  <c r="L614" i="1"/>
  <c r="K614" i="1"/>
  <c r="AB613" i="1"/>
  <c r="AA613" i="1"/>
  <c r="V613" i="1"/>
  <c r="U613" i="1"/>
  <c r="T613" i="1"/>
  <c r="S613" i="1"/>
  <c r="R613" i="1"/>
  <c r="Q613" i="1"/>
  <c r="P613" i="1"/>
  <c r="O613" i="1"/>
  <c r="N613" i="1"/>
  <c r="M613" i="1"/>
  <c r="L613" i="1"/>
  <c r="K613" i="1"/>
  <c r="AB612" i="1"/>
  <c r="AA612" i="1"/>
  <c r="V612" i="1"/>
  <c r="U612" i="1"/>
  <c r="T612" i="1"/>
  <c r="S612" i="1"/>
  <c r="R612" i="1"/>
  <c r="Q612" i="1"/>
  <c r="P612" i="1"/>
  <c r="O612" i="1"/>
  <c r="N612" i="1"/>
  <c r="M612" i="1"/>
  <c r="L612" i="1"/>
  <c r="K612" i="1"/>
  <c r="AB611" i="1"/>
  <c r="AA611" i="1"/>
  <c r="V611" i="1"/>
  <c r="U611" i="1"/>
  <c r="T611" i="1"/>
  <c r="S611" i="1"/>
  <c r="R611" i="1"/>
  <c r="Q611" i="1"/>
  <c r="P611" i="1"/>
  <c r="O611" i="1"/>
  <c r="N611" i="1"/>
  <c r="M611" i="1"/>
  <c r="L611" i="1"/>
  <c r="K611" i="1"/>
  <c r="AB610" i="1"/>
  <c r="AA610" i="1"/>
  <c r="V610" i="1"/>
  <c r="U610" i="1"/>
  <c r="T610" i="1"/>
  <c r="S610" i="1"/>
  <c r="R610" i="1"/>
  <c r="Q610" i="1"/>
  <c r="P610" i="1"/>
  <c r="O610" i="1"/>
  <c r="N610" i="1"/>
  <c r="M610" i="1"/>
  <c r="L610" i="1"/>
  <c r="K610" i="1"/>
  <c r="AB609" i="1"/>
  <c r="AA609" i="1"/>
  <c r="V609" i="1"/>
  <c r="U609" i="1"/>
  <c r="T609" i="1"/>
  <c r="S609" i="1"/>
  <c r="R609" i="1"/>
  <c r="Q609" i="1"/>
  <c r="P609" i="1"/>
  <c r="O609" i="1"/>
  <c r="N609" i="1"/>
  <c r="M609" i="1"/>
  <c r="L609" i="1"/>
  <c r="K609" i="1"/>
  <c r="AB608" i="1"/>
  <c r="AA608" i="1"/>
  <c r="V608" i="1"/>
  <c r="U608" i="1"/>
  <c r="T608" i="1"/>
  <c r="S608" i="1"/>
  <c r="R608" i="1"/>
  <c r="Q608" i="1"/>
  <c r="P608" i="1"/>
  <c r="O608" i="1"/>
  <c r="N608" i="1"/>
  <c r="M608" i="1"/>
  <c r="L608" i="1"/>
  <c r="K608" i="1"/>
  <c r="AB607" i="1"/>
  <c r="AA607" i="1"/>
  <c r="V607" i="1"/>
  <c r="U607" i="1"/>
  <c r="T607" i="1"/>
  <c r="S607" i="1"/>
  <c r="R607" i="1"/>
  <c r="Q607" i="1"/>
  <c r="P607" i="1"/>
  <c r="O607" i="1"/>
  <c r="N607" i="1"/>
  <c r="M607" i="1"/>
  <c r="L607" i="1"/>
  <c r="K607" i="1"/>
  <c r="AB606" i="1"/>
  <c r="AA606" i="1"/>
  <c r="V606" i="1"/>
  <c r="U606" i="1"/>
  <c r="T606" i="1"/>
  <c r="S606" i="1"/>
  <c r="R606" i="1"/>
  <c r="Q606" i="1"/>
  <c r="P606" i="1"/>
  <c r="O606" i="1"/>
  <c r="N606" i="1"/>
  <c r="M606" i="1"/>
  <c r="L606" i="1"/>
  <c r="K606" i="1"/>
  <c r="AB605" i="1"/>
  <c r="AA605" i="1"/>
  <c r="V605" i="1"/>
  <c r="U605" i="1"/>
  <c r="T605" i="1"/>
  <c r="S605" i="1"/>
  <c r="R605" i="1"/>
  <c r="Q605" i="1"/>
  <c r="AE605" i="1" s="1"/>
  <c r="P605" i="1"/>
  <c r="O605" i="1"/>
  <c r="N605" i="1"/>
  <c r="M605" i="1"/>
  <c r="L605" i="1"/>
  <c r="K605" i="1"/>
  <c r="AB604" i="1"/>
  <c r="AA604" i="1"/>
  <c r="V604" i="1"/>
  <c r="U604" i="1"/>
  <c r="T604" i="1"/>
  <c r="S604" i="1"/>
  <c r="R604" i="1"/>
  <c r="Q604" i="1"/>
  <c r="P604" i="1"/>
  <c r="O604" i="1"/>
  <c r="N604" i="1"/>
  <c r="M604" i="1"/>
  <c r="L604" i="1"/>
  <c r="K604" i="1"/>
  <c r="AB603" i="1"/>
  <c r="AA603" i="1"/>
  <c r="V603" i="1"/>
  <c r="U603" i="1"/>
  <c r="T603" i="1"/>
  <c r="S603" i="1"/>
  <c r="R603" i="1"/>
  <c r="Q603" i="1"/>
  <c r="P603" i="1"/>
  <c r="O603" i="1"/>
  <c r="N603" i="1"/>
  <c r="M603" i="1"/>
  <c r="L603" i="1"/>
  <c r="K603" i="1"/>
  <c r="AB602" i="1"/>
  <c r="AA602" i="1"/>
  <c r="V602" i="1"/>
  <c r="U602" i="1"/>
  <c r="T602" i="1"/>
  <c r="S602" i="1"/>
  <c r="R602" i="1"/>
  <c r="Q602" i="1"/>
  <c r="P602" i="1"/>
  <c r="O602" i="1"/>
  <c r="N602" i="1"/>
  <c r="M602" i="1"/>
  <c r="L602" i="1"/>
  <c r="K602" i="1"/>
  <c r="AB601" i="1"/>
  <c r="AA601" i="1"/>
  <c r="V601" i="1"/>
  <c r="U601" i="1"/>
  <c r="T601" i="1"/>
  <c r="S601" i="1"/>
  <c r="R601" i="1"/>
  <c r="Q601" i="1"/>
  <c r="AE601" i="1" s="1"/>
  <c r="P601" i="1"/>
  <c r="O601" i="1"/>
  <c r="N601" i="1"/>
  <c r="M601" i="1"/>
  <c r="L601" i="1"/>
  <c r="K601" i="1"/>
  <c r="AB600" i="1"/>
  <c r="AA600" i="1"/>
  <c r="V600" i="1"/>
  <c r="U600" i="1"/>
  <c r="T600" i="1"/>
  <c r="S600" i="1"/>
  <c r="R600" i="1"/>
  <c r="Q600" i="1"/>
  <c r="P600" i="1"/>
  <c r="O600" i="1"/>
  <c r="N600" i="1"/>
  <c r="M600" i="1"/>
  <c r="L600" i="1"/>
  <c r="K600" i="1"/>
  <c r="AB599" i="1"/>
  <c r="AA599" i="1"/>
  <c r="V599" i="1"/>
  <c r="U599" i="1"/>
  <c r="T599" i="1"/>
  <c r="S599" i="1"/>
  <c r="R599" i="1"/>
  <c r="Q599" i="1"/>
  <c r="P599" i="1"/>
  <c r="O599" i="1"/>
  <c r="N599" i="1"/>
  <c r="M599" i="1"/>
  <c r="L599" i="1"/>
  <c r="K599" i="1"/>
  <c r="AB598" i="1"/>
  <c r="AA598" i="1"/>
  <c r="V598" i="1"/>
  <c r="U598" i="1"/>
  <c r="T598" i="1"/>
  <c r="S598" i="1"/>
  <c r="R598" i="1"/>
  <c r="Q598" i="1"/>
  <c r="P598" i="1"/>
  <c r="O598" i="1"/>
  <c r="N598" i="1"/>
  <c r="M598" i="1"/>
  <c r="L598" i="1"/>
  <c r="K598" i="1"/>
  <c r="AB597" i="1"/>
  <c r="AA597" i="1"/>
  <c r="V597" i="1"/>
  <c r="U597" i="1"/>
  <c r="T597" i="1"/>
  <c r="S597" i="1"/>
  <c r="R597" i="1"/>
  <c r="Q597" i="1"/>
  <c r="P597" i="1"/>
  <c r="O597" i="1"/>
  <c r="N597" i="1"/>
  <c r="M597" i="1"/>
  <c r="L597" i="1"/>
  <c r="K597" i="1"/>
  <c r="AB596" i="1"/>
  <c r="AA596" i="1"/>
  <c r="V596" i="1"/>
  <c r="U596" i="1"/>
  <c r="T596" i="1"/>
  <c r="S596" i="1"/>
  <c r="R596" i="1"/>
  <c r="Q596" i="1"/>
  <c r="P596" i="1"/>
  <c r="O596" i="1"/>
  <c r="N596" i="1"/>
  <c r="M596" i="1"/>
  <c r="L596" i="1"/>
  <c r="K596" i="1"/>
  <c r="AB595" i="1"/>
  <c r="AA595" i="1"/>
  <c r="V595" i="1"/>
  <c r="U595" i="1"/>
  <c r="T595" i="1"/>
  <c r="S595" i="1"/>
  <c r="R595" i="1"/>
  <c r="Q595" i="1"/>
  <c r="P595" i="1"/>
  <c r="O595" i="1"/>
  <c r="N595" i="1"/>
  <c r="M595" i="1"/>
  <c r="L595" i="1"/>
  <c r="K595" i="1"/>
  <c r="AB594" i="1"/>
  <c r="AA594" i="1"/>
  <c r="V594" i="1"/>
  <c r="U594" i="1"/>
  <c r="T594" i="1"/>
  <c r="S594" i="1"/>
  <c r="R594" i="1"/>
  <c r="Q594" i="1"/>
  <c r="P594" i="1"/>
  <c r="O594" i="1"/>
  <c r="N594" i="1"/>
  <c r="M594" i="1"/>
  <c r="L594" i="1"/>
  <c r="K594" i="1"/>
  <c r="AB593" i="1"/>
  <c r="AA593" i="1"/>
  <c r="V593" i="1"/>
  <c r="U593" i="1"/>
  <c r="T593" i="1"/>
  <c r="S593" i="1"/>
  <c r="R593" i="1"/>
  <c r="Q593" i="1"/>
  <c r="P593" i="1"/>
  <c r="O593" i="1"/>
  <c r="N593" i="1"/>
  <c r="M593" i="1"/>
  <c r="L593" i="1"/>
  <c r="K593" i="1"/>
  <c r="AB592" i="1"/>
  <c r="AA592" i="1"/>
  <c r="V592" i="1"/>
  <c r="U592" i="1"/>
  <c r="T592" i="1"/>
  <c r="S592" i="1"/>
  <c r="R592" i="1"/>
  <c r="Q592" i="1"/>
  <c r="P592" i="1"/>
  <c r="O592" i="1"/>
  <c r="N592" i="1"/>
  <c r="M592" i="1"/>
  <c r="L592" i="1"/>
  <c r="K592" i="1"/>
  <c r="AB591" i="1"/>
  <c r="AA591" i="1"/>
  <c r="V591" i="1"/>
  <c r="U591" i="1"/>
  <c r="T591" i="1"/>
  <c r="S591" i="1"/>
  <c r="R591" i="1"/>
  <c r="Q591" i="1"/>
  <c r="P591" i="1"/>
  <c r="O591" i="1"/>
  <c r="N591" i="1"/>
  <c r="M591" i="1"/>
  <c r="L591" i="1"/>
  <c r="K591" i="1"/>
  <c r="AB590" i="1"/>
  <c r="AA590" i="1"/>
  <c r="V590" i="1"/>
  <c r="U590" i="1"/>
  <c r="T590" i="1"/>
  <c r="S590" i="1"/>
  <c r="R590" i="1"/>
  <c r="Q590" i="1"/>
  <c r="P590" i="1"/>
  <c r="O590" i="1"/>
  <c r="N590" i="1"/>
  <c r="M590" i="1"/>
  <c r="L590" i="1"/>
  <c r="K590" i="1"/>
  <c r="AB589" i="1"/>
  <c r="AA589" i="1"/>
  <c r="V589" i="1"/>
  <c r="U589" i="1"/>
  <c r="T589" i="1"/>
  <c r="S589" i="1"/>
  <c r="R589" i="1"/>
  <c r="Q589" i="1"/>
  <c r="AE589" i="1" s="1"/>
  <c r="P589" i="1"/>
  <c r="O589" i="1"/>
  <c r="N589" i="1"/>
  <c r="M589" i="1"/>
  <c r="L589" i="1"/>
  <c r="K589" i="1"/>
  <c r="AB588" i="1"/>
  <c r="AA588" i="1"/>
  <c r="V588" i="1"/>
  <c r="U588" i="1"/>
  <c r="T588" i="1"/>
  <c r="S588" i="1"/>
  <c r="R588" i="1"/>
  <c r="Q588" i="1"/>
  <c r="P588" i="1"/>
  <c r="O588" i="1"/>
  <c r="N588" i="1"/>
  <c r="M588" i="1"/>
  <c r="L588" i="1"/>
  <c r="K588" i="1"/>
  <c r="AB587" i="1"/>
  <c r="AA587" i="1"/>
  <c r="V587" i="1"/>
  <c r="U587" i="1"/>
  <c r="T587" i="1"/>
  <c r="S587" i="1"/>
  <c r="R587" i="1"/>
  <c r="Q587" i="1"/>
  <c r="P587" i="1"/>
  <c r="O587" i="1"/>
  <c r="N587" i="1"/>
  <c r="M587" i="1"/>
  <c r="L587" i="1"/>
  <c r="K587" i="1"/>
  <c r="AB586" i="1"/>
  <c r="AA586" i="1"/>
  <c r="V586" i="1"/>
  <c r="U586" i="1"/>
  <c r="T586" i="1"/>
  <c r="S586" i="1"/>
  <c r="R586" i="1"/>
  <c r="Q586" i="1"/>
  <c r="P586" i="1"/>
  <c r="O586" i="1"/>
  <c r="N586" i="1"/>
  <c r="M586" i="1"/>
  <c r="L586" i="1"/>
  <c r="K586" i="1"/>
  <c r="AB585" i="1"/>
  <c r="AA585" i="1"/>
  <c r="V585" i="1"/>
  <c r="U585" i="1"/>
  <c r="T585" i="1"/>
  <c r="S585" i="1"/>
  <c r="R585" i="1"/>
  <c r="Q585" i="1"/>
  <c r="P585" i="1"/>
  <c r="O585" i="1"/>
  <c r="N585" i="1"/>
  <c r="M585" i="1"/>
  <c r="L585" i="1"/>
  <c r="K585" i="1"/>
  <c r="AB584" i="1"/>
  <c r="AA584" i="1"/>
  <c r="V584" i="1"/>
  <c r="U584" i="1"/>
  <c r="T584" i="1"/>
  <c r="S584" i="1"/>
  <c r="R584" i="1"/>
  <c r="Q584" i="1"/>
  <c r="P584" i="1"/>
  <c r="O584" i="1"/>
  <c r="N584" i="1"/>
  <c r="M584" i="1"/>
  <c r="L584" i="1"/>
  <c r="K584" i="1"/>
  <c r="AB583" i="1"/>
  <c r="AA583" i="1"/>
  <c r="V583" i="1"/>
  <c r="U583" i="1"/>
  <c r="T583" i="1"/>
  <c r="S583" i="1"/>
  <c r="R583" i="1"/>
  <c r="Q583" i="1"/>
  <c r="P583" i="1"/>
  <c r="O583" i="1"/>
  <c r="N583" i="1"/>
  <c r="M583" i="1"/>
  <c r="L583" i="1"/>
  <c r="K583" i="1"/>
  <c r="AB582" i="1"/>
  <c r="AA582" i="1"/>
  <c r="V582" i="1"/>
  <c r="U582" i="1"/>
  <c r="T582" i="1"/>
  <c r="S582" i="1"/>
  <c r="R582" i="1"/>
  <c r="Q582" i="1"/>
  <c r="P582" i="1"/>
  <c r="O582" i="1"/>
  <c r="N582" i="1"/>
  <c r="M582" i="1"/>
  <c r="L582" i="1"/>
  <c r="K582" i="1"/>
  <c r="AB581" i="1"/>
  <c r="AA581" i="1"/>
  <c r="V581" i="1"/>
  <c r="U581" i="1"/>
  <c r="T581" i="1"/>
  <c r="S581" i="1"/>
  <c r="R581" i="1"/>
  <c r="Q581" i="1"/>
  <c r="P581" i="1"/>
  <c r="O581" i="1"/>
  <c r="N581" i="1"/>
  <c r="M581" i="1"/>
  <c r="L581" i="1"/>
  <c r="K581" i="1"/>
  <c r="AB580" i="1"/>
  <c r="AA580" i="1"/>
  <c r="V580" i="1"/>
  <c r="U580" i="1"/>
  <c r="T580" i="1"/>
  <c r="S580" i="1"/>
  <c r="R580" i="1"/>
  <c r="Q580" i="1"/>
  <c r="P580" i="1"/>
  <c r="O580" i="1"/>
  <c r="N580" i="1"/>
  <c r="M580" i="1"/>
  <c r="L580" i="1"/>
  <c r="K580" i="1"/>
  <c r="AB579" i="1"/>
  <c r="AA579" i="1"/>
  <c r="V579" i="1"/>
  <c r="U579" i="1"/>
  <c r="T579" i="1"/>
  <c r="S579" i="1"/>
  <c r="R579" i="1"/>
  <c r="Q579" i="1"/>
  <c r="P579" i="1"/>
  <c r="O579" i="1"/>
  <c r="N579" i="1"/>
  <c r="M579" i="1"/>
  <c r="L579" i="1"/>
  <c r="K579" i="1"/>
  <c r="AB578" i="1"/>
  <c r="AA578" i="1"/>
  <c r="V578" i="1"/>
  <c r="U578" i="1"/>
  <c r="T578" i="1"/>
  <c r="S578" i="1"/>
  <c r="R578" i="1"/>
  <c r="Q578" i="1"/>
  <c r="P578" i="1"/>
  <c r="O578" i="1"/>
  <c r="N578" i="1"/>
  <c r="M578" i="1"/>
  <c r="L578" i="1"/>
  <c r="K578" i="1"/>
  <c r="AB577" i="1"/>
  <c r="AA577" i="1"/>
  <c r="V577" i="1"/>
  <c r="U577" i="1"/>
  <c r="T577" i="1"/>
  <c r="S577" i="1"/>
  <c r="R577" i="1"/>
  <c r="Q577" i="1"/>
  <c r="P577" i="1"/>
  <c r="O577" i="1"/>
  <c r="N577" i="1"/>
  <c r="M577" i="1"/>
  <c r="L577" i="1"/>
  <c r="K577" i="1"/>
  <c r="AB576" i="1"/>
  <c r="AA576" i="1"/>
  <c r="V576" i="1"/>
  <c r="U576" i="1"/>
  <c r="T576" i="1"/>
  <c r="S576" i="1"/>
  <c r="R576" i="1"/>
  <c r="Q576" i="1"/>
  <c r="P576" i="1"/>
  <c r="O576" i="1"/>
  <c r="N576" i="1"/>
  <c r="M576" i="1"/>
  <c r="L576" i="1"/>
  <c r="K576" i="1"/>
  <c r="AB575" i="1"/>
  <c r="AA575" i="1"/>
  <c r="V575" i="1"/>
  <c r="U575" i="1"/>
  <c r="T575" i="1"/>
  <c r="S575" i="1"/>
  <c r="R575" i="1"/>
  <c r="Q575" i="1"/>
  <c r="P575" i="1"/>
  <c r="O575" i="1"/>
  <c r="N575" i="1"/>
  <c r="M575" i="1"/>
  <c r="L575" i="1"/>
  <c r="K575" i="1"/>
  <c r="AB574" i="1"/>
  <c r="AA574" i="1"/>
  <c r="V574" i="1"/>
  <c r="U574" i="1"/>
  <c r="T574" i="1"/>
  <c r="S574" i="1"/>
  <c r="R574" i="1"/>
  <c r="Q574" i="1"/>
  <c r="P574" i="1"/>
  <c r="O574" i="1"/>
  <c r="N574" i="1"/>
  <c r="M574" i="1"/>
  <c r="L574" i="1"/>
  <c r="K574" i="1"/>
  <c r="AB573" i="1"/>
  <c r="AA573" i="1"/>
  <c r="V573" i="1"/>
  <c r="U573" i="1"/>
  <c r="T573" i="1"/>
  <c r="S573" i="1"/>
  <c r="R573" i="1"/>
  <c r="Q573" i="1"/>
  <c r="P573" i="1"/>
  <c r="O573" i="1"/>
  <c r="N573" i="1"/>
  <c r="M573" i="1"/>
  <c r="L573" i="1"/>
  <c r="K573" i="1"/>
  <c r="AB572" i="1"/>
  <c r="AA572" i="1"/>
  <c r="V572" i="1"/>
  <c r="U572" i="1"/>
  <c r="T572" i="1"/>
  <c r="S572" i="1"/>
  <c r="R572" i="1"/>
  <c r="Q572" i="1"/>
  <c r="P572" i="1"/>
  <c r="O572" i="1"/>
  <c r="N572" i="1"/>
  <c r="M572" i="1"/>
  <c r="L572" i="1"/>
  <c r="K572" i="1"/>
  <c r="AB571" i="1"/>
  <c r="AA571" i="1"/>
  <c r="V571" i="1"/>
  <c r="U571" i="1"/>
  <c r="T571" i="1"/>
  <c r="S571" i="1"/>
  <c r="R571" i="1"/>
  <c r="Q571" i="1"/>
  <c r="P571" i="1"/>
  <c r="O571" i="1"/>
  <c r="N571" i="1"/>
  <c r="AE571" i="1" s="1"/>
  <c r="M571" i="1"/>
  <c r="L571" i="1"/>
  <c r="K571" i="1"/>
  <c r="AB570" i="1"/>
  <c r="AA570" i="1"/>
  <c r="V570" i="1"/>
  <c r="U570" i="1"/>
  <c r="T570" i="1"/>
  <c r="S570" i="1"/>
  <c r="R570" i="1"/>
  <c r="Q570" i="1"/>
  <c r="P570" i="1"/>
  <c r="O570" i="1"/>
  <c r="N570" i="1"/>
  <c r="M570" i="1"/>
  <c r="L570" i="1"/>
  <c r="K570" i="1"/>
  <c r="AE570" i="1" s="1"/>
  <c r="AB569" i="1"/>
  <c r="AA569" i="1"/>
  <c r="V569" i="1"/>
  <c r="U569" i="1"/>
  <c r="T569" i="1"/>
  <c r="S569" i="1"/>
  <c r="R569" i="1"/>
  <c r="Q569" i="1"/>
  <c r="P569" i="1"/>
  <c r="O569" i="1"/>
  <c r="N569" i="1"/>
  <c r="M569" i="1"/>
  <c r="L569" i="1"/>
  <c r="K569" i="1"/>
  <c r="AB568" i="1"/>
  <c r="AA568" i="1"/>
  <c r="V568" i="1"/>
  <c r="U568" i="1"/>
  <c r="T568" i="1"/>
  <c r="S568" i="1"/>
  <c r="R568" i="1"/>
  <c r="Q568" i="1"/>
  <c r="P568" i="1"/>
  <c r="O568" i="1"/>
  <c r="N568" i="1"/>
  <c r="M568" i="1"/>
  <c r="L568" i="1"/>
  <c r="K568" i="1"/>
  <c r="AB567" i="1"/>
  <c r="AA567" i="1"/>
  <c r="V567" i="1"/>
  <c r="U567" i="1"/>
  <c r="T567" i="1"/>
  <c r="S567" i="1"/>
  <c r="R567" i="1"/>
  <c r="Q567" i="1"/>
  <c r="P567" i="1"/>
  <c r="O567" i="1"/>
  <c r="N567" i="1"/>
  <c r="AE567" i="1" s="1"/>
  <c r="M567" i="1"/>
  <c r="L567" i="1"/>
  <c r="K567" i="1"/>
  <c r="AB566" i="1"/>
  <c r="AA566" i="1"/>
  <c r="V566" i="1"/>
  <c r="U566" i="1"/>
  <c r="T566" i="1"/>
  <c r="S566" i="1"/>
  <c r="R566" i="1"/>
  <c r="Q566" i="1"/>
  <c r="P566" i="1"/>
  <c r="O566" i="1"/>
  <c r="N566" i="1"/>
  <c r="M566" i="1"/>
  <c r="L566" i="1"/>
  <c r="K566" i="1"/>
  <c r="AB565" i="1"/>
  <c r="AC565" i="1" s="1"/>
  <c r="AA565" i="1"/>
  <c r="V565" i="1"/>
  <c r="U565" i="1"/>
  <c r="T565" i="1"/>
  <c r="S565" i="1"/>
  <c r="R565" i="1"/>
  <c r="Q565" i="1"/>
  <c r="P565" i="1"/>
  <c r="O565" i="1"/>
  <c r="N565" i="1"/>
  <c r="M565" i="1"/>
  <c r="L565" i="1"/>
  <c r="K565" i="1"/>
  <c r="AB564" i="1"/>
  <c r="AA564" i="1"/>
  <c r="V564" i="1"/>
  <c r="U564" i="1"/>
  <c r="T564" i="1"/>
  <c r="S564" i="1"/>
  <c r="R564" i="1"/>
  <c r="Q564" i="1"/>
  <c r="P564" i="1"/>
  <c r="O564" i="1"/>
  <c r="N564" i="1"/>
  <c r="M564" i="1"/>
  <c r="L564" i="1"/>
  <c r="K564" i="1"/>
  <c r="AB563" i="1"/>
  <c r="AA563" i="1"/>
  <c r="V563" i="1"/>
  <c r="U563" i="1"/>
  <c r="T563" i="1"/>
  <c r="S563" i="1"/>
  <c r="R563" i="1"/>
  <c r="Q563" i="1"/>
  <c r="P563" i="1"/>
  <c r="O563" i="1"/>
  <c r="N563" i="1"/>
  <c r="M563" i="1"/>
  <c r="L563" i="1"/>
  <c r="K563" i="1"/>
  <c r="AB562" i="1"/>
  <c r="AA562" i="1"/>
  <c r="V562" i="1"/>
  <c r="U562" i="1"/>
  <c r="T562" i="1"/>
  <c r="S562" i="1"/>
  <c r="R562" i="1"/>
  <c r="Q562" i="1"/>
  <c r="P562" i="1"/>
  <c r="O562" i="1"/>
  <c r="N562" i="1"/>
  <c r="M562" i="1"/>
  <c r="L562" i="1"/>
  <c r="K562" i="1"/>
  <c r="AB561" i="1"/>
  <c r="AA561" i="1"/>
  <c r="V561" i="1"/>
  <c r="U561" i="1"/>
  <c r="T561" i="1"/>
  <c r="S561" i="1"/>
  <c r="R561" i="1"/>
  <c r="Q561" i="1"/>
  <c r="P561" i="1"/>
  <c r="O561" i="1"/>
  <c r="N561" i="1"/>
  <c r="M561" i="1"/>
  <c r="L561" i="1"/>
  <c r="K561" i="1"/>
  <c r="AB560" i="1"/>
  <c r="AA560" i="1"/>
  <c r="V560" i="1"/>
  <c r="U560" i="1"/>
  <c r="T560" i="1"/>
  <c r="S560" i="1"/>
  <c r="R560" i="1"/>
  <c r="Q560" i="1"/>
  <c r="P560" i="1"/>
  <c r="O560" i="1"/>
  <c r="N560" i="1"/>
  <c r="M560" i="1"/>
  <c r="L560" i="1"/>
  <c r="K560" i="1"/>
  <c r="AB559" i="1"/>
  <c r="AA559" i="1"/>
  <c r="V559" i="1"/>
  <c r="U559" i="1"/>
  <c r="T559" i="1"/>
  <c r="S559" i="1"/>
  <c r="R559" i="1"/>
  <c r="Q559" i="1"/>
  <c r="P559" i="1"/>
  <c r="O559" i="1"/>
  <c r="N559" i="1"/>
  <c r="M559" i="1"/>
  <c r="L559" i="1"/>
  <c r="K559" i="1"/>
  <c r="AB558" i="1"/>
  <c r="AA558" i="1"/>
  <c r="V558" i="1"/>
  <c r="U558" i="1"/>
  <c r="T558" i="1"/>
  <c r="S558" i="1"/>
  <c r="R558" i="1"/>
  <c r="Q558" i="1"/>
  <c r="P558" i="1"/>
  <c r="O558" i="1"/>
  <c r="N558" i="1"/>
  <c r="M558" i="1"/>
  <c r="L558" i="1"/>
  <c r="K558" i="1"/>
  <c r="AB557" i="1"/>
  <c r="AA557" i="1"/>
  <c r="V557" i="1"/>
  <c r="U557" i="1"/>
  <c r="T557" i="1"/>
  <c r="S557" i="1"/>
  <c r="R557" i="1"/>
  <c r="Q557" i="1"/>
  <c r="P557" i="1"/>
  <c r="O557" i="1"/>
  <c r="N557" i="1"/>
  <c r="M557" i="1"/>
  <c r="L557" i="1"/>
  <c r="K557" i="1"/>
  <c r="AB556" i="1"/>
  <c r="AA556" i="1"/>
  <c r="V556" i="1"/>
  <c r="U556" i="1"/>
  <c r="T556" i="1"/>
  <c r="S556" i="1"/>
  <c r="R556" i="1"/>
  <c r="Q556" i="1"/>
  <c r="P556" i="1"/>
  <c r="O556" i="1"/>
  <c r="N556" i="1"/>
  <c r="M556" i="1"/>
  <c r="L556" i="1"/>
  <c r="K556" i="1"/>
  <c r="AB555" i="1"/>
  <c r="AA555" i="1"/>
  <c r="V555" i="1"/>
  <c r="U555" i="1"/>
  <c r="T555" i="1"/>
  <c r="S555" i="1"/>
  <c r="R555" i="1"/>
  <c r="Q555" i="1"/>
  <c r="P555" i="1"/>
  <c r="O555" i="1"/>
  <c r="N555" i="1"/>
  <c r="M555" i="1"/>
  <c r="L555" i="1"/>
  <c r="K555" i="1"/>
  <c r="AB554" i="1"/>
  <c r="AA554" i="1"/>
  <c r="V554" i="1"/>
  <c r="U554" i="1"/>
  <c r="T554" i="1"/>
  <c r="S554" i="1"/>
  <c r="R554" i="1"/>
  <c r="Q554" i="1"/>
  <c r="P554" i="1"/>
  <c r="O554" i="1"/>
  <c r="N554" i="1"/>
  <c r="M554" i="1"/>
  <c r="L554" i="1"/>
  <c r="K554" i="1"/>
  <c r="AB553" i="1"/>
  <c r="AA553" i="1"/>
  <c r="V553" i="1"/>
  <c r="U553" i="1"/>
  <c r="T553" i="1"/>
  <c r="S553" i="1"/>
  <c r="R553" i="1"/>
  <c r="Q553" i="1"/>
  <c r="AE553" i="1" s="1"/>
  <c r="P553" i="1"/>
  <c r="O553" i="1"/>
  <c r="N553" i="1"/>
  <c r="M553" i="1"/>
  <c r="L553" i="1"/>
  <c r="K553" i="1"/>
  <c r="AB552" i="1"/>
  <c r="AA552" i="1"/>
  <c r="V552" i="1"/>
  <c r="U552" i="1"/>
  <c r="T552" i="1"/>
  <c r="S552" i="1"/>
  <c r="R552" i="1"/>
  <c r="Q552" i="1"/>
  <c r="P552" i="1"/>
  <c r="O552" i="1"/>
  <c r="N552" i="1"/>
  <c r="M552" i="1"/>
  <c r="L552" i="1"/>
  <c r="K552" i="1"/>
  <c r="AB551" i="1"/>
  <c r="AA551" i="1"/>
  <c r="V551" i="1"/>
  <c r="U551" i="1"/>
  <c r="T551" i="1"/>
  <c r="S551" i="1"/>
  <c r="R551" i="1"/>
  <c r="Q551" i="1"/>
  <c r="P551" i="1"/>
  <c r="O551" i="1"/>
  <c r="N551" i="1"/>
  <c r="M551" i="1"/>
  <c r="L551" i="1"/>
  <c r="K551" i="1"/>
  <c r="AB550" i="1"/>
  <c r="AA550" i="1"/>
  <c r="V550" i="1"/>
  <c r="U550" i="1"/>
  <c r="T550" i="1"/>
  <c r="S550" i="1"/>
  <c r="R550" i="1"/>
  <c r="Q550" i="1"/>
  <c r="P550" i="1"/>
  <c r="O550" i="1"/>
  <c r="N550" i="1"/>
  <c r="M550" i="1"/>
  <c r="L550" i="1"/>
  <c r="K550" i="1"/>
  <c r="AE550" i="1" s="1"/>
  <c r="AB549" i="1"/>
  <c r="AA549" i="1"/>
  <c r="V549" i="1"/>
  <c r="U549" i="1"/>
  <c r="T549" i="1"/>
  <c r="S549" i="1"/>
  <c r="R549" i="1"/>
  <c r="Q549" i="1"/>
  <c r="AE549" i="1" s="1"/>
  <c r="P549" i="1"/>
  <c r="O549" i="1"/>
  <c r="N549" i="1"/>
  <c r="M549" i="1"/>
  <c r="L549" i="1"/>
  <c r="K549" i="1"/>
  <c r="AB548" i="1"/>
  <c r="AA548" i="1"/>
  <c r="V548" i="1"/>
  <c r="U548" i="1"/>
  <c r="T548" i="1"/>
  <c r="S548" i="1"/>
  <c r="R548" i="1"/>
  <c r="Q548" i="1"/>
  <c r="P548" i="1"/>
  <c r="O548" i="1"/>
  <c r="N548" i="1"/>
  <c r="M548" i="1"/>
  <c r="L548" i="1"/>
  <c r="K548" i="1"/>
  <c r="AB547" i="1"/>
  <c r="AA547" i="1"/>
  <c r="V547" i="1"/>
  <c r="U547" i="1"/>
  <c r="T547" i="1"/>
  <c r="S547" i="1"/>
  <c r="R547" i="1"/>
  <c r="Q547" i="1"/>
  <c r="P547" i="1"/>
  <c r="O547" i="1"/>
  <c r="N547" i="1"/>
  <c r="M547" i="1"/>
  <c r="L547" i="1"/>
  <c r="K547" i="1"/>
  <c r="AB546" i="1"/>
  <c r="AA546" i="1"/>
  <c r="V546" i="1"/>
  <c r="U546" i="1"/>
  <c r="T546" i="1"/>
  <c r="S546" i="1"/>
  <c r="R546" i="1"/>
  <c r="Q546" i="1"/>
  <c r="P546" i="1"/>
  <c r="O546" i="1"/>
  <c r="N546" i="1"/>
  <c r="M546" i="1"/>
  <c r="L546" i="1"/>
  <c r="K546" i="1"/>
  <c r="AE546" i="1" s="1"/>
  <c r="AB545" i="1"/>
  <c r="AA545" i="1"/>
  <c r="V545" i="1"/>
  <c r="U545" i="1"/>
  <c r="T545" i="1"/>
  <c r="S545" i="1"/>
  <c r="R545" i="1"/>
  <c r="Q545" i="1"/>
  <c r="P545" i="1"/>
  <c r="O545" i="1"/>
  <c r="N545" i="1"/>
  <c r="M545" i="1"/>
  <c r="L545" i="1"/>
  <c r="K545" i="1"/>
  <c r="AB544" i="1"/>
  <c r="AA544" i="1"/>
  <c r="V544" i="1"/>
  <c r="U544" i="1"/>
  <c r="T544" i="1"/>
  <c r="S544" i="1"/>
  <c r="R544" i="1"/>
  <c r="Q544" i="1"/>
  <c r="P544" i="1"/>
  <c r="O544" i="1"/>
  <c r="N544" i="1"/>
  <c r="M544" i="1"/>
  <c r="L544" i="1"/>
  <c r="K544" i="1"/>
  <c r="AB543" i="1"/>
  <c r="AA543" i="1"/>
  <c r="V543" i="1"/>
  <c r="U543" i="1"/>
  <c r="T543" i="1"/>
  <c r="S543" i="1"/>
  <c r="R543" i="1"/>
  <c r="Q543" i="1"/>
  <c r="P543" i="1"/>
  <c r="O543" i="1"/>
  <c r="N543" i="1"/>
  <c r="M543" i="1"/>
  <c r="L543" i="1"/>
  <c r="K543" i="1"/>
  <c r="AB542" i="1"/>
  <c r="AA542" i="1"/>
  <c r="V542" i="1"/>
  <c r="U542" i="1"/>
  <c r="T542" i="1"/>
  <c r="S542" i="1"/>
  <c r="R542" i="1"/>
  <c r="Q542" i="1"/>
  <c r="P542" i="1"/>
  <c r="O542" i="1"/>
  <c r="N542" i="1"/>
  <c r="M542" i="1"/>
  <c r="L542" i="1"/>
  <c r="K542" i="1"/>
  <c r="AE542" i="1" s="1"/>
  <c r="AB541" i="1"/>
  <c r="AA541" i="1"/>
  <c r="V541" i="1"/>
  <c r="U541" i="1"/>
  <c r="T541" i="1"/>
  <c r="S541" i="1"/>
  <c r="R541" i="1"/>
  <c r="Q541" i="1"/>
  <c r="P541" i="1"/>
  <c r="O541" i="1"/>
  <c r="N541" i="1"/>
  <c r="M541" i="1"/>
  <c r="L541" i="1"/>
  <c r="K541" i="1"/>
  <c r="AB540" i="1"/>
  <c r="AA540" i="1"/>
  <c r="V540" i="1"/>
  <c r="U540" i="1"/>
  <c r="T540" i="1"/>
  <c r="S540" i="1"/>
  <c r="R540" i="1"/>
  <c r="Q540" i="1"/>
  <c r="P540" i="1"/>
  <c r="O540" i="1"/>
  <c r="N540" i="1"/>
  <c r="M540" i="1"/>
  <c r="L540" i="1"/>
  <c r="K540" i="1"/>
  <c r="AB539" i="1"/>
  <c r="AA539" i="1"/>
  <c r="V539" i="1"/>
  <c r="U539" i="1"/>
  <c r="T539" i="1"/>
  <c r="S539" i="1"/>
  <c r="R539" i="1"/>
  <c r="Q539" i="1"/>
  <c r="P539" i="1"/>
  <c r="O539" i="1"/>
  <c r="N539" i="1"/>
  <c r="M539" i="1"/>
  <c r="L539" i="1"/>
  <c r="K539" i="1"/>
  <c r="AB538" i="1"/>
  <c r="AA538" i="1"/>
  <c r="V538" i="1"/>
  <c r="U538" i="1"/>
  <c r="T538" i="1"/>
  <c r="S538" i="1"/>
  <c r="R538" i="1"/>
  <c r="Q538" i="1"/>
  <c r="P538" i="1"/>
  <c r="O538" i="1"/>
  <c r="N538" i="1"/>
  <c r="M538" i="1"/>
  <c r="L538" i="1"/>
  <c r="K538" i="1"/>
  <c r="AB537" i="1"/>
  <c r="AA537" i="1"/>
  <c r="V537" i="1"/>
  <c r="U537" i="1"/>
  <c r="T537" i="1"/>
  <c r="S537" i="1"/>
  <c r="R537" i="1"/>
  <c r="Q537" i="1"/>
  <c r="AE537" i="1" s="1"/>
  <c r="P537" i="1"/>
  <c r="O537" i="1"/>
  <c r="N537" i="1"/>
  <c r="M537" i="1"/>
  <c r="L537" i="1"/>
  <c r="K537" i="1"/>
  <c r="AB536" i="1"/>
  <c r="AA536" i="1"/>
  <c r="V536" i="1"/>
  <c r="U536" i="1"/>
  <c r="T536" i="1"/>
  <c r="S536" i="1"/>
  <c r="R536" i="1"/>
  <c r="Q536" i="1"/>
  <c r="P536" i="1"/>
  <c r="O536" i="1"/>
  <c r="N536" i="1"/>
  <c r="M536" i="1"/>
  <c r="L536" i="1"/>
  <c r="K536" i="1"/>
  <c r="AB535" i="1"/>
  <c r="AA535" i="1"/>
  <c r="V535" i="1"/>
  <c r="U535" i="1"/>
  <c r="T535" i="1"/>
  <c r="S535" i="1"/>
  <c r="R535" i="1"/>
  <c r="Q535" i="1"/>
  <c r="P535" i="1"/>
  <c r="O535" i="1"/>
  <c r="N535" i="1"/>
  <c r="M535" i="1"/>
  <c r="L535" i="1"/>
  <c r="K535" i="1"/>
  <c r="AB534" i="1"/>
  <c r="AA534" i="1"/>
  <c r="V534" i="1"/>
  <c r="U534" i="1"/>
  <c r="T534" i="1"/>
  <c r="S534" i="1"/>
  <c r="R534" i="1"/>
  <c r="Q534" i="1"/>
  <c r="P534" i="1"/>
  <c r="O534" i="1"/>
  <c r="N534" i="1"/>
  <c r="M534" i="1"/>
  <c r="L534" i="1"/>
  <c r="K534" i="1"/>
  <c r="AB533" i="1"/>
  <c r="AA533" i="1"/>
  <c r="V533" i="1"/>
  <c r="U533" i="1"/>
  <c r="T533" i="1"/>
  <c r="S533" i="1"/>
  <c r="R533" i="1"/>
  <c r="Q533" i="1"/>
  <c r="P533" i="1"/>
  <c r="O533" i="1"/>
  <c r="N533" i="1"/>
  <c r="M533" i="1"/>
  <c r="L533" i="1"/>
  <c r="K533" i="1"/>
  <c r="AB532" i="1"/>
  <c r="AA532" i="1"/>
  <c r="V532" i="1"/>
  <c r="U532" i="1"/>
  <c r="T532" i="1"/>
  <c r="S532" i="1"/>
  <c r="R532" i="1"/>
  <c r="Q532" i="1"/>
  <c r="P532" i="1"/>
  <c r="O532" i="1"/>
  <c r="N532" i="1"/>
  <c r="M532" i="1"/>
  <c r="L532" i="1"/>
  <c r="K532" i="1"/>
  <c r="AB531" i="1"/>
  <c r="AA531" i="1"/>
  <c r="V531" i="1"/>
  <c r="U531" i="1"/>
  <c r="T531" i="1"/>
  <c r="S531" i="1"/>
  <c r="R531" i="1"/>
  <c r="Q531" i="1"/>
  <c r="P531" i="1"/>
  <c r="O531" i="1"/>
  <c r="N531" i="1"/>
  <c r="M531" i="1"/>
  <c r="L531" i="1"/>
  <c r="K531" i="1"/>
  <c r="AB530" i="1"/>
  <c r="AA530" i="1"/>
  <c r="V530" i="1"/>
  <c r="U530" i="1"/>
  <c r="T530" i="1"/>
  <c r="S530" i="1"/>
  <c r="R530" i="1"/>
  <c r="Q530" i="1"/>
  <c r="P530" i="1"/>
  <c r="O530" i="1"/>
  <c r="N530" i="1"/>
  <c r="M530" i="1"/>
  <c r="L530" i="1"/>
  <c r="K530" i="1"/>
  <c r="AB529" i="1"/>
  <c r="AA529" i="1"/>
  <c r="V529" i="1"/>
  <c r="U529" i="1"/>
  <c r="T529" i="1"/>
  <c r="S529" i="1"/>
  <c r="R529" i="1"/>
  <c r="Q529" i="1"/>
  <c r="P529" i="1"/>
  <c r="O529" i="1"/>
  <c r="N529" i="1"/>
  <c r="M529" i="1"/>
  <c r="L529" i="1"/>
  <c r="K529" i="1"/>
  <c r="AB528" i="1"/>
  <c r="AA528" i="1"/>
  <c r="V528" i="1"/>
  <c r="U528" i="1"/>
  <c r="T528" i="1"/>
  <c r="S528" i="1"/>
  <c r="R528" i="1"/>
  <c r="Q528" i="1"/>
  <c r="P528" i="1"/>
  <c r="O528" i="1"/>
  <c r="N528" i="1"/>
  <c r="M528" i="1"/>
  <c r="L528" i="1"/>
  <c r="K528" i="1"/>
  <c r="AB527" i="1"/>
  <c r="AA527" i="1"/>
  <c r="V527" i="1"/>
  <c r="U527" i="1"/>
  <c r="T527" i="1"/>
  <c r="S527" i="1"/>
  <c r="R527" i="1"/>
  <c r="Q527" i="1"/>
  <c r="P527" i="1"/>
  <c r="O527" i="1"/>
  <c r="N527" i="1"/>
  <c r="M527" i="1"/>
  <c r="L527" i="1"/>
  <c r="K527" i="1"/>
  <c r="AB526" i="1"/>
  <c r="AA526" i="1"/>
  <c r="V526" i="1"/>
  <c r="U526" i="1"/>
  <c r="T526" i="1"/>
  <c r="S526" i="1"/>
  <c r="R526" i="1"/>
  <c r="Q526" i="1"/>
  <c r="P526" i="1"/>
  <c r="O526" i="1"/>
  <c r="N526" i="1"/>
  <c r="M526" i="1"/>
  <c r="L526" i="1"/>
  <c r="K526" i="1"/>
  <c r="AB525" i="1"/>
  <c r="AA525" i="1"/>
  <c r="V525" i="1"/>
  <c r="U525" i="1"/>
  <c r="T525" i="1"/>
  <c r="S525" i="1"/>
  <c r="R525" i="1"/>
  <c r="Q525" i="1"/>
  <c r="P525" i="1"/>
  <c r="O525" i="1"/>
  <c r="N525" i="1"/>
  <c r="M525" i="1"/>
  <c r="L525" i="1"/>
  <c r="K525" i="1"/>
  <c r="AB524" i="1"/>
  <c r="AA524" i="1"/>
  <c r="V524" i="1"/>
  <c r="U524" i="1"/>
  <c r="T524" i="1"/>
  <c r="S524" i="1"/>
  <c r="R524" i="1"/>
  <c r="Q524" i="1"/>
  <c r="P524" i="1"/>
  <c r="O524" i="1"/>
  <c r="N524" i="1"/>
  <c r="M524" i="1"/>
  <c r="L524" i="1"/>
  <c r="K524" i="1"/>
  <c r="AB523" i="1"/>
  <c r="AA523" i="1"/>
  <c r="V523" i="1"/>
  <c r="U523" i="1"/>
  <c r="T523" i="1"/>
  <c r="S523" i="1"/>
  <c r="R523" i="1"/>
  <c r="Q523" i="1"/>
  <c r="P523" i="1"/>
  <c r="O523" i="1"/>
  <c r="N523" i="1"/>
  <c r="M523" i="1"/>
  <c r="L523" i="1"/>
  <c r="K523" i="1"/>
  <c r="AB522" i="1"/>
  <c r="AA522" i="1"/>
  <c r="V522" i="1"/>
  <c r="U522" i="1"/>
  <c r="T522" i="1"/>
  <c r="S522" i="1"/>
  <c r="R522" i="1"/>
  <c r="Q522" i="1"/>
  <c r="P522" i="1"/>
  <c r="O522" i="1"/>
  <c r="N522" i="1"/>
  <c r="M522" i="1"/>
  <c r="L522" i="1"/>
  <c r="K522" i="1"/>
  <c r="AB521" i="1"/>
  <c r="AA521" i="1"/>
  <c r="V521" i="1"/>
  <c r="U521" i="1"/>
  <c r="T521" i="1"/>
  <c r="S521" i="1"/>
  <c r="R521" i="1"/>
  <c r="Q521" i="1"/>
  <c r="AE521" i="1" s="1"/>
  <c r="P521" i="1"/>
  <c r="O521" i="1"/>
  <c r="N521" i="1"/>
  <c r="M521" i="1"/>
  <c r="L521" i="1"/>
  <c r="K521" i="1"/>
  <c r="AB520" i="1"/>
  <c r="AA520" i="1"/>
  <c r="V520" i="1"/>
  <c r="U520" i="1"/>
  <c r="T520" i="1"/>
  <c r="S520" i="1"/>
  <c r="R520" i="1"/>
  <c r="Q520" i="1"/>
  <c r="P520" i="1"/>
  <c r="O520" i="1"/>
  <c r="N520" i="1"/>
  <c r="M520" i="1"/>
  <c r="L520" i="1"/>
  <c r="K520" i="1"/>
  <c r="AB519" i="1"/>
  <c r="AA519" i="1"/>
  <c r="V519" i="1"/>
  <c r="U519" i="1"/>
  <c r="T519" i="1"/>
  <c r="S519" i="1"/>
  <c r="R519" i="1"/>
  <c r="Q519" i="1"/>
  <c r="P519" i="1"/>
  <c r="O519" i="1"/>
  <c r="N519" i="1"/>
  <c r="M519" i="1"/>
  <c r="L519" i="1"/>
  <c r="K519" i="1"/>
  <c r="AB518" i="1"/>
  <c r="AA518" i="1"/>
  <c r="V518" i="1"/>
  <c r="U518" i="1"/>
  <c r="T518" i="1"/>
  <c r="S518" i="1"/>
  <c r="R518" i="1"/>
  <c r="Q518" i="1"/>
  <c r="P518" i="1"/>
  <c r="O518" i="1"/>
  <c r="N518" i="1"/>
  <c r="M518" i="1"/>
  <c r="L518" i="1"/>
  <c r="K518" i="1"/>
  <c r="AE518" i="1" s="1"/>
  <c r="AB517" i="1"/>
  <c r="AA517" i="1"/>
  <c r="V517" i="1"/>
  <c r="U517" i="1"/>
  <c r="T517" i="1"/>
  <c r="S517" i="1"/>
  <c r="R517" i="1"/>
  <c r="Q517" i="1"/>
  <c r="AE517" i="1" s="1"/>
  <c r="P517" i="1"/>
  <c r="O517" i="1"/>
  <c r="N517" i="1"/>
  <c r="M517" i="1"/>
  <c r="L517" i="1"/>
  <c r="K517" i="1"/>
  <c r="AB516" i="1"/>
  <c r="AA516" i="1"/>
  <c r="V516" i="1"/>
  <c r="U516" i="1"/>
  <c r="T516" i="1"/>
  <c r="S516" i="1"/>
  <c r="R516" i="1"/>
  <c r="Q516" i="1"/>
  <c r="P516" i="1"/>
  <c r="O516" i="1"/>
  <c r="N516" i="1"/>
  <c r="M516" i="1"/>
  <c r="L516" i="1"/>
  <c r="K516" i="1"/>
  <c r="AB515" i="1"/>
  <c r="AA515" i="1"/>
  <c r="V515" i="1"/>
  <c r="U515" i="1"/>
  <c r="T515" i="1"/>
  <c r="S515" i="1"/>
  <c r="R515" i="1"/>
  <c r="Q515" i="1"/>
  <c r="P515" i="1"/>
  <c r="O515" i="1"/>
  <c r="N515" i="1"/>
  <c r="M515" i="1"/>
  <c r="L515" i="1"/>
  <c r="K515" i="1"/>
  <c r="AB514" i="1"/>
  <c r="AC514" i="1" s="1"/>
  <c r="AA514" i="1"/>
  <c r="V514" i="1"/>
  <c r="U514" i="1"/>
  <c r="T514" i="1"/>
  <c r="S514" i="1"/>
  <c r="R514" i="1"/>
  <c r="Q514" i="1"/>
  <c r="P514" i="1"/>
  <c r="O514" i="1"/>
  <c r="N514" i="1"/>
  <c r="M514" i="1"/>
  <c r="L514" i="1"/>
  <c r="K514" i="1"/>
  <c r="AB513" i="1"/>
  <c r="AA513" i="1"/>
  <c r="V513" i="1"/>
  <c r="U513" i="1"/>
  <c r="T513" i="1"/>
  <c r="S513" i="1"/>
  <c r="R513" i="1"/>
  <c r="Q513" i="1"/>
  <c r="AE513" i="1" s="1"/>
  <c r="P513" i="1"/>
  <c r="O513" i="1"/>
  <c r="N513" i="1"/>
  <c r="M513" i="1"/>
  <c r="L513" i="1"/>
  <c r="K513" i="1"/>
  <c r="AB512" i="1"/>
  <c r="AA512" i="1"/>
  <c r="V512" i="1"/>
  <c r="U512" i="1"/>
  <c r="T512" i="1"/>
  <c r="S512" i="1"/>
  <c r="R512" i="1"/>
  <c r="Q512" i="1"/>
  <c r="P512" i="1"/>
  <c r="O512" i="1"/>
  <c r="N512" i="1"/>
  <c r="M512" i="1"/>
  <c r="L512" i="1"/>
  <c r="K512" i="1"/>
  <c r="AB511" i="1"/>
  <c r="AA511" i="1"/>
  <c r="V511" i="1"/>
  <c r="U511" i="1"/>
  <c r="T511" i="1"/>
  <c r="S511" i="1"/>
  <c r="R511" i="1"/>
  <c r="Q511" i="1"/>
  <c r="P511" i="1"/>
  <c r="O511" i="1"/>
  <c r="N511" i="1"/>
  <c r="M511" i="1"/>
  <c r="L511" i="1"/>
  <c r="K511" i="1"/>
  <c r="AB510" i="1"/>
  <c r="AA510" i="1"/>
  <c r="V510" i="1"/>
  <c r="U510" i="1"/>
  <c r="T510" i="1"/>
  <c r="S510" i="1"/>
  <c r="R510" i="1"/>
  <c r="Q510" i="1"/>
  <c r="P510" i="1"/>
  <c r="O510" i="1"/>
  <c r="N510" i="1"/>
  <c r="M510" i="1"/>
  <c r="L510" i="1"/>
  <c r="K510" i="1"/>
  <c r="AB509" i="1"/>
  <c r="AA509" i="1"/>
  <c r="V509" i="1"/>
  <c r="U509" i="1"/>
  <c r="T509" i="1"/>
  <c r="S509" i="1"/>
  <c r="R509" i="1"/>
  <c r="Q509" i="1"/>
  <c r="P509" i="1"/>
  <c r="O509" i="1"/>
  <c r="N509" i="1"/>
  <c r="M509" i="1"/>
  <c r="L509" i="1"/>
  <c r="K509" i="1"/>
  <c r="AB508" i="1"/>
  <c r="AA508" i="1"/>
  <c r="V508" i="1"/>
  <c r="U508" i="1"/>
  <c r="T508" i="1"/>
  <c r="S508" i="1"/>
  <c r="R508" i="1"/>
  <c r="Q508" i="1"/>
  <c r="P508" i="1"/>
  <c r="O508" i="1"/>
  <c r="N508" i="1"/>
  <c r="M508" i="1"/>
  <c r="L508" i="1"/>
  <c r="K508" i="1"/>
  <c r="AB507" i="1"/>
  <c r="AA507" i="1"/>
  <c r="V507" i="1"/>
  <c r="U507" i="1"/>
  <c r="T507" i="1"/>
  <c r="S507" i="1"/>
  <c r="R507" i="1"/>
  <c r="Q507" i="1"/>
  <c r="P507" i="1"/>
  <c r="O507" i="1"/>
  <c r="N507" i="1"/>
  <c r="M507" i="1"/>
  <c r="L507" i="1"/>
  <c r="K507" i="1"/>
  <c r="AB506" i="1"/>
  <c r="AA506" i="1"/>
  <c r="V506" i="1"/>
  <c r="U506" i="1"/>
  <c r="T506" i="1"/>
  <c r="S506" i="1"/>
  <c r="R506" i="1"/>
  <c r="Q506" i="1"/>
  <c r="P506" i="1"/>
  <c r="O506" i="1"/>
  <c r="N506" i="1"/>
  <c r="M506" i="1"/>
  <c r="L506" i="1"/>
  <c r="K506" i="1"/>
  <c r="AB505" i="1"/>
  <c r="AA505" i="1"/>
  <c r="V505" i="1"/>
  <c r="U505" i="1"/>
  <c r="T505" i="1"/>
  <c r="S505" i="1"/>
  <c r="R505" i="1"/>
  <c r="Q505" i="1"/>
  <c r="P505" i="1"/>
  <c r="O505" i="1"/>
  <c r="N505" i="1"/>
  <c r="M505" i="1"/>
  <c r="L505" i="1"/>
  <c r="K505" i="1"/>
  <c r="AB504" i="1"/>
  <c r="AA504" i="1"/>
  <c r="V504" i="1"/>
  <c r="U504" i="1"/>
  <c r="T504" i="1"/>
  <c r="S504" i="1"/>
  <c r="R504" i="1"/>
  <c r="Q504" i="1"/>
  <c r="P504" i="1"/>
  <c r="O504" i="1"/>
  <c r="N504" i="1"/>
  <c r="M504" i="1"/>
  <c r="L504" i="1"/>
  <c r="K504" i="1"/>
  <c r="AB503" i="1"/>
  <c r="AA503" i="1"/>
  <c r="V503" i="1"/>
  <c r="U503" i="1"/>
  <c r="T503" i="1"/>
  <c r="S503" i="1"/>
  <c r="R503" i="1"/>
  <c r="Q503" i="1"/>
  <c r="P503" i="1"/>
  <c r="O503" i="1"/>
  <c r="N503" i="1"/>
  <c r="M503" i="1"/>
  <c r="L503" i="1"/>
  <c r="K503" i="1"/>
  <c r="AB502" i="1"/>
  <c r="AA502" i="1"/>
  <c r="V502" i="1"/>
  <c r="U502" i="1"/>
  <c r="T502" i="1"/>
  <c r="S502" i="1"/>
  <c r="R502" i="1"/>
  <c r="Q502" i="1"/>
  <c r="P502" i="1"/>
  <c r="O502" i="1"/>
  <c r="N502" i="1"/>
  <c r="M502" i="1"/>
  <c r="L502" i="1"/>
  <c r="K502" i="1"/>
  <c r="AB501" i="1"/>
  <c r="AA501" i="1"/>
  <c r="V501" i="1"/>
  <c r="U501" i="1"/>
  <c r="T501" i="1"/>
  <c r="S501" i="1"/>
  <c r="R501" i="1"/>
  <c r="Q501" i="1"/>
  <c r="P501" i="1"/>
  <c r="O501" i="1"/>
  <c r="N501" i="1"/>
  <c r="M501" i="1"/>
  <c r="L501" i="1"/>
  <c r="K501" i="1"/>
  <c r="AB500" i="1"/>
  <c r="AA500" i="1"/>
  <c r="V500" i="1"/>
  <c r="U500" i="1"/>
  <c r="T500" i="1"/>
  <c r="S500" i="1"/>
  <c r="R500" i="1"/>
  <c r="Q500" i="1"/>
  <c r="P500" i="1"/>
  <c r="O500" i="1"/>
  <c r="N500" i="1"/>
  <c r="M500" i="1"/>
  <c r="L500" i="1"/>
  <c r="K500" i="1"/>
  <c r="AB499" i="1"/>
  <c r="AA499" i="1"/>
  <c r="V499" i="1"/>
  <c r="U499" i="1"/>
  <c r="T499" i="1"/>
  <c r="S499" i="1"/>
  <c r="R499" i="1"/>
  <c r="Q499" i="1"/>
  <c r="P499" i="1"/>
  <c r="O499" i="1"/>
  <c r="N499" i="1"/>
  <c r="M499" i="1"/>
  <c r="L499" i="1"/>
  <c r="K499" i="1"/>
  <c r="AB498" i="1"/>
  <c r="AA498" i="1"/>
  <c r="V498" i="1"/>
  <c r="U498" i="1"/>
  <c r="T498" i="1"/>
  <c r="S498" i="1"/>
  <c r="R498" i="1"/>
  <c r="Q498" i="1"/>
  <c r="P498" i="1"/>
  <c r="O498" i="1"/>
  <c r="N498" i="1"/>
  <c r="M498" i="1"/>
  <c r="L498" i="1"/>
  <c r="K498" i="1"/>
  <c r="AB497" i="1"/>
  <c r="AA497" i="1"/>
  <c r="V497" i="1"/>
  <c r="U497" i="1"/>
  <c r="T497" i="1"/>
  <c r="S497" i="1"/>
  <c r="R497" i="1"/>
  <c r="Q497" i="1"/>
  <c r="P497" i="1"/>
  <c r="O497" i="1"/>
  <c r="N497" i="1"/>
  <c r="M497" i="1"/>
  <c r="L497" i="1"/>
  <c r="K497" i="1"/>
  <c r="AB496" i="1"/>
  <c r="AA496" i="1"/>
  <c r="V496" i="1"/>
  <c r="U496" i="1"/>
  <c r="T496" i="1"/>
  <c r="S496" i="1"/>
  <c r="R496" i="1"/>
  <c r="Q496" i="1"/>
  <c r="P496" i="1"/>
  <c r="O496" i="1"/>
  <c r="N496" i="1"/>
  <c r="M496" i="1"/>
  <c r="L496" i="1"/>
  <c r="K496" i="1"/>
  <c r="AB495" i="1"/>
  <c r="AA495" i="1"/>
  <c r="V495" i="1"/>
  <c r="U495" i="1"/>
  <c r="T495" i="1"/>
  <c r="S495" i="1"/>
  <c r="R495" i="1"/>
  <c r="Q495" i="1"/>
  <c r="P495" i="1"/>
  <c r="O495" i="1"/>
  <c r="N495" i="1"/>
  <c r="M495" i="1"/>
  <c r="L495" i="1"/>
  <c r="K495" i="1"/>
  <c r="AB494" i="1"/>
  <c r="AA494" i="1"/>
  <c r="V494" i="1"/>
  <c r="U494" i="1"/>
  <c r="T494" i="1"/>
  <c r="S494" i="1"/>
  <c r="R494" i="1"/>
  <c r="Q494" i="1"/>
  <c r="P494" i="1"/>
  <c r="O494" i="1"/>
  <c r="N494" i="1"/>
  <c r="M494" i="1"/>
  <c r="L494" i="1"/>
  <c r="K494" i="1"/>
  <c r="AB493" i="1"/>
  <c r="AA493" i="1"/>
  <c r="V493" i="1"/>
  <c r="U493" i="1"/>
  <c r="T493" i="1"/>
  <c r="S493" i="1"/>
  <c r="R493" i="1"/>
  <c r="Q493" i="1"/>
  <c r="P493" i="1"/>
  <c r="O493" i="1"/>
  <c r="N493" i="1"/>
  <c r="M493" i="1"/>
  <c r="L493" i="1"/>
  <c r="K493" i="1"/>
  <c r="AB492" i="1"/>
  <c r="AA492" i="1"/>
  <c r="V492" i="1"/>
  <c r="U492" i="1"/>
  <c r="T492" i="1"/>
  <c r="S492" i="1"/>
  <c r="R492" i="1"/>
  <c r="Q492" i="1"/>
  <c r="P492" i="1"/>
  <c r="O492" i="1"/>
  <c r="N492" i="1"/>
  <c r="M492" i="1"/>
  <c r="L492" i="1"/>
  <c r="K492" i="1"/>
  <c r="AB491" i="1"/>
  <c r="AA491" i="1"/>
  <c r="V491" i="1"/>
  <c r="U491" i="1"/>
  <c r="T491" i="1"/>
  <c r="S491" i="1"/>
  <c r="R491" i="1"/>
  <c r="Q491" i="1"/>
  <c r="P491" i="1"/>
  <c r="O491" i="1"/>
  <c r="N491" i="1"/>
  <c r="M491" i="1"/>
  <c r="L491" i="1"/>
  <c r="K491" i="1"/>
  <c r="AB490" i="1"/>
  <c r="AA490" i="1"/>
  <c r="V490" i="1"/>
  <c r="U490" i="1"/>
  <c r="T490" i="1"/>
  <c r="S490" i="1"/>
  <c r="R490" i="1"/>
  <c r="Q490" i="1"/>
  <c r="P490" i="1"/>
  <c r="O490" i="1"/>
  <c r="N490" i="1"/>
  <c r="M490" i="1"/>
  <c r="L490" i="1"/>
  <c r="K490" i="1"/>
  <c r="AB489" i="1"/>
  <c r="AA489" i="1"/>
  <c r="V489" i="1"/>
  <c r="U489" i="1"/>
  <c r="T489" i="1"/>
  <c r="S489" i="1"/>
  <c r="R489" i="1"/>
  <c r="Q489" i="1"/>
  <c r="P489" i="1"/>
  <c r="O489" i="1"/>
  <c r="N489" i="1"/>
  <c r="M489" i="1"/>
  <c r="L489" i="1"/>
  <c r="K489" i="1"/>
  <c r="AB488" i="1"/>
  <c r="AA488" i="1"/>
  <c r="V488" i="1"/>
  <c r="U488" i="1"/>
  <c r="T488" i="1"/>
  <c r="S488" i="1"/>
  <c r="R488" i="1"/>
  <c r="Q488" i="1"/>
  <c r="P488" i="1"/>
  <c r="O488" i="1"/>
  <c r="N488" i="1"/>
  <c r="M488" i="1"/>
  <c r="L488" i="1"/>
  <c r="K488" i="1"/>
  <c r="AB487" i="1"/>
  <c r="AA487" i="1"/>
  <c r="V487" i="1"/>
  <c r="U487" i="1"/>
  <c r="T487" i="1"/>
  <c r="S487" i="1"/>
  <c r="R487" i="1"/>
  <c r="Q487" i="1"/>
  <c r="P487" i="1"/>
  <c r="O487" i="1"/>
  <c r="N487" i="1"/>
  <c r="M487" i="1"/>
  <c r="L487" i="1"/>
  <c r="K487" i="1"/>
  <c r="AB486" i="1"/>
  <c r="AA486" i="1"/>
  <c r="V486" i="1"/>
  <c r="U486" i="1"/>
  <c r="T486" i="1"/>
  <c r="S486" i="1"/>
  <c r="R486" i="1"/>
  <c r="Q486" i="1"/>
  <c r="P486" i="1"/>
  <c r="O486" i="1"/>
  <c r="N486" i="1"/>
  <c r="M486" i="1"/>
  <c r="L486" i="1"/>
  <c r="K486" i="1"/>
  <c r="AB485" i="1"/>
  <c r="AA485" i="1"/>
  <c r="V485" i="1"/>
  <c r="U485" i="1"/>
  <c r="T485" i="1"/>
  <c r="S485" i="1"/>
  <c r="R485" i="1"/>
  <c r="Q485" i="1"/>
  <c r="AE485" i="1" s="1"/>
  <c r="P485" i="1"/>
  <c r="O485" i="1"/>
  <c r="N485" i="1"/>
  <c r="M485" i="1"/>
  <c r="L485" i="1"/>
  <c r="K485" i="1"/>
  <c r="AB484" i="1"/>
  <c r="AA484" i="1"/>
  <c r="V484" i="1"/>
  <c r="U484" i="1"/>
  <c r="T484" i="1"/>
  <c r="S484" i="1"/>
  <c r="R484" i="1"/>
  <c r="Q484" i="1"/>
  <c r="P484" i="1"/>
  <c r="O484" i="1"/>
  <c r="N484" i="1"/>
  <c r="M484" i="1"/>
  <c r="L484" i="1"/>
  <c r="K484" i="1"/>
  <c r="AB483" i="1"/>
  <c r="AA483" i="1"/>
  <c r="V483" i="1"/>
  <c r="U483" i="1"/>
  <c r="T483" i="1"/>
  <c r="S483" i="1"/>
  <c r="R483" i="1"/>
  <c r="Q483" i="1"/>
  <c r="P483" i="1"/>
  <c r="O483" i="1"/>
  <c r="N483" i="1"/>
  <c r="M483" i="1"/>
  <c r="L483" i="1"/>
  <c r="K483" i="1"/>
  <c r="AB482" i="1"/>
  <c r="AA482" i="1"/>
  <c r="V482" i="1"/>
  <c r="U482" i="1"/>
  <c r="T482" i="1"/>
  <c r="S482" i="1"/>
  <c r="R482" i="1"/>
  <c r="Q482" i="1"/>
  <c r="P482" i="1"/>
  <c r="O482" i="1"/>
  <c r="N482" i="1"/>
  <c r="M482" i="1"/>
  <c r="L482" i="1"/>
  <c r="K482" i="1"/>
  <c r="AB481" i="1"/>
  <c r="AA481" i="1"/>
  <c r="V481" i="1"/>
  <c r="U481" i="1"/>
  <c r="T481" i="1"/>
  <c r="S481" i="1"/>
  <c r="R481" i="1"/>
  <c r="Q481" i="1"/>
  <c r="P481" i="1"/>
  <c r="O481" i="1"/>
  <c r="N481" i="1"/>
  <c r="M481" i="1"/>
  <c r="L481" i="1"/>
  <c r="K481" i="1"/>
  <c r="AB480" i="1"/>
  <c r="AA480" i="1"/>
  <c r="V480" i="1"/>
  <c r="U480" i="1"/>
  <c r="T480" i="1"/>
  <c r="S480" i="1"/>
  <c r="R480" i="1"/>
  <c r="Q480" i="1"/>
  <c r="P480" i="1"/>
  <c r="O480" i="1"/>
  <c r="N480" i="1"/>
  <c r="M480" i="1"/>
  <c r="L480" i="1"/>
  <c r="K480" i="1"/>
  <c r="AB479" i="1"/>
  <c r="AA479" i="1"/>
  <c r="V479" i="1"/>
  <c r="U479" i="1"/>
  <c r="T479" i="1"/>
  <c r="S479" i="1"/>
  <c r="R479" i="1"/>
  <c r="Q479" i="1"/>
  <c r="P479" i="1"/>
  <c r="O479" i="1"/>
  <c r="N479" i="1"/>
  <c r="M479" i="1"/>
  <c r="L479" i="1"/>
  <c r="K479" i="1"/>
  <c r="AB478" i="1"/>
  <c r="AA478" i="1"/>
  <c r="V478" i="1"/>
  <c r="U478" i="1"/>
  <c r="T478" i="1"/>
  <c r="S478" i="1"/>
  <c r="R478" i="1"/>
  <c r="Q478" i="1"/>
  <c r="P478" i="1"/>
  <c r="O478" i="1"/>
  <c r="N478" i="1"/>
  <c r="M478" i="1"/>
  <c r="L478" i="1"/>
  <c r="K478" i="1"/>
  <c r="AB477" i="1"/>
  <c r="AA477" i="1"/>
  <c r="V477" i="1"/>
  <c r="U477" i="1"/>
  <c r="T477" i="1"/>
  <c r="S477" i="1"/>
  <c r="R477" i="1"/>
  <c r="Q477" i="1"/>
  <c r="AE477" i="1" s="1"/>
  <c r="P477" i="1"/>
  <c r="O477" i="1"/>
  <c r="N477" i="1"/>
  <c r="M477" i="1"/>
  <c r="L477" i="1"/>
  <c r="K477" i="1"/>
  <c r="AB476" i="1"/>
  <c r="AA476" i="1"/>
  <c r="V476" i="1"/>
  <c r="U476" i="1"/>
  <c r="T476" i="1"/>
  <c r="S476" i="1"/>
  <c r="R476" i="1"/>
  <c r="Q476" i="1"/>
  <c r="P476" i="1"/>
  <c r="O476" i="1"/>
  <c r="N476" i="1"/>
  <c r="M476" i="1"/>
  <c r="L476" i="1"/>
  <c r="K476" i="1"/>
  <c r="AB475" i="1"/>
  <c r="AA475" i="1"/>
  <c r="V475" i="1"/>
  <c r="U475" i="1"/>
  <c r="T475" i="1"/>
  <c r="S475" i="1"/>
  <c r="R475" i="1"/>
  <c r="Q475" i="1"/>
  <c r="P475" i="1"/>
  <c r="O475" i="1"/>
  <c r="N475" i="1"/>
  <c r="M475" i="1"/>
  <c r="L475" i="1"/>
  <c r="K475" i="1"/>
  <c r="AB474" i="1"/>
  <c r="AA474" i="1"/>
  <c r="V474" i="1"/>
  <c r="U474" i="1"/>
  <c r="T474" i="1"/>
  <c r="S474" i="1"/>
  <c r="R474" i="1"/>
  <c r="Q474" i="1"/>
  <c r="P474" i="1"/>
  <c r="O474" i="1"/>
  <c r="N474" i="1"/>
  <c r="M474" i="1"/>
  <c r="L474" i="1"/>
  <c r="K474" i="1"/>
  <c r="AB473" i="1"/>
  <c r="AA473" i="1"/>
  <c r="V473" i="1"/>
  <c r="U473" i="1"/>
  <c r="T473" i="1"/>
  <c r="S473" i="1"/>
  <c r="R473" i="1"/>
  <c r="Q473" i="1"/>
  <c r="P473" i="1"/>
  <c r="O473" i="1"/>
  <c r="N473" i="1"/>
  <c r="M473" i="1"/>
  <c r="L473" i="1"/>
  <c r="K473" i="1"/>
  <c r="AB472" i="1"/>
  <c r="AA472" i="1"/>
  <c r="V472" i="1"/>
  <c r="U472" i="1"/>
  <c r="T472" i="1"/>
  <c r="S472" i="1"/>
  <c r="R472" i="1"/>
  <c r="Q472" i="1"/>
  <c r="P472" i="1"/>
  <c r="O472" i="1"/>
  <c r="N472" i="1"/>
  <c r="M472" i="1"/>
  <c r="L472" i="1"/>
  <c r="K472" i="1"/>
  <c r="AB471" i="1"/>
  <c r="AA471" i="1"/>
  <c r="V471" i="1"/>
  <c r="U471" i="1"/>
  <c r="T471" i="1"/>
  <c r="S471" i="1"/>
  <c r="R471" i="1"/>
  <c r="Q471" i="1"/>
  <c r="P471" i="1"/>
  <c r="O471" i="1"/>
  <c r="N471" i="1"/>
  <c r="M471" i="1"/>
  <c r="L471" i="1"/>
  <c r="K471" i="1"/>
  <c r="AB470" i="1"/>
  <c r="AA470" i="1"/>
  <c r="V470" i="1"/>
  <c r="U470" i="1"/>
  <c r="T470" i="1"/>
  <c r="S470" i="1"/>
  <c r="R470" i="1"/>
  <c r="Q470" i="1"/>
  <c r="P470" i="1"/>
  <c r="O470" i="1"/>
  <c r="N470" i="1"/>
  <c r="M470" i="1"/>
  <c r="L470" i="1"/>
  <c r="K470" i="1"/>
  <c r="AB469" i="1"/>
  <c r="AA469" i="1"/>
  <c r="V469" i="1"/>
  <c r="U469" i="1"/>
  <c r="T469" i="1"/>
  <c r="S469" i="1"/>
  <c r="R469" i="1"/>
  <c r="Q469" i="1"/>
  <c r="P469" i="1"/>
  <c r="O469" i="1"/>
  <c r="N469" i="1"/>
  <c r="M469" i="1"/>
  <c r="L469" i="1"/>
  <c r="K469" i="1"/>
  <c r="AB468" i="1"/>
  <c r="AA468" i="1"/>
  <c r="V468" i="1"/>
  <c r="U468" i="1"/>
  <c r="T468" i="1"/>
  <c r="S468" i="1"/>
  <c r="R468" i="1"/>
  <c r="Q468" i="1"/>
  <c r="P468" i="1"/>
  <c r="O468" i="1"/>
  <c r="N468" i="1"/>
  <c r="M468" i="1"/>
  <c r="L468" i="1"/>
  <c r="K468" i="1"/>
  <c r="AB467" i="1"/>
  <c r="AA467" i="1"/>
  <c r="V467" i="1"/>
  <c r="U467" i="1"/>
  <c r="T467" i="1"/>
  <c r="S467" i="1"/>
  <c r="R467" i="1"/>
  <c r="Q467" i="1"/>
  <c r="P467" i="1"/>
  <c r="O467" i="1"/>
  <c r="N467" i="1"/>
  <c r="M467" i="1"/>
  <c r="L467" i="1"/>
  <c r="K467" i="1"/>
  <c r="AB466" i="1"/>
  <c r="AA466" i="1"/>
  <c r="V466" i="1"/>
  <c r="U466" i="1"/>
  <c r="T466" i="1"/>
  <c r="S466" i="1"/>
  <c r="R466" i="1"/>
  <c r="Q466" i="1"/>
  <c r="P466" i="1"/>
  <c r="O466" i="1"/>
  <c r="N466" i="1"/>
  <c r="M466" i="1"/>
  <c r="L466" i="1"/>
  <c r="K466" i="1"/>
  <c r="AB465" i="1"/>
  <c r="AA465" i="1"/>
  <c r="V465" i="1"/>
  <c r="U465" i="1"/>
  <c r="T465" i="1"/>
  <c r="S465" i="1"/>
  <c r="R465" i="1"/>
  <c r="Q465" i="1"/>
  <c r="AE465" i="1" s="1"/>
  <c r="P465" i="1"/>
  <c r="O465" i="1"/>
  <c r="N465" i="1"/>
  <c r="M465" i="1"/>
  <c r="L465" i="1"/>
  <c r="K465" i="1"/>
  <c r="AB464" i="1"/>
  <c r="AA464" i="1"/>
  <c r="V464" i="1"/>
  <c r="U464" i="1"/>
  <c r="T464" i="1"/>
  <c r="S464" i="1"/>
  <c r="R464" i="1"/>
  <c r="Q464" i="1"/>
  <c r="P464" i="1"/>
  <c r="O464" i="1"/>
  <c r="N464" i="1"/>
  <c r="M464" i="1"/>
  <c r="L464" i="1"/>
  <c r="K464" i="1"/>
  <c r="AB463" i="1"/>
  <c r="AA463" i="1"/>
  <c r="V463" i="1"/>
  <c r="U463" i="1"/>
  <c r="T463" i="1"/>
  <c r="S463" i="1"/>
  <c r="R463" i="1"/>
  <c r="Q463" i="1"/>
  <c r="P463" i="1"/>
  <c r="O463" i="1"/>
  <c r="N463" i="1"/>
  <c r="M463" i="1"/>
  <c r="L463" i="1"/>
  <c r="K463" i="1"/>
  <c r="AB462" i="1"/>
  <c r="AA462" i="1"/>
  <c r="V462" i="1"/>
  <c r="U462" i="1"/>
  <c r="T462" i="1"/>
  <c r="S462" i="1"/>
  <c r="R462" i="1"/>
  <c r="Q462" i="1"/>
  <c r="P462" i="1"/>
  <c r="O462" i="1"/>
  <c r="N462" i="1"/>
  <c r="M462" i="1"/>
  <c r="L462" i="1"/>
  <c r="K462" i="1"/>
  <c r="AB461" i="1"/>
  <c r="AA461" i="1"/>
  <c r="V461" i="1"/>
  <c r="U461" i="1"/>
  <c r="T461" i="1"/>
  <c r="S461" i="1"/>
  <c r="R461" i="1"/>
  <c r="Q461" i="1"/>
  <c r="P461" i="1"/>
  <c r="O461" i="1"/>
  <c r="N461" i="1"/>
  <c r="M461" i="1"/>
  <c r="L461" i="1"/>
  <c r="K461" i="1"/>
  <c r="AB460" i="1"/>
  <c r="AA460" i="1"/>
  <c r="V460" i="1"/>
  <c r="U460" i="1"/>
  <c r="T460" i="1"/>
  <c r="S460" i="1"/>
  <c r="R460" i="1"/>
  <c r="Q460" i="1"/>
  <c r="P460" i="1"/>
  <c r="O460" i="1"/>
  <c r="N460" i="1"/>
  <c r="M460" i="1"/>
  <c r="L460" i="1"/>
  <c r="K460" i="1"/>
  <c r="AB459" i="1"/>
  <c r="AA459" i="1"/>
  <c r="V459" i="1"/>
  <c r="U459" i="1"/>
  <c r="T459" i="1"/>
  <c r="S459" i="1"/>
  <c r="R459" i="1"/>
  <c r="Q459" i="1"/>
  <c r="P459" i="1"/>
  <c r="O459" i="1"/>
  <c r="N459" i="1"/>
  <c r="M459" i="1"/>
  <c r="L459" i="1"/>
  <c r="K459" i="1"/>
  <c r="AB458" i="1"/>
  <c r="AA458" i="1"/>
  <c r="V458" i="1"/>
  <c r="U458" i="1"/>
  <c r="T458" i="1"/>
  <c r="S458" i="1"/>
  <c r="R458" i="1"/>
  <c r="Q458" i="1"/>
  <c r="P458" i="1"/>
  <c r="O458" i="1"/>
  <c r="N458" i="1"/>
  <c r="M458" i="1"/>
  <c r="L458" i="1"/>
  <c r="K458" i="1"/>
  <c r="AB457" i="1"/>
  <c r="AA457" i="1"/>
  <c r="V457" i="1"/>
  <c r="U457" i="1"/>
  <c r="T457" i="1"/>
  <c r="S457" i="1"/>
  <c r="R457" i="1"/>
  <c r="Q457" i="1"/>
  <c r="P457" i="1"/>
  <c r="O457" i="1"/>
  <c r="N457" i="1"/>
  <c r="M457" i="1"/>
  <c r="L457" i="1"/>
  <c r="K457" i="1"/>
  <c r="AB456" i="1"/>
  <c r="AA456" i="1"/>
  <c r="V456" i="1"/>
  <c r="U456" i="1"/>
  <c r="T456" i="1"/>
  <c r="S456" i="1"/>
  <c r="R456" i="1"/>
  <c r="Q456" i="1"/>
  <c r="P456" i="1"/>
  <c r="O456" i="1"/>
  <c r="N456" i="1"/>
  <c r="M456" i="1"/>
  <c r="L456" i="1"/>
  <c r="K456" i="1"/>
  <c r="AB455" i="1"/>
  <c r="AA455" i="1"/>
  <c r="V455" i="1"/>
  <c r="U455" i="1"/>
  <c r="T455" i="1"/>
  <c r="S455" i="1"/>
  <c r="R455" i="1"/>
  <c r="Q455" i="1"/>
  <c r="P455" i="1"/>
  <c r="O455" i="1"/>
  <c r="N455" i="1"/>
  <c r="M455" i="1"/>
  <c r="L455" i="1"/>
  <c r="K455" i="1"/>
  <c r="AB454" i="1"/>
  <c r="AA454" i="1"/>
  <c r="V454" i="1"/>
  <c r="U454" i="1"/>
  <c r="T454" i="1"/>
  <c r="S454" i="1"/>
  <c r="R454" i="1"/>
  <c r="Q454" i="1"/>
  <c r="P454" i="1"/>
  <c r="O454" i="1"/>
  <c r="N454" i="1"/>
  <c r="M454" i="1"/>
  <c r="L454" i="1"/>
  <c r="K454" i="1"/>
  <c r="AB453" i="1"/>
  <c r="AA453" i="1"/>
  <c r="V453" i="1"/>
  <c r="U453" i="1"/>
  <c r="T453" i="1"/>
  <c r="S453" i="1"/>
  <c r="R453" i="1"/>
  <c r="Q453" i="1"/>
  <c r="P453" i="1"/>
  <c r="O453" i="1"/>
  <c r="N453" i="1"/>
  <c r="M453" i="1"/>
  <c r="L453" i="1"/>
  <c r="K453" i="1"/>
  <c r="AB452" i="1"/>
  <c r="AA452" i="1"/>
  <c r="V452" i="1"/>
  <c r="U452" i="1"/>
  <c r="T452" i="1"/>
  <c r="S452" i="1"/>
  <c r="R452" i="1"/>
  <c r="Q452" i="1"/>
  <c r="P452" i="1"/>
  <c r="O452" i="1"/>
  <c r="N452" i="1"/>
  <c r="M452" i="1"/>
  <c r="L452" i="1"/>
  <c r="K452" i="1"/>
  <c r="AB451" i="1"/>
  <c r="AA451" i="1"/>
  <c r="V451" i="1"/>
  <c r="U451" i="1"/>
  <c r="T451" i="1"/>
  <c r="S451" i="1"/>
  <c r="R451" i="1"/>
  <c r="Q451" i="1"/>
  <c r="P451" i="1"/>
  <c r="O451" i="1"/>
  <c r="N451" i="1"/>
  <c r="M451" i="1"/>
  <c r="L451" i="1"/>
  <c r="K451" i="1"/>
  <c r="AB450" i="1"/>
  <c r="AA450" i="1"/>
  <c r="V450" i="1"/>
  <c r="U450" i="1"/>
  <c r="T450" i="1"/>
  <c r="S450" i="1"/>
  <c r="R450" i="1"/>
  <c r="Q450" i="1"/>
  <c r="P450" i="1"/>
  <c r="O450" i="1"/>
  <c r="N450" i="1"/>
  <c r="M450" i="1"/>
  <c r="L450" i="1"/>
  <c r="K450" i="1"/>
  <c r="AB449" i="1"/>
  <c r="AA449" i="1"/>
  <c r="V449" i="1"/>
  <c r="U449" i="1"/>
  <c r="T449" i="1"/>
  <c r="S449" i="1"/>
  <c r="R449" i="1"/>
  <c r="Q449" i="1"/>
  <c r="AE449" i="1" s="1"/>
  <c r="AF449" i="1" s="1"/>
  <c r="P449" i="1"/>
  <c r="O449" i="1"/>
  <c r="N449" i="1"/>
  <c r="M449" i="1"/>
  <c r="L449" i="1"/>
  <c r="K449" i="1"/>
  <c r="AB448" i="1"/>
  <c r="AA448" i="1"/>
  <c r="V448" i="1"/>
  <c r="U448" i="1"/>
  <c r="T448" i="1"/>
  <c r="S448" i="1"/>
  <c r="R448" i="1"/>
  <c r="Q448" i="1"/>
  <c r="P448" i="1"/>
  <c r="O448" i="1"/>
  <c r="N448" i="1"/>
  <c r="M448" i="1"/>
  <c r="L448" i="1"/>
  <c r="K448" i="1"/>
  <c r="AB447" i="1"/>
  <c r="AA447" i="1"/>
  <c r="V447" i="1"/>
  <c r="U447" i="1"/>
  <c r="T447" i="1"/>
  <c r="S447" i="1"/>
  <c r="R447" i="1"/>
  <c r="Q447" i="1"/>
  <c r="P447" i="1"/>
  <c r="O447" i="1"/>
  <c r="N447" i="1"/>
  <c r="M447" i="1"/>
  <c r="L447" i="1"/>
  <c r="K447" i="1"/>
  <c r="AB446" i="1"/>
  <c r="AA446" i="1"/>
  <c r="V446" i="1"/>
  <c r="U446" i="1"/>
  <c r="T446" i="1"/>
  <c r="S446" i="1"/>
  <c r="R446" i="1"/>
  <c r="Q446" i="1"/>
  <c r="P446" i="1"/>
  <c r="O446" i="1"/>
  <c r="N446" i="1"/>
  <c r="M446" i="1"/>
  <c r="L446" i="1"/>
  <c r="K446" i="1"/>
  <c r="AB445" i="1"/>
  <c r="AA445" i="1"/>
  <c r="V445" i="1"/>
  <c r="U445" i="1"/>
  <c r="T445" i="1"/>
  <c r="S445" i="1"/>
  <c r="R445" i="1"/>
  <c r="Q445" i="1"/>
  <c r="AE445" i="1" s="1"/>
  <c r="P445" i="1"/>
  <c r="O445" i="1"/>
  <c r="N445" i="1"/>
  <c r="M445" i="1"/>
  <c r="L445" i="1"/>
  <c r="K445" i="1"/>
  <c r="AB444" i="1"/>
  <c r="AA444" i="1"/>
  <c r="V444" i="1"/>
  <c r="U444" i="1"/>
  <c r="T444" i="1"/>
  <c r="S444" i="1"/>
  <c r="R444" i="1"/>
  <c r="Q444" i="1"/>
  <c r="P444" i="1"/>
  <c r="O444" i="1"/>
  <c r="N444" i="1"/>
  <c r="M444" i="1"/>
  <c r="L444" i="1"/>
  <c r="K444" i="1"/>
  <c r="AB443" i="1"/>
  <c r="AA443" i="1"/>
  <c r="V443" i="1"/>
  <c r="U443" i="1"/>
  <c r="T443" i="1"/>
  <c r="S443" i="1"/>
  <c r="R443" i="1"/>
  <c r="Q443" i="1"/>
  <c r="P443" i="1"/>
  <c r="O443" i="1"/>
  <c r="N443" i="1"/>
  <c r="M443" i="1"/>
  <c r="L443" i="1"/>
  <c r="K443" i="1"/>
  <c r="AB442" i="1"/>
  <c r="AA442" i="1"/>
  <c r="V442" i="1"/>
  <c r="U442" i="1"/>
  <c r="T442" i="1"/>
  <c r="S442" i="1"/>
  <c r="R442" i="1"/>
  <c r="Q442" i="1"/>
  <c r="P442" i="1"/>
  <c r="O442" i="1"/>
  <c r="N442" i="1"/>
  <c r="M442" i="1"/>
  <c r="L442" i="1"/>
  <c r="K442" i="1"/>
  <c r="AE442" i="1" s="1"/>
  <c r="AB441" i="1"/>
  <c r="AA441" i="1"/>
  <c r="V441" i="1"/>
  <c r="U441" i="1"/>
  <c r="T441" i="1"/>
  <c r="S441" i="1"/>
  <c r="R441" i="1"/>
  <c r="Q441" i="1"/>
  <c r="P441" i="1"/>
  <c r="O441" i="1"/>
  <c r="N441" i="1"/>
  <c r="M441" i="1"/>
  <c r="L441" i="1"/>
  <c r="K441" i="1"/>
  <c r="AB440" i="1"/>
  <c r="AA440" i="1"/>
  <c r="V440" i="1"/>
  <c r="U440" i="1"/>
  <c r="T440" i="1"/>
  <c r="S440" i="1"/>
  <c r="R440" i="1"/>
  <c r="Q440" i="1"/>
  <c r="P440" i="1"/>
  <c r="O440" i="1"/>
  <c r="N440" i="1"/>
  <c r="M440" i="1"/>
  <c r="L440" i="1"/>
  <c r="K440" i="1"/>
  <c r="AB439" i="1"/>
  <c r="AA439" i="1"/>
  <c r="V439" i="1"/>
  <c r="U439" i="1"/>
  <c r="T439" i="1"/>
  <c r="S439" i="1"/>
  <c r="R439" i="1"/>
  <c r="Q439" i="1"/>
  <c r="P439" i="1"/>
  <c r="O439" i="1"/>
  <c r="N439" i="1"/>
  <c r="M439" i="1"/>
  <c r="L439" i="1"/>
  <c r="K439" i="1"/>
  <c r="AB438" i="1"/>
  <c r="AA438" i="1"/>
  <c r="V438" i="1"/>
  <c r="U438" i="1"/>
  <c r="T438" i="1"/>
  <c r="S438" i="1"/>
  <c r="R438" i="1"/>
  <c r="Q438" i="1"/>
  <c r="P438" i="1"/>
  <c r="O438" i="1"/>
  <c r="N438" i="1"/>
  <c r="M438" i="1"/>
  <c r="L438" i="1"/>
  <c r="K438" i="1"/>
  <c r="AB437" i="1"/>
  <c r="AA437" i="1"/>
  <c r="V437" i="1"/>
  <c r="U437" i="1"/>
  <c r="T437" i="1"/>
  <c r="S437" i="1"/>
  <c r="R437" i="1"/>
  <c r="Q437" i="1"/>
  <c r="P437" i="1"/>
  <c r="O437" i="1"/>
  <c r="N437" i="1"/>
  <c r="M437" i="1"/>
  <c r="L437" i="1"/>
  <c r="K437" i="1"/>
  <c r="AB436" i="1"/>
  <c r="AA436" i="1"/>
  <c r="V436" i="1"/>
  <c r="U436" i="1"/>
  <c r="T436" i="1"/>
  <c r="S436" i="1"/>
  <c r="R436" i="1"/>
  <c r="Q436" i="1"/>
  <c r="P436" i="1"/>
  <c r="O436" i="1"/>
  <c r="N436" i="1"/>
  <c r="AE436" i="1" s="1"/>
  <c r="M436" i="1"/>
  <c r="L436" i="1"/>
  <c r="K436" i="1"/>
  <c r="AB435" i="1"/>
  <c r="AA435" i="1"/>
  <c r="V435" i="1"/>
  <c r="U435" i="1"/>
  <c r="T435" i="1"/>
  <c r="S435" i="1"/>
  <c r="R435" i="1"/>
  <c r="Q435" i="1"/>
  <c r="P435" i="1"/>
  <c r="O435" i="1"/>
  <c r="N435" i="1"/>
  <c r="M435" i="1"/>
  <c r="L435" i="1"/>
  <c r="K435" i="1"/>
  <c r="AB434" i="1"/>
  <c r="AA434" i="1"/>
  <c r="V434" i="1"/>
  <c r="U434" i="1"/>
  <c r="T434" i="1"/>
  <c r="S434" i="1"/>
  <c r="R434" i="1"/>
  <c r="Q434" i="1"/>
  <c r="P434" i="1"/>
  <c r="O434" i="1"/>
  <c r="N434" i="1"/>
  <c r="M434" i="1"/>
  <c r="L434" i="1"/>
  <c r="K434" i="1"/>
  <c r="AE434" i="1" s="1"/>
  <c r="AB433" i="1"/>
  <c r="AA433" i="1"/>
  <c r="V433" i="1"/>
  <c r="U433" i="1"/>
  <c r="T433" i="1"/>
  <c r="S433" i="1"/>
  <c r="R433" i="1"/>
  <c r="Q433" i="1"/>
  <c r="P433" i="1"/>
  <c r="O433" i="1"/>
  <c r="N433" i="1"/>
  <c r="M433" i="1"/>
  <c r="L433" i="1"/>
  <c r="K433" i="1"/>
  <c r="AB432" i="1"/>
  <c r="AA432" i="1"/>
  <c r="V432" i="1"/>
  <c r="U432" i="1"/>
  <c r="T432" i="1"/>
  <c r="S432" i="1"/>
  <c r="R432" i="1"/>
  <c r="Q432" i="1"/>
  <c r="P432" i="1"/>
  <c r="O432" i="1"/>
  <c r="N432" i="1"/>
  <c r="AE432" i="1" s="1"/>
  <c r="M432" i="1"/>
  <c r="L432" i="1"/>
  <c r="K432" i="1"/>
  <c r="AB431" i="1"/>
  <c r="AA431" i="1"/>
  <c r="V431" i="1"/>
  <c r="U431" i="1"/>
  <c r="T431" i="1"/>
  <c r="S431" i="1"/>
  <c r="R431" i="1"/>
  <c r="Q431" i="1"/>
  <c r="P431" i="1"/>
  <c r="O431" i="1"/>
  <c r="N431" i="1"/>
  <c r="M431" i="1"/>
  <c r="L431" i="1"/>
  <c r="K431" i="1"/>
  <c r="AB430" i="1"/>
  <c r="AA430" i="1"/>
  <c r="V430" i="1"/>
  <c r="U430" i="1"/>
  <c r="T430" i="1"/>
  <c r="S430" i="1"/>
  <c r="R430" i="1"/>
  <c r="Q430" i="1"/>
  <c r="P430" i="1"/>
  <c r="O430" i="1"/>
  <c r="N430" i="1"/>
  <c r="M430" i="1"/>
  <c r="L430" i="1"/>
  <c r="K430" i="1"/>
  <c r="AB429" i="1"/>
  <c r="AA429" i="1"/>
  <c r="V429" i="1"/>
  <c r="U429" i="1"/>
  <c r="T429" i="1"/>
  <c r="S429" i="1"/>
  <c r="R429" i="1"/>
  <c r="Q429" i="1"/>
  <c r="P429" i="1"/>
  <c r="O429" i="1"/>
  <c r="N429" i="1"/>
  <c r="M429" i="1"/>
  <c r="L429" i="1"/>
  <c r="K429" i="1"/>
  <c r="AB428" i="1"/>
  <c r="AA428" i="1"/>
  <c r="V428" i="1"/>
  <c r="U428" i="1"/>
  <c r="T428" i="1"/>
  <c r="S428" i="1"/>
  <c r="R428" i="1"/>
  <c r="Q428" i="1"/>
  <c r="P428" i="1"/>
  <c r="O428" i="1"/>
  <c r="N428" i="1"/>
  <c r="AE428" i="1" s="1"/>
  <c r="M428" i="1"/>
  <c r="L428" i="1"/>
  <c r="K428" i="1"/>
  <c r="AB427" i="1"/>
  <c r="AA427" i="1"/>
  <c r="V427" i="1"/>
  <c r="U427" i="1"/>
  <c r="T427" i="1"/>
  <c r="S427" i="1"/>
  <c r="R427" i="1"/>
  <c r="Q427" i="1"/>
  <c r="P427" i="1"/>
  <c r="O427" i="1"/>
  <c r="N427" i="1"/>
  <c r="M427" i="1"/>
  <c r="L427" i="1"/>
  <c r="K427" i="1"/>
  <c r="AB426" i="1"/>
  <c r="AA426" i="1"/>
  <c r="V426" i="1"/>
  <c r="U426" i="1"/>
  <c r="T426" i="1"/>
  <c r="S426" i="1"/>
  <c r="R426" i="1"/>
  <c r="Q426" i="1"/>
  <c r="P426" i="1"/>
  <c r="O426" i="1"/>
  <c r="N426" i="1"/>
  <c r="M426" i="1"/>
  <c r="L426" i="1"/>
  <c r="K426" i="1"/>
  <c r="AE426" i="1" s="1"/>
  <c r="AB425" i="1"/>
  <c r="AA425" i="1"/>
  <c r="V425" i="1"/>
  <c r="U425" i="1"/>
  <c r="T425" i="1"/>
  <c r="S425" i="1"/>
  <c r="R425" i="1"/>
  <c r="Q425" i="1"/>
  <c r="P425" i="1"/>
  <c r="O425" i="1"/>
  <c r="N425" i="1"/>
  <c r="M425" i="1"/>
  <c r="L425" i="1"/>
  <c r="K425" i="1"/>
  <c r="AB424" i="1"/>
  <c r="AA424" i="1"/>
  <c r="V424" i="1"/>
  <c r="U424" i="1"/>
  <c r="T424" i="1"/>
  <c r="S424" i="1"/>
  <c r="R424" i="1"/>
  <c r="Q424" i="1"/>
  <c r="P424" i="1"/>
  <c r="O424" i="1"/>
  <c r="N424" i="1"/>
  <c r="M424" i="1"/>
  <c r="L424" i="1"/>
  <c r="K424" i="1"/>
  <c r="AB423" i="1"/>
  <c r="AA423" i="1"/>
  <c r="V423" i="1"/>
  <c r="U423" i="1"/>
  <c r="T423" i="1"/>
  <c r="S423" i="1"/>
  <c r="R423" i="1"/>
  <c r="Q423" i="1"/>
  <c r="P423" i="1"/>
  <c r="O423" i="1"/>
  <c r="N423" i="1"/>
  <c r="AE423" i="1" s="1"/>
  <c r="M423" i="1"/>
  <c r="L423" i="1"/>
  <c r="K423" i="1"/>
  <c r="AB422" i="1"/>
  <c r="AA422" i="1"/>
  <c r="V422" i="1"/>
  <c r="U422" i="1"/>
  <c r="T422" i="1"/>
  <c r="S422" i="1"/>
  <c r="R422" i="1"/>
  <c r="Q422" i="1"/>
  <c r="P422" i="1"/>
  <c r="O422" i="1"/>
  <c r="N422" i="1"/>
  <c r="M422" i="1"/>
  <c r="L422" i="1"/>
  <c r="K422" i="1"/>
  <c r="AB421" i="1"/>
  <c r="AA421" i="1"/>
  <c r="V421" i="1"/>
  <c r="U421" i="1"/>
  <c r="T421" i="1"/>
  <c r="S421" i="1"/>
  <c r="R421" i="1"/>
  <c r="Q421" i="1"/>
  <c r="P421" i="1"/>
  <c r="O421" i="1"/>
  <c r="N421" i="1"/>
  <c r="M421" i="1"/>
  <c r="L421" i="1"/>
  <c r="K421" i="1"/>
  <c r="AB420" i="1"/>
  <c r="AA420" i="1"/>
  <c r="V420" i="1"/>
  <c r="U420" i="1"/>
  <c r="T420" i="1"/>
  <c r="S420" i="1"/>
  <c r="R420" i="1"/>
  <c r="Q420" i="1"/>
  <c r="P420" i="1"/>
  <c r="O420" i="1"/>
  <c r="N420" i="1"/>
  <c r="M420" i="1"/>
  <c r="L420" i="1"/>
  <c r="K420" i="1"/>
  <c r="AB419" i="1"/>
  <c r="AA419" i="1"/>
  <c r="V419" i="1"/>
  <c r="U419" i="1"/>
  <c r="T419" i="1"/>
  <c r="S419" i="1"/>
  <c r="R419" i="1"/>
  <c r="Q419" i="1"/>
  <c r="P419" i="1"/>
  <c r="O419" i="1"/>
  <c r="N419" i="1"/>
  <c r="M419" i="1"/>
  <c r="L419" i="1"/>
  <c r="K419" i="1"/>
  <c r="AB418" i="1"/>
  <c r="AA418" i="1"/>
  <c r="V418" i="1"/>
  <c r="U418" i="1"/>
  <c r="T418" i="1"/>
  <c r="S418" i="1"/>
  <c r="R418" i="1"/>
  <c r="Q418" i="1"/>
  <c r="P418" i="1"/>
  <c r="O418" i="1"/>
  <c r="N418" i="1"/>
  <c r="M418" i="1"/>
  <c r="L418" i="1"/>
  <c r="K418" i="1"/>
  <c r="AB417" i="1"/>
  <c r="AA417" i="1"/>
  <c r="V417" i="1"/>
  <c r="U417" i="1"/>
  <c r="T417" i="1"/>
  <c r="S417" i="1"/>
  <c r="R417" i="1"/>
  <c r="Q417" i="1"/>
  <c r="P417" i="1"/>
  <c r="O417" i="1"/>
  <c r="N417" i="1"/>
  <c r="M417" i="1"/>
  <c r="L417" i="1"/>
  <c r="K417" i="1"/>
  <c r="AB416" i="1"/>
  <c r="AA416" i="1"/>
  <c r="V416" i="1"/>
  <c r="U416" i="1"/>
  <c r="T416" i="1"/>
  <c r="S416" i="1"/>
  <c r="R416" i="1"/>
  <c r="Q416" i="1"/>
  <c r="P416" i="1"/>
  <c r="O416" i="1"/>
  <c r="N416" i="1"/>
  <c r="M416" i="1"/>
  <c r="L416" i="1"/>
  <c r="K416" i="1"/>
  <c r="AB415" i="1"/>
  <c r="AA415" i="1"/>
  <c r="V415" i="1"/>
  <c r="U415" i="1"/>
  <c r="T415" i="1"/>
  <c r="S415" i="1"/>
  <c r="R415" i="1"/>
  <c r="Q415" i="1"/>
  <c r="P415" i="1"/>
  <c r="O415" i="1"/>
  <c r="N415" i="1"/>
  <c r="M415" i="1"/>
  <c r="L415" i="1"/>
  <c r="K415" i="1"/>
  <c r="AB414" i="1"/>
  <c r="AA414" i="1"/>
  <c r="V414" i="1"/>
  <c r="U414" i="1"/>
  <c r="T414" i="1"/>
  <c r="S414" i="1"/>
  <c r="R414" i="1"/>
  <c r="Q414" i="1"/>
  <c r="P414" i="1"/>
  <c r="O414" i="1"/>
  <c r="N414" i="1"/>
  <c r="M414" i="1"/>
  <c r="L414" i="1"/>
  <c r="K414" i="1"/>
  <c r="AE414" i="1" s="1"/>
  <c r="AB413" i="1"/>
  <c r="AA413" i="1"/>
  <c r="V413" i="1"/>
  <c r="U413" i="1"/>
  <c r="T413" i="1"/>
  <c r="S413" i="1"/>
  <c r="R413" i="1"/>
  <c r="Q413" i="1"/>
  <c r="P413" i="1"/>
  <c r="O413" i="1"/>
  <c r="N413" i="1"/>
  <c r="M413" i="1"/>
  <c r="L413" i="1"/>
  <c r="K413" i="1"/>
  <c r="AB412" i="1"/>
  <c r="AA412" i="1"/>
  <c r="V412" i="1"/>
  <c r="U412" i="1"/>
  <c r="T412" i="1"/>
  <c r="S412" i="1"/>
  <c r="R412" i="1"/>
  <c r="Q412" i="1"/>
  <c r="P412" i="1"/>
  <c r="O412" i="1"/>
  <c r="N412" i="1"/>
  <c r="AE412" i="1" s="1"/>
  <c r="M412" i="1"/>
  <c r="L412" i="1"/>
  <c r="K412" i="1"/>
  <c r="AB411" i="1"/>
  <c r="AA411" i="1"/>
  <c r="V411" i="1"/>
  <c r="U411" i="1"/>
  <c r="T411" i="1"/>
  <c r="S411" i="1"/>
  <c r="R411" i="1"/>
  <c r="Q411" i="1"/>
  <c r="P411" i="1"/>
  <c r="O411" i="1"/>
  <c r="N411" i="1"/>
  <c r="M411" i="1"/>
  <c r="L411" i="1"/>
  <c r="K411" i="1"/>
  <c r="AB410" i="1"/>
  <c r="AA410" i="1"/>
  <c r="V410" i="1"/>
  <c r="U410" i="1"/>
  <c r="T410" i="1"/>
  <c r="S410" i="1"/>
  <c r="R410" i="1"/>
  <c r="Q410" i="1"/>
  <c r="P410" i="1"/>
  <c r="O410" i="1"/>
  <c r="N410" i="1"/>
  <c r="M410" i="1"/>
  <c r="L410" i="1"/>
  <c r="K410" i="1"/>
  <c r="AB409" i="1"/>
  <c r="AA409" i="1"/>
  <c r="V409" i="1"/>
  <c r="U409" i="1"/>
  <c r="T409" i="1"/>
  <c r="S409" i="1"/>
  <c r="R409" i="1"/>
  <c r="Q409" i="1"/>
  <c r="P409" i="1"/>
  <c r="O409" i="1"/>
  <c r="N409" i="1"/>
  <c r="M409" i="1"/>
  <c r="L409" i="1"/>
  <c r="K409" i="1"/>
  <c r="AB408" i="1"/>
  <c r="AA408" i="1"/>
  <c r="V408" i="1"/>
  <c r="U408" i="1"/>
  <c r="T408" i="1"/>
  <c r="S408" i="1"/>
  <c r="R408" i="1"/>
  <c r="Q408" i="1"/>
  <c r="P408" i="1"/>
  <c r="O408" i="1"/>
  <c r="N408" i="1"/>
  <c r="AE408" i="1" s="1"/>
  <c r="M408" i="1"/>
  <c r="L408" i="1"/>
  <c r="K408" i="1"/>
  <c r="AB407" i="1"/>
  <c r="AA407" i="1"/>
  <c r="V407" i="1"/>
  <c r="U407" i="1"/>
  <c r="T407" i="1"/>
  <c r="S407" i="1"/>
  <c r="R407" i="1"/>
  <c r="Q407" i="1"/>
  <c r="P407" i="1"/>
  <c r="O407" i="1"/>
  <c r="N407" i="1"/>
  <c r="AE407" i="1" s="1"/>
  <c r="M407" i="1"/>
  <c r="L407" i="1"/>
  <c r="K407" i="1"/>
  <c r="AB406" i="1"/>
  <c r="AA406" i="1"/>
  <c r="V406" i="1"/>
  <c r="U406" i="1"/>
  <c r="T406" i="1"/>
  <c r="S406" i="1"/>
  <c r="R406" i="1"/>
  <c r="Q406" i="1"/>
  <c r="P406" i="1"/>
  <c r="O406" i="1"/>
  <c r="N406" i="1"/>
  <c r="M406" i="1"/>
  <c r="L406" i="1"/>
  <c r="K406" i="1"/>
  <c r="AE406" i="1" s="1"/>
  <c r="AB405" i="1"/>
  <c r="AA405" i="1"/>
  <c r="V405" i="1"/>
  <c r="U405" i="1"/>
  <c r="T405" i="1"/>
  <c r="S405" i="1"/>
  <c r="R405" i="1"/>
  <c r="Q405" i="1"/>
  <c r="P405" i="1"/>
  <c r="O405" i="1"/>
  <c r="N405" i="1"/>
  <c r="M405" i="1"/>
  <c r="L405" i="1"/>
  <c r="K405" i="1"/>
  <c r="AB404" i="1"/>
  <c r="AA404" i="1"/>
  <c r="V404" i="1"/>
  <c r="U404" i="1"/>
  <c r="T404" i="1"/>
  <c r="S404" i="1"/>
  <c r="R404" i="1"/>
  <c r="Q404" i="1"/>
  <c r="P404" i="1"/>
  <c r="O404" i="1"/>
  <c r="N404" i="1"/>
  <c r="M404" i="1"/>
  <c r="L404" i="1"/>
  <c r="K404" i="1"/>
  <c r="AB403" i="1"/>
  <c r="AA403" i="1"/>
  <c r="V403" i="1"/>
  <c r="U403" i="1"/>
  <c r="T403" i="1"/>
  <c r="S403" i="1"/>
  <c r="R403" i="1"/>
  <c r="Q403" i="1"/>
  <c r="P403" i="1"/>
  <c r="O403" i="1"/>
  <c r="N403" i="1"/>
  <c r="AE403" i="1" s="1"/>
  <c r="M403" i="1"/>
  <c r="L403" i="1"/>
  <c r="K403" i="1"/>
  <c r="AB402" i="1"/>
  <c r="AA402" i="1"/>
  <c r="V402" i="1"/>
  <c r="U402" i="1"/>
  <c r="T402" i="1"/>
  <c r="S402" i="1"/>
  <c r="R402" i="1"/>
  <c r="Q402" i="1"/>
  <c r="P402" i="1"/>
  <c r="O402" i="1"/>
  <c r="N402" i="1"/>
  <c r="M402" i="1"/>
  <c r="L402" i="1"/>
  <c r="K402" i="1"/>
  <c r="AB401" i="1"/>
  <c r="AA401" i="1"/>
  <c r="V401" i="1"/>
  <c r="U401" i="1"/>
  <c r="T401" i="1"/>
  <c r="S401" i="1"/>
  <c r="R401" i="1"/>
  <c r="Q401" i="1"/>
  <c r="P401" i="1"/>
  <c r="O401" i="1"/>
  <c r="N401" i="1"/>
  <c r="M401" i="1"/>
  <c r="L401" i="1"/>
  <c r="K401" i="1"/>
  <c r="AB400" i="1"/>
  <c r="AA400" i="1"/>
  <c r="V400" i="1"/>
  <c r="U400" i="1"/>
  <c r="T400" i="1"/>
  <c r="S400" i="1"/>
  <c r="R400" i="1"/>
  <c r="Q400" i="1"/>
  <c r="P400" i="1"/>
  <c r="O400" i="1"/>
  <c r="N400" i="1"/>
  <c r="AE400" i="1" s="1"/>
  <c r="M400" i="1"/>
  <c r="L400" i="1"/>
  <c r="K400" i="1"/>
  <c r="AB399" i="1"/>
  <c r="AA399" i="1"/>
  <c r="V399" i="1"/>
  <c r="U399" i="1"/>
  <c r="T399" i="1"/>
  <c r="S399" i="1"/>
  <c r="R399" i="1"/>
  <c r="Q399" i="1"/>
  <c r="P399" i="1"/>
  <c r="O399" i="1"/>
  <c r="N399" i="1"/>
  <c r="M399" i="1"/>
  <c r="L399" i="1"/>
  <c r="K399" i="1"/>
  <c r="AB398" i="1"/>
  <c r="AA398" i="1"/>
  <c r="V398" i="1"/>
  <c r="U398" i="1"/>
  <c r="T398" i="1"/>
  <c r="S398" i="1"/>
  <c r="R398" i="1"/>
  <c r="Q398" i="1"/>
  <c r="P398" i="1"/>
  <c r="O398" i="1"/>
  <c r="N398" i="1"/>
  <c r="M398" i="1"/>
  <c r="L398" i="1"/>
  <c r="K398" i="1"/>
  <c r="AE398" i="1" s="1"/>
  <c r="AB397" i="1"/>
  <c r="AA397" i="1"/>
  <c r="V397" i="1"/>
  <c r="U397" i="1"/>
  <c r="T397" i="1"/>
  <c r="S397" i="1"/>
  <c r="R397" i="1"/>
  <c r="Q397" i="1"/>
  <c r="P397" i="1"/>
  <c r="O397" i="1"/>
  <c r="N397" i="1"/>
  <c r="M397" i="1"/>
  <c r="L397" i="1"/>
  <c r="K397" i="1"/>
  <c r="AB396" i="1"/>
  <c r="AA396" i="1"/>
  <c r="V396" i="1"/>
  <c r="U396" i="1"/>
  <c r="T396" i="1"/>
  <c r="S396" i="1"/>
  <c r="R396" i="1"/>
  <c r="Q396" i="1"/>
  <c r="P396" i="1"/>
  <c r="O396" i="1"/>
  <c r="N396" i="1"/>
  <c r="AE396" i="1" s="1"/>
  <c r="M396" i="1"/>
  <c r="L396" i="1"/>
  <c r="K396" i="1"/>
  <c r="AB395" i="1"/>
  <c r="AA395" i="1"/>
  <c r="V395" i="1"/>
  <c r="U395" i="1"/>
  <c r="T395" i="1"/>
  <c r="S395" i="1"/>
  <c r="R395" i="1"/>
  <c r="Q395" i="1"/>
  <c r="P395" i="1"/>
  <c r="O395" i="1"/>
  <c r="N395" i="1"/>
  <c r="M395" i="1"/>
  <c r="L395" i="1"/>
  <c r="K395" i="1"/>
  <c r="AB394" i="1"/>
  <c r="AA394" i="1"/>
  <c r="V394" i="1"/>
  <c r="U394" i="1"/>
  <c r="T394" i="1"/>
  <c r="S394" i="1"/>
  <c r="R394" i="1"/>
  <c r="Q394" i="1"/>
  <c r="P394" i="1"/>
  <c r="O394" i="1"/>
  <c r="N394" i="1"/>
  <c r="M394" i="1"/>
  <c r="L394" i="1"/>
  <c r="K394" i="1"/>
  <c r="AB393" i="1"/>
  <c r="AA393" i="1"/>
  <c r="V393" i="1"/>
  <c r="U393" i="1"/>
  <c r="T393" i="1"/>
  <c r="S393" i="1"/>
  <c r="R393" i="1"/>
  <c r="Q393" i="1"/>
  <c r="P393" i="1"/>
  <c r="O393" i="1"/>
  <c r="N393" i="1"/>
  <c r="M393" i="1"/>
  <c r="L393" i="1"/>
  <c r="K393" i="1"/>
  <c r="AB392" i="1"/>
  <c r="AA392" i="1"/>
  <c r="V392" i="1"/>
  <c r="U392" i="1"/>
  <c r="T392" i="1"/>
  <c r="S392" i="1"/>
  <c r="R392" i="1"/>
  <c r="Q392" i="1"/>
  <c r="P392" i="1"/>
  <c r="O392" i="1"/>
  <c r="N392" i="1"/>
  <c r="AE392" i="1" s="1"/>
  <c r="M392" i="1"/>
  <c r="L392" i="1"/>
  <c r="K392" i="1"/>
  <c r="AB391" i="1"/>
  <c r="AA391" i="1"/>
  <c r="V391" i="1"/>
  <c r="U391" i="1"/>
  <c r="T391" i="1"/>
  <c r="S391" i="1"/>
  <c r="R391" i="1"/>
  <c r="Q391" i="1"/>
  <c r="P391" i="1"/>
  <c r="O391" i="1"/>
  <c r="N391" i="1"/>
  <c r="AE391" i="1" s="1"/>
  <c r="M391" i="1"/>
  <c r="L391" i="1"/>
  <c r="K391" i="1"/>
  <c r="AB390" i="1"/>
  <c r="AA390" i="1"/>
  <c r="V390" i="1"/>
  <c r="U390" i="1"/>
  <c r="T390" i="1"/>
  <c r="S390" i="1"/>
  <c r="R390" i="1"/>
  <c r="Q390" i="1"/>
  <c r="P390" i="1"/>
  <c r="O390" i="1"/>
  <c r="N390" i="1"/>
  <c r="M390" i="1"/>
  <c r="L390" i="1"/>
  <c r="K390" i="1"/>
  <c r="AE390" i="1" s="1"/>
  <c r="AB389" i="1"/>
  <c r="AA389" i="1"/>
  <c r="V389" i="1"/>
  <c r="U389" i="1"/>
  <c r="T389" i="1"/>
  <c r="S389" i="1"/>
  <c r="R389" i="1"/>
  <c r="Q389" i="1"/>
  <c r="P389" i="1"/>
  <c r="O389" i="1"/>
  <c r="N389" i="1"/>
  <c r="M389" i="1"/>
  <c r="L389" i="1"/>
  <c r="K389" i="1"/>
  <c r="AB388" i="1"/>
  <c r="AA388" i="1"/>
  <c r="V388" i="1"/>
  <c r="U388" i="1"/>
  <c r="T388" i="1"/>
  <c r="S388" i="1"/>
  <c r="R388" i="1"/>
  <c r="Q388" i="1"/>
  <c r="P388" i="1"/>
  <c r="O388" i="1"/>
  <c r="N388" i="1"/>
  <c r="M388" i="1"/>
  <c r="L388" i="1"/>
  <c r="K388" i="1"/>
  <c r="AB387" i="1"/>
  <c r="AA387" i="1"/>
  <c r="V387" i="1"/>
  <c r="U387" i="1"/>
  <c r="T387" i="1"/>
  <c r="S387" i="1"/>
  <c r="R387" i="1"/>
  <c r="Q387" i="1"/>
  <c r="P387" i="1"/>
  <c r="O387" i="1"/>
  <c r="N387" i="1"/>
  <c r="AE387" i="1" s="1"/>
  <c r="M387" i="1"/>
  <c r="L387" i="1"/>
  <c r="K387" i="1"/>
  <c r="AB386" i="1"/>
  <c r="AA386" i="1"/>
  <c r="V386" i="1"/>
  <c r="U386" i="1"/>
  <c r="T386" i="1"/>
  <c r="S386" i="1"/>
  <c r="R386" i="1"/>
  <c r="Q386" i="1"/>
  <c r="P386" i="1"/>
  <c r="O386" i="1"/>
  <c r="N386" i="1"/>
  <c r="M386" i="1"/>
  <c r="L386" i="1"/>
  <c r="K386" i="1"/>
  <c r="AB385" i="1"/>
  <c r="AA385" i="1"/>
  <c r="V385" i="1"/>
  <c r="U385" i="1"/>
  <c r="T385" i="1"/>
  <c r="S385" i="1"/>
  <c r="R385" i="1"/>
  <c r="Q385" i="1"/>
  <c r="P385" i="1"/>
  <c r="O385" i="1"/>
  <c r="N385" i="1"/>
  <c r="M385" i="1"/>
  <c r="L385" i="1"/>
  <c r="K385" i="1"/>
  <c r="AB384" i="1"/>
  <c r="AA384" i="1"/>
  <c r="V384" i="1"/>
  <c r="U384" i="1"/>
  <c r="T384" i="1"/>
  <c r="S384" i="1"/>
  <c r="R384" i="1"/>
  <c r="Q384" i="1"/>
  <c r="P384" i="1"/>
  <c r="O384" i="1"/>
  <c r="N384" i="1"/>
  <c r="AE384" i="1" s="1"/>
  <c r="M384" i="1"/>
  <c r="L384" i="1"/>
  <c r="K384" i="1"/>
  <c r="AB383" i="1"/>
  <c r="AA383" i="1"/>
  <c r="V383" i="1"/>
  <c r="U383" i="1"/>
  <c r="T383" i="1"/>
  <c r="S383" i="1"/>
  <c r="R383" i="1"/>
  <c r="Q383" i="1"/>
  <c r="P383" i="1"/>
  <c r="O383" i="1"/>
  <c r="N383" i="1"/>
  <c r="M383" i="1"/>
  <c r="L383" i="1"/>
  <c r="K383" i="1"/>
  <c r="AB382" i="1"/>
  <c r="AA382" i="1"/>
  <c r="V382" i="1"/>
  <c r="U382" i="1"/>
  <c r="T382" i="1"/>
  <c r="S382" i="1"/>
  <c r="R382" i="1"/>
  <c r="Q382" i="1"/>
  <c r="P382" i="1"/>
  <c r="O382" i="1"/>
  <c r="N382" i="1"/>
  <c r="M382" i="1"/>
  <c r="L382" i="1"/>
  <c r="K382" i="1"/>
  <c r="AE382" i="1" s="1"/>
  <c r="AB381" i="1"/>
  <c r="AA381" i="1"/>
  <c r="V381" i="1"/>
  <c r="U381" i="1"/>
  <c r="T381" i="1"/>
  <c r="S381" i="1"/>
  <c r="R381" i="1"/>
  <c r="Q381" i="1"/>
  <c r="P381" i="1"/>
  <c r="O381" i="1"/>
  <c r="N381" i="1"/>
  <c r="M381" i="1"/>
  <c r="L381" i="1"/>
  <c r="K381" i="1"/>
  <c r="AB380" i="1"/>
  <c r="AA380" i="1"/>
  <c r="V380" i="1"/>
  <c r="U380" i="1"/>
  <c r="T380" i="1"/>
  <c r="S380" i="1"/>
  <c r="R380" i="1"/>
  <c r="Q380" i="1"/>
  <c r="P380" i="1"/>
  <c r="O380" i="1"/>
  <c r="N380" i="1"/>
  <c r="AE380" i="1" s="1"/>
  <c r="M380" i="1"/>
  <c r="L380" i="1"/>
  <c r="K380" i="1"/>
  <c r="AB379" i="1"/>
  <c r="AA379" i="1"/>
  <c r="V379" i="1"/>
  <c r="U379" i="1"/>
  <c r="T379" i="1"/>
  <c r="S379" i="1"/>
  <c r="R379" i="1"/>
  <c r="Q379" i="1"/>
  <c r="P379" i="1"/>
  <c r="O379" i="1"/>
  <c r="N379" i="1"/>
  <c r="M379" i="1"/>
  <c r="L379" i="1"/>
  <c r="K379" i="1"/>
  <c r="AB378" i="1"/>
  <c r="AA378" i="1"/>
  <c r="V378" i="1"/>
  <c r="U378" i="1"/>
  <c r="T378" i="1"/>
  <c r="S378" i="1"/>
  <c r="R378" i="1"/>
  <c r="Q378" i="1"/>
  <c r="P378" i="1"/>
  <c r="O378" i="1"/>
  <c r="N378" i="1"/>
  <c r="M378" i="1"/>
  <c r="L378" i="1"/>
  <c r="K378" i="1"/>
  <c r="AB377" i="1"/>
  <c r="AA377" i="1"/>
  <c r="V377" i="1"/>
  <c r="U377" i="1"/>
  <c r="T377" i="1"/>
  <c r="S377" i="1"/>
  <c r="R377" i="1"/>
  <c r="Q377" i="1"/>
  <c r="P377" i="1"/>
  <c r="O377" i="1"/>
  <c r="N377" i="1"/>
  <c r="M377" i="1"/>
  <c r="L377" i="1"/>
  <c r="K377" i="1"/>
  <c r="AB376" i="1"/>
  <c r="AA376" i="1"/>
  <c r="V376" i="1"/>
  <c r="U376" i="1"/>
  <c r="T376" i="1"/>
  <c r="S376" i="1"/>
  <c r="R376" i="1"/>
  <c r="Q376" i="1"/>
  <c r="P376" i="1"/>
  <c r="O376" i="1"/>
  <c r="N376" i="1"/>
  <c r="AE376" i="1" s="1"/>
  <c r="M376" i="1"/>
  <c r="L376" i="1"/>
  <c r="K376" i="1"/>
  <c r="AB375" i="1"/>
  <c r="AA375" i="1"/>
  <c r="V375" i="1"/>
  <c r="U375" i="1"/>
  <c r="T375" i="1"/>
  <c r="S375" i="1"/>
  <c r="R375" i="1"/>
  <c r="Q375" i="1"/>
  <c r="P375" i="1"/>
  <c r="O375" i="1"/>
  <c r="N375" i="1"/>
  <c r="AE375" i="1" s="1"/>
  <c r="M375" i="1"/>
  <c r="L375" i="1"/>
  <c r="K375" i="1"/>
  <c r="AB374" i="1"/>
  <c r="AA374" i="1"/>
  <c r="V374" i="1"/>
  <c r="U374" i="1"/>
  <c r="T374" i="1"/>
  <c r="S374" i="1"/>
  <c r="R374" i="1"/>
  <c r="Q374" i="1"/>
  <c r="P374" i="1"/>
  <c r="O374" i="1"/>
  <c r="N374" i="1"/>
  <c r="M374" i="1"/>
  <c r="L374" i="1"/>
  <c r="K374" i="1"/>
  <c r="AE374" i="1" s="1"/>
  <c r="AB373" i="1"/>
  <c r="AA373" i="1"/>
  <c r="V373" i="1"/>
  <c r="U373" i="1"/>
  <c r="T373" i="1"/>
  <c r="S373" i="1"/>
  <c r="R373" i="1"/>
  <c r="Q373" i="1"/>
  <c r="P373" i="1"/>
  <c r="O373" i="1"/>
  <c r="N373" i="1"/>
  <c r="M373" i="1"/>
  <c r="L373" i="1"/>
  <c r="K373" i="1"/>
  <c r="AB372" i="1"/>
  <c r="AA372" i="1"/>
  <c r="V372" i="1"/>
  <c r="U372" i="1"/>
  <c r="T372" i="1"/>
  <c r="S372" i="1"/>
  <c r="R372" i="1"/>
  <c r="Q372" i="1"/>
  <c r="P372" i="1"/>
  <c r="O372" i="1"/>
  <c r="N372" i="1"/>
  <c r="M372" i="1"/>
  <c r="L372" i="1"/>
  <c r="K372" i="1"/>
  <c r="AB371" i="1"/>
  <c r="AA371" i="1"/>
  <c r="V371" i="1"/>
  <c r="U371" i="1"/>
  <c r="T371" i="1"/>
  <c r="S371" i="1"/>
  <c r="R371" i="1"/>
  <c r="Q371" i="1"/>
  <c r="P371" i="1"/>
  <c r="O371" i="1"/>
  <c r="N371" i="1"/>
  <c r="AE371" i="1" s="1"/>
  <c r="M371" i="1"/>
  <c r="L371" i="1"/>
  <c r="K371" i="1"/>
  <c r="AB370" i="1"/>
  <c r="AA370" i="1"/>
  <c r="V370" i="1"/>
  <c r="U370" i="1"/>
  <c r="T370" i="1"/>
  <c r="S370" i="1"/>
  <c r="R370" i="1"/>
  <c r="Q370" i="1"/>
  <c r="P370" i="1"/>
  <c r="O370" i="1"/>
  <c r="N370" i="1"/>
  <c r="M370" i="1"/>
  <c r="L370" i="1"/>
  <c r="K370" i="1"/>
  <c r="AB369" i="1"/>
  <c r="AA369" i="1"/>
  <c r="V369" i="1"/>
  <c r="U369" i="1"/>
  <c r="T369" i="1"/>
  <c r="S369" i="1"/>
  <c r="R369" i="1"/>
  <c r="Q369" i="1"/>
  <c r="P369" i="1"/>
  <c r="O369" i="1"/>
  <c r="N369" i="1"/>
  <c r="M369" i="1"/>
  <c r="L369" i="1"/>
  <c r="K369" i="1"/>
  <c r="AB368" i="1"/>
  <c r="AA368" i="1"/>
  <c r="V368" i="1"/>
  <c r="U368" i="1"/>
  <c r="T368" i="1"/>
  <c r="S368" i="1"/>
  <c r="R368" i="1"/>
  <c r="Q368" i="1"/>
  <c r="P368" i="1"/>
  <c r="O368" i="1"/>
  <c r="N368" i="1"/>
  <c r="AE368" i="1" s="1"/>
  <c r="M368" i="1"/>
  <c r="L368" i="1"/>
  <c r="K368" i="1"/>
  <c r="AB367" i="1"/>
  <c r="AA367" i="1"/>
  <c r="V367" i="1"/>
  <c r="U367" i="1"/>
  <c r="T367" i="1"/>
  <c r="S367" i="1"/>
  <c r="R367" i="1"/>
  <c r="Q367" i="1"/>
  <c r="P367" i="1"/>
  <c r="O367" i="1"/>
  <c r="N367" i="1"/>
  <c r="M367" i="1"/>
  <c r="L367" i="1"/>
  <c r="K367" i="1"/>
  <c r="AB366" i="1"/>
  <c r="AA366" i="1"/>
  <c r="V366" i="1"/>
  <c r="U366" i="1"/>
  <c r="T366" i="1"/>
  <c r="S366" i="1"/>
  <c r="R366" i="1"/>
  <c r="Q366" i="1"/>
  <c r="P366" i="1"/>
  <c r="O366" i="1"/>
  <c r="N366" i="1"/>
  <c r="M366" i="1"/>
  <c r="L366" i="1"/>
  <c r="K366" i="1"/>
  <c r="AB365" i="1"/>
  <c r="AA365" i="1"/>
  <c r="V365" i="1"/>
  <c r="U365" i="1"/>
  <c r="T365" i="1"/>
  <c r="S365" i="1"/>
  <c r="R365" i="1"/>
  <c r="Q365" i="1"/>
  <c r="P365" i="1"/>
  <c r="O365" i="1"/>
  <c r="N365" i="1"/>
  <c r="M365" i="1"/>
  <c r="L365" i="1"/>
  <c r="K365" i="1"/>
  <c r="AB364" i="1"/>
  <c r="AA364" i="1"/>
  <c r="V364" i="1"/>
  <c r="U364" i="1"/>
  <c r="T364" i="1"/>
  <c r="S364" i="1"/>
  <c r="R364" i="1"/>
  <c r="Q364" i="1"/>
  <c r="P364" i="1"/>
  <c r="O364" i="1"/>
  <c r="N364" i="1"/>
  <c r="M364" i="1"/>
  <c r="L364" i="1"/>
  <c r="K364" i="1"/>
  <c r="AB363" i="1"/>
  <c r="AA363" i="1"/>
  <c r="V363" i="1"/>
  <c r="U363" i="1"/>
  <c r="T363" i="1"/>
  <c r="S363" i="1"/>
  <c r="R363" i="1"/>
  <c r="Q363" i="1"/>
  <c r="P363" i="1"/>
  <c r="O363" i="1"/>
  <c r="N363" i="1"/>
  <c r="M363" i="1"/>
  <c r="L363" i="1"/>
  <c r="K363" i="1"/>
  <c r="AB362" i="1"/>
  <c r="AA362" i="1"/>
  <c r="V362" i="1"/>
  <c r="U362" i="1"/>
  <c r="T362" i="1"/>
  <c r="S362" i="1"/>
  <c r="R362" i="1"/>
  <c r="Q362" i="1"/>
  <c r="P362" i="1"/>
  <c r="O362" i="1"/>
  <c r="N362" i="1"/>
  <c r="M362" i="1"/>
  <c r="L362" i="1"/>
  <c r="K362" i="1"/>
  <c r="AB361" i="1"/>
  <c r="AA361" i="1"/>
  <c r="V361" i="1"/>
  <c r="U361" i="1"/>
  <c r="T361" i="1"/>
  <c r="S361" i="1"/>
  <c r="R361" i="1"/>
  <c r="Q361" i="1"/>
  <c r="P361" i="1"/>
  <c r="O361" i="1"/>
  <c r="N361" i="1"/>
  <c r="M361" i="1"/>
  <c r="L361" i="1"/>
  <c r="K361" i="1"/>
  <c r="AB360" i="1"/>
  <c r="AA360" i="1"/>
  <c r="V360" i="1"/>
  <c r="U360" i="1"/>
  <c r="T360" i="1"/>
  <c r="S360" i="1"/>
  <c r="R360" i="1"/>
  <c r="Q360" i="1"/>
  <c r="P360" i="1"/>
  <c r="O360" i="1"/>
  <c r="N360" i="1"/>
  <c r="M360" i="1"/>
  <c r="L360" i="1"/>
  <c r="K360" i="1"/>
  <c r="AB359" i="1"/>
  <c r="AA359" i="1"/>
  <c r="V359" i="1"/>
  <c r="U359" i="1"/>
  <c r="T359" i="1"/>
  <c r="S359" i="1"/>
  <c r="R359" i="1"/>
  <c r="Q359" i="1"/>
  <c r="P359" i="1"/>
  <c r="O359" i="1"/>
  <c r="N359" i="1"/>
  <c r="M359" i="1"/>
  <c r="L359" i="1"/>
  <c r="K359" i="1"/>
  <c r="AB358" i="1"/>
  <c r="AA358" i="1"/>
  <c r="V358" i="1"/>
  <c r="U358" i="1"/>
  <c r="T358" i="1"/>
  <c r="S358" i="1"/>
  <c r="R358" i="1"/>
  <c r="Q358" i="1"/>
  <c r="P358" i="1"/>
  <c r="O358" i="1"/>
  <c r="N358" i="1"/>
  <c r="M358" i="1"/>
  <c r="L358" i="1"/>
  <c r="K358" i="1"/>
  <c r="AB357" i="1"/>
  <c r="AA357" i="1"/>
  <c r="V357" i="1"/>
  <c r="U357" i="1"/>
  <c r="T357" i="1"/>
  <c r="S357" i="1"/>
  <c r="R357" i="1"/>
  <c r="Q357" i="1"/>
  <c r="P357" i="1"/>
  <c r="O357" i="1"/>
  <c r="N357" i="1"/>
  <c r="M357" i="1"/>
  <c r="L357" i="1"/>
  <c r="K357" i="1"/>
  <c r="AB356" i="1"/>
  <c r="AA356" i="1"/>
  <c r="V356" i="1"/>
  <c r="U356" i="1"/>
  <c r="T356" i="1"/>
  <c r="S356" i="1"/>
  <c r="R356" i="1"/>
  <c r="Q356" i="1"/>
  <c r="P356" i="1"/>
  <c r="O356" i="1"/>
  <c r="N356" i="1"/>
  <c r="AE356" i="1" s="1"/>
  <c r="M356" i="1"/>
  <c r="L356" i="1"/>
  <c r="K356" i="1"/>
  <c r="AB355" i="1"/>
  <c r="AA355" i="1"/>
  <c r="V355" i="1"/>
  <c r="U355" i="1"/>
  <c r="T355" i="1"/>
  <c r="S355" i="1"/>
  <c r="R355" i="1"/>
  <c r="Q355" i="1"/>
  <c r="P355" i="1"/>
  <c r="O355" i="1"/>
  <c r="N355" i="1"/>
  <c r="AE355" i="1" s="1"/>
  <c r="M355" i="1"/>
  <c r="L355" i="1"/>
  <c r="K355" i="1"/>
  <c r="AB354" i="1"/>
  <c r="AA354" i="1"/>
  <c r="V354" i="1"/>
  <c r="U354" i="1"/>
  <c r="T354" i="1"/>
  <c r="S354" i="1"/>
  <c r="R354" i="1"/>
  <c r="Q354" i="1"/>
  <c r="P354" i="1"/>
  <c r="O354" i="1"/>
  <c r="N354" i="1"/>
  <c r="M354" i="1"/>
  <c r="L354" i="1"/>
  <c r="K354" i="1"/>
  <c r="AB353" i="1"/>
  <c r="AA353" i="1"/>
  <c r="V353" i="1"/>
  <c r="U353" i="1"/>
  <c r="T353" i="1"/>
  <c r="S353" i="1"/>
  <c r="R353" i="1"/>
  <c r="Q353" i="1"/>
  <c r="P353" i="1"/>
  <c r="O353" i="1"/>
  <c r="N353" i="1"/>
  <c r="M353" i="1"/>
  <c r="L353" i="1"/>
  <c r="K353" i="1"/>
  <c r="AB352" i="1"/>
  <c r="AA352" i="1"/>
  <c r="V352" i="1"/>
  <c r="U352" i="1"/>
  <c r="T352" i="1"/>
  <c r="S352" i="1"/>
  <c r="R352" i="1"/>
  <c r="Q352" i="1"/>
  <c r="P352" i="1"/>
  <c r="O352" i="1"/>
  <c r="N352" i="1"/>
  <c r="AE352" i="1" s="1"/>
  <c r="M352" i="1"/>
  <c r="L352" i="1"/>
  <c r="K352" i="1"/>
  <c r="AB351" i="1"/>
  <c r="AA351" i="1"/>
  <c r="V351" i="1"/>
  <c r="U351" i="1"/>
  <c r="T351" i="1"/>
  <c r="S351" i="1"/>
  <c r="R351" i="1"/>
  <c r="Q351" i="1"/>
  <c r="P351" i="1"/>
  <c r="O351" i="1"/>
  <c r="N351" i="1"/>
  <c r="AE351" i="1" s="1"/>
  <c r="M351" i="1"/>
  <c r="L351" i="1"/>
  <c r="K351" i="1"/>
  <c r="AB350" i="1"/>
  <c r="AA350" i="1"/>
  <c r="V350" i="1"/>
  <c r="U350" i="1"/>
  <c r="T350" i="1"/>
  <c r="S350" i="1"/>
  <c r="R350" i="1"/>
  <c r="Q350" i="1"/>
  <c r="P350" i="1"/>
  <c r="O350" i="1"/>
  <c r="N350" i="1"/>
  <c r="M350" i="1"/>
  <c r="L350" i="1"/>
  <c r="K350" i="1"/>
  <c r="AE350" i="1" s="1"/>
  <c r="AB349" i="1"/>
  <c r="AA349" i="1"/>
  <c r="V349" i="1"/>
  <c r="U349" i="1"/>
  <c r="T349" i="1"/>
  <c r="S349" i="1"/>
  <c r="R349" i="1"/>
  <c r="Q349" i="1"/>
  <c r="P349" i="1"/>
  <c r="O349" i="1"/>
  <c r="N349" i="1"/>
  <c r="M349" i="1"/>
  <c r="L349" i="1"/>
  <c r="K349" i="1"/>
  <c r="AB348" i="1"/>
  <c r="AA348" i="1"/>
  <c r="V348" i="1"/>
  <c r="U348" i="1"/>
  <c r="T348" i="1"/>
  <c r="S348" i="1"/>
  <c r="R348" i="1"/>
  <c r="Q348" i="1"/>
  <c r="P348" i="1"/>
  <c r="O348" i="1"/>
  <c r="N348" i="1"/>
  <c r="M348" i="1"/>
  <c r="L348" i="1"/>
  <c r="K348" i="1"/>
  <c r="AB347" i="1"/>
  <c r="AA347" i="1"/>
  <c r="V347" i="1"/>
  <c r="U347" i="1"/>
  <c r="T347" i="1"/>
  <c r="S347" i="1"/>
  <c r="R347" i="1"/>
  <c r="Q347" i="1"/>
  <c r="P347" i="1"/>
  <c r="O347" i="1"/>
  <c r="N347" i="1"/>
  <c r="AE347" i="1" s="1"/>
  <c r="M347" i="1"/>
  <c r="L347" i="1"/>
  <c r="K347" i="1"/>
  <c r="AB346" i="1"/>
  <c r="AA346" i="1"/>
  <c r="V346" i="1"/>
  <c r="U346" i="1"/>
  <c r="T346" i="1"/>
  <c r="S346" i="1"/>
  <c r="R346" i="1"/>
  <c r="Q346" i="1"/>
  <c r="P346" i="1"/>
  <c r="O346" i="1"/>
  <c r="N346" i="1"/>
  <c r="M346" i="1"/>
  <c r="L346" i="1"/>
  <c r="K346" i="1"/>
  <c r="AB345" i="1"/>
  <c r="AA345" i="1"/>
  <c r="V345" i="1"/>
  <c r="U345" i="1"/>
  <c r="T345" i="1"/>
  <c r="S345" i="1"/>
  <c r="R345" i="1"/>
  <c r="Q345" i="1"/>
  <c r="P345" i="1"/>
  <c r="O345" i="1"/>
  <c r="N345" i="1"/>
  <c r="M345" i="1"/>
  <c r="L345" i="1"/>
  <c r="K345" i="1"/>
  <c r="AB344" i="1"/>
  <c r="AA344" i="1"/>
  <c r="V344" i="1"/>
  <c r="U344" i="1"/>
  <c r="T344" i="1"/>
  <c r="S344" i="1"/>
  <c r="R344" i="1"/>
  <c r="Q344" i="1"/>
  <c r="P344" i="1"/>
  <c r="O344" i="1"/>
  <c r="N344" i="1"/>
  <c r="AE344" i="1" s="1"/>
  <c r="M344" i="1"/>
  <c r="L344" i="1"/>
  <c r="K344" i="1"/>
  <c r="AB343" i="1"/>
  <c r="AA343" i="1"/>
  <c r="V343" i="1"/>
  <c r="U343" i="1"/>
  <c r="T343" i="1"/>
  <c r="S343" i="1"/>
  <c r="R343" i="1"/>
  <c r="Q343" i="1"/>
  <c r="P343" i="1"/>
  <c r="O343" i="1"/>
  <c r="N343" i="1"/>
  <c r="M343" i="1"/>
  <c r="L343" i="1"/>
  <c r="K343" i="1"/>
  <c r="AB342" i="1"/>
  <c r="AA342" i="1"/>
  <c r="V342" i="1"/>
  <c r="U342" i="1"/>
  <c r="T342" i="1"/>
  <c r="S342" i="1"/>
  <c r="R342" i="1"/>
  <c r="Q342" i="1"/>
  <c r="P342" i="1"/>
  <c r="O342" i="1"/>
  <c r="N342" i="1"/>
  <c r="M342" i="1"/>
  <c r="L342" i="1"/>
  <c r="K342" i="1"/>
  <c r="AB341" i="1"/>
  <c r="AA341" i="1"/>
  <c r="V341" i="1"/>
  <c r="U341" i="1"/>
  <c r="T341" i="1"/>
  <c r="S341" i="1"/>
  <c r="R341" i="1"/>
  <c r="Q341" i="1"/>
  <c r="P341" i="1"/>
  <c r="O341" i="1"/>
  <c r="N341" i="1"/>
  <c r="M341" i="1"/>
  <c r="L341" i="1"/>
  <c r="K341" i="1"/>
  <c r="AB340" i="1"/>
  <c r="AA340" i="1"/>
  <c r="V340" i="1"/>
  <c r="U340" i="1"/>
  <c r="T340" i="1"/>
  <c r="S340" i="1"/>
  <c r="R340" i="1"/>
  <c r="Q340" i="1"/>
  <c r="P340" i="1"/>
  <c r="O340" i="1"/>
  <c r="N340" i="1"/>
  <c r="M340" i="1"/>
  <c r="L340" i="1"/>
  <c r="K340" i="1"/>
  <c r="AB339" i="1"/>
  <c r="AA339" i="1"/>
  <c r="V339" i="1"/>
  <c r="U339" i="1"/>
  <c r="T339" i="1"/>
  <c r="S339" i="1"/>
  <c r="R339" i="1"/>
  <c r="Q339" i="1"/>
  <c r="P339" i="1"/>
  <c r="O339" i="1"/>
  <c r="N339" i="1"/>
  <c r="M339" i="1"/>
  <c r="L339" i="1"/>
  <c r="K339" i="1"/>
  <c r="AB338" i="1"/>
  <c r="AA338" i="1"/>
  <c r="V338" i="1"/>
  <c r="U338" i="1"/>
  <c r="T338" i="1"/>
  <c r="S338" i="1"/>
  <c r="R338" i="1"/>
  <c r="Q338" i="1"/>
  <c r="P338" i="1"/>
  <c r="O338" i="1"/>
  <c r="N338" i="1"/>
  <c r="M338" i="1"/>
  <c r="L338" i="1"/>
  <c r="K338" i="1"/>
  <c r="AB337" i="1"/>
  <c r="AA337" i="1"/>
  <c r="V337" i="1"/>
  <c r="U337" i="1"/>
  <c r="T337" i="1"/>
  <c r="S337" i="1"/>
  <c r="R337" i="1"/>
  <c r="Q337" i="1"/>
  <c r="P337" i="1"/>
  <c r="O337" i="1"/>
  <c r="N337" i="1"/>
  <c r="M337" i="1"/>
  <c r="L337" i="1"/>
  <c r="K337" i="1"/>
  <c r="AB336" i="1"/>
  <c r="AA336" i="1"/>
  <c r="V336" i="1"/>
  <c r="U336" i="1"/>
  <c r="T336" i="1"/>
  <c r="S336" i="1"/>
  <c r="R336" i="1"/>
  <c r="Q336" i="1"/>
  <c r="P336" i="1"/>
  <c r="O336" i="1"/>
  <c r="N336" i="1"/>
  <c r="M336" i="1"/>
  <c r="L336" i="1"/>
  <c r="K336" i="1"/>
  <c r="AB335" i="1"/>
  <c r="AA335" i="1"/>
  <c r="V335" i="1"/>
  <c r="U335" i="1"/>
  <c r="T335" i="1"/>
  <c r="S335" i="1"/>
  <c r="R335" i="1"/>
  <c r="Q335" i="1"/>
  <c r="P335" i="1"/>
  <c r="O335" i="1"/>
  <c r="N335" i="1"/>
  <c r="AE335" i="1" s="1"/>
  <c r="M335" i="1"/>
  <c r="L335" i="1"/>
  <c r="K335" i="1"/>
  <c r="AB334" i="1"/>
  <c r="AA334" i="1"/>
  <c r="V334" i="1"/>
  <c r="U334" i="1"/>
  <c r="T334" i="1"/>
  <c r="S334" i="1"/>
  <c r="R334" i="1"/>
  <c r="Q334" i="1"/>
  <c r="P334" i="1"/>
  <c r="O334" i="1"/>
  <c r="N334" i="1"/>
  <c r="M334" i="1"/>
  <c r="L334" i="1"/>
  <c r="K334" i="1"/>
  <c r="AB333" i="1"/>
  <c r="AA333" i="1"/>
  <c r="V333" i="1"/>
  <c r="U333" i="1"/>
  <c r="T333" i="1"/>
  <c r="S333" i="1"/>
  <c r="R333" i="1"/>
  <c r="Q333" i="1"/>
  <c r="P333" i="1"/>
  <c r="O333" i="1"/>
  <c r="N333" i="1"/>
  <c r="M333" i="1"/>
  <c r="L333" i="1"/>
  <c r="K333" i="1"/>
  <c r="AB332" i="1"/>
  <c r="AA332" i="1"/>
  <c r="V332" i="1"/>
  <c r="U332" i="1"/>
  <c r="T332" i="1"/>
  <c r="S332" i="1"/>
  <c r="R332" i="1"/>
  <c r="Q332" i="1"/>
  <c r="P332" i="1"/>
  <c r="O332" i="1"/>
  <c r="N332" i="1"/>
  <c r="AE332" i="1" s="1"/>
  <c r="M332" i="1"/>
  <c r="L332" i="1"/>
  <c r="K332" i="1"/>
  <c r="AB331" i="1"/>
  <c r="AA331" i="1"/>
  <c r="V331" i="1"/>
  <c r="U331" i="1"/>
  <c r="T331" i="1"/>
  <c r="S331" i="1"/>
  <c r="R331" i="1"/>
  <c r="Q331" i="1"/>
  <c r="P331" i="1"/>
  <c r="O331" i="1"/>
  <c r="N331" i="1"/>
  <c r="AE331" i="1" s="1"/>
  <c r="M331" i="1"/>
  <c r="L331" i="1"/>
  <c r="K331" i="1"/>
  <c r="AB330" i="1"/>
  <c r="AA330" i="1"/>
  <c r="V330" i="1"/>
  <c r="U330" i="1"/>
  <c r="T330" i="1"/>
  <c r="S330" i="1"/>
  <c r="R330" i="1"/>
  <c r="Q330" i="1"/>
  <c r="P330" i="1"/>
  <c r="O330" i="1"/>
  <c r="N330" i="1"/>
  <c r="M330" i="1"/>
  <c r="L330" i="1"/>
  <c r="K330" i="1"/>
  <c r="AB329" i="1"/>
  <c r="AA329" i="1"/>
  <c r="V329" i="1"/>
  <c r="U329" i="1"/>
  <c r="T329" i="1"/>
  <c r="S329" i="1"/>
  <c r="R329" i="1"/>
  <c r="Q329" i="1"/>
  <c r="P329" i="1"/>
  <c r="O329" i="1"/>
  <c r="N329" i="1"/>
  <c r="M329" i="1"/>
  <c r="L329" i="1"/>
  <c r="K329" i="1"/>
  <c r="AB328" i="1"/>
  <c r="AA328" i="1"/>
  <c r="V328" i="1"/>
  <c r="U328" i="1"/>
  <c r="T328" i="1"/>
  <c r="S328" i="1"/>
  <c r="R328" i="1"/>
  <c r="Q328" i="1"/>
  <c r="P328" i="1"/>
  <c r="O328" i="1"/>
  <c r="N328" i="1"/>
  <c r="AE328" i="1" s="1"/>
  <c r="M328" i="1"/>
  <c r="L328" i="1"/>
  <c r="K328" i="1"/>
  <c r="AB327" i="1"/>
  <c r="AA327" i="1"/>
  <c r="V327" i="1"/>
  <c r="U327" i="1"/>
  <c r="T327" i="1"/>
  <c r="S327" i="1"/>
  <c r="R327" i="1"/>
  <c r="Q327" i="1"/>
  <c r="P327" i="1"/>
  <c r="O327" i="1"/>
  <c r="N327" i="1"/>
  <c r="AE327" i="1" s="1"/>
  <c r="M327" i="1"/>
  <c r="L327" i="1"/>
  <c r="K327" i="1"/>
  <c r="AB326" i="1"/>
  <c r="AA326" i="1"/>
  <c r="V326" i="1"/>
  <c r="U326" i="1"/>
  <c r="T326" i="1"/>
  <c r="S326" i="1"/>
  <c r="R326" i="1"/>
  <c r="Q326" i="1"/>
  <c r="P326" i="1"/>
  <c r="O326" i="1"/>
  <c r="N326" i="1"/>
  <c r="M326" i="1"/>
  <c r="L326" i="1"/>
  <c r="K326" i="1"/>
  <c r="AB325" i="1"/>
  <c r="AA325" i="1"/>
  <c r="V325" i="1"/>
  <c r="U325" i="1"/>
  <c r="T325" i="1"/>
  <c r="S325" i="1"/>
  <c r="R325" i="1"/>
  <c r="Q325" i="1"/>
  <c r="P325" i="1"/>
  <c r="O325" i="1"/>
  <c r="N325" i="1"/>
  <c r="M325" i="1"/>
  <c r="L325" i="1"/>
  <c r="K325" i="1"/>
  <c r="AB324" i="1"/>
  <c r="AA324" i="1"/>
  <c r="V324" i="1"/>
  <c r="U324" i="1"/>
  <c r="T324" i="1"/>
  <c r="S324" i="1"/>
  <c r="R324" i="1"/>
  <c r="Q324" i="1"/>
  <c r="P324" i="1"/>
  <c r="O324" i="1"/>
  <c r="N324" i="1"/>
  <c r="M324" i="1"/>
  <c r="L324" i="1"/>
  <c r="K324" i="1"/>
  <c r="AB323" i="1"/>
  <c r="AA323" i="1"/>
  <c r="V323" i="1"/>
  <c r="U323" i="1"/>
  <c r="T323" i="1"/>
  <c r="S323" i="1"/>
  <c r="R323" i="1"/>
  <c r="Q323" i="1"/>
  <c r="P323" i="1"/>
  <c r="O323" i="1"/>
  <c r="N323" i="1"/>
  <c r="AE323" i="1" s="1"/>
  <c r="M323" i="1"/>
  <c r="L323" i="1"/>
  <c r="K323" i="1"/>
  <c r="AB322" i="1"/>
  <c r="AA322" i="1"/>
  <c r="V322" i="1"/>
  <c r="U322" i="1"/>
  <c r="T322" i="1"/>
  <c r="S322" i="1"/>
  <c r="R322" i="1"/>
  <c r="Q322" i="1"/>
  <c r="P322" i="1"/>
  <c r="O322" i="1"/>
  <c r="N322" i="1"/>
  <c r="M322" i="1"/>
  <c r="L322" i="1"/>
  <c r="K322" i="1"/>
  <c r="AB321" i="1"/>
  <c r="AA321" i="1"/>
  <c r="V321" i="1"/>
  <c r="U321" i="1"/>
  <c r="T321" i="1"/>
  <c r="S321" i="1"/>
  <c r="R321" i="1"/>
  <c r="Q321" i="1"/>
  <c r="P321" i="1"/>
  <c r="O321" i="1"/>
  <c r="N321" i="1"/>
  <c r="M321" i="1"/>
  <c r="L321" i="1"/>
  <c r="K321" i="1"/>
  <c r="AB320" i="1"/>
  <c r="AA320" i="1"/>
  <c r="V320" i="1"/>
  <c r="U320" i="1"/>
  <c r="T320" i="1"/>
  <c r="S320" i="1"/>
  <c r="R320" i="1"/>
  <c r="Q320" i="1"/>
  <c r="P320" i="1"/>
  <c r="O320" i="1"/>
  <c r="N320" i="1"/>
  <c r="AE320" i="1" s="1"/>
  <c r="M320" i="1"/>
  <c r="L320" i="1"/>
  <c r="K320" i="1"/>
  <c r="AB319" i="1"/>
  <c r="AA319" i="1"/>
  <c r="V319" i="1"/>
  <c r="U319" i="1"/>
  <c r="T319" i="1"/>
  <c r="S319" i="1"/>
  <c r="R319" i="1"/>
  <c r="Q319" i="1"/>
  <c r="P319" i="1"/>
  <c r="O319" i="1"/>
  <c r="N319" i="1"/>
  <c r="M319" i="1"/>
  <c r="L319" i="1"/>
  <c r="K319" i="1"/>
  <c r="AB318" i="1"/>
  <c r="AA318" i="1"/>
  <c r="V318" i="1"/>
  <c r="U318" i="1"/>
  <c r="T318" i="1"/>
  <c r="S318" i="1"/>
  <c r="R318" i="1"/>
  <c r="Q318" i="1"/>
  <c r="P318" i="1"/>
  <c r="O318" i="1"/>
  <c r="N318" i="1"/>
  <c r="M318" i="1"/>
  <c r="L318" i="1"/>
  <c r="K318" i="1"/>
  <c r="AB317" i="1"/>
  <c r="AA317" i="1"/>
  <c r="V317" i="1"/>
  <c r="U317" i="1"/>
  <c r="T317" i="1"/>
  <c r="S317" i="1"/>
  <c r="R317" i="1"/>
  <c r="Q317" i="1"/>
  <c r="P317" i="1"/>
  <c r="O317" i="1"/>
  <c r="N317" i="1"/>
  <c r="M317" i="1"/>
  <c r="L317" i="1"/>
  <c r="K317" i="1"/>
  <c r="AB316" i="1"/>
  <c r="AA316" i="1"/>
  <c r="V316" i="1"/>
  <c r="U316" i="1"/>
  <c r="T316" i="1"/>
  <c r="S316" i="1"/>
  <c r="R316" i="1"/>
  <c r="Q316" i="1"/>
  <c r="P316" i="1"/>
  <c r="O316" i="1"/>
  <c r="N316" i="1"/>
  <c r="AE316" i="1" s="1"/>
  <c r="M316" i="1"/>
  <c r="L316" i="1"/>
  <c r="K316" i="1"/>
  <c r="AB315" i="1"/>
  <c r="AA315" i="1"/>
  <c r="V315" i="1"/>
  <c r="U315" i="1"/>
  <c r="T315" i="1"/>
  <c r="S315" i="1"/>
  <c r="R315" i="1"/>
  <c r="Q315" i="1"/>
  <c r="P315" i="1"/>
  <c r="O315" i="1"/>
  <c r="N315" i="1"/>
  <c r="M315" i="1"/>
  <c r="L315" i="1"/>
  <c r="K315" i="1"/>
  <c r="AB314" i="1"/>
  <c r="AA314" i="1"/>
  <c r="V314" i="1"/>
  <c r="U314" i="1"/>
  <c r="T314" i="1"/>
  <c r="S314" i="1"/>
  <c r="R314" i="1"/>
  <c r="Q314" i="1"/>
  <c r="P314" i="1"/>
  <c r="O314" i="1"/>
  <c r="N314" i="1"/>
  <c r="M314" i="1"/>
  <c r="L314" i="1"/>
  <c r="K314" i="1"/>
  <c r="AB313" i="1"/>
  <c r="AA313" i="1"/>
  <c r="V313" i="1"/>
  <c r="U313" i="1"/>
  <c r="T313" i="1"/>
  <c r="S313" i="1"/>
  <c r="R313" i="1"/>
  <c r="Q313" i="1"/>
  <c r="P313" i="1"/>
  <c r="O313" i="1"/>
  <c r="N313" i="1"/>
  <c r="M313" i="1"/>
  <c r="L313" i="1"/>
  <c r="K313" i="1"/>
  <c r="AB312" i="1"/>
  <c r="AA312" i="1"/>
  <c r="V312" i="1"/>
  <c r="U312" i="1"/>
  <c r="T312" i="1"/>
  <c r="S312" i="1"/>
  <c r="R312" i="1"/>
  <c r="Q312" i="1"/>
  <c r="P312" i="1"/>
  <c r="O312" i="1"/>
  <c r="N312" i="1"/>
  <c r="M312" i="1"/>
  <c r="L312" i="1"/>
  <c r="K312" i="1"/>
  <c r="AB311" i="1"/>
  <c r="AA311" i="1"/>
  <c r="V311" i="1"/>
  <c r="U311" i="1"/>
  <c r="T311" i="1"/>
  <c r="S311" i="1"/>
  <c r="R311" i="1"/>
  <c r="Q311" i="1"/>
  <c r="P311" i="1"/>
  <c r="O311" i="1"/>
  <c r="N311" i="1"/>
  <c r="AE311" i="1" s="1"/>
  <c r="M311" i="1"/>
  <c r="L311" i="1"/>
  <c r="K311" i="1"/>
  <c r="AB310" i="1"/>
  <c r="AA310" i="1"/>
  <c r="V310" i="1"/>
  <c r="U310" i="1"/>
  <c r="T310" i="1"/>
  <c r="S310" i="1"/>
  <c r="R310" i="1"/>
  <c r="Q310" i="1"/>
  <c r="P310" i="1"/>
  <c r="O310" i="1"/>
  <c r="N310" i="1"/>
  <c r="M310" i="1"/>
  <c r="L310" i="1"/>
  <c r="K310" i="1"/>
  <c r="AB309" i="1"/>
  <c r="AA309" i="1"/>
  <c r="V309" i="1"/>
  <c r="U309" i="1"/>
  <c r="T309" i="1"/>
  <c r="S309" i="1"/>
  <c r="R309" i="1"/>
  <c r="Q309" i="1"/>
  <c r="P309" i="1"/>
  <c r="O309" i="1"/>
  <c r="N309" i="1"/>
  <c r="M309" i="1"/>
  <c r="L309" i="1"/>
  <c r="K309" i="1"/>
  <c r="AB308" i="1"/>
  <c r="AA308" i="1"/>
  <c r="V308" i="1"/>
  <c r="U308" i="1"/>
  <c r="T308" i="1"/>
  <c r="S308" i="1"/>
  <c r="R308" i="1"/>
  <c r="Q308" i="1"/>
  <c r="P308" i="1"/>
  <c r="O308" i="1"/>
  <c r="N308" i="1"/>
  <c r="AE308" i="1" s="1"/>
  <c r="M308" i="1"/>
  <c r="L308" i="1"/>
  <c r="K308" i="1"/>
  <c r="AB307" i="1"/>
  <c r="AA307" i="1"/>
  <c r="V307" i="1"/>
  <c r="U307" i="1"/>
  <c r="T307" i="1"/>
  <c r="S307" i="1"/>
  <c r="R307" i="1"/>
  <c r="Q307" i="1"/>
  <c r="P307" i="1"/>
  <c r="O307" i="1"/>
  <c r="N307" i="1"/>
  <c r="M307" i="1"/>
  <c r="L307" i="1"/>
  <c r="K307" i="1"/>
  <c r="AB306" i="1"/>
  <c r="AA306" i="1"/>
  <c r="V306" i="1"/>
  <c r="U306" i="1"/>
  <c r="T306" i="1"/>
  <c r="S306" i="1"/>
  <c r="R306" i="1"/>
  <c r="Q306" i="1"/>
  <c r="P306" i="1"/>
  <c r="O306" i="1"/>
  <c r="N306" i="1"/>
  <c r="M306" i="1"/>
  <c r="L306" i="1"/>
  <c r="K306" i="1"/>
  <c r="AB305" i="1"/>
  <c r="AA305" i="1"/>
  <c r="V305" i="1"/>
  <c r="U305" i="1"/>
  <c r="T305" i="1"/>
  <c r="S305" i="1"/>
  <c r="R305" i="1"/>
  <c r="Q305" i="1"/>
  <c r="P305" i="1"/>
  <c r="O305" i="1"/>
  <c r="N305" i="1"/>
  <c r="M305" i="1"/>
  <c r="L305" i="1"/>
  <c r="K305" i="1"/>
  <c r="AB304" i="1"/>
  <c r="AA304" i="1"/>
  <c r="V304" i="1"/>
  <c r="U304" i="1"/>
  <c r="T304" i="1"/>
  <c r="S304" i="1"/>
  <c r="R304" i="1"/>
  <c r="Q304" i="1"/>
  <c r="P304" i="1"/>
  <c r="O304" i="1"/>
  <c r="N304" i="1"/>
  <c r="M304" i="1"/>
  <c r="L304" i="1"/>
  <c r="K304" i="1"/>
  <c r="AB303" i="1"/>
  <c r="AA303" i="1"/>
  <c r="V303" i="1"/>
  <c r="U303" i="1"/>
  <c r="T303" i="1"/>
  <c r="S303" i="1"/>
  <c r="R303" i="1"/>
  <c r="Q303" i="1"/>
  <c r="P303" i="1"/>
  <c r="O303" i="1"/>
  <c r="N303" i="1"/>
  <c r="M303" i="1"/>
  <c r="L303" i="1"/>
  <c r="K303" i="1"/>
  <c r="AB302" i="1"/>
  <c r="AA302" i="1"/>
  <c r="V302" i="1"/>
  <c r="U302" i="1"/>
  <c r="T302" i="1"/>
  <c r="S302" i="1"/>
  <c r="R302" i="1"/>
  <c r="Q302" i="1"/>
  <c r="P302" i="1"/>
  <c r="O302" i="1"/>
  <c r="N302" i="1"/>
  <c r="M302" i="1"/>
  <c r="L302" i="1"/>
  <c r="K302" i="1"/>
  <c r="AB301" i="1"/>
  <c r="AA301" i="1"/>
  <c r="V301" i="1"/>
  <c r="U301" i="1"/>
  <c r="T301" i="1"/>
  <c r="S301" i="1"/>
  <c r="R301" i="1"/>
  <c r="Q301" i="1"/>
  <c r="P301" i="1"/>
  <c r="O301" i="1"/>
  <c r="N301" i="1"/>
  <c r="M301" i="1"/>
  <c r="L301" i="1"/>
  <c r="K301" i="1"/>
  <c r="AB300" i="1"/>
  <c r="AA300" i="1"/>
  <c r="V300" i="1"/>
  <c r="U300" i="1"/>
  <c r="T300" i="1"/>
  <c r="S300" i="1"/>
  <c r="R300" i="1"/>
  <c r="Q300" i="1"/>
  <c r="P300" i="1"/>
  <c r="O300" i="1"/>
  <c r="N300" i="1"/>
  <c r="M300" i="1"/>
  <c r="L300" i="1"/>
  <c r="K300" i="1"/>
  <c r="AB299" i="1"/>
  <c r="AA299" i="1"/>
  <c r="V299" i="1"/>
  <c r="U299" i="1"/>
  <c r="T299" i="1"/>
  <c r="S299" i="1"/>
  <c r="R299" i="1"/>
  <c r="Q299" i="1"/>
  <c r="P299" i="1"/>
  <c r="O299" i="1"/>
  <c r="N299" i="1"/>
  <c r="AE299" i="1" s="1"/>
  <c r="M299" i="1"/>
  <c r="L299" i="1"/>
  <c r="K299" i="1"/>
  <c r="AB298" i="1"/>
  <c r="AA298" i="1"/>
  <c r="V298" i="1"/>
  <c r="U298" i="1"/>
  <c r="T298" i="1"/>
  <c r="S298" i="1"/>
  <c r="R298" i="1"/>
  <c r="Q298" i="1"/>
  <c r="P298" i="1"/>
  <c r="O298" i="1"/>
  <c r="N298" i="1"/>
  <c r="M298" i="1"/>
  <c r="L298" i="1"/>
  <c r="K298" i="1"/>
  <c r="AB297" i="1"/>
  <c r="AA297" i="1"/>
  <c r="V297" i="1"/>
  <c r="U297" i="1"/>
  <c r="T297" i="1"/>
  <c r="S297" i="1"/>
  <c r="R297" i="1"/>
  <c r="Q297" i="1"/>
  <c r="P297" i="1"/>
  <c r="O297" i="1"/>
  <c r="N297" i="1"/>
  <c r="M297" i="1"/>
  <c r="L297" i="1"/>
  <c r="K297" i="1"/>
  <c r="AB296" i="1"/>
  <c r="AA296" i="1"/>
  <c r="V296" i="1"/>
  <c r="U296" i="1"/>
  <c r="T296" i="1"/>
  <c r="S296" i="1"/>
  <c r="R296" i="1"/>
  <c r="Q296" i="1"/>
  <c r="P296" i="1"/>
  <c r="O296" i="1"/>
  <c r="N296" i="1"/>
  <c r="M296" i="1"/>
  <c r="L296" i="1"/>
  <c r="K296" i="1"/>
  <c r="AB295" i="1"/>
  <c r="AA295" i="1"/>
  <c r="V295" i="1"/>
  <c r="U295" i="1"/>
  <c r="T295" i="1"/>
  <c r="S295" i="1"/>
  <c r="R295" i="1"/>
  <c r="Q295" i="1"/>
  <c r="P295" i="1"/>
  <c r="O295" i="1"/>
  <c r="N295" i="1"/>
  <c r="AE295" i="1" s="1"/>
  <c r="AF295" i="1" s="1"/>
  <c r="M295" i="1"/>
  <c r="L295" i="1"/>
  <c r="K295" i="1"/>
  <c r="AB294" i="1"/>
  <c r="AA294" i="1"/>
  <c r="V294" i="1"/>
  <c r="U294" i="1"/>
  <c r="T294" i="1"/>
  <c r="S294" i="1"/>
  <c r="R294" i="1"/>
  <c r="Q294" i="1"/>
  <c r="P294" i="1"/>
  <c r="O294" i="1"/>
  <c r="N294" i="1"/>
  <c r="M294" i="1"/>
  <c r="L294" i="1"/>
  <c r="K294" i="1"/>
  <c r="AB293" i="1"/>
  <c r="AA293" i="1"/>
  <c r="V293" i="1"/>
  <c r="U293" i="1"/>
  <c r="T293" i="1"/>
  <c r="S293" i="1"/>
  <c r="R293" i="1"/>
  <c r="Q293" i="1"/>
  <c r="P293" i="1"/>
  <c r="O293" i="1"/>
  <c r="N293" i="1"/>
  <c r="M293" i="1"/>
  <c r="L293" i="1"/>
  <c r="K293" i="1"/>
  <c r="AB292" i="1"/>
  <c r="AA292" i="1"/>
  <c r="V292" i="1"/>
  <c r="U292" i="1"/>
  <c r="T292" i="1"/>
  <c r="S292" i="1"/>
  <c r="R292" i="1"/>
  <c r="Q292" i="1"/>
  <c r="P292" i="1"/>
  <c r="O292" i="1"/>
  <c r="N292" i="1"/>
  <c r="AE292" i="1" s="1"/>
  <c r="M292" i="1"/>
  <c r="L292" i="1"/>
  <c r="K292" i="1"/>
  <c r="AB291" i="1"/>
  <c r="AA291" i="1"/>
  <c r="V291" i="1"/>
  <c r="U291" i="1"/>
  <c r="T291" i="1"/>
  <c r="S291" i="1"/>
  <c r="R291" i="1"/>
  <c r="Q291" i="1"/>
  <c r="P291" i="1"/>
  <c r="O291" i="1"/>
  <c r="N291" i="1"/>
  <c r="M291" i="1"/>
  <c r="L291" i="1"/>
  <c r="K291" i="1"/>
  <c r="AB290" i="1"/>
  <c r="AA290" i="1"/>
  <c r="V290" i="1"/>
  <c r="U290" i="1"/>
  <c r="T290" i="1"/>
  <c r="S290" i="1"/>
  <c r="R290" i="1"/>
  <c r="Q290" i="1"/>
  <c r="P290" i="1"/>
  <c r="O290" i="1"/>
  <c r="N290" i="1"/>
  <c r="M290" i="1"/>
  <c r="L290" i="1"/>
  <c r="K290" i="1"/>
  <c r="AB289" i="1"/>
  <c r="AA289" i="1"/>
  <c r="V289" i="1"/>
  <c r="U289" i="1"/>
  <c r="T289" i="1"/>
  <c r="S289" i="1"/>
  <c r="R289" i="1"/>
  <c r="Q289" i="1"/>
  <c r="P289" i="1"/>
  <c r="O289" i="1"/>
  <c r="N289" i="1"/>
  <c r="M289" i="1"/>
  <c r="L289" i="1"/>
  <c r="K289" i="1"/>
  <c r="AB288" i="1"/>
  <c r="AA288" i="1"/>
  <c r="V288" i="1"/>
  <c r="U288" i="1"/>
  <c r="T288" i="1"/>
  <c r="S288" i="1"/>
  <c r="R288" i="1"/>
  <c r="Q288" i="1"/>
  <c r="P288" i="1"/>
  <c r="O288" i="1"/>
  <c r="N288" i="1"/>
  <c r="M288" i="1"/>
  <c r="L288" i="1"/>
  <c r="K288" i="1"/>
  <c r="AB287" i="1"/>
  <c r="AA287" i="1"/>
  <c r="V287" i="1"/>
  <c r="U287" i="1"/>
  <c r="T287" i="1"/>
  <c r="S287" i="1"/>
  <c r="R287" i="1"/>
  <c r="Q287" i="1"/>
  <c r="P287" i="1"/>
  <c r="O287" i="1"/>
  <c r="N287" i="1"/>
  <c r="AE287" i="1" s="1"/>
  <c r="M287" i="1"/>
  <c r="L287" i="1"/>
  <c r="K287" i="1"/>
  <c r="AB286" i="1"/>
  <c r="AA286" i="1"/>
  <c r="V286" i="1"/>
  <c r="U286" i="1"/>
  <c r="T286" i="1"/>
  <c r="S286" i="1"/>
  <c r="R286" i="1"/>
  <c r="Q286" i="1"/>
  <c r="P286" i="1"/>
  <c r="O286" i="1"/>
  <c r="N286" i="1"/>
  <c r="M286" i="1"/>
  <c r="L286" i="1"/>
  <c r="K286" i="1"/>
  <c r="AB285" i="1"/>
  <c r="AA285" i="1"/>
  <c r="V285" i="1"/>
  <c r="U285" i="1"/>
  <c r="T285" i="1"/>
  <c r="S285" i="1"/>
  <c r="R285" i="1"/>
  <c r="Q285" i="1"/>
  <c r="P285" i="1"/>
  <c r="O285" i="1"/>
  <c r="N285" i="1"/>
  <c r="M285" i="1"/>
  <c r="L285" i="1"/>
  <c r="K285" i="1"/>
  <c r="AB284" i="1"/>
  <c r="AA284" i="1"/>
  <c r="V284" i="1"/>
  <c r="U284" i="1"/>
  <c r="T284" i="1"/>
  <c r="S284" i="1"/>
  <c r="R284" i="1"/>
  <c r="Q284" i="1"/>
  <c r="P284" i="1"/>
  <c r="O284" i="1"/>
  <c r="N284" i="1"/>
  <c r="AE284" i="1" s="1"/>
  <c r="M284" i="1"/>
  <c r="L284" i="1"/>
  <c r="K284" i="1"/>
  <c r="AB283" i="1"/>
  <c r="AA283" i="1"/>
  <c r="V283" i="1"/>
  <c r="U283" i="1"/>
  <c r="T283" i="1"/>
  <c r="S283" i="1"/>
  <c r="R283" i="1"/>
  <c r="Q283" i="1"/>
  <c r="P283" i="1"/>
  <c r="O283" i="1"/>
  <c r="N283" i="1"/>
  <c r="M283" i="1"/>
  <c r="L283" i="1"/>
  <c r="K283" i="1"/>
  <c r="AB282" i="1"/>
  <c r="AA282" i="1"/>
  <c r="V282" i="1"/>
  <c r="U282" i="1"/>
  <c r="T282" i="1"/>
  <c r="S282" i="1"/>
  <c r="R282" i="1"/>
  <c r="Q282" i="1"/>
  <c r="P282" i="1"/>
  <c r="O282" i="1"/>
  <c r="N282" i="1"/>
  <c r="M282" i="1"/>
  <c r="L282" i="1"/>
  <c r="K282" i="1"/>
  <c r="AB281" i="1"/>
  <c r="AA281" i="1"/>
  <c r="V281" i="1"/>
  <c r="U281" i="1"/>
  <c r="T281" i="1"/>
  <c r="S281" i="1"/>
  <c r="R281" i="1"/>
  <c r="Q281" i="1"/>
  <c r="P281" i="1"/>
  <c r="O281" i="1"/>
  <c r="N281" i="1"/>
  <c r="M281" i="1"/>
  <c r="L281" i="1"/>
  <c r="K281" i="1"/>
  <c r="AB280" i="1"/>
  <c r="AA280" i="1"/>
  <c r="V280" i="1"/>
  <c r="U280" i="1"/>
  <c r="T280" i="1"/>
  <c r="S280" i="1"/>
  <c r="R280" i="1"/>
  <c r="Q280" i="1"/>
  <c r="P280" i="1"/>
  <c r="O280" i="1"/>
  <c r="N280" i="1"/>
  <c r="M280" i="1"/>
  <c r="L280" i="1"/>
  <c r="K280" i="1"/>
  <c r="AB279" i="1"/>
  <c r="AA279" i="1"/>
  <c r="V279" i="1"/>
  <c r="U279" i="1"/>
  <c r="T279" i="1"/>
  <c r="S279" i="1"/>
  <c r="R279" i="1"/>
  <c r="Q279" i="1"/>
  <c r="P279" i="1"/>
  <c r="O279" i="1"/>
  <c r="N279" i="1"/>
  <c r="M279" i="1"/>
  <c r="L279" i="1"/>
  <c r="K279" i="1"/>
  <c r="AB278" i="1"/>
  <c r="AA278" i="1"/>
  <c r="V278" i="1"/>
  <c r="U278" i="1"/>
  <c r="T278" i="1"/>
  <c r="S278" i="1"/>
  <c r="R278" i="1"/>
  <c r="Q278" i="1"/>
  <c r="P278" i="1"/>
  <c r="O278" i="1"/>
  <c r="N278" i="1"/>
  <c r="M278" i="1"/>
  <c r="L278" i="1"/>
  <c r="K278" i="1"/>
  <c r="AB277" i="1"/>
  <c r="AA277" i="1"/>
  <c r="V277" i="1"/>
  <c r="U277" i="1"/>
  <c r="T277" i="1"/>
  <c r="S277" i="1"/>
  <c r="R277" i="1"/>
  <c r="Q277" i="1"/>
  <c r="P277" i="1"/>
  <c r="O277" i="1"/>
  <c r="N277" i="1"/>
  <c r="M277" i="1"/>
  <c r="L277" i="1"/>
  <c r="K277" i="1"/>
  <c r="AB276" i="1"/>
  <c r="AA276" i="1"/>
  <c r="V276" i="1"/>
  <c r="U276" i="1"/>
  <c r="T276" i="1"/>
  <c r="S276" i="1"/>
  <c r="R276" i="1"/>
  <c r="Q276" i="1"/>
  <c r="P276" i="1"/>
  <c r="O276" i="1"/>
  <c r="N276" i="1"/>
  <c r="M276" i="1"/>
  <c r="L276" i="1"/>
  <c r="K276" i="1"/>
  <c r="AB275" i="1"/>
  <c r="AA275" i="1"/>
  <c r="V275" i="1"/>
  <c r="U275" i="1"/>
  <c r="T275" i="1"/>
  <c r="S275" i="1"/>
  <c r="R275" i="1"/>
  <c r="Q275" i="1"/>
  <c r="P275" i="1"/>
  <c r="O275" i="1"/>
  <c r="N275" i="1"/>
  <c r="AE275" i="1" s="1"/>
  <c r="M275" i="1"/>
  <c r="L275" i="1"/>
  <c r="K275" i="1"/>
  <c r="AB274" i="1"/>
  <c r="AA274" i="1"/>
  <c r="V274" i="1"/>
  <c r="U274" i="1"/>
  <c r="T274" i="1"/>
  <c r="S274" i="1"/>
  <c r="R274" i="1"/>
  <c r="Q274" i="1"/>
  <c r="P274" i="1"/>
  <c r="O274" i="1"/>
  <c r="N274" i="1"/>
  <c r="M274" i="1"/>
  <c r="L274" i="1"/>
  <c r="K274" i="1"/>
  <c r="AB273" i="1"/>
  <c r="AA273" i="1"/>
  <c r="V273" i="1"/>
  <c r="U273" i="1"/>
  <c r="T273" i="1"/>
  <c r="S273" i="1"/>
  <c r="R273" i="1"/>
  <c r="Q273" i="1"/>
  <c r="P273" i="1"/>
  <c r="O273" i="1"/>
  <c r="N273" i="1"/>
  <c r="M273" i="1"/>
  <c r="L273" i="1"/>
  <c r="K273" i="1"/>
  <c r="AB272" i="1"/>
  <c r="AA272" i="1"/>
  <c r="V272" i="1"/>
  <c r="U272" i="1"/>
  <c r="T272" i="1"/>
  <c r="S272" i="1"/>
  <c r="R272" i="1"/>
  <c r="Q272" i="1"/>
  <c r="P272" i="1"/>
  <c r="O272" i="1"/>
  <c r="N272" i="1"/>
  <c r="M272" i="1"/>
  <c r="L272" i="1"/>
  <c r="K272" i="1"/>
  <c r="AB271" i="1"/>
  <c r="AA271" i="1"/>
  <c r="V271" i="1"/>
  <c r="U271" i="1"/>
  <c r="T271" i="1"/>
  <c r="S271" i="1"/>
  <c r="R271" i="1"/>
  <c r="Q271" i="1"/>
  <c r="P271" i="1"/>
  <c r="O271" i="1"/>
  <c r="N271" i="1"/>
  <c r="AE271" i="1" s="1"/>
  <c r="M271" i="1"/>
  <c r="L271" i="1"/>
  <c r="K271" i="1"/>
  <c r="AB270" i="1"/>
  <c r="AA270" i="1"/>
  <c r="V270" i="1"/>
  <c r="U270" i="1"/>
  <c r="T270" i="1"/>
  <c r="S270" i="1"/>
  <c r="R270" i="1"/>
  <c r="Q270" i="1"/>
  <c r="P270" i="1"/>
  <c r="O270" i="1"/>
  <c r="N270" i="1"/>
  <c r="M270" i="1"/>
  <c r="L270" i="1"/>
  <c r="K270" i="1"/>
  <c r="AE270" i="1" s="1"/>
  <c r="AB269" i="1"/>
  <c r="AA269" i="1"/>
  <c r="V269" i="1"/>
  <c r="U269" i="1"/>
  <c r="T269" i="1"/>
  <c r="S269" i="1"/>
  <c r="R269" i="1"/>
  <c r="Q269" i="1"/>
  <c r="P269" i="1"/>
  <c r="O269" i="1"/>
  <c r="N269" i="1"/>
  <c r="M269" i="1"/>
  <c r="L269" i="1"/>
  <c r="K269" i="1"/>
  <c r="AB268" i="1"/>
  <c r="AA268" i="1"/>
  <c r="V268" i="1"/>
  <c r="U268" i="1"/>
  <c r="T268" i="1"/>
  <c r="S268" i="1"/>
  <c r="R268" i="1"/>
  <c r="Q268" i="1"/>
  <c r="P268" i="1"/>
  <c r="O268" i="1"/>
  <c r="N268" i="1"/>
  <c r="M268" i="1"/>
  <c r="L268" i="1"/>
  <c r="K268" i="1"/>
  <c r="AB267" i="1"/>
  <c r="AA267" i="1"/>
  <c r="V267" i="1"/>
  <c r="U267" i="1"/>
  <c r="T267" i="1"/>
  <c r="S267" i="1"/>
  <c r="R267" i="1"/>
  <c r="Q267" i="1"/>
  <c r="P267" i="1"/>
  <c r="O267" i="1"/>
  <c r="N267" i="1"/>
  <c r="M267" i="1"/>
  <c r="L267" i="1"/>
  <c r="K267" i="1"/>
  <c r="AB266" i="1"/>
  <c r="AA266" i="1"/>
  <c r="V266" i="1"/>
  <c r="U266" i="1"/>
  <c r="T266" i="1"/>
  <c r="S266" i="1"/>
  <c r="R266" i="1"/>
  <c r="Q266" i="1"/>
  <c r="P266" i="1"/>
  <c r="O266" i="1"/>
  <c r="N266" i="1"/>
  <c r="M266" i="1"/>
  <c r="L266" i="1"/>
  <c r="K266" i="1"/>
  <c r="AE266" i="1" s="1"/>
  <c r="AB265" i="1"/>
  <c r="AA265" i="1"/>
  <c r="V265" i="1"/>
  <c r="U265" i="1"/>
  <c r="T265" i="1"/>
  <c r="S265" i="1"/>
  <c r="R265" i="1"/>
  <c r="Q265" i="1"/>
  <c r="P265" i="1"/>
  <c r="O265" i="1"/>
  <c r="N265" i="1"/>
  <c r="M265" i="1"/>
  <c r="L265" i="1"/>
  <c r="K265" i="1"/>
  <c r="AB264" i="1"/>
  <c r="AA264" i="1"/>
  <c r="V264" i="1"/>
  <c r="U264" i="1"/>
  <c r="T264" i="1"/>
  <c r="S264" i="1"/>
  <c r="R264" i="1"/>
  <c r="Q264" i="1"/>
  <c r="P264" i="1"/>
  <c r="O264" i="1"/>
  <c r="N264" i="1"/>
  <c r="M264" i="1"/>
  <c r="L264" i="1"/>
  <c r="K264" i="1"/>
  <c r="AB263" i="1"/>
  <c r="AA263" i="1"/>
  <c r="V263" i="1"/>
  <c r="U263" i="1"/>
  <c r="T263" i="1"/>
  <c r="S263" i="1"/>
  <c r="R263" i="1"/>
  <c r="Q263" i="1"/>
  <c r="P263" i="1"/>
  <c r="O263" i="1"/>
  <c r="N263" i="1"/>
  <c r="AE263" i="1" s="1"/>
  <c r="M263" i="1"/>
  <c r="L263" i="1"/>
  <c r="K263" i="1"/>
  <c r="AB262" i="1"/>
  <c r="AA262" i="1"/>
  <c r="V262" i="1"/>
  <c r="U262" i="1"/>
  <c r="T262" i="1"/>
  <c r="S262" i="1"/>
  <c r="R262" i="1"/>
  <c r="Q262" i="1"/>
  <c r="P262" i="1"/>
  <c r="O262" i="1"/>
  <c r="N262" i="1"/>
  <c r="M262" i="1"/>
  <c r="L262" i="1"/>
  <c r="K262" i="1"/>
  <c r="AE262" i="1" s="1"/>
  <c r="AB261" i="1"/>
  <c r="AA261" i="1"/>
  <c r="V261" i="1"/>
  <c r="U261" i="1"/>
  <c r="T261" i="1"/>
  <c r="S261" i="1"/>
  <c r="R261" i="1"/>
  <c r="Q261" i="1"/>
  <c r="P261" i="1"/>
  <c r="O261" i="1"/>
  <c r="N261" i="1"/>
  <c r="M261" i="1"/>
  <c r="L261" i="1"/>
  <c r="K261" i="1"/>
  <c r="AB260" i="1"/>
  <c r="AA260" i="1"/>
  <c r="V260" i="1"/>
  <c r="U260" i="1"/>
  <c r="T260" i="1"/>
  <c r="S260" i="1"/>
  <c r="R260" i="1"/>
  <c r="Q260" i="1"/>
  <c r="P260" i="1"/>
  <c r="O260" i="1"/>
  <c r="N260" i="1"/>
  <c r="M260" i="1"/>
  <c r="L260" i="1"/>
  <c r="K260" i="1"/>
  <c r="AB259" i="1"/>
  <c r="AA259" i="1"/>
  <c r="V259" i="1"/>
  <c r="U259" i="1"/>
  <c r="T259" i="1"/>
  <c r="S259" i="1"/>
  <c r="R259" i="1"/>
  <c r="Q259" i="1"/>
  <c r="P259" i="1"/>
  <c r="O259" i="1"/>
  <c r="N259" i="1"/>
  <c r="M259" i="1"/>
  <c r="L259" i="1"/>
  <c r="K259" i="1"/>
  <c r="AB258" i="1"/>
  <c r="AA258" i="1"/>
  <c r="V258" i="1"/>
  <c r="U258" i="1"/>
  <c r="T258" i="1"/>
  <c r="S258" i="1"/>
  <c r="R258" i="1"/>
  <c r="Q258" i="1"/>
  <c r="P258" i="1"/>
  <c r="O258" i="1"/>
  <c r="N258" i="1"/>
  <c r="M258" i="1"/>
  <c r="L258" i="1"/>
  <c r="K258" i="1"/>
  <c r="AB257" i="1"/>
  <c r="AA257" i="1"/>
  <c r="V257" i="1"/>
  <c r="U257" i="1"/>
  <c r="T257" i="1"/>
  <c r="S257" i="1"/>
  <c r="R257" i="1"/>
  <c r="Q257" i="1"/>
  <c r="P257" i="1"/>
  <c r="O257" i="1"/>
  <c r="N257" i="1"/>
  <c r="M257" i="1"/>
  <c r="L257" i="1"/>
  <c r="K257" i="1"/>
  <c r="AB256" i="1"/>
  <c r="AA256" i="1"/>
  <c r="V256" i="1"/>
  <c r="U256" i="1"/>
  <c r="T256" i="1"/>
  <c r="S256" i="1"/>
  <c r="R256" i="1"/>
  <c r="Q256" i="1"/>
  <c r="P256" i="1"/>
  <c r="O256" i="1"/>
  <c r="N256" i="1"/>
  <c r="M256" i="1"/>
  <c r="L256" i="1"/>
  <c r="K256" i="1"/>
  <c r="AB255" i="1"/>
  <c r="AA255" i="1"/>
  <c r="V255" i="1"/>
  <c r="U255" i="1"/>
  <c r="T255" i="1"/>
  <c r="S255" i="1"/>
  <c r="R255" i="1"/>
  <c r="Q255" i="1"/>
  <c r="P255" i="1"/>
  <c r="O255" i="1"/>
  <c r="N255" i="1"/>
  <c r="AE255" i="1" s="1"/>
  <c r="M255" i="1"/>
  <c r="L255" i="1"/>
  <c r="K255" i="1"/>
  <c r="AB254" i="1"/>
  <c r="AA254" i="1"/>
  <c r="V254" i="1"/>
  <c r="U254" i="1"/>
  <c r="T254" i="1"/>
  <c r="S254" i="1"/>
  <c r="R254" i="1"/>
  <c r="Q254" i="1"/>
  <c r="P254" i="1"/>
  <c r="O254" i="1"/>
  <c r="N254" i="1"/>
  <c r="M254" i="1"/>
  <c r="L254" i="1"/>
  <c r="K254" i="1"/>
  <c r="AB253" i="1"/>
  <c r="AA253" i="1"/>
  <c r="V253" i="1"/>
  <c r="U253" i="1"/>
  <c r="T253" i="1"/>
  <c r="S253" i="1"/>
  <c r="R253" i="1"/>
  <c r="Q253" i="1"/>
  <c r="P253" i="1"/>
  <c r="O253" i="1"/>
  <c r="N253" i="1"/>
  <c r="M253" i="1"/>
  <c r="L253" i="1"/>
  <c r="K253" i="1"/>
  <c r="AB252" i="1"/>
  <c r="AA252" i="1"/>
  <c r="V252" i="1"/>
  <c r="U252" i="1"/>
  <c r="T252" i="1"/>
  <c r="S252" i="1"/>
  <c r="R252" i="1"/>
  <c r="Q252" i="1"/>
  <c r="P252" i="1"/>
  <c r="O252" i="1"/>
  <c r="N252" i="1"/>
  <c r="M252" i="1"/>
  <c r="L252" i="1"/>
  <c r="K252" i="1"/>
  <c r="AB251" i="1"/>
  <c r="AA251" i="1"/>
  <c r="V251" i="1"/>
  <c r="U251" i="1"/>
  <c r="T251" i="1"/>
  <c r="S251" i="1"/>
  <c r="R251" i="1"/>
  <c r="Q251" i="1"/>
  <c r="P251" i="1"/>
  <c r="O251" i="1"/>
  <c r="N251" i="1"/>
  <c r="M251" i="1"/>
  <c r="L251" i="1"/>
  <c r="K251" i="1"/>
  <c r="AB250" i="1"/>
  <c r="AA250" i="1"/>
  <c r="V250" i="1"/>
  <c r="U250" i="1"/>
  <c r="T250" i="1"/>
  <c r="S250" i="1"/>
  <c r="R250" i="1"/>
  <c r="Q250" i="1"/>
  <c r="P250" i="1"/>
  <c r="O250" i="1"/>
  <c r="N250" i="1"/>
  <c r="M250" i="1"/>
  <c r="L250" i="1"/>
  <c r="K250" i="1"/>
  <c r="AB249" i="1"/>
  <c r="AA249" i="1"/>
  <c r="V249" i="1"/>
  <c r="U249" i="1"/>
  <c r="T249" i="1"/>
  <c r="S249" i="1"/>
  <c r="R249" i="1"/>
  <c r="Q249" i="1"/>
  <c r="P249" i="1"/>
  <c r="O249" i="1"/>
  <c r="N249" i="1"/>
  <c r="M249" i="1"/>
  <c r="L249" i="1"/>
  <c r="K249" i="1"/>
  <c r="AB248" i="1"/>
  <c r="AA248" i="1"/>
  <c r="V248" i="1"/>
  <c r="U248" i="1"/>
  <c r="T248" i="1"/>
  <c r="S248" i="1"/>
  <c r="R248" i="1"/>
  <c r="Q248" i="1"/>
  <c r="P248" i="1"/>
  <c r="O248" i="1"/>
  <c r="N248" i="1"/>
  <c r="M248" i="1"/>
  <c r="L248" i="1"/>
  <c r="K248" i="1"/>
  <c r="AB247" i="1"/>
  <c r="AA247" i="1"/>
  <c r="V247" i="1"/>
  <c r="U247" i="1"/>
  <c r="T247" i="1"/>
  <c r="S247" i="1"/>
  <c r="R247" i="1"/>
  <c r="Q247" i="1"/>
  <c r="P247" i="1"/>
  <c r="O247" i="1"/>
  <c r="N247" i="1"/>
  <c r="M247" i="1"/>
  <c r="L247" i="1"/>
  <c r="K247" i="1"/>
  <c r="AB246" i="1"/>
  <c r="AA246" i="1"/>
  <c r="V246" i="1"/>
  <c r="U246" i="1"/>
  <c r="T246" i="1"/>
  <c r="S246" i="1"/>
  <c r="R246" i="1"/>
  <c r="Q246" i="1"/>
  <c r="P246" i="1"/>
  <c r="O246" i="1"/>
  <c r="N246" i="1"/>
  <c r="M246" i="1"/>
  <c r="L246" i="1"/>
  <c r="K246" i="1"/>
  <c r="AB245" i="1"/>
  <c r="AA245" i="1"/>
  <c r="V245" i="1"/>
  <c r="U245" i="1"/>
  <c r="T245" i="1"/>
  <c r="S245" i="1"/>
  <c r="R245" i="1"/>
  <c r="Q245" i="1"/>
  <c r="P245" i="1"/>
  <c r="O245" i="1"/>
  <c r="N245" i="1"/>
  <c r="M245" i="1"/>
  <c r="L245" i="1"/>
  <c r="K245" i="1"/>
  <c r="AB244" i="1"/>
  <c r="AA244" i="1"/>
  <c r="V244" i="1"/>
  <c r="U244" i="1"/>
  <c r="T244" i="1"/>
  <c r="S244" i="1"/>
  <c r="R244" i="1"/>
  <c r="Q244" i="1"/>
  <c r="P244" i="1"/>
  <c r="O244" i="1"/>
  <c r="N244" i="1"/>
  <c r="AE244" i="1" s="1"/>
  <c r="M244" i="1"/>
  <c r="L244" i="1"/>
  <c r="K244" i="1"/>
  <c r="AB243" i="1"/>
  <c r="AA243" i="1"/>
  <c r="V243" i="1"/>
  <c r="U243" i="1"/>
  <c r="T243" i="1"/>
  <c r="S243" i="1"/>
  <c r="R243" i="1"/>
  <c r="Q243" i="1"/>
  <c r="P243" i="1"/>
  <c r="O243" i="1"/>
  <c r="N243" i="1"/>
  <c r="M243" i="1"/>
  <c r="L243" i="1"/>
  <c r="K243" i="1"/>
  <c r="AB242" i="1"/>
  <c r="AA242" i="1"/>
  <c r="V242" i="1"/>
  <c r="U242" i="1"/>
  <c r="T242" i="1"/>
  <c r="S242" i="1"/>
  <c r="R242" i="1"/>
  <c r="Q242" i="1"/>
  <c r="P242" i="1"/>
  <c r="O242" i="1"/>
  <c r="N242" i="1"/>
  <c r="M242" i="1"/>
  <c r="L242" i="1"/>
  <c r="K242" i="1"/>
  <c r="AB241" i="1"/>
  <c r="AA241" i="1"/>
  <c r="V241" i="1"/>
  <c r="U241" i="1"/>
  <c r="T241" i="1"/>
  <c r="S241" i="1"/>
  <c r="R241" i="1"/>
  <c r="Q241" i="1"/>
  <c r="P241" i="1"/>
  <c r="O241" i="1"/>
  <c r="N241" i="1"/>
  <c r="M241" i="1"/>
  <c r="L241" i="1"/>
  <c r="K241" i="1"/>
  <c r="AB240" i="1"/>
  <c r="AA240" i="1"/>
  <c r="V240" i="1"/>
  <c r="U240" i="1"/>
  <c r="T240" i="1"/>
  <c r="S240" i="1"/>
  <c r="R240" i="1"/>
  <c r="Q240" i="1"/>
  <c r="P240" i="1"/>
  <c r="O240" i="1"/>
  <c r="N240" i="1"/>
  <c r="M240" i="1"/>
  <c r="L240" i="1"/>
  <c r="K240" i="1"/>
  <c r="AB239" i="1"/>
  <c r="AA239" i="1"/>
  <c r="V239" i="1"/>
  <c r="U239" i="1"/>
  <c r="T239" i="1"/>
  <c r="S239" i="1"/>
  <c r="R239" i="1"/>
  <c r="Q239" i="1"/>
  <c r="P239" i="1"/>
  <c r="O239" i="1"/>
  <c r="N239" i="1"/>
  <c r="M239" i="1"/>
  <c r="L239" i="1"/>
  <c r="K239" i="1"/>
  <c r="AB238" i="1"/>
  <c r="AA238" i="1"/>
  <c r="V238" i="1"/>
  <c r="U238" i="1"/>
  <c r="T238" i="1"/>
  <c r="S238" i="1"/>
  <c r="R238" i="1"/>
  <c r="Q238" i="1"/>
  <c r="P238" i="1"/>
  <c r="O238" i="1"/>
  <c r="N238" i="1"/>
  <c r="M238" i="1"/>
  <c r="L238" i="1"/>
  <c r="K238" i="1"/>
  <c r="AB237" i="1"/>
  <c r="AA237" i="1"/>
  <c r="V237" i="1"/>
  <c r="U237" i="1"/>
  <c r="T237" i="1"/>
  <c r="S237" i="1"/>
  <c r="R237" i="1"/>
  <c r="Q237" i="1"/>
  <c r="P237" i="1"/>
  <c r="O237" i="1"/>
  <c r="N237" i="1"/>
  <c r="M237" i="1"/>
  <c r="L237" i="1"/>
  <c r="K237" i="1"/>
  <c r="AB236" i="1"/>
  <c r="AA236" i="1"/>
  <c r="V236" i="1"/>
  <c r="U236" i="1"/>
  <c r="T236" i="1"/>
  <c r="S236" i="1"/>
  <c r="R236" i="1"/>
  <c r="Q236" i="1"/>
  <c r="P236" i="1"/>
  <c r="O236" i="1"/>
  <c r="N236" i="1"/>
  <c r="M236" i="1"/>
  <c r="L236" i="1"/>
  <c r="K236" i="1"/>
  <c r="AB235" i="1"/>
  <c r="AA235" i="1"/>
  <c r="V235" i="1"/>
  <c r="U235" i="1"/>
  <c r="T235" i="1"/>
  <c r="S235" i="1"/>
  <c r="R235" i="1"/>
  <c r="Q235" i="1"/>
  <c r="P235" i="1"/>
  <c r="O235" i="1"/>
  <c r="N235" i="1"/>
  <c r="M235" i="1"/>
  <c r="L235" i="1"/>
  <c r="K235" i="1"/>
  <c r="AB234" i="1"/>
  <c r="AA234" i="1"/>
  <c r="V234" i="1"/>
  <c r="U234" i="1"/>
  <c r="T234" i="1"/>
  <c r="S234" i="1"/>
  <c r="R234" i="1"/>
  <c r="Q234" i="1"/>
  <c r="P234" i="1"/>
  <c r="O234" i="1"/>
  <c r="N234" i="1"/>
  <c r="M234" i="1"/>
  <c r="L234" i="1"/>
  <c r="K234" i="1"/>
  <c r="AB233" i="1"/>
  <c r="AA233" i="1"/>
  <c r="V233" i="1"/>
  <c r="U233" i="1"/>
  <c r="T233" i="1"/>
  <c r="S233" i="1"/>
  <c r="R233" i="1"/>
  <c r="Q233" i="1"/>
  <c r="P233" i="1"/>
  <c r="O233" i="1"/>
  <c r="N233" i="1"/>
  <c r="M233" i="1"/>
  <c r="L233" i="1"/>
  <c r="K233" i="1"/>
  <c r="AB232" i="1"/>
  <c r="AA232" i="1"/>
  <c r="V232" i="1"/>
  <c r="U232" i="1"/>
  <c r="T232" i="1"/>
  <c r="S232" i="1"/>
  <c r="R232" i="1"/>
  <c r="Q232" i="1"/>
  <c r="P232" i="1"/>
  <c r="O232" i="1"/>
  <c r="N232" i="1"/>
  <c r="M232" i="1"/>
  <c r="L232" i="1"/>
  <c r="K232" i="1"/>
  <c r="AB231" i="1"/>
  <c r="AA231" i="1"/>
  <c r="V231" i="1"/>
  <c r="U231" i="1"/>
  <c r="T231" i="1"/>
  <c r="S231" i="1"/>
  <c r="R231" i="1"/>
  <c r="Q231" i="1"/>
  <c r="P231" i="1"/>
  <c r="O231" i="1"/>
  <c r="N231" i="1"/>
  <c r="M231" i="1"/>
  <c r="L231" i="1"/>
  <c r="K231" i="1"/>
  <c r="AB230" i="1"/>
  <c r="AA230" i="1"/>
  <c r="V230" i="1"/>
  <c r="U230" i="1"/>
  <c r="T230" i="1"/>
  <c r="S230" i="1"/>
  <c r="R230" i="1"/>
  <c r="Q230" i="1"/>
  <c r="P230" i="1"/>
  <c r="O230" i="1"/>
  <c r="N230" i="1"/>
  <c r="M230" i="1"/>
  <c r="L230" i="1"/>
  <c r="K230" i="1"/>
  <c r="AB229" i="1"/>
  <c r="AA229" i="1"/>
  <c r="V229" i="1"/>
  <c r="U229" i="1"/>
  <c r="T229" i="1"/>
  <c r="S229" i="1"/>
  <c r="R229" i="1"/>
  <c r="Q229" i="1"/>
  <c r="AE229" i="1" s="1"/>
  <c r="P229" i="1"/>
  <c r="O229" i="1"/>
  <c r="N229" i="1"/>
  <c r="M229" i="1"/>
  <c r="L229" i="1"/>
  <c r="K229" i="1"/>
  <c r="AB228" i="1"/>
  <c r="AA228" i="1"/>
  <c r="V228" i="1"/>
  <c r="U228" i="1"/>
  <c r="T228" i="1"/>
  <c r="S228" i="1"/>
  <c r="R228" i="1"/>
  <c r="Q228" i="1"/>
  <c r="P228" i="1"/>
  <c r="O228" i="1"/>
  <c r="N228" i="1"/>
  <c r="M228" i="1"/>
  <c r="L228" i="1"/>
  <c r="K228" i="1"/>
  <c r="AB227" i="1"/>
  <c r="AA227" i="1"/>
  <c r="V227" i="1"/>
  <c r="U227" i="1"/>
  <c r="T227" i="1"/>
  <c r="S227" i="1"/>
  <c r="R227" i="1"/>
  <c r="Q227" i="1"/>
  <c r="P227" i="1"/>
  <c r="O227" i="1"/>
  <c r="N227" i="1"/>
  <c r="M227" i="1"/>
  <c r="L227" i="1"/>
  <c r="K227" i="1"/>
  <c r="AB226" i="1"/>
  <c r="AA226" i="1"/>
  <c r="V226" i="1"/>
  <c r="U226" i="1"/>
  <c r="T226" i="1"/>
  <c r="S226" i="1"/>
  <c r="R226" i="1"/>
  <c r="Q226" i="1"/>
  <c r="P226" i="1"/>
  <c r="O226" i="1"/>
  <c r="N226" i="1"/>
  <c r="M226" i="1"/>
  <c r="L226" i="1"/>
  <c r="K226" i="1"/>
  <c r="AB225" i="1"/>
  <c r="AA225" i="1"/>
  <c r="V225" i="1"/>
  <c r="U225" i="1"/>
  <c r="T225" i="1"/>
  <c r="S225" i="1"/>
  <c r="R225" i="1"/>
  <c r="Q225" i="1"/>
  <c r="P225" i="1"/>
  <c r="O225" i="1"/>
  <c r="N225" i="1"/>
  <c r="M225" i="1"/>
  <c r="L225" i="1"/>
  <c r="K225" i="1"/>
  <c r="AB224" i="1"/>
  <c r="AA224" i="1"/>
  <c r="V224" i="1"/>
  <c r="U224" i="1"/>
  <c r="T224" i="1"/>
  <c r="S224" i="1"/>
  <c r="R224" i="1"/>
  <c r="Q224" i="1"/>
  <c r="P224" i="1"/>
  <c r="O224" i="1"/>
  <c r="N224" i="1"/>
  <c r="AE224" i="1" s="1"/>
  <c r="M224" i="1"/>
  <c r="L224" i="1"/>
  <c r="K224" i="1"/>
  <c r="AB223" i="1"/>
  <c r="AA223" i="1"/>
  <c r="V223" i="1"/>
  <c r="U223" i="1"/>
  <c r="T223" i="1"/>
  <c r="S223" i="1"/>
  <c r="R223" i="1"/>
  <c r="Q223" i="1"/>
  <c r="P223" i="1"/>
  <c r="O223" i="1"/>
  <c r="N223" i="1"/>
  <c r="M223" i="1"/>
  <c r="L223" i="1"/>
  <c r="K223" i="1"/>
  <c r="AB222" i="1"/>
  <c r="AA222" i="1"/>
  <c r="V222" i="1"/>
  <c r="U222" i="1"/>
  <c r="T222" i="1"/>
  <c r="S222" i="1"/>
  <c r="R222" i="1"/>
  <c r="Q222" i="1"/>
  <c r="P222" i="1"/>
  <c r="O222" i="1"/>
  <c r="N222" i="1"/>
  <c r="M222" i="1"/>
  <c r="L222" i="1"/>
  <c r="K222" i="1"/>
  <c r="AB221" i="1"/>
  <c r="AA221" i="1"/>
  <c r="V221" i="1"/>
  <c r="U221" i="1"/>
  <c r="T221" i="1"/>
  <c r="S221" i="1"/>
  <c r="R221" i="1"/>
  <c r="Q221" i="1"/>
  <c r="P221" i="1"/>
  <c r="O221" i="1"/>
  <c r="N221" i="1"/>
  <c r="M221" i="1"/>
  <c r="L221" i="1"/>
  <c r="K221" i="1"/>
  <c r="AB220" i="1"/>
  <c r="AA220" i="1"/>
  <c r="V220" i="1"/>
  <c r="U220" i="1"/>
  <c r="T220" i="1"/>
  <c r="S220" i="1"/>
  <c r="R220" i="1"/>
  <c r="Q220" i="1"/>
  <c r="P220" i="1"/>
  <c r="O220" i="1"/>
  <c r="N220" i="1"/>
  <c r="M220" i="1"/>
  <c r="L220" i="1"/>
  <c r="K220" i="1"/>
  <c r="AB219" i="1"/>
  <c r="AA219" i="1"/>
  <c r="V219" i="1"/>
  <c r="U219" i="1"/>
  <c r="T219" i="1"/>
  <c r="S219" i="1"/>
  <c r="R219" i="1"/>
  <c r="Q219" i="1"/>
  <c r="P219" i="1"/>
  <c r="O219" i="1"/>
  <c r="N219" i="1"/>
  <c r="M219" i="1"/>
  <c r="L219" i="1"/>
  <c r="K219" i="1"/>
  <c r="AB218" i="1"/>
  <c r="AA218" i="1"/>
  <c r="V218" i="1"/>
  <c r="U218" i="1"/>
  <c r="T218" i="1"/>
  <c r="S218" i="1"/>
  <c r="R218" i="1"/>
  <c r="Q218" i="1"/>
  <c r="P218" i="1"/>
  <c r="O218" i="1"/>
  <c r="N218" i="1"/>
  <c r="M218" i="1"/>
  <c r="L218" i="1"/>
  <c r="K218" i="1"/>
  <c r="AB217" i="1"/>
  <c r="AA217" i="1"/>
  <c r="V217" i="1"/>
  <c r="U217" i="1"/>
  <c r="T217" i="1"/>
  <c r="S217" i="1"/>
  <c r="R217" i="1"/>
  <c r="Q217" i="1"/>
  <c r="P217" i="1"/>
  <c r="O217" i="1"/>
  <c r="N217" i="1"/>
  <c r="M217" i="1"/>
  <c r="L217" i="1"/>
  <c r="K217" i="1"/>
  <c r="AB216" i="1"/>
  <c r="AA216" i="1"/>
  <c r="V216" i="1"/>
  <c r="U216" i="1"/>
  <c r="T216" i="1"/>
  <c r="S216" i="1"/>
  <c r="R216" i="1"/>
  <c r="Q216" i="1"/>
  <c r="P216" i="1"/>
  <c r="O216" i="1"/>
  <c r="N216" i="1"/>
  <c r="M216" i="1"/>
  <c r="L216" i="1"/>
  <c r="K216" i="1"/>
  <c r="AB215" i="1"/>
  <c r="AA215" i="1"/>
  <c r="V215" i="1"/>
  <c r="U215" i="1"/>
  <c r="T215" i="1"/>
  <c r="S215" i="1"/>
  <c r="R215" i="1"/>
  <c r="Q215" i="1"/>
  <c r="P215" i="1"/>
  <c r="O215" i="1"/>
  <c r="N215" i="1"/>
  <c r="M215" i="1"/>
  <c r="L215" i="1"/>
  <c r="K215" i="1"/>
  <c r="AB214" i="1"/>
  <c r="AA214" i="1"/>
  <c r="V214" i="1"/>
  <c r="U214" i="1"/>
  <c r="T214" i="1"/>
  <c r="S214" i="1"/>
  <c r="R214" i="1"/>
  <c r="Q214" i="1"/>
  <c r="P214" i="1"/>
  <c r="O214" i="1"/>
  <c r="N214" i="1"/>
  <c r="M214" i="1"/>
  <c r="L214" i="1"/>
  <c r="K214" i="1"/>
  <c r="AB213" i="1"/>
  <c r="AA213" i="1"/>
  <c r="V213" i="1"/>
  <c r="U213" i="1"/>
  <c r="T213" i="1"/>
  <c r="S213" i="1"/>
  <c r="R213" i="1"/>
  <c r="Q213" i="1"/>
  <c r="P213" i="1"/>
  <c r="O213" i="1"/>
  <c r="N213" i="1"/>
  <c r="M213" i="1"/>
  <c r="L213" i="1"/>
  <c r="K213" i="1"/>
  <c r="AB212" i="1"/>
  <c r="AA212" i="1"/>
  <c r="V212" i="1"/>
  <c r="U212" i="1"/>
  <c r="T212" i="1"/>
  <c r="S212" i="1"/>
  <c r="R212" i="1"/>
  <c r="Q212" i="1"/>
  <c r="P212" i="1"/>
  <c r="O212" i="1"/>
  <c r="N212" i="1"/>
  <c r="M212" i="1"/>
  <c r="L212" i="1"/>
  <c r="K212" i="1"/>
  <c r="AB211" i="1"/>
  <c r="AA211" i="1"/>
  <c r="V211" i="1"/>
  <c r="U211" i="1"/>
  <c r="T211" i="1"/>
  <c r="S211" i="1"/>
  <c r="R211" i="1"/>
  <c r="Q211" i="1"/>
  <c r="P211" i="1"/>
  <c r="O211" i="1"/>
  <c r="N211" i="1"/>
  <c r="M211" i="1"/>
  <c r="L211" i="1"/>
  <c r="K211" i="1"/>
  <c r="AB210" i="1"/>
  <c r="AA210" i="1"/>
  <c r="V210" i="1"/>
  <c r="U210" i="1"/>
  <c r="T210" i="1"/>
  <c r="S210" i="1"/>
  <c r="R210" i="1"/>
  <c r="Q210" i="1"/>
  <c r="P210" i="1"/>
  <c r="O210" i="1"/>
  <c r="N210" i="1"/>
  <c r="M210" i="1"/>
  <c r="L210" i="1"/>
  <c r="K210" i="1"/>
  <c r="AB209" i="1"/>
  <c r="AA209" i="1"/>
  <c r="V209" i="1"/>
  <c r="U209" i="1"/>
  <c r="T209" i="1"/>
  <c r="S209" i="1"/>
  <c r="R209" i="1"/>
  <c r="Q209" i="1"/>
  <c r="P209" i="1"/>
  <c r="O209" i="1"/>
  <c r="N209" i="1"/>
  <c r="M209" i="1"/>
  <c r="L209" i="1"/>
  <c r="K209" i="1"/>
  <c r="AB208" i="1"/>
  <c r="AA208" i="1"/>
  <c r="V208" i="1"/>
  <c r="U208" i="1"/>
  <c r="T208" i="1"/>
  <c r="S208" i="1"/>
  <c r="R208" i="1"/>
  <c r="Q208" i="1"/>
  <c r="P208" i="1"/>
  <c r="O208" i="1"/>
  <c r="N208" i="1"/>
  <c r="AE208" i="1" s="1"/>
  <c r="M208" i="1"/>
  <c r="L208" i="1"/>
  <c r="K208" i="1"/>
  <c r="AB207" i="1"/>
  <c r="AA207" i="1"/>
  <c r="V207" i="1"/>
  <c r="U207" i="1"/>
  <c r="T207" i="1"/>
  <c r="S207" i="1"/>
  <c r="R207" i="1"/>
  <c r="Q207" i="1"/>
  <c r="P207" i="1"/>
  <c r="O207" i="1"/>
  <c r="N207" i="1"/>
  <c r="M207" i="1"/>
  <c r="L207" i="1"/>
  <c r="K207" i="1"/>
  <c r="AB206" i="1"/>
  <c r="AA206" i="1"/>
  <c r="V206" i="1"/>
  <c r="U206" i="1"/>
  <c r="T206" i="1"/>
  <c r="S206" i="1"/>
  <c r="R206" i="1"/>
  <c r="Q206" i="1"/>
  <c r="P206" i="1"/>
  <c r="O206" i="1"/>
  <c r="N206" i="1"/>
  <c r="M206" i="1"/>
  <c r="L206" i="1"/>
  <c r="K206" i="1"/>
  <c r="AB205" i="1"/>
  <c r="AA205" i="1"/>
  <c r="V205" i="1"/>
  <c r="U205" i="1"/>
  <c r="T205" i="1"/>
  <c r="S205" i="1"/>
  <c r="R205" i="1"/>
  <c r="Q205" i="1"/>
  <c r="P205" i="1"/>
  <c r="O205" i="1"/>
  <c r="N205" i="1"/>
  <c r="M205" i="1"/>
  <c r="L205" i="1"/>
  <c r="K205" i="1"/>
  <c r="AB204" i="1"/>
  <c r="AA204" i="1"/>
  <c r="V204" i="1"/>
  <c r="U204" i="1"/>
  <c r="T204" i="1"/>
  <c r="S204" i="1"/>
  <c r="R204" i="1"/>
  <c r="Q204" i="1"/>
  <c r="P204" i="1"/>
  <c r="O204" i="1"/>
  <c r="N204" i="1"/>
  <c r="AE204" i="1" s="1"/>
  <c r="M204" i="1"/>
  <c r="L204" i="1"/>
  <c r="K204" i="1"/>
  <c r="AB203" i="1"/>
  <c r="AA203" i="1"/>
  <c r="V203" i="1"/>
  <c r="U203" i="1"/>
  <c r="T203" i="1"/>
  <c r="S203" i="1"/>
  <c r="R203" i="1"/>
  <c r="Q203" i="1"/>
  <c r="P203" i="1"/>
  <c r="O203" i="1"/>
  <c r="N203" i="1"/>
  <c r="M203" i="1"/>
  <c r="L203" i="1"/>
  <c r="K203" i="1"/>
  <c r="AB202" i="1"/>
  <c r="AA202" i="1"/>
  <c r="V202" i="1"/>
  <c r="U202" i="1"/>
  <c r="T202" i="1"/>
  <c r="S202" i="1"/>
  <c r="R202" i="1"/>
  <c r="Q202" i="1"/>
  <c r="P202" i="1"/>
  <c r="O202" i="1"/>
  <c r="N202" i="1"/>
  <c r="M202" i="1"/>
  <c r="L202" i="1"/>
  <c r="K202" i="1"/>
  <c r="AB201" i="1"/>
  <c r="AA201" i="1"/>
  <c r="V201" i="1"/>
  <c r="U201" i="1"/>
  <c r="T201" i="1"/>
  <c r="S201" i="1"/>
  <c r="R201" i="1"/>
  <c r="Q201" i="1"/>
  <c r="AE201" i="1" s="1"/>
  <c r="P201" i="1"/>
  <c r="O201" i="1"/>
  <c r="N201" i="1"/>
  <c r="M201" i="1"/>
  <c r="L201" i="1"/>
  <c r="K201" i="1"/>
  <c r="AB200" i="1"/>
  <c r="AA200" i="1"/>
  <c r="V200" i="1"/>
  <c r="U200" i="1"/>
  <c r="T200" i="1"/>
  <c r="S200" i="1"/>
  <c r="R200" i="1"/>
  <c r="Q200" i="1"/>
  <c r="P200" i="1"/>
  <c r="O200" i="1"/>
  <c r="N200" i="1"/>
  <c r="M200" i="1"/>
  <c r="L200" i="1"/>
  <c r="K200" i="1"/>
  <c r="AB199" i="1"/>
  <c r="AA199" i="1"/>
  <c r="V199" i="1"/>
  <c r="U199" i="1"/>
  <c r="T199" i="1"/>
  <c r="S199" i="1"/>
  <c r="R199" i="1"/>
  <c r="Q199" i="1"/>
  <c r="P199" i="1"/>
  <c r="O199" i="1"/>
  <c r="N199" i="1"/>
  <c r="M199" i="1"/>
  <c r="L199" i="1"/>
  <c r="K199" i="1"/>
  <c r="AB198" i="1"/>
  <c r="AA198" i="1"/>
  <c r="V198" i="1"/>
  <c r="U198" i="1"/>
  <c r="T198" i="1"/>
  <c r="S198" i="1"/>
  <c r="R198" i="1"/>
  <c r="Q198" i="1"/>
  <c r="P198" i="1"/>
  <c r="O198" i="1"/>
  <c r="N198" i="1"/>
  <c r="M198" i="1"/>
  <c r="L198" i="1"/>
  <c r="K198" i="1"/>
  <c r="AB197" i="1"/>
  <c r="AA197" i="1"/>
  <c r="V197" i="1"/>
  <c r="U197" i="1"/>
  <c r="T197" i="1"/>
  <c r="S197" i="1"/>
  <c r="R197" i="1"/>
  <c r="Q197" i="1"/>
  <c r="P197" i="1"/>
  <c r="O197" i="1"/>
  <c r="N197" i="1"/>
  <c r="M197" i="1"/>
  <c r="L197" i="1"/>
  <c r="K197" i="1"/>
  <c r="AB196" i="1"/>
  <c r="AA196" i="1"/>
  <c r="V196" i="1"/>
  <c r="U196" i="1"/>
  <c r="T196" i="1"/>
  <c r="S196" i="1"/>
  <c r="R196" i="1"/>
  <c r="Q196" i="1"/>
  <c r="P196" i="1"/>
  <c r="O196" i="1"/>
  <c r="N196" i="1"/>
  <c r="M196" i="1"/>
  <c r="L196" i="1"/>
  <c r="K196" i="1"/>
  <c r="AB195" i="1"/>
  <c r="AA195" i="1"/>
  <c r="V195" i="1"/>
  <c r="U195" i="1"/>
  <c r="T195" i="1"/>
  <c r="S195" i="1"/>
  <c r="R195" i="1"/>
  <c r="Q195" i="1"/>
  <c r="P195" i="1"/>
  <c r="O195" i="1"/>
  <c r="N195" i="1"/>
  <c r="M195" i="1"/>
  <c r="L195" i="1"/>
  <c r="K195" i="1"/>
  <c r="AB194" i="1"/>
  <c r="AA194" i="1"/>
  <c r="V194" i="1"/>
  <c r="U194" i="1"/>
  <c r="T194" i="1"/>
  <c r="S194" i="1"/>
  <c r="R194" i="1"/>
  <c r="Q194" i="1"/>
  <c r="P194" i="1"/>
  <c r="O194" i="1"/>
  <c r="N194" i="1"/>
  <c r="M194" i="1"/>
  <c r="L194" i="1"/>
  <c r="K194" i="1"/>
  <c r="AB193" i="1"/>
  <c r="AA193" i="1"/>
  <c r="V193" i="1"/>
  <c r="U193" i="1"/>
  <c r="T193" i="1"/>
  <c r="S193" i="1"/>
  <c r="R193" i="1"/>
  <c r="Q193" i="1"/>
  <c r="P193" i="1"/>
  <c r="O193" i="1"/>
  <c r="N193" i="1"/>
  <c r="M193" i="1"/>
  <c r="L193" i="1"/>
  <c r="K193" i="1"/>
  <c r="AB192" i="1"/>
  <c r="AA192" i="1"/>
  <c r="V192" i="1"/>
  <c r="U192" i="1"/>
  <c r="T192" i="1"/>
  <c r="S192" i="1"/>
  <c r="R192" i="1"/>
  <c r="Q192" i="1"/>
  <c r="P192" i="1"/>
  <c r="O192" i="1"/>
  <c r="N192" i="1"/>
  <c r="M192" i="1"/>
  <c r="L192" i="1"/>
  <c r="K192" i="1"/>
  <c r="AB191" i="1"/>
  <c r="AA191" i="1"/>
  <c r="V191" i="1"/>
  <c r="U191" i="1"/>
  <c r="T191" i="1"/>
  <c r="S191" i="1"/>
  <c r="R191" i="1"/>
  <c r="Q191" i="1"/>
  <c r="P191" i="1"/>
  <c r="O191" i="1"/>
  <c r="N191" i="1"/>
  <c r="M191" i="1"/>
  <c r="L191" i="1"/>
  <c r="K191" i="1"/>
  <c r="AB190" i="1"/>
  <c r="AA190" i="1"/>
  <c r="V190" i="1"/>
  <c r="U190" i="1"/>
  <c r="T190" i="1"/>
  <c r="S190" i="1"/>
  <c r="R190" i="1"/>
  <c r="Q190" i="1"/>
  <c r="P190" i="1"/>
  <c r="O190" i="1"/>
  <c r="N190" i="1"/>
  <c r="M190" i="1"/>
  <c r="L190" i="1"/>
  <c r="K190" i="1"/>
  <c r="AB189" i="1"/>
  <c r="AA189" i="1"/>
  <c r="V189" i="1"/>
  <c r="U189" i="1"/>
  <c r="T189" i="1"/>
  <c r="S189" i="1"/>
  <c r="R189" i="1"/>
  <c r="Q189" i="1"/>
  <c r="P189" i="1"/>
  <c r="O189" i="1"/>
  <c r="N189" i="1"/>
  <c r="M189" i="1"/>
  <c r="L189" i="1"/>
  <c r="K189" i="1"/>
  <c r="AB188" i="1"/>
  <c r="AA188" i="1"/>
  <c r="V188" i="1"/>
  <c r="U188" i="1"/>
  <c r="T188" i="1"/>
  <c r="S188" i="1"/>
  <c r="R188" i="1"/>
  <c r="Q188" i="1"/>
  <c r="P188" i="1"/>
  <c r="O188" i="1"/>
  <c r="N188" i="1"/>
  <c r="AE188" i="1" s="1"/>
  <c r="M188" i="1"/>
  <c r="L188" i="1"/>
  <c r="K188" i="1"/>
  <c r="AB187" i="1"/>
  <c r="AA187" i="1"/>
  <c r="V187" i="1"/>
  <c r="U187" i="1"/>
  <c r="T187" i="1"/>
  <c r="S187" i="1"/>
  <c r="R187" i="1"/>
  <c r="Q187" i="1"/>
  <c r="P187" i="1"/>
  <c r="O187" i="1"/>
  <c r="N187" i="1"/>
  <c r="M187" i="1"/>
  <c r="L187" i="1"/>
  <c r="K187" i="1"/>
  <c r="AB186" i="1"/>
  <c r="AA186" i="1"/>
  <c r="V186" i="1"/>
  <c r="U186" i="1"/>
  <c r="T186" i="1"/>
  <c r="S186" i="1"/>
  <c r="R186" i="1"/>
  <c r="Q186" i="1"/>
  <c r="P186" i="1"/>
  <c r="O186" i="1"/>
  <c r="N186" i="1"/>
  <c r="M186" i="1"/>
  <c r="L186" i="1"/>
  <c r="K186" i="1"/>
  <c r="AB185" i="1"/>
  <c r="AA185" i="1"/>
  <c r="V185" i="1"/>
  <c r="U185" i="1"/>
  <c r="T185" i="1"/>
  <c r="S185" i="1"/>
  <c r="R185" i="1"/>
  <c r="Q185" i="1"/>
  <c r="P185" i="1"/>
  <c r="O185" i="1"/>
  <c r="N185" i="1"/>
  <c r="M185" i="1"/>
  <c r="L185" i="1"/>
  <c r="K185" i="1"/>
  <c r="AB184" i="1"/>
  <c r="AA184" i="1"/>
  <c r="V184" i="1"/>
  <c r="U184" i="1"/>
  <c r="T184" i="1"/>
  <c r="S184" i="1"/>
  <c r="R184" i="1"/>
  <c r="Q184" i="1"/>
  <c r="P184" i="1"/>
  <c r="O184" i="1"/>
  <c r="N184" i="1"/>
  <c r="M184" i="1"/>
  <c r="L184" i="1"/>
  <c r="K184" i="1"/>
  <c r="AB183" i="1"/>
  <c r="AA183" i="1"/>
  <c r="V183" i="1"/>
  <c r="U183" i="1"/>
  <c r="T183" i="1"/>
  <c r="S183" i="1"/>
  <c r="R183" i="1"/>
  <c r="Q183" i="1"/>
  <c r="P183" i="1"/>
  <c r="O183" i="1"/>
  <c r="N183" i="1"/>
  <c r="M183" i="1"/>
  <c r="L183" i="1"/>
  <c r="K183" i="1"/>
  <c r="AB182" i="1"/>
  <c r="AA182" i="1"/>
  <c r="V182" i="1"/>
  <c r="U182" i="1"/>
  <c r="T182" i="1"/>
  <c r="S182" i="1"/>
  <c r="R182" i="1"/>
  <c r="Q182" i="1"/>
  <c r="P182" i="1"/>
  <c r="O182" i="1"/>
  <c r="N182" i="1"/>
  <c r="M182" i="1"/>
  <c r="L182" i="1"/>
  <c r="K182" i="1"/>
  <c r="AB181" i="1"/>
  <c r="AA181" i="1"/>
  <c r="V181" i="1"/>
  <c r="U181" i="1"/>
  <c r="T181" i="1"/>
  <c r="S181" i="1"/>
  <c r="R181" i="1"/>
  <c r="Q181" i="1"/>
  <c r="P181" i="1"/>
  <c r="O181" i="1"/>
  <c r="N181" i="1"/>
  <c r="M181" i="1"/>
  <c r="L181" i="1"/>
  <c r="K181" i="1"/>
  <c r="AB180" i="1"/>
  <c r="AA180" i="1"/>
  <c r="V180" i="1"/>
  <c r="U180" i="1"/>
  <c r="T180" i="1"/>
  <c r="S180" i="1"/>
  <c r="R180" i="1"/>
  <c r="Q180" i="1"/>
  <c r="P180" i="1"/>
  <c r="O180" i="1"/>
  <c r="N180" i="1"/>
  <c r="M180" i="1"/>
  <c r="L180" i="1"/>
  <c r="K180" i="1"/>
  <c r="AB179" i="1"/>
  <c r="AA179" i="1"/>
  <c r="V179" i="1"/>
  <c r="U179" i="1"/>
  <c r="T179" i="1"/>
  <c r="S179" i="1"/>
  <c r="R179" i="1"/>
  <c r="Q179" i="1"/>
  <c r="P179" i="1"/>
  <c r="O179" i="1"/>
  <c r="N179" i="1"/>
  <c r="M179" i="1"/>
  <c r="L179" i="1"/>
  <c r="K179" i="1"/>
  <c r="AB178" i="1"/>
  <c r="AA178" i="1"/>
  <c r="V178" i="1"/>
  <c r="U178" i="1"/>
  <c r="T178" i="1"/>
  <c r="S178" i="1"/>
  <c r="R178" i="1"/>
  <c r="Q178" i="1"/>
  <c r="P178" i="1"/>
  <c r="O178" i="1"/>
  <c r="N178" i="1"/>
  <c r="M178" i="1"/>
  <c r="L178" i="1"/>
  <c r="K178" i="1"/>
  <c r="AB177" i="1"/>
  <c r="AA177" i="1"/>
  <c r="V177" i="1"/>
  <c r="U177" i="1"/>
  <c r="T177" i="1"/>
  <c r="S177" i="1"/>
  <c r="R177" i="1"/>
  <c r="Q177" i="1"/>
  <c r="P177" i="1"/>
  <c r="O177" i="1"/>
  <c r="N177" i="1"/>
  <c r="M177" i="1"/>
  <c r="L177" i="1"/>
  <c r="K177" i="1"/>
  <c r="AB176" i="1"/>
  <c r="AA176" i="1"/>
  <c r="V176" i="1"/>
  <c r="U176" i="1"/>
  <c r="T176" i="1"/>
  <c r="S176" i="1"/>
  <c r="R176" i="1"/>
  <c r="Q176" i="1"/>
  <c r="P176" i="1"/>
  <c r="O176" i="1"/>
  <c r="N176" i="1"/>
  <c r="M176" i="1"/>
  <c r="L176" i="1"/>
  <c r="K176" i="1"/>
  <c r="AB175" i="1"/>
  <c r="AA175" i="1"/>
  <c r="V175" i="1"/>
  <c r="U175" i="1"/>
  <c r="T175" i="1"/>
  <c r="S175" i="1"/>
  <c r="R175" i="1"/>
  <c r="Q175" i="1"/>
  <c r="P175" i="1"/>
  <c r="O175" i="1"/>
  <c r="N175" i="1"/>
  <c r="M175" i="1"/>
  <c r="L175" i="1"/>
  <c r="K175" i="1"/>
  <c r="AB174" i="1"/>
  <c r="AA174" i="1"/>
  <c r="V174" i="1"/>
  <c r="U174" i="1"/>
  <c r="T174" i="1"/>
  <c r="S174" i="1"/>
  <c r="R174" i="1"/>
  <c r="Q174" i="1"/>
  <c r="P174" i="1"/>
  <c r="O174" i="1"/>
  <c r="N174" i="1"/>
  <c r="M174" i="1"/>
  <c r="L174" i="1"/>
  <c r="K174" i="1"/>
  <c r="AB173" i="1"/>
  <c r="AA173" i="1"/>
  <c r="V173" i="1"/>
  <c r="U173" i="1"/>
  <c r="T173" i="1"/>
  <c r="S173" i="1"/>
  <c r="R173" i="1"/>
  <c r="Q173" i="1"/>
  <c r="P173" i="1"/>
  <c r="O173" i="1"/>
  <c r="N173" i="1"/>
  <c r="M173" i="1"/>
  <c r="L173" i="1"/>
  <c r="K173" i="1"/>
  <c r="AB172" i="1"/>
  <c r="AA172" i="1"/>
  <c r="V172" i="1"/>
  <c r="U172" i="1"/>
  <c r="T172" i="1"/>
  <c r="S172" i="1"/>
  <c r="R172" i="1"/>
  <c r="Q172" i="1"/>
  <c r="P172" i="1"/>
  <c r="O172" i="1"/>
  <c r="N172" i="1"/>
  <c r="AE172" i="1" s="1"/>
  <c r="M172" i="1"/>
  <c r="L172" i="1"/>
  <c r="K172" i="1"/>
  <c r="AB171" i="1"/>
  <c r="AA171" i="1"/>
  <c r="V171" i="1"/>
  <c r="U171" i="1"/>
  <c r="T171" i="1"/>
  <c r="S171" i="1"/>
  <c r="R171" i="1"/>
  <c r="Q171" i="1"/>
  <c r="P171" i="1"/>
  <c r="O171" i="1"/>
  <c r="N171" i="1"/>
  <c r="M171" i="1"/>
  <c r="L171" i="1"/>
  <c r="K171" i="1"/>
  <c r="AB170" i="1"/>
  <c r="AA170" i="1"/>
  <c r="V170" i="1"/>
  <c r="U170" i="1"/>
  <c r="T170" i="1"/>
  <c r="S170" i="1"/>
  <c r="R170" i="1"/>
  <c r="Q170" i="1"/>
  <c r="P170" i="1"/>
  <c r="O170" i="1"/>
  <c r="N170" i="1"/>
  <c r="M170" i="1"/>
  <c r="L170" i="1"/>
  <c r="K170" i="1"/>
  <c r="AB169" i="1"/>
  <c r="AA169" i="1"/>
  <c r="V169" i="1"/>
  <c r="U169" i="1"/>
  <c r="T169" i="1"/>
  <c r="S169" i="1"/>
  <c r="R169" i="1"/>
  <c r="Q169" i="1"/>
  <c r="AE169" i="1" s="1"/>
  <c r="P169" i="1"/>
  <c r="O169" i="1"/>
  <c r="N169" i="1"/>
  <c r="M169" i="1"/>
  <c r="L169" i="1"/>
  <c r="K169" i="1"/>
  <c r="AB168" i="1"/>
  <c r="AA168" i="1"/>
  <c r="V168" i="1"/>
  <c r="U168" i="1"/>
  <c r="T168" i="1"/>
  <c r="S168" i="1"/>
  <c r="R168" i="1"/>
  <c r="Q168" i="1"/>
  <c r="P168" i="1"/>
  <c r="O168" i="1"/>
  <c r="N168" i="1"/>
  <c r="M168" i="1"/>
  <c r="L168" i="1"/>
  <c r="K168" i="1"/>
  <c r="AB167" i="1"/>
  <c r="AA167" i="1"/>
  <c r="V167" i="1"/>
  <c r="U167" i="1"/>
  <c r="T167" i="1"/>
  <c r="S167" i="1"/>
  <c r="R167" i="1"/>
  <c r="Q167" i="1"/>
  <c r="P167" i="1"/>
  <c r="O167" i="1"/>
  <c r="N167" i="1"/>
  <c r="M167" i="1"/>
  <c r="L167" i="1"/>
  <c r="K167" i="1"/>
  <c r="AB166" i="1"/>
  <c r="AA166" i="1"/>
  <c r="V166" i="1"/>
  <c r="U166" i="1"/>
  <c r="T166" i="1"/>
  <c r="S166" i="1"/>
  <c r="R166" i="1"/>
  <c r="Q166" i="1"/>
  <c r="P166" i="1"/>
  <c r="O166" i="1"/>
  <c r="N166" i="1"/>
  <c r="M166" i="1"/>
  <c r="L166" i="1"/>
  <c r="K166" i="1"/>
  <c r="AB165" i="1"/>
  <c r="AA165" i="1"/>
  <c r="V165" i="1"/>
  <c r="U165" i="1"/>
  <c r="T165" i="1"/>
  <c r="S165" i="1"/>
  <c r="R165" i="1"/>
  <c r="Q165" i="1"/>
  <c r="P165" i="1"/>
  <c r="O165" i="1"/>
  <c r="N165" i="1"/>
  <c r="M165" i="1"/>
  <c r="L165" i="1"/>
  <c r="K165" i="1"/>
  <c r="AB164" i="1"/>
  <c r="AA164" i="1"/>
  <c r="V164" i="1"/>
  <c r="U164" i="1"/>
  <c r="T164" i="1"/>
  <c r="S164" i="1"/>
  <c r="R164" i="1"/>
  <c r="Q164" i="1"/>
  <c r="P164" i="1"/>
  <c r="O164" i="1"/>
  <c r="N164" i="1"/>
  <c r="AE164" i="1" s="1"/>
  <c r="M164" i="1"/>
  <c r="L164" i="1"/>
  <c r="K164" i="1"/>
  <c r="AB163" i="1"/>
  <c r="AA163" i="1"/>
  <c r="V163" i="1"/>
  <c r="U163" i="1"/>
  <c r="T163" i="1"/>
  <c r="S163" i="1"/>
  <c r="R163" i="1"/>
  <c r="Q163" i="1"/>
  <c r="P163" i="1"/>
  <c r="O163" i="1"/>
  <c r="N163" i="1"/>
  <c r="M163" i="1"/>
  <c r="L163" i="1"/>
  <c r="K163" i="1"/>
  <c r="AB162" i="1"/>
  <c r="AA162" i="1"/>
  <c r="V162" i="1"/>
  <c r="U162" i="1"/>
  <c r="T162" i="1"/>
  <c r="S162" i="1"/>
  <c r="R162" i="1"/>
  <c r="Q162" i="1"/>
  <c r="P162" i="1"/>
  <c r="O162" i="1"/>
  <c r="N162" i="1"/>
  <c r="M162" i="1"/>
  <c r="L162" i="1"/>
  <c r="K162" i="1"/>
  <c r="AB161" i="1"/>
  <c r="AA161" i="1"/>
  <c r="V161" i="1"/>
  <c r="U161" i="1"/>
  <c r="T161" i="1"/>
  <c r="S161" i="1"/>
  <c r="R161" i="1"/>
  <c r="Q161" i="1"/>
  <c r="P161" i="1"/>
  <c r="O161" i="1"/>
  <c r="N161" i="1"/>
  <c r="M161" i="1"/>
  <c r="L161" i="1"/>
  <c r="K161" i="1"/>
  <c r="AB160" i="1"/>
  <c r="AA160" i="1"/>
  <c r="V160" i="1"/>
  <c r="U160" i="1"/>
  <c r="T160" i="1"/>
  <c r="S160" i="1"/>
  <c r="R160" i="1"/>
  <c r="Q160" i="1"/>
  <c r="P160" i="1"/>
  <c r="O160" i="1"/>
  <c r="N160" i="1"/>
  <c r="AE160" i="1" s="1"/>
  <c r="M160" i="1"/>
  <c r="L160" i="1"/>
  <c r="K160" i="1"/>
  <c r="AB159" i="1"/>
  <c r="AA159" i="1"/>
  <c r="V159" i="1"/>
  <c r="U159" i="1"/>
  <c r="T159" i="1"/>
  <c r="S159" i="1"/>
  <c r="R159" i="1"/>
  <c r="Q159" i="1"/>
  <c r="P159" i="1"/>
  <c r="O159" i="1"/>
  <c r="N159" i="1"/>
  <c r="M159" i="1"/>
  <c r="L159" i="1"/>
  <c r="K159" i="1"/>
  <c r="AB158" i="1"/>
  <c r="AA158" i="1"/>
  <c r="V158" i="1"/>
  <c r="U158" i="1"/>
  <c r="T158" i="1"/>
  <c r="S158" i="1"/>
  <c r="R158" i="1"/>
  <c r="Q158" i="1"/>
  <c r="P158" i="1"/>
  <c r="O158" i="1"/>
  <c r="N158" i="1"/>
  <c r="M158" i="1"/>
  <c r="L158" i="1"/>
  <c r="K158" i="1"/>
  <c r="AB157" i="1"/>
  <c r="AA157" i="1"/>
  <c r="V157" i="1"/>
  <c r="U157" i="1"/>
  <c r="T157" i="1"/>
  <c r="S157" i="1"/>
  <c r="R157" i="1"/>
  <c r="Q157" i="1"/>
  <c r="P157" i="1"/>
  <c r="O157" i="1"/>
  <c r="N157" i="1"/>
  <c r="M157" i="1"/>
  <c r="L157" i="1"/>
  <c r="K157" i="1"/>
  <c r="AB156" i="1"/>
  <c r="AA156" i="1"/>
  <c r="V156" i="1"/>
  <c r="U156" i="1"/>
  <c r="T156" i="1"/>
  <c r="S156" i="1"/>
  <c r="R156" i="1"/>
  <c r="Q156" i="1"/>
  <c r="P156" i="1"/>
  <c r="O156" i="1"/>
  <c r="N156" i="1"/>
  <c r="AE156" i="1" s="1"/>
  <c r="M156" i="1"/>
  <c r="L156" i="1"/>
  <c r="K156" i="1"/>
  <c r="AB155" i="1"/>
  <c r="AA155" i="1"/>
  <c r="V155" i="1"/>
  <c r="U155" i="1"/>
  <c r="T155" i="1"/>
  <c r="S155" i="1"/>
  <c r="R155" i="1"/>
  <c r="Q155" i="1"/>
  <c r="P155" i="1"/>
  <c r="O155" i="1"/>
  <c r="N155" i="1"/>
  <c r="M155" i="1"/>
  <c r="L155" i="1"/>
  <c r="K155" i="1"/>
  <c r="AB154" i="1"/>
  <c r="AA154" i="1"/>
  <c r="V154" i="1"/>
  <c r="U154" i="1"/>
  <c r="T154" i="1"/>
  <c r="S154" i="1"/>
  <c r="R154" i="1"/>
  <c r="Q154" i="1"/>
  <c r="P154" i="1"/>
  <c r="O154" i="1"/>
  <c r="N154" i="1"/>
  <c r="M154" i="1"/>
  <c r="L154" i="1"/>
  <c r="K154" i="1"/>
  <c r="AB153" i="1"/>
  <c r="AA153" i="1"/>
  <c r="V153" i="1"/>
  <c r="U153" i="1"/>
  <c r="T153" i="1"/>
  <c r="S153" i="1"/>
  <c r="R153" i="1"/>
  <c r="Q153" i="1"/>
  <c r="P153" i="1"/>
  <c r="O153" i="1"/>
  <c r="N153" i="1"/>
  <c r="M153" i="1"/>
  <c r="L153" i="1"/>
  <c r="K153" i="1"/>
  <c r="AB152" i="1"/>
  <c r="AA152" i="1"/>
  <c r="V152" i="1"/>
  <c r="U152" i="1"/>
  <c r="T152" i="1"/>
  <c r="S152" i="1"/>
  <c r="R152" i="1"/>
  <c r="Q152" i="1"/>
  <c r="P152" i="1"/>
  <c r="O152" i="1"/>
  <c r="N152" i="1"/>
  <c r="M152" i="1"/>
  <c r="L152" i="1"/>
  <c r="K152" i="1"/>
  <c r="AB151" i="1"/>
  <c r="AA151" i="1"/>
  <c r="V151" i="1"/>
  <c r="U151" i="1"/>
  <c r="T151" i="1"/>
  <c r="S151" i="1"/>
  <c r="R151" i="1"/>
  <c r="Q151" i="1"/>
  <c r="P151" i="1"/>
  <c r="O151" i="1"/>
  <c r="N151" i="1"/>
  <c r="M151" i="1"/>
  <c r="L151" i="1"/>
  <c r="K151" i="1"/>
  <c r="AB150" i="1"/>
  <c r="AA150" i="1"/>
  <c r="V150" i="1"/>
  <c r="U150" i="1"/>
  <c r="T150" i="1"/>
  <c r="S150" i="1"/>
  <c r="R150" i="1"/>
  <c r="Q150" i="1"/>
  <c r="P150" i="1"/>
  <c r="O150" i="1"/>
  <c r="N150" i="1"/>
  <c r="M150" i="1"/>
  <c r="L150" i="1"/>
  <c r="K150" i="1"/>
  <c r="AB149" i="1"/>
  <c r="AA149" i="1"/>
  <c r="V149" i="1"/>
  <c r="U149" i="1"/>
  <c r="T149" i="1"/>
  <c r="S149" i="1"/>
  <c r="R149" i="1"/>
  <c r="Q149" i="1"/>
  <c r="P149" i="1"/>
  <c r="O149" i="1"/>
  <c r="N149" i="1"/>
  <c r="M149" i="1"/>
  <c r="L149" i="1"/>
  <c r="K149" i="1"/>
  <c r="AB148" i="1"/>
  <c r="AA148" i="1"/>
  <c r="V148" i="1"/>
  <c r="U148" i="1"/>
  <c r="T148" i="1"/>
  <c r="S148" i="1"/>
  <c r="R148" i="1"/>
  <c r="Q148" i="1"/>
  <c r="P148" i="1"/>
  <c r="O148" i="1"/>
  <c r="N148" i="1"/>
  <c r="AE148" i="1" s="1"/>
  <c r="M148" i="1"/>
  <c r="L148" i="1"/>
  <c r="K148" i="1"/>
  <c r="AB147" i="1"/>
  <c r="AA147" i="1"/>
  <c r="V147" i="1"/>
  <c r="U147" i="1"/>
  <c r="T147" i="1"/>
  <c r="S147" i="1"/>
  <c r="R147" i="1"/>
  <c r="Q147" i="1"/>
  <c r="P147" i="1"/>
  <c r="O147" i="1"/>
  <c r="N147" i="1"/>
  <c r="M147" i="1"/>
  <c r="L147" i="1"/>
  <c r="K147" i="1"/>
  <c r="AB146" i="1"/>
  <c r="AA146" i="1"/>
  <c r="V146" i="1"/>
  <c r="U146" i="1"/>
  <c r="T146" i="1"/>
  <c r="S146" i="1"/>
  <c r="R146" i="1"/>
  <c r="Q146" i="1"/>
  <c r="P146" i="1"/>
  <c r="O146" i="1"/>
  <c r="N146" i="1"/>
  <c r="M146" i="1"/>
  <c r="L146" i="1"/>
  <c r="K146" i="1"/>
  <c r="AB145" i="1"/>
  <c r="AA145" i="1"/>
  <c r="V145" i="1"/>
  <c r="U145" i="1"/>
  <c r="T145" i="1"/>
  <c r="S145" i="1"/>
  <c r="R145" i="1"/>
  <c r="Q145" i="1"/>
  <c r="AE145" i="1" s="1"/>
  <c r="P145" i="1"/>
  <c r="O145" i="1"/>
  <c r="N145" i="1"/>
  <c r="M145" i="1"/>
  <c r="L145" i="1"/>
  <c r="K145" i="1"/>
  <c r="AB144" i="1"/>
  <c r="AA144" i="1"/>
  <c r="V144" i="1"/>
  <c r="U144" i="1"/>
  <c r="T144" i="1"/>
  <c r="S144" i="1"/>
  <c r="R144" i="1"/>
  <c r="Q144" i="1"/>
  <c r="P144" i="1"/>
  <c r="O144" i="1"/>
  <c r="N144" i="1"/>
  <c r="M144" i="1"/>
  <c r="L144" i="1"/>
  <c r="K144" i="1"/>
  <c r="W453" i="1" l="1"/>
  <c r="AC625" i="1"/>
  <c r="AC637" i="1"/>
  <c r="W348" i="1"/>
  <c r="W392" i="1"/>
  <c r="W308" i="1"/>
  <c r="AC583" i="1"/>
  <c r="AC552" i="1"/>
  <c r="W698" i="1"/>
  <c r="W171" i="1"/>
  <c r="W191" i="1"/>
  <c r="W523" i="1"/>
  <c r="W575" i="1"/>
  <c r="AE194" i="1"/>
  <c r="W579" i="1"/>
  <c r="AC476" i="1"/>
  <c r="W499" i="1"/>
  <c r="AE144" i="1"/>
  <c r="AE168" i="1"/>
  <c r="AE192" i="1"/>
  <c r="AE220" i="1"/>
  <c r="AE253" i="1"/>
  <c r="AE293" i="1"/>
  <c r="AE321" i="1"/>
  <c r="AE341" i="1"/>
  <c r="AE345" i="1"/>
  <c r="AE348" i="1"/>
  <c r="AE369" i="1"/>
  <c r="AE372" i="1"/>
  <c r="AE377" i="1"/>
  <c r="AE385" i="1"/>
  <c r="AE388" i="1"/>
  <c r="AE393" i="1"/>
  <c r="AE401" i="1"/>
  <c r="AE404" i="1"/>
  <c r="AE409" i="1"/>
  <c r="AE420" i="1"/>
  <c r="AE421" i="1"/>
  <c r="AE424" i="1"/>
  <c r="AE429" i="1"/>
  <c r="AE437" i="1"/>
  <c r="AE440" i="1"/>
  <c r="AE489" i="1"/>
  <c r="AE493" i="1"/>
  <c r="AE509" i="1"/>
  <c r="AE565" i="1"/>
  <c r="AE568" i="1"/>
  <c r="AE580" i="1"/>
  <c r="AE584" i="1"/>
  <c r="AE593" i="1"/>
  <c r="AC619" i="1"/>
  <c r="AC691" i="1"/>
  <c r="AE446" i="1"/>
  <c r="AE534" i="1"/>
  <c r="AE538" i="1"/>
  <c r="AE562" i="1"/>
  <c r="AE614" i="1"/>
  <c r="AE642" i="1"/>
  <c r="AE646" i="1"/>
  <c r="AE674" i="1"/>
  <c r="AE458" i="1"/>
  <c r="AE478" i="1"/>
  <c r="AE506" i="1"/>
  <c r="AE514" i="1"/>
  <c r="AE598" i="1"/>
  <c r="AE618" i="1"/>
  <c r="AE176" i="1"/>
  <c r="AE180" i="1"/>
  <c r="AE184" i="1"/>
  <c r="AC210" i="1"/>
  <c r="AE247" i="1"/>
  <c r="AE251" i="1"/>
  <c r="AE288" i="1"/>
  <c r="AE291" i="1"/>
  <c r="AE319" i="1"/>
  <c r="AE336" i="1"/>
  <c r="AE339" i="1"/>
  <c r="AE360" i="1"/>
  <c r="AE364" i="1"/>
  <c r="AE367" i="1"/>
  <c r="AE379" i="1"/>
  <c r="AE383" i="1"/>
  <c r="AE395" i="1"/>
  <c r="AE399" i="1"/>
  <c r="AE411" i="1"/>
  <c r="AE415" i="1"/>
  <c r="AE416" i="1"/>
  <c r="AE419" i="1"/>
  <c r="AE431" i="1"/>
  <c r="AE435" i="1"/>
  <c r="AE439" i="1"/>
  <c r="AE444" i="1"/>
  <c r="W445" i="1"/>
  <c r="AE456" i="1"/>
  <c r="AE472" i="1"/>
  <c r="AE480" i="1"/>
  <c r="AE500" i="1"/>
  <c r="AE504" i="1"/>
  <c r="W513" i="1"/>
  <c r="AE527" i="1"/>
  <c r="AE528" i="1"/>
  <c r="AE532" i="1"/>
  <c r="AC546" i="1"/>
  <c r="AE560" i="1"/>
  <c r="AE563" i="1"/>
  <c r="AE579" i="1"/>
  <c r="W585" i="1"/>
  <c r="AE608" i="1"/>
  <c r="AE612" i="1"/>
  <c r="AE616" i="1"/>
  <c r="AE632" i="1"/>
  <c r="AE644" i="1"/>
  <c r="AE652" i="1"/>
  <c r="W653" i="1"/>
  <c r="AE664" i="1"/>
  <c r="AE668" i="1"/>
  <c r="AE672" i="1"/>
  <c r="AE680" i="1"/>
  <c r="AF680" i="1" s="1"/>
  <c r="AE198" i="1"/>
  <c r="AE222" i="1"/>
  <c r="AE258" i="1"/>
  <c r="AE298" i="1"/>
  <c r="AE173" i="1"/>
  <c r="AE189" i="1"/>
  <c r="AE193" i="1"/>
  <c r="AE221" i="1"/>
  <c r="AE461" i="1"/>
  <c r="AE473" i="1"/>
  <c r="AE497" i="1"/>
  <c r="AE557" i="1"/>
  <c r="AE613" i="1"/>
  <c r="AE629" i="1"/>
  <c r="AE641" i="1"/>
  <c r="AE673" i="1"/>
  <c r="AE677" i="1"/>
  <c r="AF677" i="1" s="1"/>
  <c r="AE689" i="1"/>
  <c r="AE157" i="1"/>
  <c r="AE165" i="1"/>
  <c r="AE177" i="1"/>
  <c r="AE205" i="1"/>
  <c r="AE209" i="1"/>
  <c r="AE217" i="1"/>
  <c r="AE453" i="1"/>
  <c r="AE457" i="1"/>
  <c r="AE469" i="1"/>
  <c r="AE147" i="1"/>
  <c r="AE151" i="1"/>
  <c r="AE155" i="1"/>
  <c r="AC157" i="1"/>
  <c r="AE227" i="1"/>
  <c r="AE231" i="1"/>
  <c r="AE234" i="1"/>
  <c r="AE283" i="1"/>
  <c r="AE303" i="1"/>
  <c r="AE307" i="1"/>
  <c r="W320" i="1"/>
  <c r="AE447" i="1"/>
  <c r="AE451" i="1"/>
  <c r="AE454" i="1"/>
  <c r="AE462" i="1"/>
  <c r="AE466" i="1"/>
  <c r="AE467" i="1"/>
  <c r="AE470" i="1"/>
  <c r="AE475" i="1"/>
  <c r="AE482" i="1"/>
  <c r="AE487" i="1"/>
  <c r="AE491" i="1"/>
  <c r="AE494" i="1"/>
  <c r="AE495" i="1"/>
  <c r="AE498" i="1"/>
  <c r="AE523" i="1"/>
  <c r="AE526" i="1"/>
  <c r="AE555" i="1"/>
  <c r="AE558" i="1"/>
  <c r="AE575" i="1"/>
  <c r="AE602" i="1"/>
  <c r="AE606" i="1"/>
  <c r="AE626" i="1"/>
  <c r="AE638" i="1"/>
  <c r="AE659" i="1"/>
  <c r="AE662" i="1"/>
  <c r="AE675" i="1"/>
  <c r="AE678" i="1"/>
  <c r="AE687" i="1"/>
  <c r="AE691" i="1"/>
  <c r="AE695" i="1"/>
  <c r="AE576" i="1"/>
  <c r="AE603" i="1"/>
  <c r="W312" i="1"/>
  <c r="AE279" i="1"/>
  <c r="AE588" i="1"/>
  <c r="AC642" i="1"/>
  <c r="AE146" i="1"/>
  <c r="AE302" i="1"/>
  <c r="AE325" i="1"/>
  <c r="AE315" i="1"/>
  <c r="AE150" i="1"/>
  <c r="AE154" i="1"/>
  <c r="AE159" i="1"/>
  <c r="AE179" i="1"/>
  <c r="AE183" i="1"/>
  <c r="AE187" i="1"/>
  <c r="AE197" i="1"/>
  <c r="W208" i="1"/>
  <c r="AE230" i="1"/>
  <c r="W231" i="1"/>
  <c r="AE252" i="1"/>
  <c r="AE265" i="1"/>
  <c r="AE269" i="1"/>
  <c r="AE278" i="1"/>
  <c r="AE282" i="1"/>
  <c r="AE310" i="1"/>
  <c r="W336" i="1"/>
  <c r="AE349" i="1"/>
  <c r="AE354" i="1"/>
  <c r="AE359" i="1"/>
  <c r="AE363" i="1"/>
  <c r="AE373" i="1"/>
  <c r="AE378" i="1"/>
  <c r="AE389" i="1"/>
  <c r="AE394" i="1"/>
  <c r="AE405" i="1"/>
  <c r="AE410" i="1"/>
  <c r="W412" i="1"/>
  <c r="AE430" i="1"/>
  <c r="AE441" i="1"/>
  <c r="AE476" i="1"/>
  <c r="AE481" i="1"/>
  <c r="AE486" i="1"/>
  <c r="AE490" i="1"/>
  <c r="AE508" i="1"/>
  <c r="AE512" i="1"/>
  <c r="AE522" i="1"/>
  <c r="W533" i="1"/>
  <c r="AE536" i="1"/>
  <c r="AE541" i="1"/>
  <c r="AE545" i="1"/>
  <c r="W551" i="1"/>
  <c r="AE574" i="1"/>
  <c r="W598" i="1"/>
  <c r="AE607" i="1"/>
  <c r="AE611" i="1"/>
  <c r="AE620" i="1"/>
  <c r="AE634" i="1"/>
  <c r="AE639" i="1"/>
  <c r="AE656" i="1"/>
  <c r="AC200" i="1"/>
  <c r="AE207" i="1"/>
  <c r="AE212" i="1"/>
  <c r="AE216" i="1"/>
  <c r="AE226" i="1"/>
  <c r="AE235" i="1"/>
  <c r="AE261" i="1"/>
  <c r="AE206" i="1"/>
  <c r="AE211" i="1"/>
  <c r="AE215" i="1"/>
  <c r="AE225" i="1"/>
  <c r="AE238" i="1"/>
  <c r="AE242" i="1"/>
  <c r="AE256" i="1"/>
  <c r="AE260" i="1"/>
  <c r="AE273" i="1"/>
  <c r="AE286" i="1"/>
  <c r="AE296" i="1"/>
  <c r="AE301" i="1"/>
  <c r="AE305" i="1"/>
  <c r="AE314" i="1"/>
  <c r="AE324" i="1"/>
  <c r="AE329" i="1"/>
  <c r="AE334" i="1"/>
  <c r="AE343" i="1"/>
  <c r="W400" i="1"/>
  <c r="AE425" i="1"/>
  <c r="AE450" i="1"/>
  <c r="AE455" i="1"/>
  <c r="AE460" i="1"/>
  <c r="W461" i="1"/>
  <c r="AE471" i="1"/>
  <c r="AE499" i="1"/>
  <c r="AE503" i="1"/>
  <c r="AE531" i="1"/>
  <c r="AE554" i="1"/>
  <c r="AE559" i="1"/>
  <c r="AE564" i="1"/>
  <c r="AE569" i="1"/>
  <c r="AE578" i="1"/>
  <c r="AE583" i="1"/>
  <c r="AE592" i="1"/>
  <c r="AE596" i="1"/>
  <c r="AE615" i="1"/>
  <c r="AE624" i="1"/>
  <c r="AF624" i="1" s="1"/>
  <c r="AE649" i="1"/>
  <c r="AE653" i="1"/>
  <c r="AE175" i="1"/>
  <c r="AE257" i="1"/>
  <c r="AE340" i="1"/>
  <c r="AE149" i="1"/>
  <c r="AE153" i="1"/>
  <c r="AE158" i="1"/>
  <c r="AE178" i="1"/>
  <c r="AE182" i="1"/>
  <c r="AE186" i="1"/>
  <c r="AE191" i="1"/>
  <c r="AE196" i="1"/>
  <c r="AE200" i="1"/>
  <c r="AE233" i="1"/>
  <c r="AE246" i="1"/>
  <c r="AE264" i="1"/>
  <c r="AE268" i="1"/>
  <c r="AE277" i="1"/>
  <c r="AE281" i="1"/>
  <c r="AE290" i="1"/>
  <c r="AE309" i="1"/>
  <c r="AE318" i="1"/>
  <c r="AE338" i="1"/>
  <c r="AE353" i="1"/>
  <c r="AE358" i="1"/>
  <c r="AE362" i="1"/>
  <c r="AE366" i="1"/>
  <c r="AE507" i="1"/>
  <c r="AE511" i="1"/>
  <c r="AE516" i="1"/>
  <c r="AF516" i="1" s="1"/>
  <c r="AE535" i="1"/>
  <c r="AE540" i="1"/>
  <c r="AE544" i="1"/>
  <c r="AE548" i="1"/>
  <c r="AE573" i="1"/>
  <c r="AE587" i="1"/>
  <c r="AE600" i="1"/>
  <c r="AE610" i="1"/>
  <c r="AE647" i="1"/>
  <c r="AE661" i="1"/>
  <c r="AE202" i="1"/>
  <c r="AE239" i="1"/>
  <c r="AE297" i="1"/>
  <c r="AE330" i="1"/>
  <c r="AE219" i="1"/>
  <c r="AE162" i="1"/>
  <c r="AE167" i="1"/>
  <c r="AE210" i="1"/>
  <c r="W211" i="1"/>
  <c r="AE214" i="1"/>
  <c r="AE228" i="1"/>
  <c r="AE237" i="1"/>
  <c r="AE241" i="1"/>
  <c r="AE250" i="1"/>
  <c r="AE259" i="1"/>
  <c r="AE272" i="1"/>
  <c r="AE285" i="1"/>
  <c r="AE300" i="1"/>
  <c r="AE304" i="1"/>
  <c r="AC306" i="1"/>
  <c r="AE313" i="1"/>
  <c r="AE333" i="1"/>
  <c r="AE342" i="1"/>
  <c r="AE418" i="1"/>
  <c r="AC426" i="1"/>
  <c r="AC436" i="1"/>
  <c r="W450" i="1"/>
  <c r="AE459" i="1"/>
  <c r="AE464" i="1"/>
  <c r="AE484" i="1"/>
  <c r="AE502" i="1"/>
  <c r="AE520" i="1"/>
  <c r="AE525" i="1"/>
  <c r="AE530" i="1"/>
  <c r="AE552" i="1"/>
  <c r="AE577" i="1"/>
  <c r="AE582" i="1"/>
  <c r="AE591" i="1"/>
  <c r="AE595" i="1"/>
  <c r="AE681" i="1"/>
  <c r="AE170" i="1"/>
  <c r="AE274" i="1"/>
  <c r="AE306" i="1"/>
  <c r="AE163" i="1"/>
  <c r="AE174" i="1"/>
  <c r="AE152" i="1"/>
  <c r="AE181" i="1"/>
  <c r="AE185" i="1"/>
  <c r="AE190" i="1"/>
  <c r="AE195" i="1"/>
  <c r="AE199" i="1"/>
  <c r="AE218" i="1"/>
  <c r="AE223" i="1"/>
  <c r="AE232" i="1"/>
  <c r="AE245" i="1"/>
  <c r="AE254" i="1"/>
  <c r="AE267" i="1"/>
  <c r="AE276" i="1"/>
  <c r="W277" i="1"/>
  <c r="AE280" i="1"/>
  <c r="AE289" i="1"/>
  <c r="AE294" i="1"/>
  <c r="AE317" i="1"/>
  <c r="AE322" i="1"/>
  <c r="AE337" i="1"/>
  <c r="AE346" i="1"/>
  <c r="AE357" i="1"/>
  <c r="AE361" i="1"/>
  <c r="AE365" i="1"/>
  <c r="AE370" i="1"/>
  <c r="AE381" i="1"/>
  <c r="AE386" i="1"/>
  <c r="AE397" i="1"/>
  <c r="AE402" i="1"/>
  <c r="AE413" i="1"/>
  <c r="AE433" i="1"/>
  <c r="AE438" i="1"/>
  <c r="AE443" i="1"/>
  <c r="AE448" i="1"/>
  <c r="AE474" i="1"/>
  <c r="AE479" i="1"/>
  <c r="AE488" i="1"/>
  <c r="AE492" i="1"/>
  <c r="AE510" i="1"/>
  <c r="AE515" i="1"/>
  <c r="AE539" i="1"/>
  <c r="AE543" i="1"/>
  <c r="AE547" i="1"/>
  <c r="AE572" i="1"/>
  <c r="AE586" i="1"/>
  <c r="AE636" i="1"/>
  <c r="AE654" i="1"/>
  <c r="AE243" i="1"/>
  <c r="AE248" i="1"/>
  <c r="AE161" i="1"/>
  <c r="AE166" i="1"/>
  <c r="AE171" i="1"/>
  <c r="AE203" i="1"/>
  <c r="AE213" i="1"/>
  <c r="AE236" i="1"/>
  <c r="AE240" i="1"/>
  <c r="AE249" i="1"/>
  <c r="AC286" i="1"/>
  <c r="AE312" i="1"/>
  <c r="AE326" i="1"/>
  <c r="AE417" i="1"/>
  <c r="AE422" i="1"/>
  <c r="AE427" i="1"/>
  <c r="AE452" i="1"/>
  <c r="AE463" i="1"/>
  <c r="AE468" i="1"/>
  <c r="W469" i="1"/>
  <c r="AE483" i="1"/>
  <c r="AE496" i="1"/>
  <c r="AE501" i="1"/>
  <c r="AE505" i="1"/>
  <c r="W507" i="1"/>
  <c r="AE519" i="1"/>
  <c r="AE524" i="1"/>
  <c r="AE529" i="1"/>
  <c r="AE533" i="1"/>
  <c r="AE551" i="1"/>
  <c r="AE556" i="1"/>
  <c r="AE561" i="1"/>
  <c r="AE566" i="1"/>
  <c r="AE581" i="1"/>
  <c r="AE597" i="1"/>
  <c r="AC606" i="1"/>
  <c r="AE622" i="1"/>
  <c r="AE627" i="1"/>
  <c r="AE631" i="1"/>
  <c r="AE585" i="1"/>
  <c r="AE590" i="1"/>
  <c r="AF590" i="1" s="1"/>
  <c r="AC592" i="1"/>
  <c r="AE594" i="1"/>
  <c r="AE599" i="1"/>
  <c r="AE604" i="1"/>
  <c r="AE609" i="1"/>
  <c r="AE619" i="1"/>
  <c r="AC651" i="1"/>
  <c r="AE658" i="1"/>
  <c r="AE663" i="1"/>
  <c r="AE667" i="1"/>
  <c r="AF667" i="1" s="1"/>
  <c r="AE671" i="1"/>
  <c r="AE676" i="1"/>
  <c r="AE686" i="1"/>
  <c r="AE699" i="1"/>
  <c r="AE623" i="1"/>
  <c r="AE628" i="1"/>
  <c r="AE643" i="1"/>
  <c r="AE648" i="1"/>
  <c r="AE690" i="1"/>
  <c r="AE694" i="1"/>
  <c r="AE684" i="1"/>
  <c r="AE693" i="1"/>
  <c r="AE651" i="1"/>
  <c r="AE660" i="1"/>
  <c r="AE665" i="1"/>
  <c r="AE669" i="1"/>
  <c r="AE679" i="1"/>
  <c r="AE688" i="1"/>
  <c r="AF688" i="1" s="1"/>
  <c r="AE701" i="1"/>
  <c r="AE635" i="1"/>
  <c r="AE640" i="1"/>
  <c r="AE655" i="1"/>
  <c r="AE683" i="1"/>
  <c r="AE692" i="1"/>
  <c r="AE696" i="1"/>
  <c r="AC689" i="1"/>
  <c r="W697" i="1"/>
  <c r="AE700" i="1"/>
  <c r="AC185" i="1"/>
  <c r="AC216" i="1"/>
  <c r="AC221" i="1"/>
  <c r="AC257" i="1"/>
  <c r="AC287" i="1"/>
  <c r="AC528" i="1"/>
  <c r="AC522" i="1"/>
  <c r="AC213" i="1"/>
  <c r="AC351" i="1"/>
  <c r="AC497" i="1"/>
  <c r="AC534" i="1"/>
  <c r="AC635" i="1"/>
  <c r="AC665" i="1"/>
  <c r="AC217" i="1"/>
  <c r="AC279" i="1"/>
  <c r="AC321" i="1"/>
  <c r="AC364" i="1"/>
  <c r="AC492" i="1"/>
  <c r="AC524" i="1"/>
  <c r="AC529" i="1"/>
  <c r="AC582" i="1"/>
  <c r="AC591" i="1"/>
  <c r="AC630" i="1"/>
  <c r="AC700" i="1"/>
  <c r="AC169" i="1"/>
  <c r="AC197" i="1"/>
  <c r="AC571" i="1"/>
  <c r="AC158" i="1"/>
  <c r="AC215" i="1"/>
  <c r="AC419" i="1"/>
  <c r="AC445" i="1"/>
  <c r="AC613" i="1"/>
  <c r="AD613" i="1" s="1"/>
  <c r="AC190" i="1"/>
  <c r="AC259" i="1"/>
  <c r="AC507" i="1"/>
  <c r="AC588" i="1"/>
  <c r="AC656" i="1"/>
  <c r="AC684" i="1"/>
  <c r="AC289" i="1"/>
  <c r="AC303" i="1"/>
  <c r="AC319" i="1"/>
  <c r="AC330" i="1"/>
  <c r="AC543" i="1"/>
  <c r="AC559" i="1"/>
  <c r="AC323" i="1"/>
  <c r="AC179" i="1"/>
  <c r="AC204" i="1"/>
  <c r="AC205" i="1"/>
  <c r="AC223" i="1"/>
  <c r="AC263" i="1"/>
  <c r="AC291" i="1"/>
  <c r="AC298" i="1"/>
  <c r="AC322" i="1"/>
  <c r="AC265" i="1"/>
  <c r="AC277" i="1"/>
  <c r="AC295" i="1"/>
  <c r="AC371" i="1"/>
  <c r="AC572" i="1"/>
  <c r="AC579" i="1"/>
  <c r="AC174" i="1"/>
  <c r="AC391" i="1"/>
  <c r="AC411" i="1"/>
  <c r="AC464" i="1"/>
  <c r="AC532" i="1"/>
  <c r="AC560" i="1"/>
  <c r="AC594" i="1"/>
  <c r="AC410" i="1"/>
  <c r="AC415" i="1"/>
  <c r="AC427" i="1"/>
  <c r="AC428" i="1"/>
  <c r="AC456" i="1"/>
  <c r="AC480" i="1"/>
  <c r="AC481" i="1"/>
  <c r="AC491" i="1"/>
  <c r="AC548" i="1"/>
  <c r="AC570" i="1"/>
  <c r="AC262" i="1"/>
  <c r="AC311" i="1"/>
  <c r="AC349" i="1"/>
  <c r="AC362" i="1"/>
  <c r="AC149" i="1"/>
  <c r="AC150" i="1"/>
  <c r="AC235" i="1"/>
  <c r="AC236" i="1"/>
  <c r="AC414" i="1"/>
  <c r="AC485" i="1"/>
  <c r="AC558" i="1"/>
  <c r="AC569" i="1"/>
  <c r="AC587" i="1"/>
  <c r="AD587" i="1" s="1"/>
  <c r="AC609" i="1"/>
  <c r="AC641" i="1"/>
  <c r="AC261" i="1"/>
  <c r="AC310" i="1"/>
  <c r="AC327" i="1"/>
  <c r="AC339" i="1"/>
  <c r="AC347" i="1"/>
  <c r="AC367" i="1"/>
  <c r="AC484" i="1"/>
  <c r="AC155" i="1"/>
  <c r="AC163" i="1"/>
  <c r="AC182" i="1"/>
  <c r="AC189" i="1"/>
  <c r="AC195" i="1"/>
  <c r="AC220" i="1"/>
  <c r="AC233" i="1"/>
  <c r="AC239" i="1"/>
  <c r="AC243" i="1"/>
  <c r="AC278" i="1"/>
  <c r="AC282" i="1"/>
  <c r="AC315" i="1"/>
  <c r="AC335" i="1"/>
  <c r="AC348" i="1"/>
  <c r="AC361" i="1"/>
  <c r="AC387" i="1"/>
  <c r="AC395" i="1"/>
  <c r="AC396" i="1"/>
  <c r="AC403" i="1"/>
  <c r="AC502" i="1"/>
  <c r="AC520" i="1"/>
  <c r="AC537" i="1"/>
  <c r="AC544" i="1"/>
  <c r="AC146" i="1"/>
  <c r="AD146" i="1" s="1"/>
  <c r="AC468" i="1"/>
  <c r="AC469" i="1"/>
  <c r="AC496" i="1"/>
  <c r="AC518" i="1"/>
  <c r="AC577" i="1"/>
  <c r="AC652" i="1"/>
  <c r="AD652" i="1" s="1"/>
  <c r="AC680" i="1"/>
  <c r="AD680" i="1" s="1"/>
  <c r="AC685" i="1"/>
  <c r="AC699" i="1"/>
  <c r="AC167" i="1"/>
  <c r="AC180" i="1"/>
  <c r="AC206" i="1"/>
  <c r="AC219" i="1"/>
  <c r="AC224" i="1"/>
  <c r="AC225" i="1"/>
  <c r="AC242" i="1"/>
  <c r="AC254" i="1"/>
  <c r="AC270" i="1"/>
  <c r="AC271" i="1"/>
  <c r="AC314" i="1"/>
  <c r="AC359" i="1"/>
  <c r="AC408" i="1"/>
  <c r="AC431" i="1"/>
  <c r="AC437" i="1"/>
  <c r="AC442" i="1"/>
  <c r="AC460" i="1"/>
  <c r="AC495" i="1"/>
  <c r="AC500" i="1"/>
  <c r="AC530" i="1"/>
  <c r="AC553" i="1"/>
  <c r="AC554" i="1"/>
  <c r="AC616" i="1"/>
  <c r="AC247" i="1"/>
  <c r="AC288" i="1"/>
  <c r="AC294" i="1"/>
  <c r="AC332" i="1"/>
  <c r="AC345" i="1"/>
  <c r="AC511" i="1"/>
  <c r="AC658" i="1"/>
  <c r="AC688" i="1"/>
  <c r="AC186" i="1"/>
  <c r="AC198" i="1"/>
  <c r="AC230" i="1"/>
  <c r="AC241" i="1"/>
  <c r="AC251" i="1"/>
  <c r="AC252" i="1"/>
  <c r="AC280" i="1"/>
  <c r="AC300" i="1"/>
  <c r="AC307" i="1"/>
  <c r="AC318" i="1"/>
  <c r="AC376" i="1"/>
  <c r="AC383" i="1"/>
  <c r="AC399" i="1"/>
  <c r="AC400" i="1"/>
  <c r="AC407" i="1"/>
  <c r="AD407" i="1" s="1"/>
  <c r="AC412" i="1"/>
  <c r="AC423" i="1"/>
  <c r="AC430" i="1"/>
  <c r="AC435" i="1"/>
  <c r="AC452" i="1"/>
  <c r="AC499" i="1"/>
  <c r="AC505" i="1"/>
  <c r="AC535" i="1"/>
  <c r="AC562" i="1"/>
  <c r="AC563" i="1"/>
  <c r="AD563" i="1" s="1"/>
  <c r="AC649" i="1"/>
  <c r="AC670" i="1"/>
  <c r="AC677" i="1"/>
  <c r="AC692" i="1"/>
  <c r="AC701" i="1"/>
  <c r="AC156" i="1"/>
  <c r="AC164" i="1"/>
  <c r="AC170" i="1"/>
  <c r="AC177" i="1"/>
  <c r="AC203" i="1"/>
  <c r="AC234" i="1"/>
  <c r="AC245" i="1"/>
  <c r="AC267" i="1"/>
  <c r="AC273" i="1"/>
  <c r="AC283" i="1"/>
  <c r="AC299" i="1"/>
  <c r="AC312" i="1"/>
  <c r="AC329" i="1"/>
  <c r="AC343" i="1"/>
  <c r="AC355" i="1"/>
  <c r="AC375" i="1"/>
  <c r="AC434" i="1"/>
  <c r="AC439" i="1"/>
  <c r="AC449" i="1"/>
  <c r="AC451" i="1"/>
  <c r="AC457" i="1"/>
  <c r="AC472" i="1"/>
  <c r="AC488" i="1"/>
  <c r="AC504" i="1"/>
  <c r="AC515" i="1"/>
  <c r="AC540" i="1"/>
  <c r="AC556" i="1"/>
  <c r="AC561" i="1"/>
  <c r="AC602" i="1"/>
  <c r="AC626" i="1"/>
  <c r="AC696" i="1"/>
  <c r="W327" i="1"/>
  <c r="W436" i="1"/>
  <c r="W463" i="1"/>
  <c r="W497" i="1"/>
  <c r="W559" i="1"/>
  <c r="W340" i="1"/>
  <c r="W356" i="1"/>
  <c r="W384" i="1"/>
  <c r="W563" i="1"/>
  <c r="W432" i="1"/>
  <c r="W701" i="1"/>
  <c r="W466" i="1"/>
  <c r="W482" i="1"/>
  <c r="W489" i="1"/>
  <c r="W494" i="1"/>
  <c r="W495" i="1"/>
  <c r="W509" i="1"/>
  <c r="W549" i="1"/>
  <c r="W689" i="1"/>
  <c r="W155" i="1"/>
  <c r="W167" i="1"/>
  <c r="W179" i="1"/>
  <c r="W241" i="1"/>
  <c r="W242" i="1"/>
  <c r="W243" i="1"/>
  <c r="W252" i="1"/>
  <c r="W262" i="1"/>
  <c r="W287" i="1"/>
  <c r="W280" i="1"/>
  <c r="W289" i="1"/>
  <c r="W557" i="1"/>
  <c r="W259" i="1"/>
  <c r="W283" i="1"/>
  <c r="W322" i="1"/>
  <c r="W324" i="1"/>
  <c r="W372" i="1"/>
  <c r="W417" i="1"/>
  <c r="W428" i="1"/>
  <c r="W465" i="1"/>
  <c r="W481" i="1"/>
  <c r="W250" i="1"/>
  <c r="W251" i="1"/>
  <c r="W282" i="1"/>
  <c r="W393" i="1"/>
  <c r="W405" i="1"/>
  <c r="W408" i="1"/>
  <c r="W485" i="1"/>
  <c r="W525" i="1"/>
  <c r="W534" i="1"/>
  <c r="W558" i="1"/>
  <c r="W602" i="1"/>
  <c r="W618" i="1"/>
  <c r="W654" i="1"/>
  <c r="W655" i="1"/>
  <c r="W678" i="1"/>
  <c r="W458" i="1"/>
  <c r="W475" i="1"/>
  <c r="W486" i="1"/>
  <c r="W487" i="1"/>
  <c r="W490" i="1"/>
  <c r="W491" i="1"/>
  <c r="W535" i="1"/>
  <c r="W537" i="1"/>
  <c r="W568" i="1"/>
  <c r="W192" i="1"/>
  <c r="W275" i="1"/>
  <c r="W299" i="1"/>
  <c r="W300" i="1"/>
  <c r="W380" i="1"/>
  <c r="W545" i="1"/>
  <c r="W572" i="1"/>
  <c r="W647" i="1"/>
  <c r="W648" i="1"/>
  <c r="W673" i="1"/>
  <c r="W272" i="1"/>
  <c r="W352" i="1"/>
  <c r="W181" i="1"/>
  <c r="W206" i="1"/>
  <c r="W264" i="1"/>
  <c r="W149" i="1"/>
  <c r="W182" i="1"/>
  <c r="W184" i="1"/>
  <c r="W194" i="1"/>
  <c r="W196" i="1"/>
  <c r="W197" i="1"/>
  <c r="W209" i="1"/>
  <c r="W210" i="1"/>
  <c r="W213" i="1"/>
  <c r="W230" i="1"/>
  <c r="W307" i="1"/>
  <c r="W311" i="1"/>
  <c r="W316" i="1"/>
  <c r="W317" i="1"/>
  <c r="W439" i="1"/>
  <c r="W470" i="1"/>
  <c r="W478" i="1"/>
  <c r="W519" i="1"/>
  <c r="W520" i="1"/>
  <c r="W521" i="1"/>
  <c r="W552" i="1"/>
  <c r="W692" i="1"/>
  <c r="W693" i="1"/>
  <c r="W694" i="1"/>
  <c r="AC208" i="1"/>
  <c r="AC207" i="1"/>
  <c r="AC154" i="1"/>
  <c r="AC165" i="1"/>
  <c r="AC166" i="1"/>
  <c r="AC168" i="1"/>
  <c r="AC178" i="1"/>
  <c r="AC187" i="1"/>
  <c r="AC188" i="1"/>
  <c r="AD188" i="1" s="1"/>
  <c r="AC227" i="1"/>
  <c r="AC228" i="1"/>
  <c r="AC260" i="1"/>
  <c r="AC285" i="1"/>
  <c r="AC326" i="1"/>
  <c r="AC346" i="1"/>
  <c r="AC374" i="1"/>
  <c r="AC406" i="1"/>
  <c r="AC487" i="1"/>
  <c r="AC573" i="1"/>
  <c r="AC574" i="1"/>
  <c r="AC585" i="1"/>
  <c r="AC614" i="1"/>
  <c r="AC678" i="1"/>
  <c r="AC687" i="1"/>
  <c r="AC693" i="1"/>
  <c r="AC695" i="1"/>
  <c r="AC697" i="1"/>
  <c r="AC379" i="1"/>
  <c r="AC453" i="1"/>
  <c r="AC477" i="1"/>
  <c r="AC489" i="1"/>
  <c r="AC490" i="1"/>
  <c r="AC493" i="1"/>
  <c r="AC494" i="1"/>
  <c r="AC498" i="1"/>
  <c r="AC508" i="1"/>
  <c r="AC510" i="1"/>
  <c r="AC536" i="1"/>
  <c r="AC538" i="1"/>
  <c r="AC575" i="1"/>
  <c r="AC589" i="1"/>
  <c r="AC597" i="1"/>
  <c r="AC657" i="1"/>
  <c r="AC669" i="1"/>
  <c r="AC681" i="1"/>
  <c r="AC229" i="1"/>
  <c r="AC193" i="1"/>
  <c r="AC194" i="1"/>
  <c r="AC196" i="1"/>
  <c r="AC209" i="1"/>
  <c r="AC211" i="1"/>
  <c r="AC212" i="1"/>
  <c r="AC231" i="1"/>
  <c r="AC246" i="1"/>
  <c r="AC266" i="1"/>
  <c r="AC308" i="1"/>
  <c r="AC363" i="1"/>
  <c r="AC392" i="1"/>
  <c r="AC393" i="1"/>
  <c r="AC394" i="1"/>
  <c r="AC416" i="1"/>
  <c r="AC417" i="1"/>
  <c r="AC418" i="1"/>
  <c r="AC432" i="1"/>
  <c r="AC438" i="1"/>
  <c r="AC448" i="1"/>
  <c r="AC465" i="1"/>
  <c r="AC501" i="1"/>
  <c r="AC512" i="1"/>
  <c r="AC525" i="1"/>
  <c r="AC526" i="1"/>
  <c r="AC539" i="1"/>
  <c r="AC542" i="1"/>
  <c r="AC547" i="1"/>
  <c r="AC593" i="1"/>
  <c r="AC598" i="1"/>
  <c r="AC601" i="1"/>
  <c r="AC605" i="1"/>
  <c r="AC617" i="1"/>
  <c r="AC629" i="1"/>
  <c r="AC636" i="1"/>
  <c r="AC148" i="1"/>
  <c r="AC181" i="1"/>
  <c r="AD181" i="1" s="1"/>
  <c r="AC191" i="1"/>
  <c r="AC645" i="1"/>
  <c r="AC653" i="1"/>
  <c r="AC673" i="1"/>
  <c r="AC159" i="1"/>
  <c r="AC160" i="1"/>
  <c r="AC175" i="1"/>
  <c r="AC176" i="1"/>
  <c r="AC199" i="1"/>
  <c r="AC201" i="1"/>
  <c r="AC214" i="1"/>
  <c r="AC249" i="1"/>
  <c r="AC250" i="1"/>
  <c r="AC272" i="1"/>
  <c r="AC281" i="1"/>
  <c r="AC297" i="1"/>
  <c r="AC331" i="1"/>
  <c r="AC365" i="1"/>
  <c r="AC381" i="1"/>
  <c r="AC420" i="1"/>
  <c r="AC422" i="1"/>
  <c r="AC440" i="1"/>
  <c r="AC441" i="1"/>
  <c r="AC443" i="1"/>
  <c r="AC458" i="1"/>
  <c r="AC466" i="1"/>
  <c r="AC473" i="1"/>
  <c r="AC503" i="1"/>
  <c r="AC516" i="1"/>
  <c r="AC531" i="1"/>
  <c r="AC550" i="1"/>
  <c r="AC551" i="1"/>
  <c r="AC564" i="1"/>
  <c r="AC578" i="1"/>
  <c r="AC620" i="1"/>
  <c r="AD620" i="1" s="1"/>
  <c r="AC621" i="1"/>
  <c r="AC623" i="1"/>
  <c r="AC632" i="1"/>
  <c r="AC639" i="1"/>
  <c r="AC640" i="1"/>
  <c r="AC646" i="1"/>
  <c r="AC661" i="1"/>
  <c r="AC147" i="1"/>
  <c r="AC172" i="1"/>
  <c r="AC183" i="1"/>
  <c r="AC184" i="1"/>
  <c r="AC144" i="1"/>
  <c r="AC151" i="1"/>
  <c r="AC152" i="1"/>
  <c r="AC161" i="1"/>
  <c r="AC202" i="1"/>
  <c r="AC222" i="1"/>
  <c r="AC237" i="1"/>
  <c r="AC238" i="1"/>
  <c r="AC253" i="1"/>
  <c r="AC296" i="1"/>
  <c r="AD296" i="1" s="1"/>
  <c r="AC664" i="1"/>
  <c r="AC676" i="1"/>
  <c r="AC192" i="1"/>
  <c r="AC171" i="1"/>
  <c r="AC173" i="1"/>
  <c r="AC145" i="1"/>
  <c r="AC153" i="1"/>
  <c r="AC162" i="1"/>
  <c r="AC218" i="1"/>
  <c r="AC226" i="1"/>
  <c r="AC255" i="1"/>
  <c r="AC258" i="1"/>
  <c r="AC274" i="1"/>
  <c r="AC275" i="1"/>
  <c r="AC302" i="1"/>
  <c r="AC333" i="1"/>
  <c r="AC368" i="1"/>
  <c r="AC389" i="1"/>
  <c r="AC404" i="1"/>
  <c r="AC424" i="1"/>
  <c r="AC461" i="1"/>
  <c r="AC474" i="1"/>
  <c r="AC506" i="1"/>
  <c r="AC521" i="1"/>
  <c r="AC533" i="1"/>
  <c r="AC566" i="1"/>
  <c r="AC567" i="1"/>
  <c r="AC586" i="1"/>
  <c r="AC610" i="1"/>
  <c r="AC633" i="1"/>
  <c r="AC648" i="1"/>
  <c r="AD648" i="1" s="1"/>
  <c r="W186" i="1"/>
  <c r="W188" i="1"/>
  <c r="W217" i="1"/>
  <c r="W218" i="1"/>
  <c r="W222" i="1"/>
  <c r="W225" i="1"/>
  <c r="W228" i="1"/>
  <c r="W236" i="1"/>
  <c r="W255" i="1"/>
  <c r="W256" i="1"/>
  <c r="W258" i="1"/>
  <c r="W278" i="1"/>
  <c r="W285" i="1"/>
  <c r="W286" i="1"/>
  <c r="W296" i="1"/>
  <c r="W303" i="1"/>
  <c r="W305" i="1"/>
  <c r="W505" i="1"/>
  <c r="W531" i="1"/>
  <c r="W543" i="1"/>
  <c r="W561" i="1"/>
  <c r="W562" i="1"/>
  <c r="W584" i="1"/>
  <c r="W589" i="1"/>
  <c r="W592" i="1"/>
  <c r="W593" i="1"/>
  <c r="W597" i="1"/>
  <c r="W605" i="1"/>
  <c r="W626" i="1"/>
  <c r="W629" i="1"/>
  <c r="W635" i="1"/>
  <c r="W642" i="1"/>
  <c r="W651" i="1"/>
  <c r="W153" i="1"/>
  <c r="W164" i="1"/>
  <c r="W165" i="1"/>
  <c r="W240" i="1"/>
  <c r="W413" i="1"/>
  <c r="W416" i="1"/>
  <c r="W434" i="1"/>
  <c r="W435" i="1"/>
  <c r="W477" i="1"/>
  <c r="W652" i="1"/>
  <c r="W145" i="1"/>
  <c r="W229" i="1"/>
  <c r="W146" i="1"/>
  <c r="W148" i="1"/>
  <c r="W154" i="1"/>
  <c r="W263" i="1"/>
  <c r="W269" i="1"/>
  <c r="W288" i="1"/>
  <c r="W325" i="1"/>
  <c r="W339" i="1"/>
  <c r="W344" i="1"/>
  <c r="W368" i="1"/>
  <c r="W388" i="1"/>
  <c r="W396" i="1"/>
  <c r="W420" i="1"/>
  <c r="W440" i="1"/>
  <c r="W442" i="1"/>
  <c r="W443" i="1"/>
  <c r="W447" i="1"/>
  <c r="W471" i="1"/>
  <c r="W492" i="1"/>
  <c r="W493" i="1"/>
  <c r="W556" i="1"/>
  <c r="W564" i="1"/>
  <c r="W567" i="1"/>
  <c r="W630" i="1"/>
  <c r="W670" i="1"/>
  <c r="W682" i="1"/>
  <c r="W158" i="1"/>
  <c r="W159" i="1"/>
  <c r="W175" i="1"/>
  <c r="W199" i="1"/>
  <c r="W233" i="1"/>
  <c r="W234" i="1"/>
  <c r="W244" i="1"/>
  <c r="W247" i="1"/>
  <c r="W268" i="1"/>
  <c r="W270" i="1"/>
  <c r="W294" i="1"/>
  <c r="W404" i="1"/>
  <c r="W498" i="1"/>
  <c r="W633" i="1"/>
  <c r="W638" i="1"/>
  <c r="W646" i="1"/>
  <c r="W661" i="1"/>
  <c r="W514" i="1"/>
  <c r="W144" i="1"/>
  <c r="W150" i="1"/>
  <c r="W152" i="1"/>
  <c r="W185" i="1"/>
  <c r="W198" i="1"/>
  <c r="W203" i="1"/>
  <c r="W214" i="1"/>
  <c r="W216" i="1"/>
  <c r="W223" i="1"/>
  <c r="W224" i="1"/>
  <c r="W248" i="1"/>
  <c r="W271" i="1"/>
  <c r="W279" i="1"/>
  <c r="W284" i="1"/>
  <c r="W292" i="1"/>
  <c r="W298" i="1"/>
  <c r="W319" i="1"/>
  <c r="W360" i="1"/>
  <c r="W363" i="1"/>
  <c r="W376" i="1"/>
  <c r="W424" i="1"/>
  <c r="W425" i="1"/>
  <c r="W479" i="1"/>
  <c r="W501" i="1"/>
  <c r="W515" i="1"/>
  <c r="W527" i="1"/>
  <c r="W541" i="1"/>
  <c r="W583" i="1"/>
  <c r="W587" i="1"/>
  <c r="W610" i="1"/>
  <c r="W613" i="1"/>
  <c r="W663" i="1"/>
  <c r="W677" i="1"/>
  <c r="W147" i="1"/>
  <c r="W156" i="1"/>
  <c r="W162" i="1"/>
  <c r="W166" i="1"/>
  <c r="W168" i="1"/>
  <c r="W169" i="1"/>
  <c r="W178" i="1"/>
  <c r="W180" i="1"/>
  <c r="W189" i="1"/>
  <c r="W205" i="1"/>
  <c r="W207" i="1"/>
  <c r="W226" i="1"/>
  <c r="W238" i="1"/>
  <c r="W239" i="1"/>
  <c r="W245" i="1"/>
  <c r="W254" i="1"/>
  <c r="W257" i="1"/>
  <c r="W274" i="1"/>
  <c r="W295" i="1"/>
  <c r="W304" i="1"/>
  <c r="W313" i="1"/>
  <c r="W315" i="1"/>
  <c r="W361" i="1"/>
  <c r="W387" i="1"/>
  <c r="W401" i="1"/>
  <c r="W403" i="1"/>
  <c r="W441" i="1"/>
  <c r="W446" i="1"/>
  <c r="W454" i="1"/>
  <c r="W455" i="1"/>
  <c r="W456" i="1"/>
  <c r="W457" i="1"/>
  <c r="W474" i="1"/>
  <c r="W516" i="1"/>
  <c r="W517" i="1"/>
  <c r="W518" i="1"/>
  <c r="W547" i="1"/>
  <c r="W566" i="1"/>
  <c r="W576" i="1"/>
  <c r="W577" i="1"/>
  <c r="W588" i="1"/>
  <c r="W606" i="1"/>
  <c r="W609" i="1"/>
  <c r="W636" i="1"/>
  <c r="W649" i="1"/>
  <c r="W666" i="1"/>
  <c r="W669" i="1"/>
  <c r="W688" i="1"/>
  <c r="W409" i="1"/>
  <c r="W411" i="1"/>
  <c r="W421" i="1"/>
  <c r="W423" i="1"/>
  <c r="W429" i="1"/>
  <c r="W431" i="1"/>
  <c r="W488" i="1"/>
  <c r="W524" i="1"/>
  <c r="W528" i="1"/>
  <c r="W560" i="1"/>
  <c r="W658" i="1"/>
  <c r="W681" i="1"/>
  <c r="W683" i="1"/>
  <c r="W684" i="1"/>
  <c r="W685" i="1"/>
  <c r="W686" i="1"/>
  <c r="W696" i="1"/>
  <c r="W700" i="1"/>
  <c r="W157" i="1"/>
  <c r="W170" i="1"/>
  <c r="W172" i="1"/>
  <c r="W183" i="1"/>
  <c r="W190" i="1"/>
  <c r="W193" i="1"/>
  <c r="W195" i="1"/>
  <c r="W212" i="1"/>
  <c r="W232" i="1"/>
  <c r="W246" i="1"/>
  <c r="W266" i="1"/>
  <c r="W267" i="1"/>
  <c r="W276" i="1"/>
  <c r="W321" i="1"/>
  <c r="W323" i="1"/>
  <c r="W326" i="1"/>
  <c r="W332" i="1"/>
  <c r="W335" i="1"/>
  <c r="W375" i="1"/>
  <c r="W381" i="1"/>
  <c r="W383" i="1"/>
  <c r="W397" i="1"/>
  <c r="W415" i="1"/>
  <c r="W502" i="1"/>
  <c r="W510" i="1"/>
  <c r="W538" i="1"/>
  <c r="W550" i="1"/>
  <c r="W569" i="1"/>
  <c r="W570" i="1"/>
  <c r="W619" i="1"/>
  <c r="W620" i="1"/>
  <c r="W631" i="1"/>
  <c r="W632" i="1"/>
  <c r="W637" i="1"/>
  <c r="W645" i="1"/>
  <c r="W650" i="1"/>
  <c r="W674" i="1"/>
  <c r="W690" i="1"/>
  <c r="W151" i="1"/>
  <c r="W160" i="1"/>
  <c r="W173" i="1"/>
  <c r="W174" i="1"/>
  <c r="W176" i="1"/>
  <c r="W200" i="1"/>
  <c r="W201" i="1"/>
  <c r="W215" i="1"/>
  <c r="W291" i="1"/>
  <c r="W309" i="1"/>
  <c r="W318" i="1"/>
  <c r="W328" i="1"/>
  <c r="W329" i="1"/>
  <c r="W345" i="1"/>
  <c r="W364" i="1"/>
  <c r="W367" i="1"/>
  <c r="W394" i="1"/>
  <c r="W418" i="1"/>
  <c r="W419" i="1"/>
  <c r="W427" i="1"/>
  <c r="W433" i="1"/>
  <c r="W451" i="1"/>
  <c r="W459" i="1"/>
  <c r="W467" i="1"/>
  <c r="W503" i="1"/>
  <c r="W511" i="1"/>
  <c r="W512" i="1"/>
  <c r="W529" i="1"/>
  <c r="W539" i="1"/>
  <c r="W542" i="1"/>
  <c r="W571" i="1"/>
  <c r="W580" i="1"/>
  <c r="W590" i="1"/>
  <c r="W614" i="1"/>
  <c r="W622" i="1"/>
  <c r="W639" i="1"/>
  <c r="W662" i="1"/>
  <c r="W664" i="1"/>
  <c r="W161" i="1"/>
  <c r="W163" i="1"/>
  <c r="W177" i="1"/>
  <c r="W187" i="1"/>
  <c r="W202" i="1"/>
  <c r="W204" i="1"/>
  <c r="W219" i="1"/>
  <c r="W220" i="1"/>
  <c r="W221" i="1"/>
  <c r="W227" i="1"/>
  <c r="W235" i="1"/>
  <c r="W260" i="1"/>
  <c r="W290" i="1"/>
  <c r="W293" i="1"/>
  <c r="W331" i="1"/>
  <c r="W347" i="1"/>
  <c r="W351" i="1"/>
  <c r="W377" i="1"/>
  <c r="W379" i="1"/>
  <c r="W407" i="1"/>
  <c r="W437" i="1"/>
  <c r="W444" i="1"/>
  <c r="W449" i="1"/>
  <c r="W462" i="1"/>
  <c r="W473" i="1"/>
  <c r="W506" i="1"/>
  <c r="W544" i="1"/>
  <c r="W546" i="1"/>
  <c r="W553" i="1"/>
  <c r="W555" i="1"/>
  <c r="W574" i="1"/>
  <c r="W586" i="1"/>
  <c r="W594" i="1"/>
  <c r="W615" i="1"/>
  <c r="W616" i="1"/>
  <c r="W617" i="1"/>
  <c r="W634" i="1"/>
  <c r="W668" i="1"/>
  <c r="W237" i="1"/>
  <c r="AC248" i="1"/>
  <c r="AC256" i="1"/>
  <c r="W261" i="1"/>
  <c r="AC264" i="1"/>
  <c r="AC293" i="1"/>
  <c r="AC244" i="1"/>
  <c r="AC232" i="1"/>
  <c r="W253" i="1"/>
  <c r="AC290" i="1"/>
  <c r="AC268" i="1"/>
  <c r="AC240" i="1"/>
  <c r="W265" i="1"/>
  <c r="AC269" i="1"/>
  <c r="W249" i="1"/>
  <c r="AC276" i="1"/>
  <c r="W297" i="1"/>
  <c r="W302" i="1"/>
  <c r="AC304" i="1"/>
  <c r="AC324" i="1"/>
  <c r="AC328" i="1"/>
  <c r="W341" i="1"/>
  <c r="AC342" i="1"/>
  <c r="AC344" i="1"/>
  <c r="W357" i="1"/>
  <c r="AC358" i="1"/>
  <c r="AC360" i="1"/>
  <c r="W373" i="1"/>
  <c r="AC382" i="1"/>
  <c r="AC384" i="1"/>
  <c r="AC401" i="1"/>
  <c r="AC402" i="1"/>
  <c r="W273" i="1"/>
  <c r="AC284" i="1"/>
  <c r="AC301" i="1"/>
  <c r="AD301" i="1" s="1"/>
  <c r="W306" i="1"/>
  <c r="W310" i="1"/>
  <c r="AC320" i="1"/>
  <c r="W337" i="1"/>
  <c r="AC338" i="1"/>
  <c r="AC340" i="1"/>
  <c r="W353" i="1"/>
  <c r="AC354" i="1"/>
  <c r="AC356" i="1"/>
  <c r="W369" i="1"/>
  <c r="AC370" i="1"/>
  <c r="AC372" i="1"/>
  <c r="AC390" i="1"/>
  <c r="W414" i="1"/>
  <c r="AC377" i="1"/>
  <c r="W281" i="1"/>
  <c r="AC292" i="1"/>
  <c r="AC305" i="1"/>
  <c r="AC313" i="1"/>
  <c r="W333" i="1"/>
  <c r="AC334" i="1"/>
  <c r="AC336" i="1"/>
  <c r="W349" i="1"/>
  <c r="AC350" i="1"/>
  <c r="AC352" i="1"/>
  <c r="W365" i="1"/>
  <c r="AC366" i="1"/>
  <c r="AC385" i="1"/>
  <c r="W389" i="1"/>
  <c r="W301" i="1"/>
  <c r="AC317" i="1"/>
  <c r="AC341" i="1"/>
  <c r="AD341" i="1" s="1"/>
  <c r="W343" i="1"/>
  <c r="AC357" i="1"/>
  <c r="W359" i="1"/>
  <c r="AC373" i="1"/>
  <c r="AC378" i="1"/>
  <c r="AC380" i="1"/>
  <c r="W402" i="1"/>
  <c r="AC386" i="1"/>
  <c r="AC388" i="1"/>
  <c r="AC413" i="1"/>
  <c r="AC337" i="1"/>
  <c r="AC353" i="1"/>
  <c r="W355" i="1"/>
  <c r="AC369" i="1"/>
  <c r="W371" i="1"/>
  <c r="W385" i="1"/>
  <c r="W391" i="1"/>
  <c r="AC397" i="1"/>
  <c r="AD397" i="1" s="1"/>
  <c r="AC409" i="1"/>
  <c r="AD409" i="1" s="1"/>
  <c r="W426" i="1"/>
  <c r="AC429" i="1"/>
  <c r="W395" i="1"/>
  <c r="AC405" i="1"/>
  <c r="W422" i="1"/>
  <c r="W398" i="1"/>
  <c r="W399" i="1"/>
  <c r="W410" i="1"/>
  <c r="AC425" i="1"/>
  <c r="W430" i="1"/>
  <c r="AC444" i="1"/>
  <c r="AC433" i="1"/>
  <c r="W438" i="1"/>
  <c r="AC309" i="1"/>
  <c r="W314" i="1"/>
  <c r="AC316" i="1"/>
  <c r="AC325" i="1"/>
  <c r="W330" i="1"/>
  <c r="W334" i="1"/>
  <c r="W338" i="1"/>
  <c r="W342" i="1"/>
  <c r="W346" i="1"/>
  <c r="W350" i="1"/>
  <c r="W354" i="1"/>
  <c r="W358" i="1"/>
  <c r="W362" i="1"/>
  <c r="W366" i="1"/>
  <c r="W370" i="1"/>
  <c r="W374" i="1"/>
  <c r="W378" i="1"/>
  <c r="W382" i="1"/>
  <c r="W386" i="1"/>
  <c r="W390" i="1"/>
  <c r="AC398" i="1"/>
  <c r="W406" i="1"/>
  <c r="AC421" i="1"/>
  <c r="AC446" i="1"/>
  <c r="AC455" i="1"/>
  <c r="W460" i="1"/>
  <c r="AC462" i="1"/>
  <c r="AC471" i="1"/>
  <c r="AC475" i="1"/>
  <c r="AC482" i="1"/>
  <c r="W484" i="1"/>
  <c r="W448" i="1"/>
  <c r="AC450" i="1"/>
  <c r="AC459" i="1"/>
  <c r="W464" i="1"/>
  <c r="AC478" i="1"/>
  <c r="AC483" i="1"/>
  <c r="AC447" i="1"/>
  <c r="AD447" i="1" s="1"/>
  <c r="W452" i="1"/>
  <c r="AC454" i="1"/>
  <c r="AC463" i="1"/>
  <c r="W468" i="1"/>
  <c r="AC470" i="1"/>
  <c r="W480" i="1"/>
  <c r="AC486" i="1"/>
  <c r="AC467" i="1"/>
  <c r="W472" i="1"/>
  <c r="W476" i="1"/>
  <c r="AC479" i="1"/>
  <c r="W483" i="1"/>
  <c r="W500" i="1"/>
  <c r="AC509" i="1"/>
  <c r="AD509" i="1" s="1"/>
  <c r="AC519" i="1"/>
  <c r="W522" i="1"/>
  <c r="W532" i="1"/>
  <c r="AC541" i="1"/>
  <c r="AD541" i="1" s="1"/>
  <c r="W496" i="1"/>
  <c r="W504" i="1"/>
  <c r="AC513" i="1"/>
  <c r="AC523" i="1"/>
  <c r="W526" i="1"/>
  <c r="W536" i="1"/>
  <c r="AC545" i="1"/>
  <c r="W548" i="1"/>
  <c r="W554" i="1"/>
  <c r="AC555" i="1"/>
  <c r="AC557" i="1"/>
  <c r="AC549" i="1"/>
  <c r="W508" i="1"/>
  <c r="AC517" i="1"/>
  <c r="AC527" i="1"/>
  <c r="W530" i="1"/>
  <c r="W540" i="1"/>
  <c r="AC568" i="1"/>
  <c r="W581" i="1"/>
  <c r="AC584" i="1"/>
  <c r="AC590" i="1"/>
  <c r="W601" i="1"/>
  <c r="W565" i="1"/>
  <c r="AC576" i="1"/>
  <c r="AC580" i="1"/>
  <c r="W582" i="1"/>
  <c r="W573" i="1"/>
  <c r="W578" i="1"/>
  <c r="AC581" i="1"/>
  <c r="W591" i="1"/>
  <c r="AC595" i="1"/>
  <c r="AC599" i="1"/>
  <c r="AC603" i="1"/>
  <c r="AC607" i="1"/>
  <c r="AC611" i="1"/>
  <c r="AC618" i="1"/>
  <c r="W624" i="1"/>
  <c r="AC627" i="1"/>
  <c r="AC634" i="1"/>
  <c r="W640" i="1"/>
  <c r="AC643" i="1"/>
  <c r="AC650" i="1"/>
  <c r="W656" i="1"/>
  <c r="AC659" i="1"/>
  <c r="AC666" i="1"/>
  <c r="AC671" i="1"/>
  <c r="AC674" i="1"/>
  <c r="AC655" i="1"/>
  <c r="AC662" i="1"/>
  <c r="W676" i="1"/>
  <c r="W679" i="1"/>
  <c r="AC686" i="1"/>
  <c r="W691" i="1"/>
  <c r="W595" i="1"/>
  <c r="AC596" i="1"/>
  <c r="W599" i="1"/>
  <c r="AC600" i="1"/>
  <c r="W603" i="1"/>
  <c r="AC604" i="1"/>
  <c r="W607" i="1"/>
  <c r="AC608" i="1"/>
  <c r="W611" i="1"/>
  <c r="AC612" i="1"/>
  <c r="W625" i="1"/>
  <c r="W627" i="1"/>
  <c r="AC628" i="1"/>
  <c r="W641" i="1"/>
  <c r="W643" i="1"/>
  <c r="AC644" i="1"/>
  <c r="W657" i="1"/>
  <c r="W659" i="1"/>
  <c r="AC660" i="1"/>
  <c r="AC667" i="1"/>
  <c r="W671" i="1"/>
  <c r="AC672" i="1"/>
  <c r="W695" i="1"/>
  <c r="AC698" i="1"/>
  <c r="AD698" i="1" s="1"/>
  <c r="AC675" i="1"/>
  <c r="W621" i="1"/>
  <c r="W623" i="1"/>
  <c r="AC624" i="1"/>
  <c r="W680" i="1"/>
  <c r="W596" i="1"/>
  <c r="W600" i="1"/>
  <c r="W604" i="1"/>
  <c r="W608" i="1"/>
  <c r="W612" i="1"/>
  <c r="AC615" i="1"/>
  <c r="AC622" i="1"/>
  <c r="W628" i="1"/>
  <c r="AC631" i="1"/>
  <c r="AC638" i="1"/>
  <c r="W644" i="1"/>
  <c r="AC647" i="1"/>
  <c r="AC654" i="1"/>
  <c r="W660" i="1"/>
  <c r="AC663" i="1"/>
  <c r="AD663" i="1" s="1"/>
  <c r="W667" i="1"/>
  <c r="AC668" i="1"/>
  <c r="W672" i="1"/>
  <c r="W687" i="1"/>
  <c r="AC690" i="1"/>
  <c r="W665" i="1"/>
  <c r="W675" i="1"/>
  <c r="AC679" i="1"/>
  <c r="AC682" i="1"/>
  <c r="AC683" i="1"/>
  <c r="AC694" i="1"/>
  <c r="W699" i="1"/>
  <c r="A12" i="6"/>
  <c r="B41" i="8" s="1"/>
  <c r="H1" i="6"/>
  <c r="AB143" i="1"/>
  <c r="AA143" i="1"/>
  <c r="AB142" i="1"/>
  <c r="AA142" i="1"/>
  <c r="AB141" i="1"/>
  <c r="AA141" i="1"/>
  <c r="AB140" i="1"/>
  <c r="AA140" i="1"/>
  <c r="AB139" i="1"/>
  <c r="AA139" i="1"/>
  <c r="AB138" i="1"/>
  <c r="AA138" i="1"/>
  <c r="AB137" i="1"/>
  <c r="AA137" i="1"/>
  <c r="AB136" i="1"/>
  <c r="AA136" i="1"/>
  <c r="AB135" i="1"/>
  <c r="AA135" i="1"/>
  <c r="AB134" i="1"/>
  <c r="AA134" i="1"/>
  <c r="AB133" i="1"/>
  <c r="AA133" i="1"/>
  <c r="AB132" i="1"/>
  <c r="AA132" i="1"/>
  <c r="AB131" i="1"/>
  <c r="AA131" i="1"/>
  <c r="AB130" i="1"/>
  <c r="AA130" i="1"/>
  <c r="AB129" i="1"/>
  <c r="AA129" i="1"/>
  <c r="AB128" i="1"/>
  <c r="AA128" i="1"/>
  <c r="AB127" i="1"/>
  <c r="AA127" i="1"/>
  <c r="AB126" i="1"/>
  <c r="AA126" i="1"/>
  <c r="AB125" i="1"/>
  <c r="AA125" i="1"/>
  <c r="AB124" i="1"/>
  <c r="AA124" i="1"/>
  <c r="AB123" i="1"/>
  <c r="AA123" i="1"/>
  <c r="AB122" i="1"/>
  <c r="AA122" i="1"/>
  <c r="AB121" i="1"/>
  <c r="AA121" i="1"/>
  <c r="AB120" i="1"/>
  <c r="AA120" i="1"/>
  <c r="AB119" i="1"/>
  <c r="AA119" i="1"/>
  <c r="AB118" i="1"/>
  <c r="AA118" i="1"/>
  <c r="AB117" i="1"/>
  <c r="AA117" i="1"/>
  <c r="AB116" i="1"/>
  <c r="AA116" i="1"/>
  <c r="AB115" i="1"/>
  <c r="AA115" i="1"/>
  <c r="AB114" i="1"/>
  <c r="AA114" i="1"/>
  <c r="AB113" i="1"/>
  <c r="AA113" i="1"/>
  <c r="AB112" i="1"/>
  <c r="AA112" i="1"/>
  <c r="AB111" i="1"/>
  <c r="AA111" i="1"/>
  <c r="AB110" i="1"/>
  <c r="AA110" i="1"/>
  <c r="AB109" i="1"/>
  <c r="AA109" i="1"/>
  <c r="AB108" i="1"/>
  <c r="AA108" i="1"/>
  <c r="AB107" i="1"/>
  <c r="AA107" i="1"/>
  <c r="AB106" i="1"/>
  <c r="AA106" i="1"/>
  <c r="AB105" i="1"/>
  <c r="AA105" i="1"/>
  <c r="AB104" i="1"/>
  <c r="AA104" i="1"/>
  <c r="AB103" i="1"/>
  <c r="AA103" i="1"/>
  <c r="AB102" i="1"/>
  <c r="AA102" i="1"/>
  <c r="AB101" i="1"/>
  <c r="AA101" i="1"/>
  <c r="AB100" i="1"/>
  <c r="AA100" i="1"/>
  <c r="AB99" i="1"/>
  <c r="AA99" i="1"/>
  <c r="AB98" i="1"/>
  <c r="AA98" i="1"/>
  <c r="AB97" i="1"/>
  <c r="AA97" i="1"/>
  <c r="AB96" i="1"/>
  <c r="AA96" i="1"/>
  <c r="AB95" i="1"/>
  <c r="AA95" i="1"/>
  <c r="AB94" i="1"/>
  <c r="AA94" i="1"/>
  <c r="AB93" i="1"/>
  <c r="AA93" i="1"/>
  <c r="AB92" i="1"/>
  <c r="AA92" i="1"/>
  <c r="AB91" i="1"/>
  <c r="AA91" i="1"/>
  <c r="AB90" i="1"/>
  <c r="AA90" i="1"/>
  <c r="AB89" i="1"/>
  <c r="AA89" i="1"/>
  <c r="AB88" i="1"/>
  <c r="AA88" i="1"/>
  <c r="AB87" i="1"/>
  <c r="AA87" i="1"/>
  <c r="AB86" i="1"/>
  <c r="AA86" i="1"/>
  <c r="AB85" i="1"/>
  <c r="AA85" i="1"/>
  <c r="AB84" i="1"/>
  <c r="AA84" i="1"/>
  <c r="AB83" i="1"/>
  <c r="AA83" i="1"/>
  <c r="AB82" i="1"/>
  <c r="AA82" i="1"/>
  <c r="AB81" i="1"/>
  <c r="AA81" i="1"/>
  <c r="AB80" i="1"/>
  <c r="AA80" i="1"/>
  <c r="AB79" i="1"/>
  <c r="AA79" i="1"/>
  <c r="AB78" i="1"/>
  <c r="AA78" i="1"/>
  <c r="AB77" i="1"/>
  <c r="AA77" i="1"/>
  <c r="AB76" i="1"/>
  <c r="AA76" i="1"/>
  <c r="AB75" i="1"/>
  <c r="AA75" i="1"/>
  <c r="AB74" i="1"/>
  <c r="AA74" i="1"/>
  <c r="AB73" i="1"/>
  <c r="AA73" i="1"/>
  <c r="AB72" i="1"/>
  <c r="AA72" i="1"/>
  <c r="AB71" i="1"/>
  <c r="AA71" i="1"/>
  <c r="AB70" i="1"/>
  <c r="AA70" i="1"/>
  <c r="AB69" i="1"/>
  <c r="AA69" i="1"/>
  <c r="AB68" i="1"/>
  <c r="AA68" i="1"/>
  <c r="AB67" i="1"/>
  <c r="AA67" i="1"/>
  <c r="AB66" i="1"/>
  <c r="AA66" i="1"/>
  <c r="AB65" i="1"/>
  <c r="AA65" i="1"/>
  <c r="AB64" i="1"/>
  <c r="AA64" i="1"/>
  <c r="AB63" i="1"/>
  <c r="AA63" i="1"/>
  <c r="AB62" i="1"/>
  <c r="AA62" i="1"/>
  <c r="AB61" i="1"/>
  <c r="AA61" i="1"/>
  <c r="AB60" i="1"/>
  <c r="AA60" i="1"/>
  <c r="AB59" i="1"/>
  <c r="AA59" i="1"/>
  <c r="AB58" i="1"/>
  <c r="AA58" i="1"/>
  <c r="AB57" i="1"/>
  <c r="AA57" i="1"/>
  <c r="AB56" i="1"/>
  <c r="AA56" i="1"/>
  <c r="AB55" i="1"/>
  <c r="AA55" i="1"/>
  <c r="AB54" i="1"/>
  <c r="AA54" i="1"/>
  <c r="AB53" i="1"/>
  <c r="AA53" i="1"/>
  <c r="AB52" i="1"/>
  <c r="AA52" i="1"/>
  <c r="AB51" i="1"/>
  <c r="AA51" i="1"/>
  <c r="AB50" i="1"/>
  <c r="AA50" i="1"/>
  <c r="AB49" i="1"/>
  <c r="AA49" i="1"/>
  <c r="AB48" i="1"/>
  <c r="AA48" i="1"/>
  <c r="AB47" i="1"/>
  <c r="AA47" i="1"/>
  <c r="AB46" i="1"/>
  <c r="AA46" i="1"/>
  <c r="AB45" i="1"/>
  <c r="AA45" i="1"/>
  <c r="AB44" i="1"/>
  <c r="AA44" i="1"/>
  <c r="AB43" i="1"/>
  <c r="AA43" i="1"/>
  <c r="AB42" i="1"/>
  <c r="AA42" i="1"/>
  <c r="AB41" i="1"/>
  <c r="AA41" i="1"/>
  <c r="AB40" i="1"/>
  <c r="AA40" i="1"/>
  <c r="AB39" i="1"/>
  <c r="AA39" i="1"/>
  <c r="AB38" i="1"/>
  <c r="AA38" i="1"/>
  <c r="AB37" i="1"/>
  <c r="AA37" i="1"/>
  <c r="AB36" i="1"/>
  <c r="AA36" i="1"/>
  <c r="AB35" i="1"/>
  <c r="AA35" i="1"/>
  <c r="AB34" i="1"/>
  <c r="AA34" i="1"/>
  <c r="AB33" i="1"/>
  <c r="AA33" i="1"/>
  <c r="AB32" i="1"/>
  <c r="AA32" i="1"/>
  <c r="AB31" i="1"/>
  <c r="AA31" i="1"/>
  <c r="AB30" i="1"/>
  <c r="AA30" i="1"/>
  <c r="AB29" i="1"/>
  <c r="AA29" i="1"/>
  <c r="AB28" i="1"/>
  <c r="AA28" i="1"/>
  <c r="AB27" i="1"/>
  <c r="AA27" i="1"/>
  <c r="AB26" i="1"/>
  <c r="AA26" i="1"/>
  <c r="AB25" i="1"/>
  <c r="AA25" i="1"/>
  <c r="AB24" i="1"/>
  <c r="AA24" i="1"/>
  <c r="AB23" i="1"/>
  <c r="AA23" i="1"/>
  <c r="AB22" i="1"/>
  <c r="AA22" i="1"/>
  <c r="AB21" i="1"/>
  <c r="AA21" i="1"/>
  <c r="AB20" i="1"/>
  <c r="AA20" i="1"/>
  <c r="AB19" i="1"/>
  <c r="AA19" i="1"/>
  <c r="AB18" i="1"/>
  <c r="AA18" i="1"/>
  <c r="AB17" i="1"/>
  <c r="AA17" i="1"/>
  <c r="AB16" i="1"/>
  <c r="AA16" i="1"/>
  <c r="AB15" i="1"/>
  <c r="AA15" i="1"/>
  <c r="AB14" i="1"/>
  <c r="AA14" i="1"/>
  <c r="AB13" i="1"/>
  <c r="AA13" i="1"/>
  <c r="AB12" i="1"/>
  <c r="AA12" i="1"/>
  <c r="AB11" i="1"/>
  <c r="AA11" i="1"/>
  <c r="AB10" i="1"/>
  <c r="AA10" i="1"/>
  <c r="AB9" i="1"/>
  <c r="AA9" i="1"/>
  <c r="AB8" i="1"/>
  <c r="AA8" i="1"/>
  <c r="AB7" i="1"/>
  <c r="AA7" i="1"/>
  <c r="AB6" i="1"/>
  <c r="AA6" i="1"/>
  <c r="AB5" i="1"/>
  <c r="AA5" i="1"/>
  <c r="AB4" i="1"/>
  <c r="AA4" i="1"/>
  <c r="AB3" i="1"/>
  <c r="AA3" i="1"/>
  <c r="AB2" i="1"/>
  <c r="AB1" i="1"/>
  <c r="AA2" i="1"/>
  <c r="AA1" i="1"/>
  <c r="A11" i="6"/>
  <c r="B40" i="8" s="1"/>
  <c r="A10" i="6"/>
  <c r="B39" i="8" s="1"/>
  <c r="A9" i="6"/>
  <c r="B38" i="8" s="1"/>
  <c r="A8" i="6"/>
  <c r="B37" i="8" s="1"/>
  <c r="A7" i="6"/>
  <c r="B36" i="8" s="1"/>
  <c r="A6" i="6"/>
  <c r="A5" i="6"/>
  <c r="B34" i="8" s="1"/>
  <c r="A4" i="6"/>
  <c r="B33" i="8" s="1"/>
  <c r="A3" i="6"/>
  <c r="B32" i="8" s="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V8" i="1"/>
  <c r="V7" i="1"/>
  <c r="V6" i="1"/>
  <c r="V5" i="1"/>
  <c r="V4" i="1"/>
  <c r="V3"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U9" i="1"/>
  <c r="U8" i="1"/>
  <c r="U7" i="1"/>
  <c r="U6" i="1"/>
  <c r="U5" i="1"/>
  <c r="U4" i="1"/>
  <c r="U3" i="1"/>
  <c r="V2" i="1"/>
  <c r="U2" i="1"/>
  <c r="V1" i="1"/>
  <c r="U1" i="1"/>
  <c r="D3" i="6" l="1"/>
  <c r="Y690" i="1" s="1"/>
  <c r="B35" i="8"/>
  <c r="AC38" i="1"/>
  <c r="AC70" i="1"/>
  <c r="AC130" i="1"/>
  <c r="AC26" i="1"/>
  <c r="AC58" i="1"/>
  <c r="Y691" i="1"/>
  <c r="Y685" i="1"/>
  <c r="Y660" i="1"/>
  <c r="Y633" i="1"/>
  <c r="Y580" i="1"/>
  <c r="Y544" i="1"/>
  <c r="Y518" i="1"/>
  <c r="Y507" i="1"/>
  <c r="Y460" i="1"/>
  <c r="Y387" i="1"/>
  <c r="Y692" i="1"/>
  <c r="Y675" i="1"/>
  <c r="Y617" i="1"/>
  <c r="Y549" i="1"/>
  <c r="Y545" i="1"/>
  <c r="Y517" i="1"/>
  <c r="Y510" i="1"/>
  <c r="Y491" i="1"/>
  <c r="Y483" i="1"/>
  <c r="Y458" i="1"/>
  <c r="Y424" i="1"/>
  <c r="Y671" i="1"/>
  <c r="Y630" i="1"/>
  <c r="Y611" i="1"/>
  <c r="Y537" i="1"/>
  <c r="Y504" i="1"/>
  <c r="Y492" i="1"/>
  <c r="Y484" i="1"/>
  <c r="Y456" i="1"/>
  <c r="Y432" i="1"/>
  <c r="Y426" i="1"/>
  <c r="Y417" i="1"/>
  <c r="Y410" i="1"/>
  <c r="Y392" i="1"/>
  <c r="Y699" i="1"/>
  <c r="Y695" i="1"/>
  <c r="Y670" i="1"/>
  <c r="Y639" i="1"/>
  <c r="Y628" i="1"/>
  <c r="Y573" i="1"/>
  <c r="Y533" i="1"/>
  <c r="Y501" i="1"/>
  <c r="Y493" i="1"/>
  <c r="Y454" i="1"/>
  <c r="Y441" i="1"/>
  <c r="Y427" i="1"/>
  <c r="Y415" i="1"/>
  <c r="Y657" i="1"/>
  <c r="Y575" i="1"/>
  <c r="Y565" i="1"/>
  <c r="Y531" i="1"/>
  <c r="Y480" i="1"/>
  <c r="Y465" i="1"/>
  <c r="Y403" i="1"/>
  <c r="Y383" i="1"/>
  <c r="Y656" i="1"/>
  <c r="Y607" i="1"/>
  <c r="Y584" i="1"/>
  <c r="Y559" i="1"/>
  <c r="Y528" i="1"/>
  <c r="Y464" i="1"/>
  <c r="Y391" i="1"/>
  <c r="Y655" i="1"/>
  <c r="Y634" i="1"/>
  <c r="Y599" i="1"/>
  <c r="Y592" i="1"/>
  <c r="Y583" i="1"/>
  <c r="Y554" i="1"/>
  <c r="Y519" i="1"/>
  <c r="Y448" i="1"/>
  <c r="Y400" i="1"/>
  <c r="Y363" i="1"/>
  <c r="Y409" i="1"/>
  <c r="Y374" i="1"/>
  <c r="Y368" i="1"/>
  <c r="Y349" i="1"/>
  <c r="Y291" i="1"/>
  <c r="Y281" i="1"/>
  <c r="Y256" i="1"/>
  <c r="Y252" i="1"/>
  <c r="Y679" i="1"/>
  <c r="Y664" i="1"/>
  <c r="Y342" i="1"/>
  <c r="Y322" i="1"/>
  <c r="Y239" i="1"/>
  <c r="Y235" i="1"/>
  <c r="Y224" i="1"/>
  <c r="Y216" i="1"/>
  <c r="Y215" i="1"/>
  <c r="Y214" i="1"/>
  <c r="Y198" i="1"/>
  <c r="Y185" i="1"/>
  <c r="Y152" i="1"/>
  <c r="Y151" i="1"/>
  <c r="Y150" i="1"/>
  <c r="Y682" i="1"/>
  <c r="Y681" i="1"/>
  <c r="Y652" i="1"/>
  <c r="Y623" i="1"/>
  <c r="Y622" i="1"/>
  <c r="Y621" i="1"/>
  <c r="Y598" i="1"/>
  <c r="Y597" i="1"/>
  <c r="Y550" i="1"/>
  <c r="Y445" i="1"/>
  <c r="Y398" i="1"/>
  <c r="Y359" i="1"/>
  <c r="Y358" i="1"/>
  <c r="Y357" i="1"/>
  <c r="Y329" i="1"/>
  <c r="Y325" i="1"/>
  <c r="Y324" i="1"/>
  <c r="Y323" i="1"/>
  <c r="Y317" i="1"/>
  <c r="Y316" i="1"/>
  <c r="Y314" i="1"/>
  <c r="Y311" i="1"/>
  <c r="Y307" i="1"/>
  <c r="Y234" i="1"/>
  <c r="Y233" i="1"/>
  <c r="Y201" i="1"/>
  <c r="Y200" i="1"/>
  <c r="Y199" i="1"/>
  <c r="Y176" i="1"/>
  <c r="Y175" i="1"/>
  <c r="Y174" i="1"/>
  <c r="Y173" i="1"/>
  <c r="Y160" i="1"/>
  <c r="Y159" i="1"/>
  <c r="Y158" i="1"/>
  <c r="Y683" i="1"/>
  <c r="Y654" i="1"/>
  <c r="Y653" i="1"/>
  <c r="Y625" i="1"/>
  <c r="Y552" i="1"/>
  <c r="Y356" i="1"/>
  <c r="Y340" i="1"/>
  <c r="Y328" i="1"/>
  <c r="Y326" i="1"/>
  <c r="Y319" i="1"/>
  <c r="Y318" i="1"/>
  <c r="Y315" i="1"/>
  <c r="Y305" i="1"/>
  <c r="Y304" i="1"/>
  <c r="Y303" i="1"/>
  <c r="Y603" i="1"/>
  <c r="Y602" i="1"/>
  <c r="Y601" i="1"/>
  <c r="Y593" i="1"/>
  <c r="Y587" i="1"/>
  <c r="Y406" i="1"/>
  <c r="Y385" i="1"/>
  <c r="Y382" i="1"/>
  <c r="Y376" i="1"/>
  <c r="Y373" i="1"/>
  <c r="Y369" i="1"/>
  <c r="Y365" i="1"/>
  <c r="Y355" i="1"/>
  <c r="Y354" i="1"/>
  <c r="Y353" i="1"/>
  <c r="Y339" i="1"/>
  <c r="Y338" i="1"/>
  <c r="Y337" i="1"/>
  <c r="Y336" i="1"/>
  <c r="Y333" i="1"/>
  <c r="Y300" i="1"/>
  <c r="Y299" i="1"/>
  <c r="Y298" i="1"/>
  <c r="Y297" i="1"/>
  <c r="Y294" i="1"/>
  <c r="Y290" i="1"/>
  <c r="Y289" i="1"/>
  <c r="Y280" i="1"/>
  <c r="Y279" i="1"/>
  <c r="Y275" i="1"/>
  <c r="Y274" i="1"/>
  <c r="Y273" i="1"/>
  <c r="Y270" i="1"/>
  <c r="Y268" i="1"/>
  <c r="Y267" i="1"/>
  <c r="Y266" i="1"/>
  <c r="Y265" i="1"/>
  <c r="Y263" i="1"/>
  <c r="Y245" i="1"/>
  <c r="Y244" i="1"/>
  <c r="Y229" i="1"/>
  <c r="Y208" i="1"/>
  <c r="Y207" i="1"/>
  <c r="Y206" i="1"/>
  <c r="Y192" i="1"/>
  <c r="Y181" i="1"/>
  <c r="Y154" i="1"/>
  <c r="Y148" i="1"/>
  <c r="Y147" i="1"/>
  <c r="Y146" i="1"/>
  <c r="Y405" i="1"/>
  <c r="Y350" i="1"/>
  <c r="Y301" i="1"/>
  <c r="Y278" i="1"/>
  <c r="Y277" i="1"/>
  <c r="Y276" i="1"/>
  <c r="Y243" i="1"/>
  <c r="Y166" i="1"/>
  <c r="Y162" i="1"/>
  <c r="Y157" i="1"/>
  <c r="Y155" i="1"/>
  <c r="Y153" i="1"/>
  <c r="Y149" i="1"/>
  <c r="Y351" i="1"/>
  <c r="Y302" i="1"/>
  <c r="Y194" i="1"/>
  <c r="Y191" i="1"/>
  <c r="Y190" i="1"/>
  <c r="Y172" i="1"/>
  <c r="Y171" i="1"/>
  <c r="Y170" i="1"/>
  <c r="Y167" i="1"/>
  <c r="Y165" i="1"/>
  <c r="Y164" i="1"/>
  <c r="Y163" i="1"/>
  <c r="Y156" i="1"/>
  <c r="Y145" i="1"/>
  <c r="Y321" i="1"/>
  <c r="Y320" i="1"/>
  <c r="Y195" i="1"/>
  <c r="Y193" i="1"/>
  <c r="Y189" i="1"/>
  <c r="Y178" i="1"/>
  <c r="Y169" i="1"/>
  <c r="Y168" i="1"/>
  <c r="Y161" i="1"/>
  <c r="Y144" i="1"/>
  <c r="Y600" i="1"/>
  <c r="Y327" i="1"/>
  <c r="Y293" i="1"/>
  <c r="Y292" i="1"/>
  <c r="Y248" i="1"/>
  <c r="Y247" i="1"/>
  <c r="Y246" i="1"/>
  <c r="Y197" i="1"/>
  <c r="Y196" i="1"/>
  <c r="Y188" i="1"/>
  <c r="Y187" i="1"/>
  <c r="Y186" i="1"/>
  <c r="Y182" i="1"/>
  <c r="Y179" i="1"/>
  <c r="Y309" i="1"/>
  <c r="Y308" i="1"/>
  <c r="Y296" i="1"/>
  <c r="Y295" i="1"/>
  <c r="Y257" i="1"/>
  <c r="Y249" i="1"/>
  <c r="Y230" i="1"/>
  <c r="Y183" i="1"/>
  <c r="Y180" i="1"/>
  <c r="Y177" i="1"/>
  <c r="Y362" i="1"/>
  <c r="Y332" i="1"/>
  <c r="Y306" i="1"/>
  <c r="Y272" i="1"/>
  <c r="Y271" i="1"/>
  <c r="Y261" i="1"/>
  <c r="Y259" i="1"/>
  <c r="Y258" i="1"/>
  <c r="Y251" i="1"/>
  <c r="Y250" i="1"/>
  <c r="Y232" i="1"/>
  <c r="Y231" i="1"/>
  <c r="Y205" i="1"/>
  <c r="Y184" i="1"/>
  <c r="Y684" i="1"/>
  <c r="Y377" i="1"/>
  <c r="Y361" i="1"/>
  <c r="Y360" i="1"/>
  <c r="Y282" i="1"/>
  <c r="Y264" i="1"/>
  <c r="Y241" i="1"/>
  <c r="Y237" i="1"/>
  <c r="Y236" i="1"/>
  <c r="Y226" i="1"/>
  <c r="Y222" i="1"/>
  <c r="Y219" i="1"/>
  <c r="Y218" i="1"/>
  <c r="Y217" i="1"/>
  <c r="Y213" i="1"/>
  <c r="Y210" i="1"/>
  <c r="Y209" i="1"/>
  <c r="Y347" i="1"/>
  <c r="Y346" i="1"/>
  <c r="Y288" i="1"/>
  <c r="Y284" i="1"/>
  <c r="Y283" i="1"/>
  <c r="Y242" i="1"/>
  <c r="Y240" i="1"/>
  <c r="Y228" i="1"/>
  <c r="Y227" i="1"/>
  <c r="Y225" i="1"/>
  <c r="Y223" i="1"/>
  <c r="Y221" i="1"/>
  <c r="Y220" i="1"/>
  <c r="Y212" i="1"/>
  <c r="Y211" i="1"/>
  <c r="Y204" i="1"/>
  <c r="Y203" i="1"/>
  <c r="Y202" i="1"/>
  <c r="W25" i="1"/>
  <c r="W33" i="1"/>
  <c r="W41" i="1"/>
  <c r="W49" i="1"/>
  <c r="W57" i="1"/>
  <c r="W65" i="1"/>
  <c r="W73" i="1"/>
  <c r="W81" i="1"/>
  <c r="W89" i="1"/>
  <c r="W97" i="1"/>
  <c r="W105" i="1"/>
  <c r="W113" i="1"/>
  <c r="W121" i="1"/>
  <c r="W129" i="1"/>
  <c r="W137" i="1"/>
  <c r="W21" i="1"/>
  <c r="W29" i="1"/>
  <c r="W37" i="1"/>
  <c r="W45" i="1"/>
  <c r="W53" i="1"/>
  <c r="W61" i="1"/>
  <c r="W69" i="1"/>
  <c r="W77" i="1"/>
  <c r="W85" i="1"/>
  <c r="W93" i="1"/>
  <c r="W101" i="1"/>
  <c r="W109" i="1"/>
  <c r="W117" i="1"/>
  <c r="W125" i="1"/>
  <c r="W133" i="1"/>
  <c r="W141" i="1"/>
  <c r="Y8" i="1"/>
  <c r="Y16" i="1"/>
  <c r="Y24" i="1"/>
  <c r="Y32" i="1"/>
  <c r="Y40" i="1"/>
  <c r="Y48" i="1"/>
  <c r="Y61" i="1"/>
  <c r="Y140" i="1"/>
  <c r="Y136" i="1"/>
  <c r="Y132" i="1"/>
  <c r="Y128" i="1"/>
  <c r="Y124" i="1"/>
  <c r="Y120" i="1"/>
  <c r="Y116" i="1"/>
  <c r="Y112" i="1"/>
  <c r="Y108" i="1"/>
  <c r="Y104" i="1"/>
  <c r="Y100" i="1"/>
  <c r="Y96" i="1"/>
  <c r="Y92" i="1"/>
  <c r="Y88" i="1"/>
  <c r="Y84" i="1"/>
  <c r="Y80" i="1"/>
  <c r="Y76" i="1"/>
  <c r="Y72" i="1"/>
  <c r="Y68" i="1"/>
  <c r="Y64" i="1"/>
  <c r="Y60" i="1"/>
  <c r="Y56" i="1"/>
  <c r="Y52" i="1"/>
  <c r="Y143" i="1"/>
  <c r="Y139" i="1"/>
  <c r="Y135" i="1"/>
  <c r="Y131" i="1"/>
  <c r="Y127" i="1"/>
  <c r="Y123" i="1"/>
  <c r="Y119" i="1"/>
  <c r="Y115" i="1"/>
  <c r="Y111" i="1"/>
  <c r="Y107" i="1"/>
  <c r="Y103" i="1"/>
  <c r="Y99" i="1"/>
  <c r="Y95" i="1"/>
  <c r="Y91" i="1"/>
  <c r="Y87" i="1"/>
  <c r="Y83" i="1"/>
  <c r="Y79" i="1"/>
  <c r="Y75" i="1"/>
  <c r="Y71" i="1"/>
  <c r="Y67" i="1"/>
  <c r="Y63" i="1"/>
  <c r="Y59" i="1"/>
  <c r="Y55" i="1"/>
  <c r="Y51" i="1"/>
  <c r="Y47" i="1"/>
  <c r="Y43" i="1"/>
  <c r="Y39" i="1"/>
  <c r="Y35" i="1"/>
  <c r="Y31" i="1"/>
  <c r="Y27" i="1"/>
  <c r="Y23" i="1"/>
  <c r="Y19" i="1"/>
  <c r="Y15" i="1"/>
  <c r="Y11" i="1"/>
  <c r="Y7" i="1"/>
  <c r="Y3" i="1"/>
  <c r="Y142" i="1"/>
  <c r="Y138" i="1"/>
  <c r="Y134" i="1"/>
  <c r="Y130" i="1"/>
  <c r="Y126" i="1"/>
  <c r="Y122" i="1"/>
  <c r="Y118" i="1"/>
  <c r="Y114" i="1"/>
  <c r="Y110" i="1"/>
  <c r="Y106" i="1"/>
  <c r="Y102" i="1"/>
  <c r="Y98" i="1"/>
  <c r="Y94" i="1"/>
  <c r="Y90" i="1"/>
  <c r="Y86" i="1"/>
  <c r="Y82" i="1"/>
  <c r="Y78" i="1"/>
  <c r="Y74" i="1"/>
  <c r="Y70" i="1"/>
  <c r="Y66" i="1"/>
  <c r="Y62" i="1"/>
  <c r="Y58" i="1"/>
  <c r="Y54" i="1"/>
  <c r="Y50" i="1"/>
  <c r="Y46" i="1"/>
  <c r="Y38" i="1"/>
  <c r="Y34" i="1"/>
  <c r="Y30" i="1"/>
  <c r="Y26" i="1"/>
  <c r="Y22" i="1"/>
  <c r="Y18" i="1"/>
  <c r="Y14" i="1"/>
  <c r="Y10" i="1"/>
  <c r="Y6" i="1"/>
  <c r="Y2" i="1"/>
  <c r="Y141" i="1"/>
  <c r="Y137" i="1"/>
  <c r="Y133" i="1"/>
  <c r="Y129" i="1"/>
  <c r="Y125" i="1"/>
  <c r="Y121" i="1"/>
  <c r="Y117" i="1"/>
  <c r="Y113" i="1"/>
  <c r="Y109" i="1"/>
  <c r="Y105" i="1"/>
  <c r="Y101" i="1"/>
  <c r="Y97" i="1"/>
  <c r="Y93" i="1"/>
  <c r="Y89" i="1"/>
  <c r="Y42" i="1"/>
  <c r="Y9" i="1"/>
  <c r="Y17" i="1"/>
  <c r="Y25" i="1"/>
  <c r="Y33" i="1"/>
  <c r="Y41" i="1"/>
  <c r="Y49" i="1"/>
  <c r="Y65" i="1"/>
  <c r="Y81" i="1"/>
  <c r="Y4" i="1"/>
  <c r="Y12" i="1"/>
  <c r="Y20" i="1"/>
  <c r="Y28" i="1"/>
  <c r="Y36" i="1"/>
  <c r="Y44" i="1"/>
  <c r="Y53" i="1"/>
  <c r="Y69" i="1"/>
  <c r="Y85" i="1"/>
  <c r="Y5" i="1"/>
  <c r="Y13" i="1"/>
  <c r="Y21" i="1"/>
  <c r="Y29" i="1"/>
  <c r="Y37" i="1"/>
  <c r="Y45" i="1"/>
  <c r="Y57" i="1"/>
  <c r="Y73" i="1"/>
  <c r="AC39" i="1"/>
  <c r="AC51" i="1"/>
  <c r="AC115" i="1"/>
  <c r="AC127" i="1"/>
  <c r="AC134" i="1"/>
  <c r="AC102" i="1"/>
  <c r="AC141" i="1"/>
  <c r="AC5" i="1"/>
  <c r="AC33" i="1"/>
  <c r="AC65" i="1"/>
  <c r="AC77" i="1"/>
  <c r="AC89" i="1"/>
  <c r="AC93" i="1"/>
  <c r="AC105" i="1"/>
  <c r="AC109" i="1"/>
  <c r="AC17" i="1"/>
  <c r="AC29" i="1"/>
  <c r="AC61" i="1"/>
  <c r="AC73" i="1"/>
  <c r="AC54" i="1"/>
  <c r="AC114" i="1"/>
  <c r="AC42" i="1"/>
  <c r="AC82" i="1"/>
  <c r="AC88" i="1"/>
  <c r="AC90" i="1"/>
  <c r="AC92" i="1"/>
  <c r="AC94" i="1"/>
  <c r="AC98" i="1"/>
  <c r="AC10" i="1"/>
  <c r="AC14" i="1"/>
  <c r="AD14" i="1" s="1"/>
  <c r="AC18" i="1"/>
  <c r="AC22" i="1"/>
  <c r="AC118" i="1"/>
  <c r="AC7" i="1"/>
  <c r="AC28" i="1"/>
  <c r="AC30" i="1"/>
  <c r="AC34" i="1"/>
  <c r="AC45" i="1"/>
  <c r="AC49" i="1"/>
  <c r="AC55" i="1"/>
  <c r="AC67" i="1"/>
  <c r="AC69" i="1"/>
  <c r="AC79" i="1"/>
  <c r="AC86" i="1"/>
  <c r="AC104" i="1"/>
  <c r="AC106" i="1"/>
  <c r="AC108" i="1"/>
  <c r="AC110" i="1"/>
  <c r="AC121" i="1"/>
  <c r="AC125" i="1"/>
  <c r="AC131" i="1"/>
  <c r="AC143" i="1"/>
  <c r="AC11" i="1"/>
  <c r="AC13" i="1"/>
  <c r="AC19" i="1"/>
  <c r="AC44" i="1"/>
  <c r="AC46" i="1"/>
  <c r="AC50" i="1"/>
  <c r="AC83" i="1"/>
  <c r="AC95" i="1"/>
  <c r="AC120" i="1"/>
  <c r="AC122" i="1"/>
  <c r="AC124" i="1"/>
  <c r="AC126" i="1"/>
  <c r="AC4" i="1"/>
  <c r="AC6" i="1"/>
  <c r="AC23" i="1"/>
  <c r="AC35" i="1"/>
  <c r="AC60" i="1"/>
  <c r="AC62" i="1"/>
  <c r="AC66" i="1"/>
  <c r="AC74" i="1"/>
  <c r="AC76" i="1"/>
  <c r="AC78" i="1"/>
  <c r="AC99" i="1"/>
  <c r="AC111" i="1"/>
  <c r="AC136" i="1"/>
  <c r="AC138" i="1"/>
  <c r="AC140" i="1"/>
  <c r="AC142" i="1"/>
  <c r="AC21" i="1"/>
  <c r="AC129" i="1"/>
  <c r="AC37" i="1"/>
  <c r="AC97" i="1"/>
  <c r="AC113" i="1"/>
  <c r="AC2" i="1"/>
  <c r="AD2" i="1" s="1"/>
  <c r="AC20" i="1"/>
  <c r="AC25" i="1"/>
  <c r="AC27" i="1"/>
  <c r="AC36" i="1"/>
  <c r="AC41" i="1"/>
  <c r="AC43" i="1"/>
  <c r="AC52" i="1"/>
  <c r="AC57" i="1"/>
  <c r="AC59" i="1"/>
  <c r="AC68" i="1"/>
  <c r="AC71" i="1"/>
  <c r="AC80" i="1"/>
  <c r="AC85" i="1"/>
  <c r="AC87" i="1"/>
  <c r="AC96" i="1"/>
  <c r="AC101" i="1"/>
  <c r="AC103" i="1"/>
  <c r="AC112" i="1"/>
  <c r="AC117" i="1"/>
  <c r="AC119" i="1"/>
  <c r="AC128" i="1"/>
  <c r="AC133" i="1"/>
  <c r="AC135" i="1"/>
  <c r="AC9" i="1"/>
  <c r="AC53" i="1"/>
  <c r="AC81" i="1"/>
  <c r="AC3" i="1"/>
  <c r="AD3" i="1" s="1"/>
  <c r="AC12" i="1"/>
  <c r="AC15" i="1"/>
  <c r="AC31" i="1"/>
  <c r="AC47" i="1"/>
  <c r="AC63" i="1"/>
  <c r="AC75" i="1"/>
  <c r="AC84" i="1"/>
  <c r="AC91" i="1"/>
  <c r="AC100" i="1"/>
  <c r="AC107" i="1"/>
  <c r="AC116" i="1"/>
  <c r="AC123" i="1"/>
  <c r="AC132" i="1"/>
  <c r="AC137" i="1"/>
  <c r="AC139" i="1"/>
  <c r="AC8" i="1"/>
  <c r="AC16" i="1"/>
  <c r="AC24" i="1"/>
  <c r="AC32" i="1"/>
  <c r="AC40" i="1"/>
  <c r="AC48" i="1"/>
  <c r="AC56" i="1"/>
  <c r="AC64" i="1"/>
  <c r="AC72" i="1"/>
  <c r="W5" i="1"/>
  <c r="W9" i="1"/>
  <c r="W13" i="1"/>
  <c r="W17" i="1"/>
  <c r="W2" i="1"/>
  <c r="X2" i="1" s="1"/>
  <c r="W3"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4" i="1"/>
  <c r="W8" i="1"/>
  <c r="W12" i="1"/>
  <c r="W16" i="1"/>
  <c r="W20" i="1"/>
  <c r="W24" i="1"/>
  <c r="W28" i="1"/>
  <c r="W32" i="1"/>
  <c r="W36" i="1"/>
  <c r="W40" i="1"/>
  <c r="W44" i="1"/>
  <c r="W48" i="1"/>
  <c r="W52" i="1"/>
  <c r="W56" i="1"/>
  <c r="W60" i="1"/>
  <c r="W64" i="1"/>
  <c r="W68" i="1"/>
  <c r="W72" i="1"/>
  <c r="W76" i="1"/>
  <c r="W80" i="1"/>
  <c r="W84" i="1"/>
  <c r="W88" i="1"/>
  <c r="W92" i="1"/>
  <c r="W96" i="1"/>
  <c r="W100" i="1"/>
  <c r="W104" i="1"/>
  <c r="W108" i="1"/>
  <c r="W112" i="1"/>
  <c r="W116" i="1"/>
  <c r="W120" i="1"/>
  <c r="W124" i="1"/>
  <c r="W128" i="1"/>
  <c r="W132" i="1"/>
  <c r="W136" i="1"/>
  <c r="W140"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Y310" i="1" l="1"/>
  <c r="Y330" i="1"/>
  <c r="Y343" i="1"/>
  <c r="Y680" i="1"/>
  <c r="Y367" i="1"/>
  <c r="Y253" i="1"/>
  <c r="Y260" i="1"/>
  <c r="Y285" i="1"/>
  <c r="Y334" i="1"/>
  <c r="Y352" i="1"/>
  <c r="Y370" i="1"/>
  <c r="Y375" i="1"/>
  <c r="Y521" i="1"/>
  <c r="Y380" i="1"/>
  <c r="Y444" i="1"/>
  <c r="Y462" i="1"/>
  <c r="Y520" i="1"/>
  <c r="Y555" i="1"/>
  <c r="Y586" i="1"/>
  <c r="Y594" i="1"/>
  <c r="Y606" i="1"/>
  <c r="Y643" i="1"/>
  <c r="Y663" i="1"/>
  <c r="Y443" i="1"/>
  <c r="Y471" i="1"/>
  <c r="Y529" i="1"/>
  <c r="Y560" i="1"/>
  <c r="Y585" i="1"/>
  <c r="Y608" i="1"/>
  <c r="Y667" i="1"/>
  <c r="Y389" i="1"/>
  <c r="Y439" i="1"/>
  <c r="Y472" i="1"/>
  <c r="Y497" i="1"/>
  <c r="Y532" i="1"/>
  <c r="Y568" i="1"/>
  <c r="Y629" i="1"/>
  <c r="Y666" i="1"/>
  <c r="Y416" i="1"/>
  <c r="Y435" i="1"/>
  <c r="Y451" i="1"/>
  <c r="Y457" i="1"/>
  <c r="Y496" i="1"/>
  <c r="Y502" i="1"/>
  <c r="Y534" i="1"/>
  <c r="Y574" i="1"/>
  <c r="Y636" i="1"/>
  <c r="Y640" i="1"/>
  <c r="Y672" i="1"/>
  <c r="Y696" i="1"/>
  <c r="Y700" i="1"/>
  <c r="Y394" i="1"/>
  <c r="Y411" i="1"/>
  <c r="Y420" i="1"/>
  <c r="Y428" i="1"/>
  <c r="Y434" i="1"/>
  <c r="Y466" i="1"/>
  <c r="Y485" i="1"/>
  <c r="Y494" i="1"/>
  <c r="Y513" i="1"/>
  <c r="Y571" i="1"/>
  <c r="Y612" i="1"/>
  <c r="Y641" i="1"/>
  <c r="Y693" i="1"/>
  <c r="Y425" i="1"/>
  <c r="Y467" i="1"/>
  <c r="Y486" i="1"/>
  <c r="Y505" i="1"/>
  <c r="Y511" i="1"/>
  <c r="Y538" i="1"/>
  <c r="Y546" i="1"/>
  <c r="Y577" i="1"/>
  <c r="Y631" i="1"/>
  <c r="Y677" i="1"/>
  <c r="Y378" i="1"/>
  <c r="Y396" i="1"/>
  <c r="Y461" i="1"/>
  <c r="Y508" i="1"/>
  <c r="Y539" i="1"/>
  <c r="Y551" i="1"/>
  <c r="Y582" i="1"/>
  <c r="Y642" i="1"/>
  <c r="Y661" i="1"/>
  <c r="Y686" i="1"/>
  <c r="Y77" i="1"/>
  <c r="Y312" i="1"/>
  <c r="Y331" i="1"/>
  <c r="Y344" i="1"/>
  <c r="Y393" i="1"/>
  <c r="Y449" i="1"/>
  <c r="Y254" i="1"/>
  <c r="Y262" i="1"/>
  <c r="Y286" i="1"/>
  <c r="Y335" i="1"/>
  <c r="Y364" i="1"/>
  <c r="Y371" i="1"/>
  <c r="Y407" i="1"/>
  <c r="Y604" i="1"/>
  <c r="Y388" i="1"/>
  <c r="Y446" i="1"/>
  <c r="Y470" i="1"/>
  <c r="Y522" i="1"/>
  <c r="Y556" i="1"/>
  <c r="Y588" i="1"/>
  <c r="Y595" i="1"/>
  <c r="Y619" i="1"/>
  <c r="Y644" i="1"/>
  <c r="Y665" i="1"/>
  <c r="Y450" i="1"/>
  <c r="Y526" i="1"/>
  <c r="Y530" i="1"/>
  <c r="Y566" i="1"/>
  <c r="Y589" i="1"/>
  <c r="Y609" i="1"/>
  <c r="Y668" i="1"/>
  <c r="Y401" i="1"/>
  <c r="Y440" i="1"/>
  <c r="Y473" i="1"/>
  <c r="Y500" i="1"/>
  <c r="Y561" i="1"/>
  <c r="Y569" i="1"/>
  <c r="Y635" i="1"/>
  <c r="Y669" i="1"/>
  <c r="Y418" i="1"/>
  <c r="Y436" i="1"/>
  <c r="Y452" i="1"/>
  <c r="Y474" i="1"/>
  <c r="Y498" i="1"/>
  <c r="Y523" i="1"/>
  <c r="Y563" i="1"/>
  <c r="Y610" i="1"/>
  <c r="Y637" i="1"/>
  <c r="Y647" i="1"/>
  <c r="Y673" i="1"/>
  <c r="Y697" i="1"/>
  <c r="Y701" i="1"/>
  <c r="Y395" i="1"/>
  <c r="Y412" i="1"/>
  <c r="Y422" i="1"/>
  <c r="Y430" i="1"/>
  <c r="Y437" i="1"/>
  <c r="Y476" i="1"/>
  <c r="Y488" i="1"/>
  <c r="Y495" i="1"/>
  <c r="Y535" i="1"/>
  <c r="Y572" i="1"/>
  <c r="Y613" i="1"/>
  <c r="Y649" i="1"/>
  <c r="Y694" i="1"/>
  <c r="Y429" i="1"/>
  <c r="Y468" i="1"/>
  <c r="Y487" i="1"/>
  <c r="Y506" i="1"/>
  <c r="Y512" i="1"/>
  <c r="Y541" i="1"/>
  <c r="Y547" i="1"/>
  <c r="Y615" i="1"/>
  <c r="Y632" i="1"/>
  <c r="Y687" i="1"/>
  <c r="Y379" i="1"/>
  <c r="Y399" i="1"/>
  <c r="Y469" i="1"/>
  <c r="Y515" i="1"/>
  <c r="Y540" i="1"/>
  <c r="Y578" i="1"/>
  <c r="Y605" i="1"/>
  <c r="Y651" i="1"/>
  <c r="Y662" i="1"/>
  <c r="Y689" i="1"/>
  <c r="Y238" i="1"/>
  <c r="Y313" i="1"/>
  <c r="Y341" i="1"/>
  <c r="Y345" i="1"/>
  <c r="Y678" i="1"/>
  <c r="Y581" i="1"/>
  <c r="Y255" i="1"/>
  <c r="Y269" i="1"/>
  <c r="Y287" i="1"/>
  <c r="Y348" i="1"/>
  <c r="Y366" i="1"/>
  <c r="Y372" i="1"/>
  <c r="Y408" i="1"/>
  <c r="Y618" i="1"/>
  <c r="Y397" i="1"/>
  <c r="Y447" i="1"/>
  <c r="Y478" i="1"/>
  <c r="Y553" i="1"/>
  <c r="Y557" i="1"/>
  <c r="Y591" i="1"/>
  <c r="Y596" i="1"/>
  <c r="Y620" i="1"/>
  <c r="Y645" i="1"/>
  <c r="Y390" i="1"/>
  <c r="Y463" i="1"/>
  <c r="Y527" i="1"/>
  <c r="Y558" i="1"/>
  <c r="Y567" i="1"/>
  <c r="Y590" i="1"/>
  <c r="Y626" i="1"/>
  <c r="Y381" i="1"/>
  <c r="Y402" i="1"/>
  <c r="Y442" i="1"/>
  <c r="Y479" i="1"/>
  <c r="Y525" i="1"/>
  <c r="Y562" i="1"/>
  <c r="Y570" i="1"/>
  <c r="Y646" i="1"/>
  <c r="Y414" i="1"/>
  <c r="Y419" i="1"/>
  <c r="Y438" i="1"/>
  <c r="Y453" i="1"/>
  <c r="Y481" i="1"/>
  <c r="Y499" i="1"/>
  <c r="Y524" i="1"/>
  <c r="Y564" i="1"/>
  <c r="Y627" i="1"/>
  <c r="Y638" i="1"/>
  <c r="Y648" i="1"/>
  <c r="Y674" i="1"/>
  <c r="Y698" i="1"/>
  <c r="Y384" i="1"/>
  <c r="Y404" i="1"/>
  <c r="Y413" i="1"/>
  <c r="Y423" i="1"/>
  <c r="Y431" i="1"/>
  <c r="Y455" i="1"/>
  <c r="Y482" i="1"/>
  <c r="Y489" i="1"/>
  <c r="Y503" i="1"/>
  <c r="Y536" i="1"/>
  <c r="Y576" i="1"/>
  <c r="Y614" i="1"/>
  <c r="Y658" i="1"/>
  <c r="Y421" i="1"/>
  <c r="Y433" i="1"/>
  <c r="Y475" i="1"/>
  <c r="Y490" i="1"/>
  <c r="Y509" i="1"/>
  <c r="Y514" i="1"/>
  <c r="Y542" i="1"/>
  <c r="Y548" i="1"/>
  <c r="Y616" i="1"/>
  <c r="Y650" i="1"/>
  <c r="Y688" i="1"/>
  <c r="Y386" i="1"/>
  <c r="Y459" i="1"/>
  <c r="Y477" i="1"/>
  <c r="Y516" i="1"/>
  <c r="Y543" i="1"/>
  <c r="Y579" i="1"/>
  <c r="Y624" i="1"/>
  <c r="Y659" i="1"/>
  <c r="Y676" i="1"/>
  <c r="AD4" i="1"/>
  <c r="X3" i="1"/>
  <c r="T143" i="1"/>
  <c r="S143" i="1"/>
  <c r="R143" i="1"/>
  <c r="Q143" i="1"/>
  <c r="P143" i="1"/>
  <c r="O143" i="1"/>
  <c r="N143" i="1"/>
  <c r="M143" i="1"/>
  <c r="L143" i="1"/>
  <c r="K143" i="1"/>
  <c r="T142" i="1"/>
  <c r="S142" i="1"/>
  <c r="R142" i="1"/>
  <c r="Q142" i="1"/>
  <c r="P142" i="1"/>
  <c r="O142" i="1"/>
  <c r="N142" i="1"/>
  <c r="M142" i="1"/>
  <c r="L142" i="1"/>
  <c r="K142" i="1"/>
  <c r="T141" i="1"/>
  <c r="S141" i="1"/>
  <c r="R141" i="1"/>
  <c r="Q141" i="1"/>
  <c r="P141" i="1"/>
  <c r="O141" i="1"/>
  <c r="N141" i="1"/>
  <c r="M141" i="1"/>
  <c r="L141" i="1"/>
  <c r="K141" i="1"/>
  <c r="AE141" i="1" s="1"/>
  <c r="T140" i="1"/>
  <c r="S140" i="1"/>
  <c r="R140" i="1"/>
  <c r="Q140" i="1"/>
  <c r="P140" i="1"/>
  <c r="O140" i="1"/>
  <c r="N140" i="1"/>
  <c r="M140" i="1"/>
  <c r="L140" i="1"/>
  <c r="K140" i="1"/>
  <c r="T139" i="1"/>
  <c r="S139" i="1"/>
  <c r="R139" i="1"/>
  <c r="Q139" i="1"/>
  <c r="P139" i="1"/>
  <c r="O139" i="1"/>
  <c r="N139" i="1"/>
  <c r="M139" i="1"/>
  <c r="L139" i="1"/>
  <c r="K139" i="1"/>
  <c r="T138" i="1"/>
  <c r="S138" i="1"/>
  <c r="R138" i="1"/>
  <c r="Q138" i="1"/>
  <c r="P138" i="1"/>
  <c r="O138" i="1"/>
  <c r="N138" i="1"/>
  <c r="M138" i="1"/>
  <c r="L138" i="1"/>
  <c r="K138" i="1"/>
  <c r="T137" i="1"/>
  <c r="S137" i="1"/>
  <c r="R137" i="1"/>
  <c r="Q137" i="1"/>
  <c r="P137" i="1"/>
  <c r="O137" i="1"/>
  <c r="N137" i="1"/>
  <c r="M137" i="1"/>
  <c r="L137" i="1"/>
  <c r="K137" i="1"/>
  <c r="AE137" i="1" s="1"/>
  <c r="T136" i="1"/>
  <c r="S136" i="1"/>
  <c r="R136" i="1"/>
  <c r="Q136" i="1"/>
  <c r="P136" i="1"/>
  <c r="O136" i="1"/>
  <c r="N136" i="1"/>
  <c r="M136" i="1"/>
  <c r="L136" i="1"/>
  <c r="K136" i="1"/>
  <c r="T135" i="1"/>
  <c r="S135" i="1"/>
  <c r="R135" i="1"/>
  <c r="Q135" i="1"/>
  <c r="P135" i="1"/>
  <c r="O135" i="1"/>
  <c r="N135" i="1"/>
  <c r="M135" i="1"/>
  <c r="L135" i="1"/>
  <c r="K135" i="1"/>
  <c r="T134" i="1"/>
  <c r="S134" i="1"/>
  <c r="R134" i="1"/>
  <c r="Q134" i="1"/>
  <c r="P134" i="1"/>
  <c r="O134" i="1"/>
  <c r="N134" i="1"/>
  <c r="M134" i="1"/>
  <c r="L134" i="1"/>
  <c r="K134" i="1"/>
  <c r="T133" i="1"/>
  <c r="S133" i="1"/>
  <c r="R133" i="1"/>
  <c r="Q133" i="1"/>
  <c r="P133" i="1"/>
  <c r="O133" i="1"/>
  <c r="N133" i="1"/>
  <c r="M133" i="1"/>
  <c r="L133" i="1"/>
  <c r="K133" i="1"/>
  <c r="AE133" i="1" s="1"/>
  <c r="T132" i="1"/>
  <c r="S132" i="1"/>
  <c r="R132" i="1"/>
  <c r="Q132" i="1"/>
  <c r="P132" i="1"/>
  <c r="O132" i="1"/>
  <c r="N132" i="1"/>
  <c r="M132" i="1"/>
  <c r="L132" i="1"/>
  <c r="K132" i="1"/>
  <c r="T131" i="1"/>
  <c r="S131" i="1"/>
  <c r="R131" i="1"/>
  <c r="Q131" i="1"/>
  <c r="P131" i="1"/>
  <c r="O131" i="1"/>
  <c r="N131" i="1"/>
  <c r="M131" i="1"/>
  <c r="L131" i="1"/>
  <c r="K131" i="1"/>
  <c r="T130" i="1"/>
  <c r="S130" i="1"/>
  <c r="R130" i="1"/>
  <c r="Q130" i="1"/>
  <c r="P130" i="1"/>
  <c r="O130" i="1"/>
  <c r="N130" i="1"/>
  <c r="M130" i="1"/>
  <c r="L130" i="1"/>
  <c r="K130" i="1"/>
  <c r="T129" i="1"/>
  <c r="S129" i="1"/>
  <c r="R129" i="1"/>
  <c r="Q129" i="1"/>
  <c r="P129" i="1"/>
  <c r="O129" i="1"/>
  <c r="N129" i="1"/>
  <c r="M129" i="1"/>
  <c r="L129" i="1"/>
  <c r="K129" i="1"/>
  <c r="AE129" i="1" s="1"/>
  <c r="T128" i="1"/>
  <c r="S128" i="1"/>
  <c r="R128" i="1"/>
  <c r="Q128" i="1"/>
  <c r="P128" i="1"/>
  <c r="O128" i="1"/>
  <c r="N128" i="1"/>
  <c r="M128" i="1"/>
  <c r="L128" i="1"/>
  <c r="K128" i="1"/>
  <c r="T127" i="1"/>
  <c r="S127" i="1"/>
  <c r="R127" i="1"/>
  <c r="Q127" i="1"/>
  <c r="P127" i="1"/>
  <c r="O127" i="1"/>
  <c r="N127" i="1"/>
  <c r="M127" i="1"/>
  <c r="L127" i="1"/>
  <c r="K127" i="1"/>
  <c r="AE127" i="1" s="1"/>
  <c r="T126" i="1"/>
  <c r="S126" i="1"/>
  <c r="R126" i="1"/>
  <c r="Q126" i="1"/>
  <c r="P126" i="1"/>
  <c r="O126" i="1"/>
  <c r="N126" i="1"/>
  <c r="M126" i="1"/>
  <c r="L126" i="1"/>
  <c r="K126" i="1"/>
  <c r="T125" i="1"/>
  <c r="S125" i="1"/>
  <c r="R125" i="1"/>
  <c r="Q125" i="1"/>
  <c r="P125" i="1"/>
  <c r="O125" i="1"/>
  <c r="N125" i="1"/>
  <c r="M125" i="1"/>
  <c r="L125" i="1"/>
  <c r="K125" i="1"/>
  <c r="AE125" i="1" s="1"/>
  <c r="T124" i="1"/>
  <c r="S124" i="1"/>
  <c r="R124" i="1"/>
  <c r="Q124" i="1"/>
  <c r="P124" i="1"/>
  <c r="O124" i="1"/>
  <c r="N124" i="1"/>
  <c r="M124" i="1"/>
  <c r="L124" i="1"/>
  <c r="K124" i="1"/>
  <c r="T123" i="1"/>
  <c r="S123" i="1"/>
  <c r="R123" i="1"/>
  <c r="Q123" i="1"/>
  <c r="P123" i="1"/>
  <c r="O123" i="1"/>
  <c r="N123" i="1"/>
  <c r="M123" i="1"/>
  <c r="L123" i="1"/>
  <c r="K123" i="1"/>
  <c r="AE123" i="1" s="1"/>
  <c r="T122" i="1"/>
  <c r="S122" i="1"/>
  <c r="R122" i="1"/>
  <c r="Q122" i="1"/>
  <c r="P122" i="1"/>
  <c r="O122" i="1"/>
  <c r="N122" i="1"/>
  <c r="M122" i="1"/>
  <c r="L122" i="1"/>
  <c r="K122" i="1"/>
  <c r="T121" i="1"/>
  <c r="S121" i="1"/>
  <c r="R121" i="1"/>
  <c r="Q121" i="1"/>
  <c r="P121" i="1"/>
  <c r="O121" i="1"/>
  <c r="N121" i="1"/>
  <c r="M121" i="1"/>
  <c r="L121" i="1"/>
  <c r="K121" i="1"/>
  <c r="AE121" i="1" s="1"/>
  <c r="T120" i="1"/>
  <c r="S120" i="1"/>
  <c r="R120" i="1"/>
  <c r="Q120" i="1"/>
  <c r="P120" i="1"/>
  <c r="O120" i="1"/>
  <c r="N120" i="1"/>
  <c r="M120" i="1"/>
  <c r="L120" i="1"/>
  <c r="K120" i="1"/>
  <c r="T119" i="1"/>
  <c r="S119" i="1"/>
  <c r="R119" i="1"/>
  <c r="Q119" i="1"/>
  <c r="P119" i="1"/>
  <c r="O119" i="1"/>
  <c r="N119" i="1"/>
  <c r="M119" i="1"/>
  <c r="L119" i="1"/>
  <c r="K119" i="1"/>
  <c r="AE119" i="1" s="1"/>
  <c r="T118" i="1"/>
  <c r="S118" i="1"/>
  <c r="R118" i="1"/>
  <c r="Q118" i="1"/>
  <c r="P118" i="1"/>
  <c r="O118" i="1"/>
  <c r="N118" i="1"/>
  <c r="M118" i="1"/>
  <c r="L118" i="1"/>
  <c r="K118" i="1"/>
  <c r="T117" i="1"/>
  <c r="S117" i="1"/>
  <c r="R117" i="1"/>
  <c r="Q117" i="1"/>
  <c r="P117" i="1"/>
  <c r="O117" i="1"/>
  <c r="N117" i="1"/>
  <c r="M117" i="1"/>
  <c r="L117" i="1"/>
  <c r="K117" i="1"/>
  <c r="AE117" i="1" s="1"/>
  <c r="T116" i="1"/>
  <c r="S116" i="1"/>
  <c r="R116" i="1"/>
  <c r="Q116" i="1"/>
  <c r="P116" i="1"/>
  <c r="O116" i="1"/>
  <c r="N116" i="1"/>
  <c r="M116" i="1"/>
  <c r="L116" i="1"/>
  <c r="K116" i="1"/>
  <c r="T115" i="1"/>
  <c r="S115" i="1"/>
  <c r="R115" i="1"/>
  <c r="Q115" i="1"/>
  <c r="P115" i="1"/>
  <c r="O115" i="1"/>
  <c r="N115" i="1"/>
  <c r="M115" i="1"/>
  <c r="L115" i="1"/>
  <c r="K115" i="1"/>
  <c r="AE115" i="1" s="1"/>
  <c r="T114" i="1"/>
  <c r="S114" i="1"/>
  <c r="R114" i="1"/>
  <c r="Q114" i="1"/>
  <c r="P114" i="1"/>
  <c r="O114" i="1"/>
  <c r="N114" i="1"/>
  <c r="M114" i="1"/>
  <c r="L114" i="1"/>
  <c r="K114" i="1"/>
  <c r="T113" i="1"/>
  <c r="S113" i="1"/>
  <c r="R113" i="1"/>
  <c r="Q113" i="1"/>
  <c r="P113" i="1"/>
  <c r="O113" i="1"/>
  <c r="N113" i="1"/>
  <c r="M113" i="1"/>
  <c r="L113" i="1"/>
  <c r="K113" i="1"/>
  <c r="AE113" i="1" s="1"/>
  <c r="T112" i="1"/>
  <c r="S112" i="1"/>
  <c r="R112" i="1"/>
  <c r="Q112" i="1"/>
  <c r="P112" i="1"/>
  <c r="O112" i="1"/>
  <c r="N112" i="1"/>
  <c r="M112" i="1"/>
  <c r="L112" i="1"/>
  <c r="K112" i="1"/>
  <c r="T111" i="1"/>
  <c r="S111" i="1"/>
  <c r="R111" i="1"/>
  <c r="Q111" i="1"/>
  <c r="P111" i="1"/>
  <c r="O111" i="1"/>
  <c r="N111" i="1"/>
  <c r="M111" i="1"/>
  <c r="L111" i="1"/>
  <c r="K111" i="1"/>
  <c r="AE111" i="1" s="1"/>
  <c r="T110" i="1"/>
  <c r="S110" i="1"/>
  <c r="R110" i="1"/>
  <c r="Q110" i="1"/>
  <c r="P110" i="1"/>
  <c r="O110" i="1"/>
  <c r="N110" i="1"/>
  <c r="M110" i="1"/>
  <c r="L110" i="1"/>
  <c r="K110" i="1"/>
  <c r="T109" i="1"/>
  <c r="S109" i="1"/>
  <c r="R109" i="1"/>
  <c r="Q109" i="1"/>
  <c r="P109" i="1"/>
  <c r="O109" i="1"/>
  <c r="N109" i="1"/>
  <c r="M109" i="1"/>
  <c r="L109" i="1"/>
  <c r="K109" i="1"/>
  <c r="AE109" i="1" s="1"/>
  <c r="T108" i="1"/>
  <c r="S108" i="1"/>
  <c r="R108" i="1"/>
  <c r="Q108" i="1"/>
  <c r="P108" i="1"/>
  <c r="O108" i="1"/>
  <c r="N108" i="1"/>
  <c r="M108" i="1"/>
  <c r="L108" i="1"/>
  <c r="K108" i="1"/>
  <c r="T107" i="1"/>
  <c r="S107" i="1"/>
  <c r="R107" i="1"/>
  <c r="Q107" i="1"/>
  <c r="P107" i="1"/>
  <c r="O107" i="1"/>
  <c r="N107" i="1"/>
  <c r="M107" i="1"/>
  <c r="L107" i="1"/>
  <c r="K107" i="1"/>
  <c r="AE107" i="1" s="1"/>
  <c r="T106" i="1"/>
  <c r="S106" i="1"/>
  <c r="R106" i="1"/>
  <c r="Q106" i="1"/>
  <c r="P106" i="1"/>
  <c r="O106" i="1"/>
  <c r="N106" i="1"/>
  <c r="M106" i="1"/>
  <c r="L106" i="1"/>
  <c r="K106" i="1"/>
  <c r="T105" i="1"/>
  <c r="S105" i="1"/>
  <c r="R105" i="1"/>
  <c r="Q105" i="1"/>
  <c r="P105" i="1"/>
  <c r="O105" i="1"/>
  <c r="N105" i="1"/>
  <c r="M105" i="1"/>
  <c r="L105" i="1"/>
  <c r="K105" i="1"/>
  <c r="AE105" i="1" s="1"/>
  <c r="T104" i="1"/>
  <c r="S104" i="1"/>
  <c r="R104" i="1"/>
  <c r="Q104" i="1"/>
  <c r="P104" i="1"/>
  <c r="O104" i="1"/>
  <c r="N104" i="1"/>
  <c r="M104" i="1"/>
  <c r="L104" i="1"/>
  <c r="K104" i="1"/>
  <c r="T103" i="1"/>
  <c r="S103" i="1"/>
  <c r="R103" i="1"/>
  <c r="Q103" i="1"/>
  <c r="P103" i="1"/>
  <c r="O103" i="1"/>
  <c r="N103" i="1"/>
  <c r="M103" i="1"/>
  <c r="L103" i="1"/>
  <c r="K103" i="1"/>
  <c r="AE103" i="1" s="1"/>
  <c r="T102" i="1"/>
  <c r="S102" i="1"/>
  <c r="R102" i="1"/>
  <c r="Q102" i="1"/>
  <c r="P102" i="1"/>
  <c r="O102" i="1"/>
  <c r="N102" i="1"/>
  <c r="M102" i="1"/>
  <c r="L102" i="1"/>
  <c r="K102" i="1"/>
  <c r="T101" i="1"/>
  <c r="S101" i="1"/>
  <c r="R101" i="1"/>
  <c r="Q101" i="1"/>
  <c r="P101" i="1"/>
  <c r="O101" i="1"/>
  <c r="N101" i="1"/>
  <c r="M101" i="1"/>
  <c r="L101" i="1"/>
  <c r="K101" i="1"/>
  <c r="AE101" i="1" s="1"/>
  <c r="T100" i="1"/>
  <c r="S100" i="1"/>
  <c r="R100" i="1"/>
  <c r="Q100" i="1"/>
  <c r="P100" i="1"/>
  <c r="O100" i="1"/>
  <c r="N100" i="1"/>
  <c r="M100" i="1"/>
  <c r="L100" i="1"/>
  <c r="K100" i="1"/>
  <c r="T99" i="1"/>
  <c r="S99" i="1"/>
  <c r="R99" i="1"/>
  <c r="Q99" i="1"/>
  <c r="P99" i="1"/>
  <c r="O99" i="1"/>
  <c r="N99" i="1"/>
  <c r="M99" i="1"/>
  <c r="L99" i="1"/>
  <c r="K99" i="1"/>
  <c r="AE99" i="1" s="1"/>
  <c r="T98" i="1"/>
  <c r="S98" i="1"/>
  <c r="R98" i="1"/>
  <c r="Q98" i="1"/>
  <c r="P98" i="1"/>
  <c r="O98" i="1"/>
  <c r="N98" i="1"/>
  <c r="M98" i="1"/>
  <c r="L98" i="1"/>
  <c r="K98" i="1"/>
  <c r="T97" i="1"/>
  <c r="S97" i="1"/>
  <c r="R97" i="1"/>
  <c r="Q97" i="1"/>
  <c r="P97" i="1"/>
  <c r="O97" i="1"/>
  <c r="N97" i="1"/>
  <c r="M97" i="1"/>
  <c r="L97" i="1"/>
  <c r="K97" i="1"/>
  <c r="AE97" i="1" s="1"/>
  <c r="T96" i="1"/>
  <c r="S96" i="1"/>
  <c r="R96" i="1"/>
  <c r="Q96" i="1"/>
  <c r="P96" i="1"/>
  <c r="O96" i="1"/>
  <c r="N96" i="1"/>
  <c r="M96" i="1"/>
  <c r="L96" i="1"/>
  <c r="K96" i="1"/>
  <c r="T95" i="1"/>
  <c r="S95" i="1"/>
  <c r="R95" i="1"/>
  <c r="Q95" i="1"/>
  <c r="P95" i="1"/>
  <c r="O95" i="1"/>
  <c r="N95" i="1"/>
  <c r="M95" i="1"/>
  <c r="L95" i="1"/>
  <c r="K95" i="1"/>
  <c r="AE95" i="1" s="1"/>
  <c r="T94" i="1"/>
  <c r="S94" i="1"/>
  <c r="R94" i="1"/>
  <c r="Q94" i="1"/>
  <c r="P94" i="1"/>
  <c r="O94" i="1"/>
  <c r="N94" i="1"/>
  <c r="M94" i="1"/>
  <c r="L94" i="1"/>
  <c r="K94" i="1"/>
  <c r="T93" i="1"/>
  <c r="S93" i="1"/>
  <c r="R93" i="1"/>
  <c r="Q93" i="1"/>
  <c r="P93" i="1"/>
  <c r="O93" i="1"/>
  <c r="N93" i="1"/>
  <c r="M93" i="1"/>
  <c r="L93" i="1"/>
  <c r="K93" i="1"/>
  <c r="AE93" i="1" s="1"/>
  <c r="T92" i="1"/>
  <c r="S92" i="1"/>
  <c r="R92" i="1"/>
  <c r="Q92" i="1"/>
  <c r="P92" i="1"/>
  <c r="O92" i="1"/>
  <c r="N92" i="1"/>
  <c r="M92" i="1"/>
  <c r="L92" i="1"/>
  <c r="K92" i="1"/>
  <c r="T91" i="1"/>
  <c r="S91" i="1"/>
  <c r="R91" i="1"/>
  <c r="Q91" i="1"/>
  <c r="P91" i="1"/>
  <c r="O91" i="1"/>
  <c r="N91" i="1"/>
  <c r="M91" i="1"/>
  <c r="L91" i="1"/>
  <c r="K91" i="1"/>
  <c r="AE91" i="1" s="1"/>
  <c r="T90" i="1"/>
  <c r="S90" i="1"/>
  <c r="R90" i="1"/>
  <c r="Q90" i="1"/>
  <c r="P90" i="1"/>
  <c r="O90" i="1"/>
  <c r="N90" i="1"/>
  <c r="M90" i="1"/>
  <c r="L90" i="1"/>
  <c r="K90" i="1"/>
  <c r="T89" i="1"/>
  <c r="S89" i="1"/>
  <c r="R89" i="1"/>
  <c r="Q89" i="1"/>
  <c r="P89" i="1"/>
  <c r="O89" i="1"/>
  <c r="N89" i="1"/>
  <c r="M89" i="1"/>
  <c r="L89" i="1"/>
  <c r="K89" i="1"/>
  <c r="AE89" i="1" s="1"/>
  <c r="T88" i="1"/>
  <c r="S88" i="1"/>
  <c r="R88" i="1"/>
  <c r="Q88" i="1"/>
  <c r="P88" i="1"/>
  <c r="O88" i="1"/>
  <c r="N88" i="1"/>
  <c r="M88" i="1"/>
  <c r="L88" i="1"/>
  <c r="K88" i="1"/>
  <c r="T87" i="1"/>
  <c r="S87" i="1"/>
  <c r="R87" i="1"/>
  <c r="Q87" i="1"/>
  <c r="P87" i="1"/>
  <c r="O87" i="1"/>
  <c r="N87" i="1"/>
  <c r="M87" i="1"/>
  <c r="L87" i="1"/>
  <c r="K87" i="1"/>
  <c r="AE87" i="1" s="1"/>
  <c r="T86" i="1"/>
  <c r="S86" i="1"/>
  <c r="R86" i="1"/>
  <c r="Q86" i="1"/>
  <c r="P86" i="1"/>
  <c r="O86" i="1"/>
  <c r="N86" i="1"/>
  <c r="M86" i="1"/>
  <c r="L86" i="1"/>
  <c r="K86" i="1"/>
  <c r="T85" i="1"/>
  <c r="S85" i="1"/>
  <c r="R85" i="1"/>
  <c r="Q85" i="1"/>
  <c r="P85" i="1"/>
  <c r="O85" i="1"/>
  <c r="N85" i="1"/>
  <c r="M85" i="1"/>
  <c r="L85" i="1"/>
  <c r="K85" i="1"/>
  <c r="AE85" i="1" s="1"/>
  <c r="T84" i="1"/>
  <c r="S84" i="1"/>
  <c r="R84" i="1"/>
  <c r="Q84" i="1"/>
  <c r="P84" i="1"/>
  <c r="O84" i="1"/>
  <c r="N84" i="1"/>
  <c r="M84" i="1"/>
  <c r="L84" i="1"/>
  <c r="K84" i="1"/>
  <c r="T83" i="1"/>
  <c r="S83" i="1"/>
  <c r="R83" i="1"/>
  <c r="Q83" i="1"/>
  <c r="P83" i="1"/>
  <c r="O83" i="1"/>
  <c r="N83" i="1"/>
  <c r="M83" i="1"/>
  <c r="L83" i="1"/>
  <c r="K83" i="1"/>
  <c r="T82" i="1"/>
  <c r="S82" i="1"/>
  <c r="R82" i="1"/>
  <c r="Q82" i="1"/>
  <c r="P82" i="1"/>
  <c r="O82" i="1"/>
  <c r="N82" i="1"/>
  <c r="M82" i="1"/>
  <c r="L82" i="1"/>
  <c r="K82" i="1"/>
  <c r="T81" i="1"/>
  <c r="S81" i="1"/>
  <c r="R81" i="1"/>
  <c r="Q81" i="1"/>
  <c r="P81" i="1"/>
  <c r="O81" i="1"/>
  <c r="N81" i="1"/>
  <c r="M81" i="1"/>
  <c r="L81" i="1"/>
  <c r="K81" i="1"/>
  <c r="AE81" i="1" s="1"/>
  <c r="T80" i="1"/>
  <c r="S80" i="1"/>
  <c r="R80" i="1"/>
  <c r="Q80" i="1"/>
  <c r="P80" i="1"/>
  <c r="O80" i="1"/>
  <c r="N80" i="1"/>
  <c r="M80" i="1"/>
  <c r="L80" i="1"/>
  <c r="K80" i="1"/>
  <c r="T79" i="1"/>
  <c r="S79" i="1"/>
  <c r="R79" i="1"/>
  <c r="Q79" i="1"/>
  <c r="P79" i="1"/>
  <c r="O79" i="1"/>
  <c r="N79" i="1"/>
  <c r="M79" i="1"/>
  <c r="L79" i="1"/>
  <c r="K79" i="1"/>
  <c r="AE79" i="1" s="1"/>
  <c r="T78" i="1"/>
  <c r="S78" i="1"/>
  <c r="R78" i="1"/>
  <c r="Q78" i="1"/>
  <c r="P78" i="1"/>
  <c r="O78" i="1"/>
  <c r="N78" i="1"/>
  <c r="M78" i="1"/>
  <c r="L78" i="1"/>
  <c r="K78" i="1"/>
  <c r="T77" i="1"/>
  <c r="S77" i="1"/>
  <c r="R77" i="1"/>
  <c r="Q77" i="1"/>
  <c r="P77" i="1"/>
  <c r="O77" i="1"/>
  <c r="N77" i="1"/>
  <c r="M77" i="1"/>
  <c r="L77" i="1"/>
  <c r="K77" i="1"/>
  <c r="AE77" i="1" s="1"/>
  <c r="T76" i="1"/>
  <c r="S76" i="1"/>
  <c r="R76" i="1"/>
  <c r="Q76" i="1"/>
  <c r="P76" i="1"/>
  <c r="O76" i="1"/>
  <c r="N76" i="1"/>
  <c r="M76" i="1"/>
  <c r="L76" i="1"/>
  <c r="K76" i="1"/>
  <c r="T75" i="1"/>
  <c r="S75" i="1"/>
  <c r="R75" i="1"/>
  <c r="Q75" i="1"/>
  <c r="P75" i="1"/>
  <c r="O75" i="1"/>
  <c r="N75" i="1"/>
  <c r="M75" i="1"/>
  <c r="L75" i="1"/>
  <c r="K75" i="1"/>
  <c r="AE75" i="1" s="1"/>
  <c r="T74" i="1"/>
  <c r="S74" i="1"/>
  <c r="R74" i="1"/>
  <c r="Q74" i="1"/>
  <c r="P74" i="1"/>
  <c r="O74" i="1"/>
  <c r="N74" i="1"/>
  <c r="M74" i="1"/>
  <c r="L74" i="1"/>
  <c r="K74" i="1"/>
  <c r="T73" i="1"/>
  <c r="S73" i="1"/>
  <c r="R73" i="1"/>
  <c r="Q73" i="1"/>
  <c r="P73" i="1"/>
  <c r="O73" i="1"/>
  <c r="N73" i="1"/>
  <c r="M73" i="1"/>
  <c r="L73" i="1"/>
  <c r="K73" i="1"/>
  <c r="AE73" i="1" s="1"/>
  <c r="T72" i="1"/>
  <c r="S72" i="1"/>
  <c r="R72" i="1"/>
  <c r="Q72" i="1"/>
  <c r="P72" i="1"/>
  <c r="O72" i="1"/>
  <c r="N72" i="1"/>
  <c r="M72" i="1"/>
  <c r="L72" i="1"/>
  <c r="K72" i="1"/>
  <c r="T71" i="1"/>
  <c r="S71" i="1"/>
  <c r="R71" i="1"/>
  <c r="Q71" i="1"/>
  <c r="P71" i="1"/>
  <c r="O71" i="1"/>
  <c r="N71" i="1"/>
  <c r="M71" i="1"/>
  <c r="L71" i="1"/>
  <c r="K71" i="1"/>
  <c r="AE71" i="1" s="1"/>
  <c r="T70" i="1"/>
  <c r="S70" i="1"/>
  <c r="R70" i="1"/>
  <c r="Q70" i="1"/>
  <c r="P70" i="1"/>
  <c r="O70" i="1"/>
  <c r="N70" i="1"/>
  <c r="M70" i="1"/>
  <c r="L70" i="1"/>
  <c r="K70" i="1"/>
  <c r="T69" i="1"/>
  <c r="S69" i="1"/>
  <c r="R69" i="1"/>
  <c r="Q69" i="1"/>
  <c r="P69" i="1"/>
  <c r="O69" i="1"/>
  <c r="N69" i="1"/>
  <c r="M69" i="1"/>
  <c r="L69" i="1"/>
  <c r="K69" i="1"/>
  <c r="AE69" i="1" s="1"/>
  <c r="T68" i="1"/>
  <c r="S68" i="1"/>
  <c r="R68" i="1"/>
  <c r="Q68" i="1"/>
  <c r="P68" i="1"/>
  <c r="O68" i="1"/>
  <c r="N68" i="1"/>
  <c r="M68" i="1"/>
  <c r="L68" i="1"/>
  <c r="K68" i="1"/>
  <c r="T67" i="1"/>
  <c r="S67" i="1"/>
  <c r="R67" i="1"/>
  <c r="Q67" i="1"/>
  <c r="P67" i="1"/>
  <c r="O67" i="1"/>
  <c r="N67" i="1"/>
  <c r="M67" i="1"/>
  <c r="L67" i="1"/>
  <c r="K67" i="1"/>
  <c r="AE67" i="1" s="1"/>
  <c r="T66" i="1"/>
  <c r="S66" i="1"/>
  <c r="R66" i="1"/>
  <c r="Q66" i="1"/>
  <c r="P66" i="1"/>
  <c r="O66" i="1"/>
  <c r="N66" i="1"/>
  <c r="M66" i="1"/>
  <c r="L66" i="1"/>
  <c r="K66" i="1"/>
  <c r="T65" i="1"/>
  <c r="S65" i="1"/>
  <c r="R65" i="1"/>
  <c r="Q65" i="1"/>
  <c r="P65" i="1"/>
  <c r="O65" i="1"/>
  <c r="N65" i="1"/>
  <c r="M65" i="1"/>
  <c r="L65" i="1"/>
  <c r="K65" i="1"/>
  <c r="T64" i="1"/>
  <c r="S64" i="1"/>
  <c r="R64" i="1"/>
  <c r="Q64" i="1"/>
  <c r="P64" i="1"/>
  <c r="O64" i="1"/>
  <c r="N64" i="1"/>
  <c r="M64" i="1"/>
  <c r="L64" i="1"/>
  <c r="K64" i="1"/>
  <c r="T63" i="1"/>
  <c r="S63" i="1"/>
  <c r="R63" i="1"/>
  <c r="Q63" i="1"/>
  <c r="P63" i="1"/>
  <c r="O63" i="1"/>
  <c r="N63" i="1"/>
  <c r="M63" i="1"/>
  <c r="L63" i="1"/>
  <c r="K63" i="1"/>
  <c r="AE63" i="1" s="1"/>
  <c r="T62" i="1"/>
  <c r="S62" i="1"/>
  <c r="R62" i="1"/>
  <c r="Q62" i="1"/>
  <c r="P62" i="1"/>
  <c r="O62" i="1"/>
  <c r="N62" i="1"/>
  <c r="M62" i="1"/>
  <c r="L62" i="1"/>
  <c r="K62" i="1"/>
  <c r="T61" i="1"/>
  <c r="S61" i="1"/>
  <c r="R61" i="1"/>
  <c r="Q61" i="1"/>
  <c r="P61" i="1"/>
  <c r="O61" i="1"/>
  <c r="N61" i="1"/>
  <c r="M61" i="1"/>
  <c r="L61" i="1"/>
  <c r="K61" i="1"/>
  <c r="AE61" i="1" s="1"/>
  <c r="T60" i="1"/>
  <c r="S60" i="1"/>
  <c r="R60" i="1"/>
  <c r="Q60" i="1"/>
  <c r="P60" i="1"/>
  <c r="O60" i="1"/>
  <c r="N60" i="1"/>
  <c r="M60" i="1"/>
  <c r="L60" i="1"/>
  <c r="K60" i="1"/>
  <c r="T59" i="1"/>
  <c r="S59" i="1"/>
  <c r="R59" i="1"/>
  <c r="Q59" i="1"/>
  <c r="P59" i="1"/>
  <c r="O59" i="1"/>
  <c r="N59" i="1"/>
  <c r="M59" i="1"/>
  <c r="L59" i="1"/>
  <c r="K59" i="1"/>
  <c r="AE59" i="1" s="1"/>
  <c r="T58" i="1"/>
  <c r="S58" i="1"/>
  <c r="R58" i="1"/>
  <c r="Q58" i="1"/>
  <c r="P58" i="1"/>
  <c r="O58" i="1"/>
  <c r="N58" i="1"/>
  <c r="M58" i="1"/>
  <c r="L58" i="1"/>
  <c r="K58" i="1"/>
  <c r="T57" i="1"/>
  <c r="S57" i="1"/>
  <c r="R57" i="1"/>
  <c r="Q57" i="1"/>
  <c r="P57" i="1"/>
  <c r="O57" i="1"/>
  <c r="N57" i="1"/>
  <c r="M57" i="1"/>
  <c r="L57" i="1"/>
  <c r="K57" i="1"/>
  <c r="AE57" i="1" s="1"/>
  <c r="T56" i="1"/>
  <c r="S56" i="1"/>
  <c r="R56" i="1"/>
  <c r="Q56" i="1"/>
  <c r="P56" i="1"/>
  <c r="O56" i="1"/>
  <c r="N56" i="1"/>
  <c r="M56" i="1"/>
  <c r="L56" i="1"/>
  <c r="K56" i="1"/>
  <c r="T55" i="1"/>
  <c r="S55" i="1"/>
  <c r="R55" i="1"/>
  <c r="Q55" i="1"/>
  <c r="P55" i="1"/>
  <c r="O55" i="1"/>
  <c r="N55" i="1"/>
  <c r="M55" i="1"/>
  <c r="L55" i="1"/>
  <c r="K55" i="1"/>
  <c r="AE55" i="1" s="1"/>
  <c r="T54" i="1"/>
  <c r="S54" i="1"/>
  <c r="R54" i="1"/>
  <c r="Q54" i="1"/>
  <c r="P54" i="1"/>
  <c r="O54" i="1"/>
  <c r="N54" i="1"/>
  <c r="M54" i="1"/>
  <c r="L54" i="1"/>
  <c r="K54" i="1"/>
  <c r="T53" i="1"/>
  <c r="S53" i="1"/>
  <c r="R53" i="1"/>
  <c r="Q53" i="1"/>
  <c r="P53" i="1"/>
  <c r="O53" i="1"/>
  <c r="N53" i="1"/>
  <c r="M53" i="1"/>
  <c r="L53" i="1"/>
  <c r="K53" i="1"/>
  <c r="AE53" i="1" s="1"/>
  <c r="T52" i="1"/>
  <c r="S52" i="1"/>
  <c r="R52" i="1"/>
  <c r="Q52" i="1"/>
  <c r="P52" i="1"/>
  <c r="O52" i="1"/>
  <c r="N52" i="1"/>
  <c r="M52" i="1"/>
  <c r="L52" i="1"/>
  <c r="K52" i="1"/>
  <c r="T51" i="1"/>
  <c r="S51" i="1"/>
  <c r="R51" i="1"/>
  <c r="Q51" i="1"/>
  <c r="P51" i="1"/>
  <c r="O51" i="1"/>
  <c r="N51" i="1"/>
  <c r="M51" i="1"/>
  <c r="L51" i="1"/>
  <c r="K51" i="1"/>
  <c r="AE51" i="1" s="1"/>
  <c r="T50" i="1"/>
  <c r="S50" i="1"/>
  <c r="R50" i="1"/>
  <c r="Q50" i="1"/>
  <c r="P50" i="1"/>
  <c r="O50" i="1"/>
  <c r="N50" i="1"/>
  <c r="M50" i="1"/>
  <c r="L50" i="1"/>
  <c r="K50" i="1"/>
  <c r="T49" i="1"/>
  <c r="S49" i="1"/>
  <c r="R49" i="1"/>
  <c r="Q49" i="1"/>
  <c r="P49" i="1"/>
  <c r="O49" i="1"/>
  <c r="N49" i="1"/>
  <c r="M49" i="1"/>
  <c r="L49" i="1"/>
  <c r="K49" i="1"/>
  <c r="AE49" i="1" s="1"/>
  <c r="T48" i="1"/>
  <c r="S48" i="1"/>
  <c r="R48" i="1"/>
  <c r="Q48" i="1"/>
  <c r="P48" i="1"/>
  <c r="O48" i="1"/>
  <c r="N48" i="1"/>
  <c r="M48" i="1"/>
  <c r="L48" i="1"/>
  <c r="K48" i="1"/>
  <c r="T47" i="1"/>
  <c r="S47" i="1"/>
  <c r="R47" i="1"/>
  <c r="Q47" i="1"/>
  <c r="P47" i="1"/>
  <c r="O47" i="1"/>
  <c r="N47" i="1"/>
  <c r="M47" i="1"/>
  <c r="L47" i="1"/>
  <c r="K47" i="1"/>
  <c r="AE47" i="1" s="1"/>
  <c r="T46" i="1"/>
  <c r="S46" i="1"/>
  <c r="R46" i="1"/>
  <c r="Q46" i="1"/>
  <c r="P46" i="1"/>
  <c r="O46" i="1"/>
  <c r="N46" i="1"/>
  <c r="M46" i="1"/>
  <c r="L46" i="1"/>
  <c r="K46" i="1"/>
  <c r="T45" i="1"/>
  <c r="S45" i="1"/>
  <c r="R45" i="1"/>
  <c r="Q45" i="1"/>
  <c r="P45" i="1"/>
  <c r="O45" i="1"/>
  <c r="N45" i="1"/>
  <c r="M45" i="1"/>
  <c r="L45" i="1"/>
  <c r="K45" i="1"/>
  <c r="AE45" i="1" s="1"/>
  <c r="T44" i="1"/>
  <c r="S44" i="1"/>
  <c r="R44" i="1"/>
  <c r="Q44" i="1"/>
  <c r="P44" i="1"/>
  <c r="O44" i="1"/>
  <c r="N44" i="1"/>
  <c r="M44" i="1"/>
  <c r="L44" i="1"/>
  <c r="K44" i="1"/>
  <c r="T43" i="1"/>
  <c r="S43" i="1"/>
  <c r="R43" i="1"/>
  <c r="Q43" i="1"/>
  <c r="P43" i="1"/>
  <c r="O43" i="1"/>
  <c r="N43" i="1"/>
  <c r="M43" i="1"/>
  <c r="L43" i="1"/>
  <c r="K43" i="1"/>
  <c r="AE43" i="1" s="1"/>
  <c r="T42" i="1"/>
  <c r="S42" i="1"/>
  <c r="R42" i="1"/>
  <c r="Q42" i="1"/>
  <c r="P42" i="1"/>
  <c r="O42" i="1"/>
  <c r="N42" i="1"/>
  <c r="M42" i="1"/>
  <c r="L42" i="1"/>
  <c r="K42" i="1"/>
  <c r="T41" i="1"/>
  <c r="S41" i="1"/>
  <c r="R41" i="1"/>
  <c r="Q41" i="1"/>
  <c r="P41" i="1"/>
  <c r="O41" i="1"/>
  <c r="N41" i="1"/>
  <c r="M41" i="1"/>
  <c r="L41" i="1"/>
  <c r="K41" i="1"/>
  <c r="AE41" i="1" s="1"/>
  <c r="T40" i="1"/>
  <c r="S40" i="1"/>
  <c r="R40" i="1"/>
  <c r="Q40" i="1"/>
  <c r="P40" i="1"/>
  <c r="O40" i="1"/>
  <c r="N40" i="1"/>
  <c r="M40" i="1"/>
  <c r="L40" i="1"/>
  <c r="K40" i="1"/>
  <c r="T39" i="1"/>
  <c r="S39" i="1"/>
  <c r="R39" i="1"/>
  <c r="Q39" i="1"/>
  <c r="P39" i="1"/>
  <c r="O39" i="1"/>
  <c r="N39" i="1"/>
  <c r="M39" i="1"/>
  <c r="L39" i="1"/>
  <c r="K39" i="1"/>
  <c r="AE39" i="1" s="1"/>
  <c r="T38" i="1"/>
  <c r="S38" i="1"/>
  <c r="R38" i="1"/>
  <c r="Q38" i="1"/>
  <c r="P38" i="1"/>
  <c r="O38" i="1"/>
  <c r="N38" i="1"/>
  <c r="M38" i="1"/>
  <c r="L38" i="1"/>
  <c r="K38" i="1"/>
  <c r="T37" i="1"/>
  <c r="S37" i="1"/>
  <c r="R37" i="1"/>
  <c r="Q37" i="1"/>
  <c r="P37" i="1"/>
  <c r="O37" i="1"/>
  <c r="N37" i="1"/>
  <c r="M37" i="1"/>
  <c r="L37" i="1"/>
  <c r="K37" i="1"/>
  <c r="AE37" i="1" s="1"/>
  <c r="T36" i="1"/>
  <c r="S36" i="1"/>
  <c r="R36" i="1"/>
  <c r="Q36" i="1"/>
  <c r="P36" i="1"/>
  <c r="O36" i="1"/>
  <c r="N36" i="1"/>
  <c r="M36" i="1"/>
  <c r="L36" i="1"/>
  <c r="K36" i="1"/>
  <c r="T35" i="1"/>
  <c r="S35" i="1"/>
  <c r="R35" i="1"/>
  <c r="Q35" i="1"/>
  <c r="P35" i="1"/>
  <c r="O35" i="1"/>
  <c r="N35" i="1"/>
  <c r="M35" i="1"/>
  <c r="L35" i="1"/>
  <c r="K35" i="1"/>
  <c r="AE35" i="1" s="1"/>
  <c r="T34" i="1"/>
  <c r="S34" i="1"/>
  <c r="R34" i="1"/>
  <c r="Q34" i="1"/>
  <c r="P34" i="1"/>
  <c r="O34" i="1"/>
  <c r="N34" i="1"/>
  <c r="M34" i="1"/>
  <c r="L34" i="1"/>
  <c r="K34" i="1"/>
  <c r="T33" i="1"/>
  <c r="S33" i="1"/>
  <c r="R33" i="1"/>
  <c r="Q33" i="1"/>
  <c r="P33" i="1"/>
  <c r="O33" i="1"/>
  <c r="N33" i="1"/>
  <c r="M33" i="1"/>
  <c r="L33" i="1"/>
  <c r="K33" i="1"/>
  <c r="AE33" i="1" s="1"/>
  <c r="T32" i="1"/>
  <c r="S32" i="1"/>
  <c r="R32" i="1"/>
  <c r="Q32" i="1"/>
  <c r="P32" i="1"/>
  <c r="O32" i="1"/>
  <c r="N32" i="1"/>
  <c r="M32" i="1"/>
  <c r="L32" i="1"/>
  <c r="K32" i="1"/>
  <c r="T31" i="1"/>
  <c r="S31" i="1"/>
  <c r="R31" i="1"/>
  <c r="Q31" i="1"/>
  <c r="P31" i="1"/>
  <c r="O31" i="1"/>
  <c r="N31" i="1"/>
  <c r="M31" i="1"/>
  <c r="L31" i="1"/>
  <c r="K31" i="1"/>
  <c r="AE31" i="1" s="1"/>
  <c r="T30" i="1"/>
  <c r="S30" i="1"/>
  <c r="R30" i="1"/>
  <c r="Q30" i="1"/>
  <c r="P30" i="1"/>
  <c r="O30" i="1"/>
  <c r="N30" i="1"/>
  <c r="M30" i="1"/>
  <c r="L30" i="1"/>
  <c r="K30" i="1"/>
  <c r="T29" i="1"/>
  <c r="S29" i="1"/>
  <c r="R29" i="1"/>
  <c r="Q29" i="1"/>
  <c r="P29" i="1"/>
  <c r="O29" i="1"/>
  <c r="N29" i="1"/>
  <c r="M29" i="1"/>
  <c r="L29" i="1"/>
  <c r="K29" i="1"/>
  <c r="AE29" i="1" s="1"/>
  <c r="T28" i="1"/>
  <c r="S28" i="1"/>
  <c r="R28" i="1"/>
  <c r="Q28" i="1"/>
  <c r="P28" i="1"/>
  <c r="O28" i="1"/>
  <c r="N28" i="1"/>
  <c r="M28" i="1"/>
  <c r="L28" i="1"/>
  <c r="K28" i="1"/>
  <c r="T27" i="1"/>
  <c r="S27" i="1"/>
  <c r="R27" i="1"/>
  <c r="Q27" i="1"/>
  <c r="P27" i="1"/>
  <c r="O27" i="1"/>
  <c r="N27" i="1"/>
  <c r="M27" i="1"/>
  <c r="L27" i="1"/>
  <c r="K27" i="1"/>
  <c r="AE27" i="1" s="1"/>
  <c r="T26" i="1"/>
  <c r="S26" i="1"/>
  <c r="R26" i="1"/>
  <c r="Q26" i="1"/>
  <c r="P26" i="1"/>
  <c r="O26" i="1"/>
  <c r="N26" i="1"/>
  <c r="M26" i="1"/>
  <c r="L26" i="1"/>
  <c r="K26" i="1"/>
  <c r="T25" i="1"/>
  <c r="S25" i="1"/>
  <c r="R25" i="1"/>
  <c r="Q25" i="1"/>
  <c r="P25" i="1"/>
  <c r="O25" i="1"/>
  <c r="N25" i="1"/>
  <c r="M25" i="1"/>
  <c r="L25" i="1"/>
  <c r="K25" i="1"/>
  <c r="AE25" i="1" s="1"/>
  <c r="T24" i="1"/>
  <c r="S24" i="1"/>
  <c r="R24" i="1"/>
  <c r="Q24" i="1"/>
  <c r="P24" i="1"/>
  <c r="O24" i="1"/>
  <c r="N24" i="1"/>
  <c r="M24" i="1"/>
  <c r="L24" i="1"/>
  <c r="K24" i="1"/>
  <c r="T23" i="1"/>
  <c r="S23" i="1"/>
  <c r="R23" i="1"/>
  <c r="Q23" i="1"/>
  <c r="P23" i="1"/>
  <c r="O23" i="1"/>
  <c r="N23" i="1"/>
  <c r="M23" i="1"/>
  <c r="L23" i="1"/>
  <c r="K23" i="1"/>
  <c r="AE23" i="1" s="1"/>
  <c r="T22" i="1"/>
  <c r="S22" i="1"/>
  <c r="R22" i="1"/>
  <c r="Q22" i="1"/>
  <c r="P22" i="1"/>
  <c r="O22" i="1"/>
  <c r="N22" i="1"/>
  <c r="M22" i="1"/>
  <c r="L22" i="1"/>
  <c r="K22" i="1"/>
  <c r="T21" i="1"/>
  <c r="S21" i="1"/>
  <c r="R21" i="1"/>
  <c r="Q21" i="1"/>
  <c r="P21" i="1"/>
  <c r="O21" i="1"/>
  <c r="N21" i="1"/>
  <c r="M21" i="1"/>
  <c r="L21" i="1"/>
  <c r="K21" i="1"/>
  <c r="AE21" i="1" s="1"/>
  <c r="T20" i="1"/>
  <c r="S20" i="1"/>
  <c r="R20" i="1"/>
  <c r="Q20" i="1"/>
  <c r="P20" i="1"/>
  <c r="O20" i="1"/>
  <c r="N20" i="1"/>
  <c r="M20" i="1"/>
  <c r="L20" i="1"/>
  <c r="K20" i="1"/>
  <c r="T19" i="1"/>
  <c r="S19" i="1"/>
  <c r="R19" i="1"/>
  <c r="Q19" i="1"/>
  <c r="P19" i="1"/>
  <c r="O19" i="1"/>
  <c r="N19" i="1"/>
  <c r="M19" i="1"/>
  <c r="L19" i="1"/>
  <c r="K19" i="1"/>
  <c r="AE19" i="1" s="1"/>
  <c r="T18" i="1"/>
  <c r="S18" i="1"/>
  <c r="R18" i="1"/>
  <c r="Q18" i="1"/>
  <c r="P18" i="1"/>
  <c r="O18" i="1"/>
  <c r="N18" i="1"/>
  <c r="M18" i="1"/>
  <c r="L18" i="1"/>
  <c r="K18" i="1"/>
  <c r="T17" i="1"/>
  <c r="S17" i="1"/>
  <c r="R17" i="1"/>
  <c r="Q17" i="1"/>
  <c r="P17" i="1"/>
  <c r="O17" i="1"/>
  <c r="N17" i="1"/>
  <c r="M17" i="1"/>
  <c r="L17" i="1"/>
  <c r="K17" i="1"/>
  <c r="AE17" i="1" s="1"/>
  <c r="T16" i="1"/>
  <c r="S16" i="1"/>
  <c r="R16" i="1"/>
  <c r="Q16" i="1"/>
  <c r="P16" i="1"/>
  <c r="O16" i="1"/>
  <c r="N16" i="1"/>
  <c r="M16" i="1"/>
  <c r="L16" i="1"/>
  <c r="K16" i="1"/>
  <c r="T15" i="1"/>
  <c r="S15" i="1"/>
  <c r="R15" i="1"/>
  <c r="Q15" i="1"/>
  <c r="P15" i="1"/>
  <c r="O15" i="1"/>
  <c r="N15" i="1"/>
  <c r="M15" i="1"/>
  <c r="L15" i="1"/>
  <c r="K15" i="1"/>
  <c r="AE15" i="1" s="1"/>
  <c r="T14" i="1"/>
  <c r="S14" i="1"/>
  <c r="R14" i="1"/>
  <c r="Q14" i="1"/>
  <c r="P14" i="1"/>
  <c r="O14" i="1"/>
  <c r="N14" i="1"/>
  <c r="M14" i="1"/>
  <c r="L14" i="1"/>
  <c r="K14" i="1"/>
  <c r="T13" i="1"/>
  <c r="S13" i="1"/>
  <c r="R13" i="1"/>
  <c r="Q13" i="1"/>
  <c r="P13" i="1"/>
  <c r="O13" i="1"/>
  <c r="N13" i="1"/>
  <c r="M13" i="1"/>
  <c r="L13" i="1"/>
  <c r="K13" i="1"/>
  <c r="AE13" i="1" s="1"/>
  <c r="T12" i="1"/>
  <c r="S12" i="1"/>
  <c r="R12" i="1"/>
  <c r="Q12" i="1"/>
  <c r="P12" i="1"/>
  <c r="O12" i="1"/>
  <c r="N12" i="1"/>
  <c r="M12" i="1"/>
  <c r="L12" i="1"/>
  <c r="K12" i="1"/>
  <c r="T11" i="1"/>
  <c r="S11" i="1"/>
  <c r="R11" i="1"/>
  <c r="Q11" i="1"/>
  <c r="P11" i="1"/>
  <c r="O11" i="1"/>
  <c r="N11" i="1"/>
  <c r="M11" i="1"/>
  <c r="L11" i="1"/>
  <c r="K11" i="1"/>
  <c r="AE11" i="1" s="1"/>
  <c r="T10" i="1"/>
  <c r="S10" i="1"/>
  <c r="R10" i="1"/>
  <c r="Q10" i="1"/>
  <c r="P10" i="1"/>
  <c r="O10" i="1"/>
  <c r="N10" i="1"/>
  <c r="M10" i="1"/>
  <c r="L10" i="1"/>
  <c r="K10" i="1"/>
  <c r="T9" i="1"/>
  <c r="S9" i="1"/>
  <c r="R9" i="1"/>
  <c r="Q9" i="1"/>
  <c r="P9" i="1"/>
  <c r="O9" i="1"/>
  <c r="N9" i="1"/>
  <c r="M9" i="1"/>
  <c r="L9" i="1"/>
  <c r="K9" i="1"/>
  <c r="AE9" i="1" s="1"/>
  <c r="T8" i="1"/>
  <c r="S8" i="1"/>
  <c r="R8" i="1"/>
  <c r="Q8" i="1"/>
  <c r="P8" i="1"/>
  <c r="O8" i="1"/>
  <c r="N8" i="1"/>
  <c r="M8" i="1"/>
  <c r="L8" i="1"/>
  <c r="K8" i="1"/>
  <c r="T7" i="1"/>
  <c r="S7" i="1"/>
  <c r="R7" i="1"/>
  <c r="Q7" i="1"/>
  <c r="P7" i="1"/>
  <c r="O7" i="1"/>
  <c r="N7" i="1"/>
  <c r="M7" i="1"/>
  <c r="L7" i="1"/>
  <c r="K7" i="1"/>
  <c r="AE7" i="1" s="1"/>
  <c r="T6" i="1"/>
  <c r="S6" i="1"/>
  <c r="R6" i="1"/>
  <c r="Q6" i="1"/>
  <c r="P6" i="1"/>
  <c r="O6" i="1"/>
  <c r="N6" i="1"/>
  <c r="M6" i="1"/>
  <c r="L6" i="1"/>
  <c r="K6" i="1"/>
  <c r="T5" i="1"/>
  <c r="S5" i="1"/>
  <c r="R5" i="1"/>
  <c r="Q5" i="1"/>
  <c r="P5" i="1"/>
  <c r="O5" i="1"/>
  <c r="N5" i="1"/>
  <c r="M5" i="1"/>
  <c r="L5" i="1"/>
  <c r="K5" i="1"/>
  <c r="AE5" i="1" s="1"/>
  <c r="T4" i="1"/>
  <c r="S4" i="1"/>
  <c r="R4" i="1"/>
  <c r="Q4" i="1"/>
  <c r="P4" i="1"/>
  <c r="O4" i="1"/>
  <c r="N4" i="1"/>
  <c r="M4" i="1"/>
  <c r="L4" i="1"/>
  <c r="K4" i="1"/>
  <c r="T3" i="1"/>
  <c r="S3" i="1"/>
  <c r="R3" i="1"/>
  <c r="Q3" i="1"/>
  <c r="P3" i="1"/>
  <c r="O3" i="1"/>
  <c r="N3" i="1"/>
  <c r="M3" i="1"/>
  <c r="L3" i="1"/>
  <c r="K3" i="1"/>
  <c r="AE3" i="1" s="1"/>
  <c r="T2" i="1"/>
  <c r="S2" i="1"/>
  <c r="R2" i="1"/>
  <c r="Q2" i="1"/>
  <c r="P2" i="1"/>
  <c r="O2" i="1"/>
  <c r="N2" i="1"/>
  <c r="M2" i="1"/>
  <c r="L2" i="1"/>
  <c r="K2" i="1"/>
  <c r="AE138" i="1" l="1"/>
  <c r="AE142" i="1"/>
  <c r="AE65" i="1"/>
  <c r="AE131" i="1"/>
  <c r="AE135" i="1"/>
  <c r="AE139" i="1"/>
  <c r="AE143" i="1"/>
  <c r="AE83" i="1"/>
  <c r="AE6" i="1"/>
  <c r="AE10" i="1"/>
  <c r="AE14" i="1"/>
  <c r="AE18" i="1"/>
  <c r="AE22" i="1"/>
  <c r="AE26" i="1"/>
  <c r="AE30" i="1"/>
  <c r="AE34" i="1"/>
  <c r="AE38" i="1"/>
  <c r="AE42" i="1"/>
  <c r="AE46" i="1"/>
  <c r="AE50" i="1"/>
  <c r="AE54" i="1"/>
  <c r="AE58" i="1"/>
  <c r="AE62" i="1"/>
  <c r="AE66" i="1"/>
  <c r="AE70" i="1"/>
  <c r="AE74" i="1"/>
  <c r="AE78" i="1"/>
  <c r="AE82" i="1"/>
  <c r="AE86" i="1"/>
  <c r="AE90" i="1"/>
  <c r="AE94" i="1"/>
  <c r="AE98" i="1"/>
  <c r="AE102" i="1"/>
  <c r="AE106" i="1"/>
  <c r="AE110" i="1"/>
  <c r="AE114" i="1"/>
  <c r="AE118" i="1"/>
  <c r="AE122" i="1"/>
  <c r="AE126" i="1"/>
  <c r="AE130" i="1"/>
  <c r="AE134" i="1"/>
  <c r="AE2" i="1"/>
  <c r="AF2" i="1" s="1"/>
  <c r="AE4" i="1"/>
  <c r="AE16" i="1"/>
  <c r="AE24" i="1"/>
  <c r="AE28" i="1"/>
  <c r="AE32" i="1"/>
  <c r="AE36" i="1"/>
  <c r="AE40" i="1"/>
  <c r="AE44" i="1"/>
  <c r="AE48" i="1"/>
  <c r="AE52" i="1"/>
  <c r="AE56" i="1"/>
  <c r="AE60" i="1"/>
  <c r="AE64" i="1"/>
  <c r="AE68" i="1"/>
  <c r="AE72" i="1"/>
  <c r="AE76" i="1"/>
  <c r="AE80" i="1"/>
  <c r="AE84" i="1"/>
  <c r="AE88" i="1"/>
  <c r="AE92" i="1"/>
  <c r="AE96" i="1"/>
  <c r="AE100" i="1"/>
  <c r="AE104" i="1"/>
  <c r="AE108" i="1"/>
  <c r="AE112" i="1"/>
  <c r="AE116" i="1"/>
  <c r="AE120" i="1"/>
  <c r="AE124" i="1"/>
  <c r="AE128" i="1"/>
  <c r="AE132" i="1"/>
  <c r="AE136" i="1"/>
  <c r="AE140" i="1"/>
  <c r="AE8" i="1"/>
  <c r="AE12" i="1"/>
  <c r="AE20" i="1"/>
  <c r="AD5" i="1"/>
  <c r="X4" i="1"/>
  <c r="AF3" i="1" l="1"/>
  <c r="AF4" i="1"/>
  <c r="AF5" i="1" s="1"/>
  <c r="AF6" i="1" s="1"/>
  <c r="AD6" i="1"/>
  <c r="X5" i="1"/>
  <c r="X6" i="1" l="1"/>
  <c r="AF7" i="1"/>
  <c r="AF8" i="1" s="1"/>
  <c r="AF9" i="1" s="1"/>
  <c r="AF10" i="1" s="1"/>
  <c r="AF11" i="1" s="1"/>
  <c r="AD7" i="1"/>
  <c r="X7" i="1" l="1"/>
  <c r="X8" i="1" s="1"/>
  <c r="AF12" i="1"/>
  <c r="AD8" i="1"/>
  <c r="AF13" i="1" l="1"/>
  <c r="AD9" i="1"/>
  <c r="X9" i="1"/>
  <c r="AF14" i="1" l="1"/>
  <c r="AD10" i="1"/>
  <c r="AD11" i="1" s="1"/>
  <c r="X10" i="1"/>
  <c r="AF15" i="1" l="1"/>
  <c r="AF16" i="1" s="1"/>
  <c r="AD12" i="1"/>
  <c r="X11" i="1"/>
  <c r="AF17" i="1" l="1"/>
  <c r="AF18" i="1" s="1"/>
  <c r="AD13" i="1"/>
  <c r="X12" i="1"/>
  <c r="AF19" i="1" l="1"/>
  <c r="AF20" i="1" s="1"/>
  <c r="AF21" i="1" s="1"/>
  <c r="AF22" i="1" s="1"/>
  <c r="AD15" i="1"/>
  <c r="AD24" i="1"/>
  <c r="X13" i="1"/>
  <c r="X14" i="1" s="1"/>
  <c r="X15" i="1" l="1"/>
  <c r="X16" i="1" s="1"/>
  <c r="X17" i="1" s="1"/>
  <c r="AD16" i="1"/>
  <c r="AF23" i="1"/>
  <c r="AF24" i="1" s="1"/>
  <c r="AD17" i="1" l="1"/>
  <c r="AD18" i="1" s="1"/>
  <c r="X18" i="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X50" i="1" s="1"/>
  <c r="X51" i="1" s="1"/>
  <c r="X52" i="1" s="1"/>
  <c r="X53" i="1" s="1"/>
  <c r="X54" i="1" s="1"/>
  <c r="X55" i="1" s="1"/>
  <c r="X56" i="1" s="1"/>
  <c r="X57" i="1" s="1"/>
  <c r="X58" i="1" s="1"/>
  <c r="X59" i="1" s="1"/>
  <c r="X60" i="1" s="1"/>
  <c r="X61" i="1" s="1"/>
  <c r="X62" i="1" s="1"/>
  <c r="X63" i="1" s="1"/>
  <c r="X64" i="1" s="1"/>
  <c r="X65" i="1" s="1"/>
  <c r="X66" i="1" s="1"/>
  <c r="X67" i="1" s="1"/>
  <c r="X68" i="1" s="1"/>
  <c r="X69" i="1" s="1"/>
  <c r="X70" i="1" s="1"/>
  <c r="X71" i="1" s="1"/>
  <c r="X72" i="1" s="1"/>
  <c r="X73" i="1" s="1"/>
  <c r="X74" i="1" s="1"/>
  <c r="X75" i="1" s="1"/>
  <c r="X76" i="1" s="1"/>
  <c r="X77" i="1" s="1"/>
  <c r="X78" i="1" s="1"/>
  <c r="X79" i="1" s="1"/>
  <c r="X80" i="1" s="1"/>
  <c r="X81" i="1" s="1"/>
  <c r="X82" i="1" s="1"/>
  <c r="X83" i="1" s="1"/>
  <c r="X84" i="1" s="1"/>
  <c r="X85" i="1" s="1"/>
  <c r="X86" i="1" s="1"/>
  <c r="X87" i="1" s="1"/>
  <c r="X88" i="1" s="1"/>
  <c r="X89" i="1" s="1"/>
  <c r="X90" i="1" s="1"/>
  <c r="X91" i="1" s="1"/>
  <c r="X92" i="1" s="1"/>
  <c r="X93" i="1" s="1"/>
  <c r="X94" i="1" s="1"/>
  <c r="X95" i="1" s="1"/>
  <c r="X96" i="1" s="1"/>
  <c r="X97" i="1" s="1"/>
  <c r="X98" i="1" s="1"/>
  <c r="X99" i="1" s="1"/>
  <c r="X100" i="1" s="1"/>
  <c r="X101" i="1" s="1"/>
  <c r="X102" i="1" s="1"/>
  <c r="X103" i="1" s="1"/>
  <c r="X104" i="1" s="1"/>
  <c r="X105" i="1" s="1"/>
  <c r="X106" i="1" s="1"/>
  <c r="X107" i="1" s="1"/>
  <c r="X108" i="1" s="1"/>
  <c r="X109" i="1" s="1"/>
  <c r="X110" i="1" s="1"/>
  <c r="X111" i="1" s="1"/>
  <c r="X112" i="1" s="1"/>
  <c r="X113" i="1" s="1"/>
  <c r="X114" i="1" s="1"/>
  <c r="X115" i="1" s="1"/>
  <c r="X116" i="1" s="1"/>
  <c r="X117" i="1" s="1"/>
  <c r="X118" i="1" s="1"/>
  <c r="X119" i="1" s="1"/>
  <c r="X120" i="1" s="1"/>
  <c r="X121" i="1" s="1"/>
  <c r="X122" i="1" s="1"/>
  <c r="X123" i="1" s="1"/>
  <c r="X124" i="1" s="1"/>
  <c r="X125" i="1" s="1"/>
  <c r="X126" i="1" s="1"/>
  <c r="X127" i="1" s="1"/>
  <c r="X128" i="1" s="1"/>
  <c r="X129" i="1" s="1"/>
  <c r="X130" i="1" s="1"/>
  <c r="X131" i="1" s="1"/>
  <c r="X132" i="1" s="1"/>
  <c r="X133" i="1" s="1"/>
  <c r="X134" i="1" s="1"/>
  <c r="X135" i="1" s="1"/>
  <c r="X136" i="1" s="1"/>
  <c r="X137" i="1" s="1"/>
  <c r="X138" i="1" s="1"/>
  <c r="X139" i="1" s="1"/>
  <c r="X140" i="1" s="1"/>
  <c r="X141" i="1" s="1"/>
  <c r="X142" i="1" s="1"/>
  <c r="X143" i="1" s="1"/>
  <c r="AD87" i="1"/>
  <c r="AF25" i="1"/>
  <c r="AD19" i="1" l="1"/>
  <c r="X144" i="1"/>
  <c r="X145" i="1" s="1"/>
  <c r="AF26" i="1"/>
  <c r="X146" i="1" l="1"/>
  <c r="AD20" i="1"/>
  <c r="AD21" i="1" s="1"/>
  <c r="AD22" i="1" s="1"/>
  <c r="AF27" i="1"/>
  <c r="X147" i="1" l="1"/>
  <c r="AD23" i="1"/>
  <c r="AD25" i="1" s="1"/>
  <c r="AF28" i="1"/>
  <c r="X148" i="1" l="1"/>
  <c r="X149" i="1" s="1"/>
  <c r="X150" i="1" s="1"/>
  <c r="AD26" i="1"/>
  <c r="AD27" i="1" s="1"/>
  <c r="AD34" i="1"/>
  <c r="AF29" i="1"/>
  <c r="X151" i="1" l="1"/>
  <c r="X152" i="1" s="1"/>
  <c r="X153" i="1" s="1"/>
  <c r="X154" i="1" s="1"/>
  <c r="X155" i="1" s="1"/>
  <c r="X156" i="1" s="1"/>
  <c r="AD28" i="1"/>
  <c r="AD29" i="1" s="1"/>
  <c r="AF30" i="1"/>
  <c r="X157" i="1" l="1"/>
  <c r="AD30" i="1"/>
  <c r="AF31" i="1"/>
  <c r="AD31" i="1" l="1"/>
  <c r="AD35" i="1" s="1"/>
  <c r="AD32" i="1"/>
  <c r="AD33" i="1" s="1"/>
  <c r="X158" i="1"/>
  <c r="AD37" i="1"/>
  <c r="AF32" i="1"/>
  <c r="AD36" i="1" l="1"/>
  <c r="AD38" i="1" s="1"/>
  <c r="X159" i="1"/>
  <c r="AF33" i="1"/>
  <c r="AD39" i="1" l="1"/>
  <c r="X160" i="1"/>
  <c r="AD40" i="1"/>
  <c r="AF34" i="1"/>
  <c r="AD41" i="1" l="1"/>
  <c r="AD42" i="1" s="1"/>
  <c r="AD43" i="1" s="1"/>
  <c r="X161" i="1"/>
  <c r="AD44" i="1"/>
  <c r="AD45" i="1" s="1"/>
  <c r="AD46" i="1" s="1"/>
  <c r="AF35" i="1"/>
  <c r="X162" i="1" l="1"/>
  <c r="AD47" i="1"/>
  <c r="AD48" i="1" s="1"/>
  <c r="AF36" i="1"/>
  <c r="X163" i="1" l="1"/>
  <c r="X164" i="1" s="1"/>
  <c r="X165" i="1" s="1"/>
  <c r="X166" i="1" s="1"/>
  <c r="X167" i="1" s="1"/>
  <c r="X168" i="1" s="1"/>
  <c r="AD49" i="1"/>
  <c r="AD50" i="1" s="1"/>
  <c r="AF37" i="1"/>
  <c r="X169" i="1" l="1"/>
  <c r="X170" i="1" s="1"/>
  <c r="X171" i="1" s="1"/>
  <c r="AD51" i="1"/>
  <c r="AD52" i="1" s="1"/>
  <c r="AD53" i="1" s="1"/>
  <c r="AD54" i="1" s="1"/>
  <c r="AF38" i="1"/>
  <c r="X172" i="1" l="1"/>
  <c r="X173" i="1" s="1"/>
  <c r="X174" i="1" s="1"/>
  <c r="AD55" i="1"/>
  <c r="AD56" i="1" s="1"/>
  <c r="AD57" i="1" s="1"/>
  <c r="AD58" i="1" s="1"/>
  <c r="AD59" i="1" s="1"/>
  <c r="AD60" i="1" s="1"/>
  <c r="AD61" i="1" s="1"/>
  <c r="AD62" i="1" s="1"/>
  <c r="AD63" i="1" s="1"/>
  <c r="AD64" i="1" s="1"/>
  <c r="AD65" i="1" s="1"/>
  <c r="AD66" i="1" s="1"/>
  <c r="AF39" i="1"/>
  <c r="X175" i="1" l="1"/>
  <c r="AD67" i="1"/>
  <c r="AD68" i="1" s="1"/>
  <c r="AD69" i="1" s="1"/>
  <c r="AD81" i="1"/>
  <c r="AF40" i="1"/>
  <c r="AF41" i="1" s="1"/>
  <c r="AF42" i="1" s="1"/>
  <c r="Z2" i="1"/>
  <c r="X176" i="1" l="1"/>
  <c r="X177" i="1" s="1"/>
  <c r="AD70" i="1"/>
  <c r="AD71" i="1" s="1"/>
  <c r="AD72" i="1" s="1"/>
  <c r="AD73" i="1" s="1"/>
  <c r="AD74" i="1" s="1"/>
  <c r="AD75" i="1" s="1"/>
  <c r="AD76" i="1" s="1"/>
  <c r="AD84" i="1"/>
  <c r="AF43" i="1"/>
  <c r="AF44" i="1" s="1"/>
  <c r="AF45" i="1" s="1"/>
  <c r="AF46" i="1" s="1"/>
  <c r="Z3" i="1"/>
  <c r="Z4" i="1" s="1"/>
  <c r="X178" i="1" l="1"/>
  <c r="X179" i="1" s="1"/>
  <c r="X180" i="1" s="1"/>
  <c r="X181" i="1" s="1"/>
  <c r="X182" i="1" s="1"/>
  <c r="X183" i="1" s="1"/>
  <c r="X184" i="1" s="1"/>
  <c r="AD77" i="1"/>
  <c r="AD78" i="1" s="1"/>
  <c r="AD79" i="1" s="1"/>
  <c r="AD80" i="1" s="1"/>
  <c r="AF47" i="1"/>
  <c r="AF48" i="1" s="1"/>
  <c r="AF49" i="1" s="1"/>
  <c r="AF50" i="1" s="1"/>
  <c r="Z5" i="1"/>
  <c r="AD82" i="1" l="1"/>
  <c r="X185" i="1"/>
  <c r="X186" i="1" s="1"/>
  <c r="X187" i="1" s="1"/>
  <c r="X188" i="1" s="1"/>
  <c r="X189" i="1" s="1"/>
  <c r="AD83" i="1"/>
  <c r="AD85" i="1" s="1"/>
  <c r="AD86" i="1" s="1"/>
  <c r="AD88" i="1" s="1"/>
  <c r="AD89" i="1" s="1"/>
  <c r="AD90" i="1" s="1"/>
  <c r="AD91" i="1" s="1"/>
  <c r="AD92" i="1" s="1"/>
  <c r="Z6" i="1"/>
  <c r="AF51" i="1"/>
  <c r="AF52" i="1" s="1"/>
  <c r="X190" i="1" l="1"/>
  <c r="X191" i="1" s="1"/>
  <c r="Z7" i="1"/>
  <c r="Z8" i="1" s="1"/>
  <c r="AD93" i="1"/>
  <c r="AD94" i="1" s="1"/>
  <c r="AF53" i="1"/>
  <c r="AF54" i="1" s="1"/>
  <c r="AF55" i="1" s="1"/>
  <c r="AF56" i="1" s="1"/>
  <c r="AF57" i="1" s="1"/>
  <c r="AF58" i="1" s="1"/>
  <c r="AF59" i="1" s="1"/>
  <c r="AF60" i="1" s="1"/>
  <c r="X192" i="1" l="1"/>
  <c r="X193" i="1" s="1"/>
  <c r="X194" i="1" s="1"/>
  <c r="AD95" i="1"/>
  <c r="AF61" i="1"/>
  <c r="AF62" i="1" s="1"/>
  <c r="AF63" i="1" s="1"/>
  <c r="AF64" i="1" s="1"/>
  <c r="Z9" i="1"/>
  <c r="Z10" i="1" s="1"/>
  <c r="X195" i="1" l="1"/>
  <c r="X196" i="1" s="1"/>
  <c r="AD96" i="1"/>
  <c r="AD125" i="1"/>
  <c r="AF65" i="1"/>
  <c r="AF66" i="1" s="1"/>
  <c r="Z11" i="1"/>
  <c r="AD97" i="1" l="1"/>
  <c r="X197" i="1"/>
  <c r="X198" i="1" s="1"/>
  <c r="AF67" i="1"/>
  <c r="Z12" i="1"/>
  <c r="Z13" i="1" s="1"/>
  <c r="Z14" i="1" s="1"/>
  <c r="AD98" i="1" l="1"/>
  <c r="AF68" i="1"/>
  <c r="X199" i="1"/>
  <c r="X200" i="1" s="1"/>
  <c r="Z15" i="1"/>
  <c r="Z16" i="1" s="1"/>
  <c r="Z17" i="1" s="1"/>
  <c r="AD99" i="1" l="1"/>
  <c r="AF69" i="1"/>
  <c r="X201" i="1"/>
  <c r="Z18" i="1"/>
  <c r="Z19" i="1" s="1"/>
  <c r="Z20" i="1" s="1"/>
  <c r="AD100" i="1" l="1"/>
  <c r="AF70" i="1"/>
  <c r="AD244" i="1"/>
  <c r="X202" i="1"/>
  <c r="X203" i="1" s="1"/>
  <c r="Z21" i="1"/>
  <c r="Z22" i="1" s="1"/>
  <c r="Z23" i="1" s="1"/>
  <c r="Z24" i="1" s="1"/>
  <c r="Z25" i="1" s="1"/>
  <c r="AD101" i="1" l="1"/>
  <c r="AF71" i="1"/>
  <c r="AF72" i="1" s="1"/>
  <c r="AF73" i="1" s="1"/>
  <c r="AF74" i="1" s="1"/>
  <c r="AF75" i="1" s="1"/>
  <c r="X204" i="1"/>
  <c r="Z26" i="1"/>
  <c r="Z27" i="1" s="1"/>
  <c r="AF76" i="1" l="1"/>
  <c r="AD102" i="1"/>
  <c r="AD103" i="1" s="1"/>
  <c r="AD104" i="1" s="1"/>
  <c r="AF77" i="1"/>
  <c r="AF78" i="1" s="1"/>
  <c r="AF79" i="1" s="1"/>
  <c r="AD259" i="1"/>
  <c r="X205" i="1"/>
  <c r="Z28" i="1"/>
  <c r="Z29" i="1" s="1"/>
  <c r="Z30" i="1" s="1"/>
  <c r="AF80" i="1" l="1"/>
  <c r="AF81" i="1" s="1"/>
  <c r="AD105" i="1"/>
  <c r="AD106" i="1" s="1"/>
  <c r="AD107" i="1" s="1"/>
  <c r="AD108" i="1" s="1"/>
  <c r="AD109" i="1" s="1"/>
  <c r="X206" i="1"/>
  <c r="X207" i="1" s="1"/>
  <c r="X208" i="1" s="1"/>
  <c r="AF102" i="1"/>
  <c r="Z31" i="1"/>
  <c r="AF82" i="1" l="1"/>
  <c r="AF83" i="1" s="1"/>
  <c r="AF85" i="1"/>
  <c r="AD110" i="1"/>
  <c r="AD111" i="1" s="1"/>
  <c r="AD112" i="1" s="1"/>
  <c r="AF91" i="1"/>
  <c r="AF92" i="1" s="1"/>
  <c r="X209" i="1"/>
  <c r="X210" i="1" s="1"/>
  <c r="X211" i="1" s="1"/>
  <c r="Z32" i="1"/>
  <c r="AF84" i="1" l="1"/>
  <c r="AF93" i="1" s="1"/>
  <c r="AF86" i="1"/>
  <c r="AF87" i="1" s="1"/>
  <c r="AF88" i="1" s="1"/>
  <c r="AF89" i="1" s="1"/>
  <c r="AF90" i="1" s="1"/>
  <c r="X212" i="1"/>
  <c r="AD113" i="1"/>
  <c r="Z33" i="1"/>
  <c r="AF94" i="1" l="1"/>
  <c r="AF95" i="1" s="1"/>
  <c r="X213" i="1"/>
  <c r="X214" i="1" s="1"/>
  <c r="X215" i="1" s="1"/>
  <c r="X216" i="1" s="1"/>
  <c r="AF96" i="1"/>
  <c r="AF97" i="1" s="1"/>
  <c r="AF98" i="1" s="1"/>
  <c r="AF99" i="1" s="1"/>
  <c r="AF100" i="1" s="1"/>
  <c r="AD114" i="1"/>
  <c r="Z34" i="1"/>
  <c r="AF101" i="1" l="1"/>
  <c r="AF106" i="1" s="1"/>
  <c r="X217" i="1"/>
  <c r="X218" i="1" s="1"/>
  <c r="AF103" i="1"/>
  <c r="AF104" i="1" s="1"/>
  <c r="AF105" i="1" s="1"/>
  <c r="AD115" i="1"/>
  <c r="Z35" i="1"/>
  <c r="Z36" i="1" s="1"/>
  <c r="Z37" i="1" s="1"/>
  <c r="AF107" i="1" l="1"/>
  <c r="AF108" i="1" s="1"/>
  <c r="AF109" i="1" s="1"/>
  <c r="AF110" i="1" s="1"/>
  <c r="AD116" i="1"/>
  <c r="X219" i="1"/>
  <c r="Z38" i="1"/>
  <c r="Z39" i="1" s="1"/>
  <c r="Z40" i="1" s="1"/>
  <c r="AF111" i="1" l="1"/>
  <c r="AF112" i="1" s="1"/>
  <c r="AF113" i="1" s="1"/>
  <c r="AF114" i="1" s="1"/>
  <c r="AF115" i="1" s="1"/>
  <c r="AF116" i="1" s="1"/>
  <c r="AF117" i="1" s="1"/>
  <c r="AF118" i="1" s="1"/>
  <c r="AD117" i="1"/>
  <c r="AD118" i="1" s="1"/>
  <c r="AD119" i="1" s="1"/>
  <c r="AD120" i="1" s="1"/>
  <c r="AD121" i="1" s="1"/>
  <c r="AD122" i="1" s="1"/>
  <c r="AD123" i="1" s="1"/>
  <c r="X220" i="1"/>
  <c r="X221" i="1" s="1"/>
  <c r="Z41" i="1"/>
  <c r="AD124" i="1" l="1"/>
  <c r="AD126" i="1" s="1"/>
  <c r="AD127" i="1" s="1"/>
  <c r="AF119" i="1"/>
  <c r="AF120" i="1" s="1"/>
  <c r="X222" i="1"/>
  <c r="Z42" i="1"/>
  <c r="AF121" i="1" l="1"/>
  <c r="AF122" i="1" s="1"/>
  <c r="AF123" i="1" s="1"/>
  <c r="AF124" i="1" s="1"/>
  <c r="AD128" i="1"/>
  <c r="X223" i="1"/>
  <c r="X224" i="1" s="1"/>
  <c r="AD292" i="1"/>
  <c r="AD293" i="1" s="1"/>
  <c r="Z43" i="1"/>
  <c r="AF125" i="1" l="1"/>
  <c r="AF126" i="1" s="1"/>
  <c r="AF127" i="1" s="1"/>
  <c r="AF128" i="1" s="1"/>
  <c r="AF129" i="1" s="1"/>
  <c r="AD129" i="1"/>
  <c r="AD130" i="1" s="1"/>
  <c r="AD131" i="1" s="1"/>
  <c r="AD132" i="1" s="1"/>
  <c r="AD133" i="1" s="1"/>
  <c r="AD134" i="1" s="1"/>
  <c r="AD135" i="1" s="1"/>
  <c r="AD136" i="1" s="1"/>
  <c r="AD137" i="1" s="1"/>
  <c r="AD138" i="1" s="1"/>
  <c r="AD139" i="1" s="1"/>
  <c r="X225" i="1"/>
  <c r="AF130" i="1"/>
  <c r="Z44" i="1"/>
  <c r="AD140" i="1" l="1"/>
  <c r="X226" i="1"/>
  <c r="AF131" i="1"/>
  <c r="AF132" i="1" s="1"/>
  <c r="Z45" i="1"/>
  <c r="Z46" i="1" s="1"/>
  <c r="Z47" i="1" s="1"/>
  <c r="Z48" i="1" s="1"/>
  <c r="Z49" i="1" s="1"/>
  <c r="AD141" i="1" l="1"/>
  <c r="X227" i="1"/>
  <c r="AF133" i="1"/>
  <c r="AF134" i="1" s="1"/>
  <c r="AF135" i="1" s="1"/>
  <c r="AF136" i="1" s="1"/>
  <c r="Z50" i="1"/>
  <c r="Z51" i="1" s="1"/>
  <c r="AD142" i="1" l="1"/>
  <c r="AD143" i="1" s="1"/>
  <c r="AD144" i="1" s="1"/>
  <c r="AD145" i="1" s="1"/>
  <c r="X228" i="1"/>
  <c r="AF137" i="1"/>
  <c r="AF138" i="1" s="1"/>
  <c r="AF139" i="1" s="1"/>
  <c r="AF140" i="1" s="1"/>
  <c r="AF141" i="1" s="1"/>
  <c r="AF142" i="1" s="1"/>
  <c r="AF143" i="1" s="1"/>
  <c r="AF144" i="1" s="1"/>
  <c r="Z52" i="1"/>
  <c r="AD147" i="1" l="1"/>
  <c r="AD148" i="1"/>
  <c r="AD149" i="1" s="1"/>
  <c r="AD150" i="1" s="1"/>
  <c r="AD151" i="1" s="1"/>
  <c r="AD152" i="1" s="1"/>
  <c r="AD153" i="1" s="1"/>
  <c r="AD154" i="1" s="1"/>
  <c r="AF145" i="1"/>
  <c r="AF146" i="1" s="1"/>
  <c r="AF147" i="1" s="1"/>
  <c r="AF148" i="1" s="1"/>
  <c r="X229" i="1"/>
  <c r="Z53" i="1"/>
  <c r="AF149" i="1" l="1"/>
  <c r="AD157" i="1"/>
  <c r="AD155" i="1"/>
  <c r="AD156" i="1" s="1"/>
  <c r="X230" i="1"/>
  <c r="Z54" i="1"/>
  <c r="AF150" i="1" l="1"/>
  <c r="AF151" i="1" s="1"/>
  <c r="AF152" i="1" s="1"/>
  <c r="AF153" i="1" s="1"/>
  <c r="AD158" i="1"/>
  <c r="AD159" i="1" s="1"/>
  <c r="AD160" i="1" s="1"/>
  <c r="AD161" i="1" s="1"/>
  <c r="AD162" i="1" s="1"/>
  <c r="AD163" i="1" s="1"/>
  <c r="X231" i="1"/>
  <c r="Z55" i="1"/>
  <c r="AD164" i="1" l="1"/>
  <c r="AF154" i="1"/>
  <c r="AF155" i="1" s="1"/>
  <c r="X232" i="1"/>
  <c r="Z56" i="1"/>
  <c r="AD165" i="1" l="1"/>
  <c r="AF156" i="1"/>
  <c r="AF157" i="1" s="1"/>
  <c r="X233" i="1"/>
  <c r="Z57" i="1"/>
  <c r="AD166" i="1" l="1"/>
  <c r="AF158" i="1"/>
  <c r="X234" i="1"/>
  <c r="Z58" i="1"/>
  <c r="AF159" i="1" l="1"/>
  <c r="AD167" i="1"/>
  <c r="AD189" i="1"/>
  <c r="AF160" i="1"/>
  <c r="X235" i="1"/>
  <c r="AD348" i="1"/>
  <c r="Z59" i="1"/>
  <c r="AD168" i="1" l="1"/>
  <c r="AD169" i="1" s="1"/>
  <c r="AF161" i="1"/>
  <c r="X236" i="1"/>
  <c r="Z60" i="1"/>
  <c r="AD170" i="1" l="1"/>
  <c r="AD171" i="1" s="1"/>
  <c r="AD172" i="1" s="1"/>
  <c r="AD173" i="1" s="1"/>
  <c r="AD174" i="1" s="1"/>
  <c r="AD175" i="1" s="1"/>
  <c r="AD176" i="1" s="1"/>
  <c r="AD177" i="1" s="1"/>
  <c r="AD178" i="1" s="1"/>
  <c r="AD179" i="1" s="1"/>
  <c r="AD180" i="1" s="1"/>
  <c r="AD182" i="1" s="1"/>
  <c r="AD183" i="1" s="1"/>
  <c r="AF162" i="1"/>
  <c r="X237" i="1"/>
  <c r="AD354" i="1"/>
  <c r="Z61" i="1"/>
  <c r="AD184" i="1" l="1"/>
  <c r="AD185" i="1" s="1"/>
  <c r="AD186" i="1" s="1"/>
  <c r="AD187" i="1" s="1"/>
  <c r="AF163" i="1"/>
  <c r="AF164" i="1" s="1"/>
  <c r="AF165" i="1" s="1"/>
  <c r="X238" i="1"/>
  <c r="Z62" i="1"/>
  <c r="Z63" i="1" s="1"/>
  <c r="Z64" i="1" s="1"/>
  <c r="Z65" i="1" s="1"/>
  <c r="Z66" i="1" s="1"/>
  <c r="Z67" i="1" s="1"/>
  <c r="Z68" i="1" s="1"/>
  <c r="Z69" i="1" s="1"/>
  <c r="Z70" i="1" s="1"/>
  <c r="Z71" i="1" s="1"/>
  <c r="Z72" i="1" s="1"/>
  <c r="Z73" i="1" s="1"/>
  <c r="Z74" i="1" s="1"/>
  <c r="Z75" i="1" s="1"/>
  <c r="Z76" i="1" s="1"/>
  <c r="AF166" i="1" l="1"/>
  <c r="AD190" i="1"/>
  <c r="AD191" i="1"/>
  <c r="AD192" i="1" s="1"/>
  <c r="AD193" i="1" s="1"/>
  <c r="AD194" i="1" s="1"/>
  <c r="AD195" i="1" s="1"/>
  <c r="AD196" i="1" s="1"/>
  <c r="AD197" i="1" s="1"/>
  <c r="AD198" i="1" s="1"/>
  <c r="AD199" i="1" s="1"/>
  <c r="AD200" i="1" s="1"/>
  <c r="AD201" i="1" s="1"/>
  <c r="AD202" i="1" s="1"/>
  <c r="AD203" i="1" s="1"/>
  <c r="AD204" i="1" s="1"/>
  <c r="AD205" i="1" s="1"/>
  <c r="AD206" i="1" s="1"/>
  <c r="AD207" i="1" s="1"/>
  <c r="AD208" i="1" s="1"/>
  <c r="X239" i="1"/>
  <c r="Z77" i="1"/>
  <c r="Z78" i="1" s="1"/>
  <c r="AF167" i="1" l="1"/>
  <c r="AD209" i="1"/>
  <c r="AD210" i="1" s="1"/>
  <c r="AF169" i="1"/>
  <c r="X240" i="1"/>
  <c r="Z79" i="1"/>
  <c r="Z80" i="1" s="1"/>
  <c r="Z81" i="1" s="1"/>
  <c r="AF168" i="1" l="1"/>
  <c r="AD211" i="1"/>
  <c r="AD212" i="1" s="1"/>
  <c r="AF170" i="1"/>
  <c r="X241" i="1"/>
  <c r="Z82" i="1"/>
  <c r="Z83" i="1" s="1"/>
  <c r="Z84" i="1" s="1"/>
  <c r="AD214" i="1" l="1"/>
  <c r="AD215" i="1" s="1"/>
  <c r="AD216" i="1" s="1"/>
  <c r="AD217" i="1" s="1"/>
  <c r="AD218" i="1" s="1"/>
  <c r="AD219" i="1" s="1"/>
  <c r="AD220" i="1" s="1"/>
  <c r="AD221" i="1" s="1"/>
  <c r="AD222" i="1" s="1"/>
  <c r="AD223" i="1" s="1"/>
  <c r="AD224" i="1" s="1"/>
  <c r="AD225" i="1" s="1"/>
  <c r="AD226" i="1" s="1"/>
  <c r="AD227" i="1" s="1"/>
  <c r="AD228" i="1" s="1"/>
  <c r="AD213" i="1"/>
  <c r="AF171" i="1"/>
  <c r="AF172" i="1" s="1"/>
  <c r="AF173" i="1" s="1"/>
  <c r="AF174" i="1" s="1"/>
  <c r="AF175" i="1" s="1"/>
  <c r="AF176" i="1" s="1"/>
  <c r="AD229" i="1"/>
  <c r="AD230" i="1" s="1"/>
  <c r="AD255" i="1"/>
  <c r="X242" i="1"/>
  <c r="Z85" i="1"/>
  <c r="Z86" i="1" s="1"/>
  <c r="Z87" i="1" s="1"/>
  <c r="Z88" i="1" s="1"/>
  <c r="Z89" i="1" s="1"/>
  <c r="Z90" i="1" s="1"/>
  <c r="Z91" i="1" s="1"/>
  <c r="Z92" i="1" s="1"/>
  <c r="Z93" i="1" s="1"/>
  <c r="Z94" i="1" s="1"/>
  <c r="Z95" i="1" s="1"/>
  <c r="Z96" i="1" s="1"/>
  <c r="Z97" i="1" s="1"/>
  <c r="Z98" i="1" s="1"/>
  <c r="Z99" i="1" s="1"/>
  <c r="Z100" i="1" s="1"/>
  <c r="Z101" i="1" s="1"/>
  <c r="Z102" i="1" s="1"/>
  <c r="Z103" i="1" s="1"/>
  <c r="Z104" i="1" s="1"/>
  <c r="Z105" i="1" s="1"/>
  <c r="AF178" i="1" l="1"/>
  <c r="AF179" i="1" s="1"/>
  <c r="AF180" i="1" s="1"/>
  <c r="AF177" i="1"/>
  <c r="AD231" i="1"/>
  <c r="AD237" i="1"/>
  <c r="AD238" i="1" s="1"/>
  <c r="AF181" i="1"/>
  <c r="AF182" i="1" s="1"/>
  <c r="AF183" i="1" s="1"/>
  <c r="AF184" i="1" s="1"/>
  <c r="AF185" i="1" s="1"/>
  <c r="AF186" i="1" s="1"/>
  <c r="AF187" i="1" s="1"/>
  <c r="AF188" i="1" s="1"/>
  <c r="X243" i="1"/>
  <c r="Z106" i="1"/>
  <c r="Z107" i="1" s="1"/>
  <c r="AF190" i="1" l="1"/>
  <c r="AF191" i="1" s="1"/>
  <c r="AF189" i="1"/>
  <c r="AD232" i="1"/>
  <c r="X244" i="1"/>
  <c r="X245" i="1" s="1"/>
  <c r="AF197" i="1"/>
  <c r="Z108" i="1"/>
  <c r="Z109" i="1" s="1"/>
  <c r="Z110" i="1" s="1"/>
  <c r="AF192" i="1" l="1"/>
  <c r="AF193" i="1" s="1"/>
  <c r="AF194" i="1" s="1"/>
  <c r="AF195" i="1" s="1"/>
  <c r="AF196" i="1" s="1"/>
  <c r="AD233" i="1"/>
  <c r="AD234" i="1"/>
  <c r="AD235" i="1" s="1"/>
  <c r="AD236" i="1" s="1"/>
  <c r="AF198" i="1"/>
  <c r="X246" i="1"/>
  <c r="Z111" i="1"/>
  <c r="Z112" i="1" s="1"/>
  <c r="Z113" i="1" s="1"/>
  <c r="Z114" i="1" s="1"/>
  <c r="Z115" i="1" s="1"/>
  <c r="Z116" i="1" s="1"/>
  <c r="Z117" i="1" s="1"/>
  <c r="AD239" i="1" l="1"/>
  <c r="AD240" i="1" s="1"/>
  <c r="AD241" i="1" s="1"/>
  <c r="AD242" i="1" s="1"/>
  <c r="AD243" i="1" s="1"/>
  <c r="AD254" i="1"/>
  <c r="AF199" i="1"/>
  <c r="X247" i="1"/>
  <c r="Z118" i="1"/>
  <c r="Z119" i="1" s="1"/>
  <c r="AD245" i="1" l="1"/>
  <c r="AD246" i="1"/>
  <c r="AD247" i="1" s="1"/>
  <c r="AD248" i="1" s="1"/>
  <c r="AD249" i="1" s="1"/>
  <c r="AD250" i="1" s="1"/>
  <c r="AD251" i="1" s="1"/>
  <c r="AD252" i="1" s="1"/>
  <c r="AD253" i="1" s="1"/>
  <c r="AD256" i="1" s="1"/>
  <c r="AF200" i="1"/>
  <c r="X248" i="1"/>
  <c r="Z120" i="1"/>
  <c r="Z121" i="1" s="1"/>
  <c r="Z122" i="1" s="1"/>
  <c r="Z123" i="1" s="1"/>
  <c r="Z124" i="1" s="1"/>
  <c r="Z125" i="1" s="1"/>
  <c r="Z126" i="1" s="1"/>
  <c r="Z127" i="1" s="1"/>
  <c r="AF201" i="1" l="1"/>
  <c r="AD257" i="1"/>
  <c r="AD258" i="1" s="1"/>
  <c r="AD294" i="1"/>
  <c r="AF202" i="1"/>
  <c r="AD316" i="1"/>
  <c r="X249" i="1"/>
  <c r="Z128" i="1"/>
  <c r="AD260" i="1" l="1"/>
  <c r="AD261" i="1" s="1"/>
  <c r="AD303" i="1"/>
  <c r="AF203" i="1"/>
  <c r="X250" i="1"/>
  <c r="Z129" i="1"/>
  <c r="Z130" i="1" s="1"/>
  <c r="AF204" i="1" l="1"/>
  <c r="AD262" i="1"/>
  <c r="AD263" i="1" s="1"/>
  <c r="X251" i="1"/>
  <c r="Z131" i="1"/>
  <c r="Z132" i="1" s="1"/>
  <c r="Z133" i="1" s="1"/>
  <c r="AD265" i="1" l="1"/>
  <c r="AD264" i="1"/>
  <c r="AF205" i="1"/>
  <c r="AD266" i="1"/>
  <c r="AD362" i="1"/>
  <c r="X252" i="1"/>
  <c r="Z134" i="1"/>
  <c r="Z135" i="1" s="1"/>
  <c r="Z136" i="1" s="1"/>
  <c r="Z137" i="1" s="1"/>
  <c r="Z138" i="1" s="1"/>
  <c r="Z139" i="1" s="1"/>
  <c r="Z140" i="1" s="1"/>
  <c r="Z141" i="1" s="1"/>
  <c r="Z142" i="1" s="1"/>
  <c r="Z143" i="1" s="1"/>
  <c r="AF206" i="1" l="1"/>
  <c r="AD267" i="1"/>
  <c r="Z144" i="1"/>
  <c r="Z145" i="1" s="1"/>
  <c r="Z146" i="1" s="1"/>
  <c r="X253" i="1"/>
  <c r="AF207" i="1" l="1"/>
  <c r="AD268" i="1"/>
  <c r="Z147" i="1"/>
  <c r="Z148" i="1" s="1"/>
  <c r="X254" i="1"/>
  <c r="AF208" i="1" l="1"/>
  <c r="AD269" i="1"/>
  <c r="X255" i="1"/>
  <c r="X256" i="1" s="1"/>
  <c r="X257" i="1" s="1"/>
  <c r="Z149" i="1"/>
  <c r="Z150" i="1" s="1"/>
  <c r="AF209" i="1" l="1"/>
  <c r="AD270" i="1"/>
  <c r="X258" i="1"/>
  <c r="X259" i="1" s="1"/>
  <c r="X260" i="1" s="1"/>
  <c r="X261" i="1" s="1"/>
  <c r="Z151" i="1"/>
  <c r="Z152" i="1" s="1"/>
  <c r="Z153" i="1" s="1"/>
  <c r="Z154" i="1" s="1"/>
  <c r="AD367" i="1"/>
  <c r="AF210" i="1" l="1"/>
  <c r="AF224" i="1"/>
  <c r="AD271" i="1"/>
  <c r="X262" i="1"/>
  <c r="X263" i="1" s="1"/>
  <c r="X264" i="1" s="1"/>
  <c r="AF238" i="1"/>
  <c r="Z155" i="1"/>
  <c r="Z156" i="1" s="1"/>
  <c r="Z157" i="1" s="1"/>
  <c r="Z158" i="1" s="1"/>
  <c r="AF211" i="1" l="1"/>
  <c r="AD272" i="1"/>
  <c r="X265" i="1"/>
  <c r="X266" i="1" s="1"/>
  <c r="AF240" i="1"/>
  <c r="AF241" i="1" s="1"/>
  <c r="Z159" i="1"/>
  <c r="AF212" i="1" l="1"/>
  <c r="AF213" i="1" s="1"/>
  <c r="AF214" i="1" s="1"/>
  <c r="AF215" i="1" s="1"/>
  <c r="AF218" i="1"/>
  <c r="AF219" i="1" s="1"/>
  <c r="AF220" i="1" s="1"/>
  <c r="AF221" i="1" s="1"/>
  <c r="AF222" i="1" s="1"/>
  <c r="AF223" i="1" s="1"/>
  <c r="AD273" i="1"/>
  <c r="X267" i="1"/>
  <c r="X268" i="1" s="1"/>
  <c r="Z160" i="1"/>
  <c r="AD371" i="1"/>
  <c r="AF216" i="1" l="1"/>
  <c r="AF225" i="1"/>
  <c r="AF226" i="1" s="1"/>
  <c r="AF227" i="1" s="1"/>
  <c r="AF228" i="1" s="1"/>
  <c r="AF229" i="1" s="1"/>
  <c r="AF230" i="1" s="1"/>
  <c r="AF239" i="1"/>
  <c r="AD274" i="1"/>
  <c r="X269" i="1"/>
  <c r="X270" i="1" s="1"/>
  <c r="X271" i="1" s="1"/>
  <c r="X272" i="1" s="1"/>
  <c r="Z161" i="1"/>
  <c r="AF231" i="1" l="1"/>
  <c r="AF217" i="1"/>
  <c r="AF235" i="1"/>
  <c r="AF233" i="1"/>
  <c r="AF234" i="1"/>
  <c r="AF232" i="1"/>
  <c r="AF245" i="1" s="1"/>
  <c r="AF236" i="1"/>
  <c r="AF237" i="1"/>
  <c r="AF242" i="1"/>
  <c r="AF243" i="1" s="1"/>
  <c r="AF244" i="1" s="1"/>
  <c r="AD275" i="1"/>
  <c r="X273" i="1"/>
  <c r="AF248" i="1"/>
  <c r="Z162" i="1"/>
  <c r="AF246" i="1" l="1"/>
  <c r="AF247" i="1" s="1"/>
  <c r="AD276" i="1"/>
  <c r="X274" i="1"/>
  <c r="Z163" i="1"/>
  <c r="AF249" i="1" l="1"/>
  <c r="AF250" i="1" s="1"/>
  <c r="AF251" i="1" s="1"/>
  <c r="AD277" i="1"/>
  <c r="X275" i="1"/>
  <c r="AF253" i="1"/>
  <c r="Z164" i="1"/>
  <c r="AF252" i="1" l="1"/>
  <c r="AD278" i="1"/>
  <c r="X276" i="1"/>
  <c r="Z165" i="1"/>
  <c r="AD376" i="1"/>
  <c r="AD377" i="1" s="1"/>
  <c r="AF254" i="1" l="1"/>
  <c r="AD279" i="1"/>
  <c r="X277" i="1"/>
  <c r="AD389" i="1"/>
  <c r="AF255" i="1"/>
  <c r="Z166" i="1"/>
  <c r="AF256" i="1" l="1"/>
  <c r="AF257" i="1" s="1"/>
  <c r="AF258" i="1" s="1"/>
  <c r="AD280" i="1"/>
  <c r="X278" i="1"/>
  <c r="AF259" i="1"/>
  <c r="Z167" i="1"/>
  <c r="AF260" i="1" l="1"/>
  <c r="AD281" i="1"/>
  <c r="X279" i="1"/>
  <c r="AF261" i="1"/>
  <c r="Z168" i="1"/>
  <c r="AD282" i="1" l="1"/>
  <c r="X280" i="1"/>
  <c r="X281" i="1" s="1"/>
  <c r="X282" i="1" s="1"/>
  <c r="X283" i="1" s="1"/>
  <c r="X284" i="1" s="1"/>
  <c r="X285" i="1" s="1"/>
  <c r="X286" i="1" s="1"/>
  <c r="X287" i="1" s="1"/>
  <c r="X288" i="1" s="1"/>
  <c r="X289" i="1" s="1"/>
  <c r="X290" i="1" s="1"/>
  <c r="X291" i="1" s="1"/>
  <c r="AF262" i="1"/>
  <c r="Z169" i="1"/>
  <c r="AF263" i="1" l="1"/>
  <c r="AD283" i="1"/>
  <c r="X292" i="1"/>
  <c r="Z170" i="1"/>
  <c r="AF264" i="1" l="1"/>
  <c r="AD284" i="1"/>
  <c r="X293" i="1"/>
  <c r="Z171" i="1"/>
  <c r="AF265" i="1" l="1"/>
  <c r="AD285" i="1"/>
  <c r="X294" i="1"/>
  <c r="X295" i="1" s="1"/>
  <c r="Z172" i="1"/>
  <c r="AF266" i="1" l="1"/>
  <c r="AD286" i="1"/>
  <c r="X296" i="1"/>
  <c r="X297" i="1" s="1"/>
  <c r="X298" i="1" s="1"/>
  <c r="X299" i="1" s="1"/>
  <c r="X300" i="1" s="1"/>
  <c r="X301" i="1" s="1"/>
  <c r="X302" i="1" s="1"/>
  <c r="X303" i="1" s="1"/>
  <c r="Z173" i="1"/>
  <c r="AF267" i="1" l="1"/>
  <c r="AD287" i="1"/>
  <c r="X304" i="1"/>
  <c r="X305" i="1" s="1"/>
  <c r="Z174" i="1"/>
  <c r="Z175" i="1" s="1"/>
  <c r="Z176" i="1" s="1"/>
  <c r="Z177" i="1" s="1"/>
  <c r="AD403" i="1"/>
  <c r="AF268" i="1" l="1"/>
  <c r="AD288" i="1"/>
  <c r="X306" i="1"/>
  <c r="X307" i="1" s="1"/>
  <c r="Z178" i="1"/>
  <c r="Z179" i="1" s="1"/>
  <c r="AF269" i="1" l="1"/>
  <c r="AD289" i="1"/>
  <c r="X308" i="1"/>
  <c r="AF285" i="1"/>
  <c r="Z180" i="1"/>
  <c r="AD408" i="1"/>
  <c r="AD505" i="1"/>
  <c r="AF270" i="1" l="1"/>
  <c r="AD290" i="1"/>
  <c r="X309" i="1"/>
  <c r="Z181" i="1"/>
  <c r="AD507" i="1"/>
  <c r="AF271" i="1" l="1"/>
  <c r="AD291" i="1"/>
  <c r="X310" i="1"/>
  <c r="AF287" i="1"/>
  <c r="Z182" i="1"/>
  <c r="AF272" i="1" l="1"/>
  <c r="AD295" i="1"/>
  <c r="X311" i="1"/>
  <c r="AF289" i="1"/>
  <c r="Z183" i="1"/>
  <c r="AF273" i="1" l="1"/>
  <c r="AD297" i="1"/>
  <c r="X312" i="1"/>
  <c r="AF291" i="1"/>
  <c r="Z184" i="1"/>
  <c r="AF274" i="1" l="1"/>
  <c r="AD298" i="1"/>
  <c r="X313" i="1"/>
  <c r="Z185" i="1"/>
  <c r="AF275" i="1" l="1"/>
  <c r="AD299" i="1"/>
  <c r="X314" i="1"/>
  <c r="AF293" i="1"/>
  <c r="Z186" i="1"/>
  <c r="AF276" i="1" l="1"/>
  <c r="AF277" i="1" s="1"/>
  <c r="AF278" i="1" s="1"/>
  <c r="AD300" i="1"/>
  <c r="X315" i="1"/>
  <c r="Z187" i="1"/>
  <c r="AD528" i="1"/>
  <c r="AF279" i="1" l="1"/>
  <c r="AF280" i="1" s="1"/>
  <c r="AF281" i="1" s="1"/>
  <c r="AF282" i="1" s="1"/>
  <c r="AF283" i="1"/>
  <c r="AF284" i="1" s="1"/>
  <c r="AD302" i="1"/>
  <c r="X316" i="1"/>
  <c r="AF296" i="1"/>
  <c r="AF297" i="1" s="1"/>
  <c r="Z188" i="1"/>
  <c r="Z189" i="1" s="1"/>
  <c r="AF286" i="1" l="1"/>
  <c r="AF288" i="1"/>
  <c r="AF290" i="1" s="1"/>
  <c r="AD304" i="1"/>
  <c r="X317" i="1"/>
  <c r="Z190" i="1"/>
  <c r="AF292" i="1" l="1"/>
  <c r="AD305" i="1"/>
  <c r="X318" i="1"/>
  <c r="Z191" i="1"/>
  <c r="Z192" i="1" s="1"/>
  <c r="Z193" i="1" s="1"/>
  <c r="Z194" i="1" s="1"/>
  <c r="Z195" i="1" s="1"/>
  <c r="Z196" i="1" s="1"/>
  <c r="Z197" i="1" s="1"/>
  <c r="Z198" i="1" s="1"/>
  <c r="Z199" i="1" s="1"/>
  <c r="Z200" i="1" s="1"/>
  <c r="Z201" i="1" s="1"/>
  <c r="Z202" i="1" s="1"/>
  <c r="AF294" i="1" l="1"/>
  <c r="AD306" i="1"/>
  <c r="X319" i="1"/>
  <c r="Z203" i="1"/>
  <c r="Z204" i="1" s="1"/>
  <c r="AF298" i="1" l="1"/>
  <c r="AF299" i="1" s="1"/>
  <c r="AD307" i="1"/>
  <c r="X320" i="1"/>
  <c r="Z205" i="1"/>
  <c r="AF300" i="1" l="1"/>
  <c r="AD308" i="1"/>
  <c r="AD309" i="1" s="1"/>
  <c r="AD310" i="1" s="1"/>
  <c r="X321" i="1"/>
  <c r="AF306" i="1"/>
  <c r="AF307" i="1" s="1"/>
  <c r="Z206" i="1"/>
  <c r="AD546" i="1"/>
  <c r="AF301" i="1" l="1"/>
  <c r="AF302" i="1" s="1"/>
  <c r="AD311" i="1"/>
  <c r="X322" i="1"/>
  <c r="Z207" i="1"/>
  <c r="AD549" i="1"/>
  <c r="AF303" i="1" l="1"/>
  <c r="AD312" i="1"/>
  <c r="X323" i="1"/>
  <c r="Z208" i="1"/>
  <c r="AF304" i="1" l="1"/>
  <c r="AD313" i="1"/>
  <c r="X324" i="1"/>
  <c r="Z209" i="1"/>
  <c r="AD435" i="1"/>
  <c r="AF305" i="1" l="1"/>
  <c r="AD314" i="1"/>
  <c r="X325" i="1"/>
  <c r="AF357" i="1"/>
  <c r="Z210" i="1"/>
  <c r="AD571" i="1"/>
  <c r="AF308" i="1" l="1"/>
  <c r="AF309" i="1" s="1"/>
  <c r="AF310" i="1" s="1"/>
  <c r="AF311" i="1" s="1"/>
  <c r="AF312" i="1" s="1"/>
  <c r="AF313" i="1" s="1"/>
  <c r="AF314" i="1" s="1"/>
  <c r="AF315" i="1" s="1"/>
  <c r="AD318" i="1"/>
  <c r="AD315" i="1"/>
  <c r="X326" i="1"/>
  <c r="AF359" i="1"/>
  <c r="Z211" i="1"/>
  <c r="AF342" i="1" l="1"/>
  <c r="AF316" i="1"/>
  <c r="AF317" i="1" s="1"/>
  <c r="AD317" i="1"/>
  <c r="AD319" i="1"/>
  <c r="AD320" i="1" s="1"/>
  <c r="AD321" i="1" s="1"/>
  <c r="AD322" i="1" s="1"/>
  <c r="AD323" i="1" s="1"/>
  <c r="AD324" i="1" s="1"/>
  <c r="AD325" i="1" s="1"/>
  <c r="AD326" i="1" s="1"/>
  <c r="AD327" i="1" s="1"/>
  <c r="AD328" i="1" s="1"/>
  <c r="AD329" i="1" s="1"/>
  <c r="AD330" i="1" s="1"/>
  <c r="AD331" i="1" s="1"/>
  <c r="AD332" i="1" s="1"/>
  <c r="AD333" i="1" s="1"/>
  <c r="AD334" i="1" s="1"/>
  <c r="AD335" i="1" s="1"/>
  <c r="AD336" i="1" s="1"/>
  <c r="AD337" i="1" s="1"/>
  <c r="AD338" i="1" s="1"/>
  <c r="AD339" i="1" s="1"/>
  <c r="X327" i="1"/>
  <c r="AF361" i="1"/>
  <c r="AF362" i="1" s="1"/>
  <c r="AF363" i="1" s="1"/>
  <c r="Z212" i="1"/>
  <c r="Z213" i="1" s="1"/>
  <c r="Z214" i="1" s="1"/>
  <c r="Z215" i="1" s="1"/>
  <c r="Z216" i="1" s="1"/>
  <c r="Z217" i="1" s="1"/>
  <c r="AF318" i="1" l="1"/>
  <c r="AD342" i="1"/>
  <c r="AD343" i="1" s="1"/>
  <c r="AD344" i="1" s="1"/>
  <c r="AD345" i="1" s="1"/>
  <c r="AD346" i="1" s="1"/>
  <c r="AD347" i="1" s="1"/>
  <c r="AD349" i="1" s="1"/>
  <c r="AD350" i="1" s="1"/>
  <c r="AD351" i="1" s="1"/>
  <c r="AD340" i="1"/>
  <c r="AD360" i="1"/>
  <c r="X328" i="1"/>
  <c r="X329" i="1" s="1"/>
  <c r="X330" i="1" s="1"/>
  <c r="X331" i="1" s="1"/>
  <c r="X332" i="1" s="1"/>
  <c r="X333" i="1" s="1"/>
  <c r="X334" i="1" s="1"/>
  <c r="X335" i="1" s="1"/>
  <c r="X336" i="1" s="1"/>
  <c r="X337" i="1" s="1"/>
  <c r="Z218" i="1"/>
  <c r="Z219" i="1" s="1"/>
  <c r="AD584" i="1"/>
  <c r="AD585" i="1" s="1"/>
  <c r="AD363" i="1" l="1"/>
  <c r="AD353" i="1"/>
  <c r="AD355" i="1" s="1"/>
  <c r="AD356" i="1" s="1"/>
  <c r="AD357" i="1" s="1"/>
  <c r="AD358" i="1" s="1"/>
  <c r="AD359" i="1" s="1"/>
  <c r="AD352" i="1"/>
  <c r="AF319" i="1"/>
  <c r="AD364" i="1"/>
  <c r="X338" i="1"/>
  <c r="X339" i="1" s="1"/>
  <c r="AF366" i="1"/>
  <c r="Z220" i="1"/>
  <c r="AD361" i="1" l="1"/>
  <c r="AF320" i="1"/>
  <c r="AD365" i="1"/>
  <c r="X340" i="1"/>
  <c r="Z221" i="1"/>
  <c r="AF321" i="1" l="1"/>
  <c r="AF370" i="1"/>
  <c r="AD366" i="1"/>
  <c r="X341" i="1"/>
  <c r="Z222" i="1"/>
  <c r="AF322" i="1" l="1"/>
  <c r="AF323" i="1" s="1"/>
  <c r="AF324" i="1" s="1"/>
  <c r="AF325" i="1" s="1"/>
  <c r="AF326" i="1" s="1"/>
  <c r="AF327" i="1" s="1"/>
  <c r="AF328" i="1" s="1"/>
  <c r="AF329" i="1" s="1"/>
  <c r="AF330" i="1" s="1"/>
  <c r="AF331" i="1" s="1"/>
  <c r="AF332" i="1" s="1"/>
  <c r="AF333" i="1" s="1"/>
  <c r="AF334" i="1"/>
  <c r="AF335" i="1" s="1"/>
  <c r="AF374" i="1"/>
  <c r="AD368" i="1"/>
  <c r="X342" i="1"/>
  <c r="X343" i="1" s="1"/>
  <c r="X344" i="1" s="1"/>
  <c r="X345" i="1" s="1"/>
  <c r="Z223" i="1"/>
  <c r="AF336" i="1" l="1"/>
  <c r="AF376" i="1"/>
  <c r="AD369" i="1"/>
  <c r="X346" i="1"/>
  <c r="X347" i="1" s="1"/>
  <c r="X348" i="1" s="1"/>
  <c r="X349" i="1" s="1"/>
  <c r="X350" i="1" s="1"/>
  <c r="X351" i="1" s="1"/>
  <c r="X352" i="1" s="1"/>
  <c r="X353" i="1" s="1"/>
  <c r="X354" i="1" s="1"/>
  <c r="X355" i="1" s="1"/>
  <c r="X356" i="1" s="1"/>
  <c r="X357" i="1" s="1"/>
  <c r="X358" i="1" s="1"/>
  <c r="X359" i="1" s="1"/>
  <c r="X360" i="1" s="1"/>
  <c r="X361" i="1" s="1"/>
  <c r="X362" i="1" s="1"/>
  <c r="X363" i="1" s="1"/>
  <c r="X364" i="1" s="1"/>
  <c r="X365" i="1" s="1"/>
  <c r="X366" i="1" s="1"/>
  <c r="X367" i="1" s="1"/>
  <c r="X368" i="1" s="1"/>
  <c r="Z224" i="1"/>
  <c r="AD599" i="1"/>
  <c r="AF337" i="1" l="1"/>
  <c r="AF339" i="1"/>
  <c r="AF340" i="1" s="1"/>
  <c r="AF348" i="1"/>
  <c r="AF380" i="1"/>
  <c r="AF381" i="1" s="1"/>
  <c r="AD370" i="1"/>
  <c r="X369" i="1"/>
  <c r="X370" i="1" s="1"/>
  <c r="Z225" i="1"/>
  <c r="AF338" i="1" l="1"/>
  <c r="AF341" i="1" s="1"/>
  <c r="AF343" i="1"/>
  <c r="AF344" i="1" s="1"/>
  <c r="AF345" i="1" s="1"/>
  <c r="AF346" i="1" s="1"/>
  <c r="AF347" i="1" s="1"/>
  <c r="AF383" i="1"/>
  <c r="AF349" i="1"/>
  <c r="AF350" i="1" s="1"/>
  <c r="AF351" i="1" s="1"/>
  <c r="AF352" i="1" s="1"/>
  <c r="AF353" i="1" s="1"/>
  <c r="AF354" i="1" s="1"/>
  <c r="AF355" i="1" s="1"/>
  <c r="AF356" i="1" s="1"/>
  <c r="AF358" i="1" s="1"/>
  <c r="AF360" i="1" s="1"/>
  <c r="AF364" i="1" s="1"/>
  <c r="AF365" i="1" s="1"/>
  <c r="AF384" i="1"/>
  <c r="AF385" i="1" s="1"/>
  <c r="AF386" i="1" s="1"/>
  <c r="AD372" i="1"/>
  <c r="X371" i="1"/>
  <c r="X372" i="1" s="1"/>
  <c r="Z226" i="1"/>
  <c r="AF367" i="1" l="1"/>
  <c r="AF372" i="1" s="1"/>
  <c r="AF369" i="1"/>
  <c r="AF368" i="1"/>
  <c r="AF371" i="1"/>
  <c r="AF373" i="1" s="1"/>
  <c r="AF387" i="1"/>
  <c r="AF388" i="1" s="1"/>
  <c r="AD373" i="1"/>
  <c r="X373" i="1"/>
  <c r="Z227" i="1"/>
  <c r="AF375" i="1" l="1"/>
  <c r="AF377" i="1" s="1"/>
  <c r="AF378" i="1" s="1"/>
  <c r="AF379" i="1" s="1"/>
  <c r="AF391" i="1"/>
  <c r="AD374" i="1"/>
  <c r="X374" i="1"/>
  <c r="Z228" i="1"/>
  <c r="AF382" i="1" l="1"/>
  <c r="AD375" i="1"/>
  <c r="X375" i="1"/>
  <c r="X376" i="1" s="1"/>
  <c r="X377" i="1" s="1"/>
  <c r="X378" i="1" s="1"/>
  <c r="X379" i="1" s="1"/>
  <c r="X380" i="1" s="1"/>
  <c r="X381" i="1" s="1"/>
  <c r="X382" i="1" s="1"/>
  <c r="X383" i="1" s="1"/>
  <c r="Z229" i="1"/>
  <c r="AD453" i="1"/>
  <c r="AF389" i="1" l="1"/>
  <c r="AD378" i="1"/>
  <c r="X384" i="1"/>
  <c r="Z230" i="1"/>
  <c r="AF390" i="1" l="1"/>
  <c r="AF392" i="1" s="1"/>
  <c r="AD379" i="1"/>
  <c r="X385" i="1"/>
  <c r="AF399" i="1"/>
  <c r="Z231" i="1"/>
  <c r="AF393" i="1" l="1"/>
  <c r="AF394" i="1" s="1"/>
  <c r="AF395" i="1" s="1"/>
  <c r="AF396" i="1" s="1"/>
  <c r="AF397" i="1"/>
  <c r="AD380" i="1"/>
  <c r="X386" i="1"/>
  <c r="Z232" i="1"/>
  <c r="AF400" i="1" l="1"/>
  <c r="AF398" i="1"/>
  <c r="AF401" i="1" s="1"/>
  <c r="AF402" i="1"/>
  <c r="AF403" i="1" s="1"/>
  <c r="AF410" i="1"/>
  <c r="AD381" i="1"/>
  <c r="X387" i="1"/>
  <c r="AF423" i="1"/>
  <c r="Z233" i="1"/>
  <c r="AF413" i="1" l="1"/>
  <c r="AF414" i="1" s="1"/>
  <c r="AF405" i="1"/>
  <c r="AF406" i="1" s="1"/>
  <c r="AF407" i="1" s="1"/>
  <c r="AF408" i="1" s="1"/>
  <c r="AF409" i="1" s="1"/>
  <c r="AF404" i="1"/>
  <c r="AF421" i="1"/>
  <c r="AD382" i="1"/>
  <c r="X388" i="1"/>
  <c r="Z234" i="1"/>
  <c r="AF411" i="1" l="1"/>
  <c r="AF412" i="1" s="1"/>
  <c r="AF415" i="1" s="1"/>
  <c r="AF416" i="1"/>
  <c r="AF417" i="1" s="1"/>
  <c r="AF441" i="1"/>
  <c r="AD383" i="1"/>
  <c r="X389" i="1"/>
  <c r="Z235" i="1"/>
  <c r="AF418" i="1" l="1"/>
  <c r="AF419" i="1" s="1"/>
  <c r="AF420" i="1"/>
  <c r="AD384" i="1"/>
  <c r="X390" i="1"/>
  <c r="Z236" i="1"/>
  <c r="Z237" i="1" s="1"/>
  <c r="Z238" i="1" s="1"/>
  <c r="Z239" i="1" s="1"/>
  <c r="AF422" i="1" l="1"/>
  <c r="AF425" i="1" s="1"/>
  <c r="AF426" i="1" s="1"/>
  <c r="AF427" i="1" s="1"/>
  <c r="AF428" i="1" s="1"/>
  <c r="AF429" i="1" s="1"/>
  <c r="AF430" i="1" s="1"/>
  <c r="AF431" i="1" s="1"/>
  <c r="AF432" i="1" s="1"/>
  <c r="AF433" i="1" s="1"/>
  <c r="AF434" i="1" s="1"/>
  <c r="AF435" i="1" s="1"/>
  <c r="AF436" i="1" s="1"/>
  <c r="AF437" i="1" s="1"/>
  <c r="AF438" i="1" s="1"/>
  <c r="AF439" i="1" s="1"/>
  <c r="AF424" i="1"/>
  <c r="AD385" i="1"/>
  <c r="AD386" i="1" s="1"/>
  <c r="AD387" i="1" s="1"/>
  <c r="AD388" i="1" s="1"/>
  <c r="AD390" i="1" s="1"/>
  <c r="AD391" i="1" s="1"/>
  <c r="AD392" i="1" s="1"/>
  <c r="AD393" i="1" s="1"/>
  <c r="AD394" i="1" s="1"/>
  <c r="AD395" i="1" s="1"/>
  <c r="AD396" i="1" s="1"/>
  <c r="AD398" i="1" s="1"/>
  <c r="AD399" i="1" s="1"/>
  <c r="AD400" i="1" s="1"/>
  <c r="AD401" i="1" s="1"/>
  <c r="AD402" i="1" s="1"/>
  <c r="AD404" i="1" s="1"/>
  <c r="X391" i="1"/>
  <c r="AF469" i="1"/>
  <c r="AF470" i="1" s="1"/>
  <c r="Z240" i="1"/>
  <c r="AF440" i="1" l="1"/>
  <c r="AF442" i="1"/>
  <c r="AF443" i="1" s="1"/>
  <c r="AF444" i="1" s="1"/>
  <c r="AD406" i="1"/>
  <c r="AD410" i="1" s="1"/>
  <c r="AD411" i="1" s="1"/>
  <c r="AD412" i="1" s="1"/>
  <c r="AD405" i="1"/>
  <c r="AD425" i="1"/>
  <c r="AD424" i="1"/>
  <c r="X392" i="1"/>
  <c r="Z241" i="1"/>
  <c r="Z242" i="1" s="1"/>
  <c r="AD414" i="1" l="1"/>
  <c r="AD415" i="1" s="1"/>
  <c r="AD416" i="1" s="1"/>
  <c r="AD417" i="1" s="1"/>
  <c r="AD418" i="1" s="1"/>
  <c r="AD413" i="1"/>
  <c r="AF445" i="1"/>
  <c r="AD419" i="1"/>
  <c r="AD420" i="1" s="1"/>
  <c r="AD421" i="1" s="1"/>
  <c r="AD422" i="1" s="1"/>
  <c r="AD423" i="1" s="1"/>
  <c r="AD426" i="1"/>
  <c r="X393" i="1"/>
  <c r="Z243" i="1"/>
  <c r="Z244" i="1" s="1"/>
  <c r="Z245" i="1" s="1"/>
  <c r="Z246" i="1" s="1"/>
  <c r="Z247" i="1" s="1"/>
  <c r="Z248" i="1" s="1"/>
  <c r="Z249" i="1" s="1"/>
  <c r="Z250" i="1" s="1"/>
  <c r="Z251" i="1" s="1"/>
  <c r="Z252" i="1" s="1"/>
  <c r="Z253" i="1" s="1"/>
  <c r="AF446" i="1" l="1"/>
  <c r="AF450" i="1"/>
  <c r="AF448" i="1"/>
  <c r="AD427" i="1"/>
  <c r="X394" i="1"/>
  <c r="AF488" i="1"/>
  <c r="AF489" i="1" s="1"/>
  <c r="Z254" i="1"/>
  <c r="Z255" i="1" s="1"/>
  <c r="Z256" i="1" s="1"/>
  <c r="AF451" i="1" l="1"/>
  <c r="AF447" i="1"/>
  <c r="AF452" i="1"/>
  <c r="AD428" i="1"/>
  <c r="X395" i="1"/>
  <c r="Z257" i="1"/>
  <c r="AF453" i="1" l="1"/>
  <c r="AF454" i="1"/>
  <c r="AF455" i="1" s="1"/>
  <c r="AD429" i="1"/>
  <c r="AD430" i="1" s="1"/>
  <c r="AD431" i="1" s="1"/>
  <c r="AD432" i="1" s="1"/>
  <c r="AD433" i="1" s="1"/>
  <c r="AD434" i="1" s="1"/>
  <c r="AD436" i="1" s="1"/>
  <c r="AD437" i="1" s="1"/>
  <c r="AD438" i="1" s="1"/>
  <c r="AD439" i="1" s="1"/>
  <c r="AD440" i="1" s="1"/>
  <c r="AD441" i="1" s="1"/>
  <c r="AD442" i="1" s="1"/>
  <c r="X396" i="1"/>
  <c r="AF493" i="1"/>
  <c r="Z258" i="1"/>
  <c r="AF456" i="1" l="1"/>
  <c r="AF457" i="1" s="1"/>
  <c r="AF458" i="1" s="1"/>
  <c r="AF459" i="1" s="1"/>
  <c r="AF460" i="1"/>
  <c r="AD444" i="1"/>
  <c r="AD445" i="1" s="1"/>
  <c r="AD446" i="1" s="1"/>
  <c r="AD448" i="1" s="1"/>
  <c r="AD449" i="1" s="1"/>
  <c r="AD450" i="1" s="1"/>
  <c r="AD451" i="1" s="1"/>
  <c r="AD443" i="1"/>
  <c r="AD484" i="1"/>
  <c r="AD485" i="1" s="1"/>
  <c r="X397" i="1"/>
  <c r="Z259" i="1"/>
  <c r="AF461" i="1" l="1"/>
  <c r="AF462" i="1" s="1"/>
  <c r="AF463" i="1" s="1"/>
  <c r="AF464" i="1" s="1"/>
  <c r="AF465" i="1" s="1"/>
  <c r="AF466" i="1" s="1"/>
  <c r="AD454" i="1"/>
  <c r="AD455" i="1" s="1"/>
  <c r="AD456" i="1" s="1"/>
  <c r="AD457" i="1" s="1"/>
  <c r="AD458" i="1" s="1"/>
  <c r="AD452" i="1"/>
  <c r="AD486" i="1"/>
  <c r="AD487" i="1"/>
  <c r="X398" i="1"/>
  <c r="AF497" i="1"/>
  <c r="AF498" i="1" s="1"/>
  <c r="Z260" i="1"/>
  <c r="AD681" i="1"/>
  <c r="AF474" i="1" l="1"/>
  <c r="AF467" i="1"/>
  <c r="AF471" i="1" s="1"/>
  <c r="AF468" i="1"/>
  <c r="AF472" i="1" s="1"/>
  <c r="AF473" i="1" s="1"/>
  <c r="AF475" i="1" s="1"/>
  <c r="AD459" i="1"/>
  <c r="AD460" i="1" s="1"/>
  <c r="AD461" i="1" s="1"/>
  <c r="AD462" i="1" s="1"/>
  <c r="AD463" i="1" s="1"/>
  <c r="AD464" i="1" s="1"/>
  <c r="AD465" i="1" s="1"/>
  <c r="AD466" i="1" s="1"/>
  <c r="AD467" i="1" s="1"/>
  <c r="AD468" i="1" s="1"/>
  <c r="AD469" i="1" s="1"/>
  <c r="AD470" i="1" s="1"/>
  <c r="AD471" i="1" s="1"/>
  <c r="AD472" i="1" s="1"/>
  <c r="AD473" i="1" s="1"/>
  <c r="AD474" i="1" s="1"/>
  <c r="AD475" i="1" s="1"/>
  <c r="AD476" i="1" s="1"/>
  <c r="AD477" i="1" s="1"/>
  <c r="AD478" i="1" s="1"/>
  <c r="AD479" i="1" s="1"/>
  <c r="AD480" i="1" s="1"/>
  <c r="AD481" i="1" s="1"/>
  <c r="AD482" i="1" s="1"/>
  <c r="AD483" i="1" s="1"/>
  <c r="AD489" i="1"/>
  <c r="X399" i="1"/>
  <c r="Z261" i="1"/>
  <c r="AF476" i="1" l="1"/>
  <c r="AF477" i="1" s="1"/>
  <c r="AF478" i="1" s="1"/>
  <c r="AF479" i="1" s="1"/>
  <c r="AF480" i="1" s="1"/>
  <c r="AF481" i="1" s="1"/>
  <c r="AF482" i="1" s="1"/>
  <c r="AF483" i="1" s="1"/>
  <c r="AF484" i="1" s="1"/>
  <c r="AF485" i="1" s="1"/>
  <c r="AF486" i="1" s="1"/>
  <c r="AF487" i="1" s="1"/>
  <c r="AD488" i="1"/>
  <c r="AF496" i="1"/>
  <c r="AD490" i="1"/>
  <c r="X400" i="1"/>
  <c r="Z262" i="1"/>
  <c r="AF495" i="1" l="1"/>
  <c r="AF490" i="1"/>
  <c r="AF491" i="1" s="1"/>
  <c r="AF492" i="1" s="1"/>
  <c r="AF494" i="1" s="1"/>
  <c r="AD491" i="1"/>
  <c r="X401" i="1"/>
  <c r="AF502" i="1"/>
  <c r="Z263" i="1"/>
  <c r="Z264" i="1" s="1"/>
  <c r="Z265" i="1" s="1"/>
  <c r="Z266" i="1" s="1"/>
  <c r="Z267" i="1" s="1"/>
  <c r="Z268" i="1" s="1"/>
  <c r="Z269" i="1" s="1"/>
  <c r="Z270" i="1" s="1"/>
  <c r="Z271" i="1" s="1"/>
  <c r="Z272" i="1" s="1"/>
  <c r="Z273" i="1" s="1"/>
  <c r="Z274" i="1" s="1"/>
  <c r="Z275" i="1" s="1"/>
  <c r="Z276" i="1" s="1"/>
  <c r="Z277" i="1" s="1"/>
  <c r="Z278" i="1" s="1"/>
  <c r="AF499" i="1" l="1"/>
  <c r="AF500" i="1"/>
  <c r="AF501" i="1" s="1"/>
  <c r="AF503" i="1"/>
  <c r="AD492" i="1"/>
  <c r="X402" i="1"/>
  <c r="Z279" i="1"/>
  <c r="Z280" i="1" s="1"/>
  <c r="Z281" i="1" s="1"/>
  <c r="Z282" i="1" s="1"/>
  <c r="Z283" i="1" s="1"/>
  <c r="Z284" i="1" s="1"/>
  <c r="Z285" i="1" s="1"/>
  <c r="Z286" i="1" s="1"/>
  <c r="Z287" i="1" s="1"/>
  <c r="Z288" i="1" s="1"/>
  <c r="Z289" i="1" s="1"/>
  <c r="Z290" i="1" s="1"/>
  <c r="Z291" i="1" s="1"/>
  <c r="Z292" i="1" s="1"/>
  <c r="Z293" i="1" s="1"/>
  <c r="Z294" i="1" s="1"/>
  <c r="Z295" i="1" s="1"/>
  <c r="Z296" i="1" s="1"/>
  <c r="Z297" i="1" s="1"/>
  <c r="Z298" i="1" s="1"/>
  <c r="Z299" i="1" s="1"/>
  <c r="Z300" i="1" s="1"/>
  <c r="Z301" i="1" s="1"/>
  <c r="Z302" i="1" s="1"/>
  <c r="Z303" i="1" s="1"/>
  <c r="Z304" i="1" s="1"/>
  <c r="Z305" i="1" s="1"/>
  <c r="Z306" i="1" s="1"/>
  <c r="Z307" i="1" s="1"/>
  <c r="Z308" i="1" s="1"/>
  <c r="Z309" i="1" s="1"/>
  <c r="Z310" i="1" s="1"/>
  <c r="Z311" i="1" s="1"/>
  <c r="Z312" i="1" s="1"/>
  <c r="Z313" i="1" s="1"/>
  <c r="Z314" i="1" s="1"/>
  <c r="Z315" i="1" s="1"/>
  <c r="Z316" i="1" s="1"/>
  <c r="Z317" i="1" s="1"/>
  <c r="Z318" i="1" s="1"/>
  <c r="Z319" i="1" s="1"/>
  <c r="Z320" i="1" s="1"/>
  <c r="Z321" i="1" s="1"/>
  <c r="Z322" i="1" s="1"/>
  <c r="Z323" i="1" s="1"/>
  <c r="Z324" i="1" s="1"/>
  <c r="AF505" i="1"/>
  <c r="AF504" i="1" l="1"/>
  <c r="AD493" i="1"/>
  <c r="AD494" i="1"/>
  <c r="Z325" i="1"/>
  <c r="Z326" i="1" s="1"/>
  <c r="X403" i="1"/>
  <c r="AF506" i="1"/>
  <c r="AF507" i="1" s="1"/>
  <c r="AD495" i="1" l="1"/>
  <c r="X404" i="1"/>
  <c r="AF508" i="1"/>
  <c r="AF509" i="1" s="1"/>
  <c r="AF510" i="1" s="1"/>
  <c r="Z327" i="1"/>
  <c r="AD496" i="1" l="1"/>
  <c r="X405" i="1"/>
  <c r="AF511" i="1"/>
  <c r="AF512" i="1" s="1"/>
  <c r="Z328" i="1"/>
  <c r="AD497" i="1" l="1"/>
  <c r="AD498" i="1" s="1"/>
  <c r="X406" i="1"/>
  <c r="X407" i="1" s="1"/>
  <c r="X408" i="1" s="1"/>
  <c r="X409" i="1" s="1"/>
  <c r="X410" i="1" s="1"/>
  <c r="X411" i="1" s="1"/>
  <c r="X412" i="1" s="1"/>
  <c r="X413" i="1" s="1"/>
  <c r="X414" i="1" s="1"/>
  <c r="X415" i="1" s="1"/>
  <c r="X416" i="1" s="1"/>
  <c r="X417" i="1" s="1"/>
  <c r="X418" i="1" s="1"/>
  <c r="X419" i="1" s="1"/>
  <c r="X420" i="1" s="1"/>
  <c r="X421" i="1" s="1"/>
  <c r="X422" i="1" s="1"/>
  <c r="X423" i="1" s="1"/>
  <c r="X424" i="1" s="1"/>
  <c r="X425" i="1" s="1"/>
  <c r="X426" i="1" s="1"/>
  <c r="X427" i="1" s="1"/>
  <c r="X428" i="1" s="1"/>
  <c r="X429" i="1" s="1"/>
  <c r="AD564" i="1"/>
  <c r="AF513" i="1"/>
  <c r="AF514" i="1" s="1"/>
  <c r="Z329" i="1"/>
  <c r="AD499" i="1" l="1"/>
  <c r="AD500" i="1"/>
  <c r="AD501" i="1" s="1"/>
  <c r="AD502" i="1" s="1"/>
  <c r="AD503" i="1" s="1"/>
  <c r="AD504" i="1" s="1"/>
  <c r="AD506" i="1" s="1"/>
  <c r="AD508" i="1" s="1"/>
  <c r="AD510" i="1" s="1"/>
  <c r="AD511" i="1" s="1"/>
  <c r="AD512" i="1" s="1"/>
  <c r="AD513" i="1" s="1"/>
  <c r="AD514" i="1" s="1"/>
  <c r="AD515" i="1" s="1"/>
  <c r="AD516" i="1" s="1"/>
  <c r="AD517" i="1" s="1"/>
  <c r="AD518" i="1" s="1"/>
  <c r="AD519" i="1" s="1"/>
  <c r="AD520" i="1" s="1"/>
  <c r="AD521" i="1" s="1"/>
  <c r="AD522" i="1" s="1"/>
  <c r="AD523" i="1" s="1"/>
  <c r="AD524" i="1" s="1"/>
  <c r="AD525" i="1" s="1"/>
  <c r="AD526" i="1" s="1"/>
  <c r="AD527" i="1" s="1"/>
  <c r="AD529" i="1" s="1"/>
  <c r="AD530" i="1" s="1"/>
  <c r="AD531" i="1" s="1"/>
  <c r="AD532" i="1" s="1"/>
  <c r="AD533" i="1" s="1"/>
  <c r="AD534" i="1" s="1"/>
  <c r="AD535" i="1" s="1"/>
  <c r="AD536" i="1" s="1"/>
  <c r="AD537" i="1" s="1"/>
  <c r="AD538" i="1" s="1"/>
  <c r="X430" i="1"/>
  <c r="X431" i="1" s="1"/>
  <c r="AF515" i="1"/>
  <c r="AF517" i="1" s="1"/>
  <c r="AF518" i="1" s="1"/>
  <c r="AF519" i="1" s="1"/>
  <c r="AF520" i="1" s="1"/>
  <c r="Z330" i="1"/>
  <c r="AD566" i="1"/>
  <c r="AD539" i="1" l="1"/>
  <c r="AD540" i="1"/>
  <c r="AD542" i="1" s="1"/>
  <c r="AD543" i="1" s="1"/>
  <c r="AD544" i="1" s="1"/>
  <c r="AD545" i="1" s="1"/>
  <c r="AD547" i="1" s="1"/>
  <c r="AD548" i="1" s="1"/>
  <c r="AD550" i="1" s="1"/>
  <c r="X432" i="1"/>
  <c r="X433" i="1" s="1"/>
  <c r="X434" i="1" s="1"/>
  <c r="AF521" i="1"/>
  <c r="Z331" i="1"/>
  <c r="AD552" i="1" l="1"/>
  <c r="AD553" i="1" s="1"/>
  <c r="AD554" i="1" s="1"/>
  <c r="AD555" i="1" s="1"/>
  <c r="AD556" i="1" s="1"/>
  <c r="AD557" i="1" s="1"/>
  <c r="AD558" i="1" s="1"/>
  <c r="AD559" i="1" s="1"/>
  <c r="AD560" i="1" s="1"/>
  <c r="AD561" i="1" s="1"/>
  <c r="AD551" i="1"/>
  <c r="AD562" i="1"/>
  <c r="X435" i="1"/>
  <c r="X436" i="1" s="1"/>
  <c r="AF522" i="1"/>
  <c r="AF523" i="1" s="1"/>
  <c r="AF524" i="1" s="1"/>
  <c r="Z332" i="1"/>
  <c r="AF525" i="1" l="1"/>
  <c r="AF526" i="1" s="1"/>
  <c r="AD565" i="1"/>
  <c r="X437" i="1"/>
  <c r="X438" i="1" s="1"/>
  <c r="AF529" i="1"/>
  <c r="AF530" i="1" s="1"/>
  <c r="AF531" i="1" s="1"/>
  <c r="AF532" i="1" s="1"/>
  <c r="Z333" i="1"/>
  <c r="AF527" i="1" l="1"/>
  <c r="AF528" i="1" s="1"/>
  <c r="AD567" i="1"/>
  <c r="AD568" i="1" s="1"/>
  <c r="AD569" i="1" s="1"/>
  <c r="AD570" i="1" s="1"/>
  <c r="AD572" i="1" s="1"/>
  <c r="AD573" i="1" s="1"/>
  <c r="AD574" i="1" s="1"/>
  <c r="AD575" i="1" s="1"/>
  <c r="AD576" i="1" s="1"/>
  <c r="AD577" i="1" s="1"/>
  <c r="AD578" i="1" s="1"/>
  <c r="AD579" i="1" s="1"/>
  <c r="X439" i="1"/>
  <c r="X440" i="1" s="1"/>
  <c r="X441" i="1" s="1"/>
  <c r="AF533" i="1"/>
  <c r="AF534" i="1" s="1"/>
  <c r="Z334" i="1"/>
  <c r="AD580" i="1" l="1"/>
  <c r="AD581" i="1" s="1"/>
  <c r="AD582" i="1" s="1"/>
  <c r="AD583" i="1" s="1"/>
  <c r="AD586" i="1" s="1"/>
  <c r="AD588" i="1" s="1"/>
  <c r="AD589" i="1" s="1"/>
  <c r="AD590" i="1" s="1"/>
  <c r="AD591" i="1" s="1"/>
  <c r="AD592" i="1" s="1"/>
  <c r="AD593" i="1" s="1"/>
  <c r="AD594" i="1" s="1"/>
  <c r="X442" i="1"/>
  <c r="X443" i="1" s="1"/>
  <c r="X444" i="1" s="1"/>
  <c r="X445" i="1" s="1"/>
  <c r="AF535" i="1"/>
  <c r="AF536" i="1" s="1"/>
  <c r="Z335" i="1"/>
  <c r="AD595" i="1" l="1"/>
  <c r="AD596" i="1" s="1"/>
  <c r="X446" i="1"/>
  <c r="AF537" i="1"/>
  <c r="Z336" i="1"/>
  <c r="AD617" i="1"/>
  <c r="AD618" i="1" s="1"/>
  <c r="AD597" i="1" l="1"/>
  <c r="AD598" i="1" s="1"/>
  <c r="AD600" i="1" s="1"/>
  <c r="AD601" i="1" s="1"/>
  <c r="AD602" i="1" s="1"/>
  <c r="AD603" i="1" s="1"/>
  <c r="AD604" i="1" s="1"/>
  <c r="AD605" i="1" s="1"/>
  <c r="AD606" i="1" s="1"/>
  <c r="AD607" i="1" s="1"/>
  <c r="AD608" i="1" s="1"/>
  <c r="AD609" i="1" s="1"/>
  <c r="AD610" i="1" s="1"/>
  <c r="AD611" i="1" s="1"/>
  <c r="AD612" i="1" s="1"/>
  <c r="X447" i="1"/>
  <c r="X448" i="1" s="1"/>
  <c r="X449" i="1" s="1"/>
  <c r="AF538" i="1"/>
  <c r="AF539" i="1" s="1"/>
  <c r="AF540" i="1" s="1"/>
  <c r="Z337" i="1"/>
  <c r="AD614" i="1" l="1"/>
  <c r="AD615" i="1" s="1"/>
  <c r="X450" i="1"/>
  <c r="X451" i="1" s="1"/>
  <c r="X452" i="1" s="1"/>
  <c r="X453" i="1" s="1"/>
  <c r="X454" i="1" s="1"/>
  <c r="X455" i="1" s="1"/>
  <c r="X456" i="1" s="1"/>
  <c r="X457" i="1" s="1"/>
  <c r="AD621" i="1"/>
  <c r="AF541" i="1"/>
  <c r="AF542" i="1" s="1"/>
  <c r="AF543" i="1" s="1"/>
  <c r="Z338" i="1"/>
  <c r="AD697" i="1"/>
  <c r="AD616" i="1" l="1"/>
  <c r="AD622" i="1" s="1"/>
  <c r="AD619" i="1"/>
  <c r="X458" i="1"/>
  <c r="X459" i="1" s="1"/>
  <c r="AF544" i="1"/>
  <c r="Z339" i="1"/>
  <c r="AD623" i="1" l="1"/>
  <c r="X460" i="1"/>
  <c r="X461" i="1" s="1"/>
  <c r="X462" i="1" s="1"/>
  <c r="X463" i="1" s="1"/>
  <c r="X464" i="1" s="1"/>
  <c r="X465" i="1" s="1"/>
  <c r="X466" i="1" s="1"/>
  <c r="X467" i="1" s="1"/>
  <c r="X468" i="1" s="1"/>
  <c r="X469" i="1" s="1"/>
  <c r="X470" i="1" s="1"/>
  <c r="X471" i="1" s="1"/>
  <c r="X472" i="1" s="1"/>
  <c r="AF545" i="1"/>
  <c r="AF546" i="1" s="1"/>
  <c r="Z340" i="1"/>
  <c r="AD624" i="1" l="1"/>
  <c r="AD625" i="1" s="1"/>
  <c r="X473" i="1"/>
  <c r="X474" i="1" s="1"/>
  <c r="X475" i="1" s="1"/>
  <c r="X476" i="1" s="1"/>
  <c r="X477" i="1" s="1"/>
  <c r="X478" i="1" s="1"/>
  <c r="X479" i="1" s="1"/>
  <c r="X480" i="1" s="1"/>
  <c r="X481" i="1" s="1"/>
  <c r="X482" i="1" s="1"/>
  <c r="X483" i="1" s="1"/>
  <c r="X484" i="1" s="1"/>
  <c r="X485" i="1" s="1"/>
  <c r="X486" i="1" s="1"/>
  <c r="X487" i="1" s="1"/>
  <c r="X488" i="1" s="1"/>
  <c r="X489" i="1" s="1"/>
  <c r="AF547" i="1"/>
  <c r="Z341" i="1"/>
  <c r="X490" i="1" l="1"/>
  <c r="X491" i="1" s="1"/>
  <c r="X492" i="1" s="1"/>
  <c r="X493" i="1" s="1"/>
  <c r="X494" i="1" s="1"/>
  <c r="X495" i="1" s="1"/>
  <c r="X496" i="1" s="1"/>
  <c r="X497" i="1" s="1"/>
  <c r="X498" i="1" s="1"/>
  <c r="X499" i="1" s="1"/>
  <c r="X500" i="1" s="1"/>
  <c r="X501" i="1" s="1"/>
  <c r="X502" i="1" s="1"/>
  <c r="X503" i="1" s="1"/>
  <c r="X504" i="1" s="1"/>
  <c r="X505" i="1" s="1"/>
  <c r="X506" i="1" s="1"/>
  <c r="X507" i="1" s="1"/>
  <c r="X508" i="1" s="1"/>
  <c r="X509" i="1" s="1"/>
  <c r="X510" i="1" s="1"/>
  <c r="X511" i="1" s="1"/>
  <c r="X512" i="1" s="1"/>
  <c r="X513" i="1" s="1"/>
  <c r="X514" i="1" s="1"/>
  <c r="X515" i="1" s="1"/>
  <c r="X516" i="1" s="1"/>
  <c r="X517" i="1" s="1"/>
  <c r="X518" i="1" s="1"/>
  <c r="X519" i="1" s="1"/>
  <c r="X520" i="1" s="1"/>
  <c r="X521" i="1" s="1"/>
  <c r="X522" i="1" s="1"/>
  <c r="X523" i="1" s="1"/>
  <c r="X524" i="1" s="1"/>
  <c r="X525" i="1" s="1"/>
  <c r="X526" i="1" s="1"/>
  <c r="X527" i="1" s="1"/>
  <c r="AD626" i="1"/>
  <c r="AF548" i="1"/>
  <c r="AF549" i="1" s="1"/>
  <c r="Z342" i="1"/>
  <c r="X528" i="1" l="1"/>
  <c r="X529" i="1" s="1"/>
  <c r="X530" i="1" s="1"/>
  <c r="X531" i="1" s="1"/>
  <c r="X532" i="1" s="1"/>
  <c r="X533" i="1" s="1"/>
  <c r="X534" i="1" s="1"/>
  <c r="X535" i="1" s="1"/>
  <c r="X536" i="1" s="1"/>
  <c r="X537" i="1" s="1"/>
  <c r="X538" i="1" s="1"/>
  <c r="X539" i="1" s="1"/>
  <c r="X540" i="1" s="1"/>
  <c r="X541" i="1" s="1"/>
  <c r="X542" i="1" s="1"/>
  <c r="X543" i="1" s="1"/>
  <c r="X544" i="1" s="1"/>
  <c r="X545" i="1" s="1"/>
  <c r="X546" i="1" s="1"/>
  <c r="AD627" i="1"/>
  <c r="AD628" i="1" s="1"/>
  <c r="AF550" i="1"/>
  <c r="Z343" i="1"/>
  <c r="AD630" i="1" l="1"/>
  <c r="AD631" i="1" s="1"/>
  <c r="AD632" i="1" s="1"/>
  <c r="AD633" i="1" s="1"/>
  <c r="AD634" i="1" s="1"/>
  <c r="AD635" i="1" s="1"/>
  <c r="AD636" i="1" s="1"/>
  <c r="AD637" i="1" s="1"/>
  <c r="AD638" i="1" s="1"/>
  <c r="AD639" i="1" s="1"/>
  <c r="AD640" i="1" s="1"/>
  <c r="AD641" i="1" s="1"/>
  <c r="AD642" i="1" s="1"/>
  <c r="AD643" i="1" s="1"/>
  <c r="AD644" i="1" s="1"/>
  <c r="AD645" i="1" s="1"/>
  <c r="AD646" i="1" s="1"/>
  <c r="AD647" i="1" s="1"/>
  <c r="AD649" i="1" s="1"/>
  <c r="AD650" i="1" s="1"/>
  <c r="AD651" i="1" s="1"/>
  <c r="AD653" i="1" s="1"/>
  <c r="AD654" i="1" s="1"/>
  <c r="AD655" i="1" s="1"/>
  <c r="AD656" i="1" s="1"/>
  <c r="AD657" i="1" s="1"/>
  <c r="AD658" i="1" s="1"/>
  <c r="AD629" i="1"/>
  <c r="X547" i="1"/>
  <c r="X548" i="1" s="1"/>
  <c r="X549" i="1" s="1"/>
  <c r="X550" i="1" s="1"/>
  <c r="X551" i="1" s="1"/>
  <c r="X552" i="1" s="1"/>
  <c r="X553" i="1" s="1"/>
  <c r="X554" i="1" s="1"/>
  <c r="X555" i="1" s="1"/>
  <c r="X556" i="1" s="1"/>
  <c r="X557" i="1" s="1"/>
  <c r="AD660" i="1"/>
  <c r="AD661" i="1" s="1"/>
  <c r="AD662" i="1" s="1"/>
  <c r="AD659" i="1"/>
  <c r="AF551" i="1"/>
  <c r="AF552" i="1" s="1"/>
  <c r="AF553" i="1" s="1"/>
  <c r="AF554" i="1" s="1"/>
  <c r="Z344" i="1"/>
  <c r="X558" i="1" l="1"/>
  <c r="X559" i="1" s="1"/>
  <c r="AD664" i="1"/>
  <c r="AD665" i="1" s="1"/>
  <c r="AD666" i="1" s="1"/>
  <c r="AD667" i="1" s="1"/>
  <c r="AD668" i="1" s="1"/>
  <c r="AD669" i="1" s="1"/>
  <c r="AD670" i="1" s="1"/>
  <c r="AD671" i="1" s="1"/>
  <c r="AD672" i="1" s="1"/>
  <c r="AD673" i="1" s="1"/>
  <c r="AD674" i="1" s="1"/>
  <c r="AF555" i="1"/>
  <c r="Z345" i="1"/>
  <c r="AF557" i="1" l="1"/>
  <c r="AF558" i="1" s="1"/>
  <c r="AF556" i="1"/>
  <c r="X560" i="1"/>
  <c r="X561" i="1" s="1"/>
  <c r="X562" i="1" s="1"/>
  <c r="AD677" i="1"/>
  <c r="AD678" i="1" s="1"/>
  <c r="AD679" i="1" s="1"/>
  <c r="AD682" i="1" s="1"/>
  <c r="AD683" i="1" s="1"/>
  <c r="AD684" i="1" s="1"/>
  <c r="AD685" i="1" s="1"/>
  <c r="AD686" i="1" s="1"/>
  <c r="AD687" i="1" s="1"/>
  <c r="AD688" i="1" s="1"/>
  <c r="AD675" i="1"/>
  <c r="AD676" i="1" s="1"/>
  <c r="AF559" i="1"/>
  <c r="Z346" i="1"/>
  <c r="X563" i="1" l="1"/>
  <c r="X564" i="1" s="1"/>
  <c r="AD689" i="1"/>
  <c r="AD690" i="1" s="1"/>
  <c r="AD691" i="1" s="1"/>
  <c r="AD692" i="1" s="1"/>
  <c r="AD693" i="1" s="1"/>
  <c r="AD694" i="1" s="1"/>
  <c r="AD695" i="1" s="1"/>
  <c r="AD696" i="1" s="1"/>
  <c r="AD699" i="1" s="1"/>
  <c r="AF560" i="1"/>
  <c r="AF561" i="1" s="1"/>
  <c r="Z347" i="1"/>
  <c r="AF563" i="1" l="1"/>
  <c r="AF564" i="1" s="1"/>
  <c r="AF565" i="1" s="1"/>
  <c r="AF566" i="1" s="1"/>
  <c r="AF567" i="1" s="1"/>
  <c r="AF562" i="1"/>
  <c r="AD700" i="1"/>
  <c r="AD701" i="1" s="1"/>
  <c r="X565" i="1"/>
  <c r="AF570" i="1"/>
  <c r="AF571" i="1" s="1"/>
  <c r="Z348" i="1"/>
  <c r="AF568" i="1" l="1"/>
  <c r="AF569" i="1" s="1"/>
  <c r="AF572" i="1" s="1"/>
  <c r="AF573" i="1"/>
  <c r="A4" i="7"/>
  <c r="F24" i="8" s="1"/>
  <c r="X566" i="1"/>
  <c r="X567" i="1" s="1"/>
  <c r="X568" i="1" s="1"/>
  <c r="X569" i="1" s="1"/>
  <c r="X570" i="1" s="1"/>
  <c r="X571" i="1" s="1"/>
  <c r="AF580" i="1"/>
  <c r="Z349" i="1"/>
  <c r="AF575" i="1" l="1"/>
  <c r="AF574" i="1"/>
  <c r="A302" i="7"/>
  <c r="F302" i="7" s="1"/>
  <c r="G302" i="7" s="1"/>
  <c r="A26" i="7"/>
  <c r="F26" i="7" s="1"/>
  <c r="G26" i="7" s="1"/>
  <c r="A174" i="7"/>
  <c r="F174" i="7" s="1"/>
  <c r="G174" i="7" s="1"/>
  <c r="A380" i="7"/>
  <c r="F380" i="7" s="1"/>
  <c r="G380" i="7" s="1"/>
  <c r="A762" i="7"/>
  <c r="F762" i="7" s="1"/>
  <c r="G762" i="7" s="1"/>
  <c r="A112" i="7"/>
  <c r="F112" i="7" s="1"/>
  <c r="G112" i="7" s="1"/>
  <c r="A241" i="7"/>
  <c r="F241" i="7" s="1"/>
  <c r="G241" i="7" s="1"/>
  <c r="A556" i="7"/>
  <c r="F556" i="7" s="1"/>
  <c r="G556" i="7" s="1"/>
  <c r="A902" i="7"/>
  <c r="F902" i="7" s="1"/>
  <c r="G902" i="7" s="1"/>
  <c r="A106" i="7"/>
  <c r="F106" i="7" s="1"/>
  <c r="G106" i="7" s="1"/>
  <c r="A723" i="7"/>
  <c r="F723" i="7" s="1"/>
  <c r="G723" i="7" s="1"/>
  <c r="A8" i="7"/>
  <c r="F8" i="7" s="1"/>
  <c r="G8" i="7" s="1"/>
  <c r="A431" i="7"/>
  <c r="F431" i="7" s="1"/>
  <c r="G431" i="7" s="1"/>
  <c r="A177" i="7"/>
  <c r="F177" i="7" s="1"/>
  <c r="G177" i="7" s="1"/>
  <c r="A951" i="7"/>
  <c r="F951" i="7" s="1"/>
  <c r="G951" i="7" s="1"/>
  <c r="A109" i="7"/>
  <c r="F109" i="7" s="1"/>
  <c r="G109" i="7" s="1"/>
  <c r="A937" i="7"/>
  <c r="F937" i="7" s="1"/>
  <c r="G937" i="7" s="1"/>
  <c r="A908" i="7"/>
  <c r="F908" i="7" s="1"/>
  <c r="G908" i="7" s="1"/>
  <c r="A308" i="7"/>
  <c r="F308" i="7" s="1"/>
  <c r="G308" i="7" s="1"/>
  <c r="A677" i="7"/>
  <c r="F677" i="7" s="1"/>
  <c r="G677" i="7" s="1"/>
  <c r="A773" i="7"/>
  <c r="F773" i="7" s="1"/>
  <c r="G773" i="7" s="1"/>
  <c r="A554" i="7"/>
  <c r="F554" i="7" s="1"/>
  <c r="G554" i="7" s="1"/>
  <c r="A279" i="7"/>
  <c r="F279" i="7" s="1"/>
  <c r="G279" i="7" s="1"/>
  <c r="A710" i="7"/>
  <c r="F710" i="7" s="1"/>
  <c r="G710" i="7" s="1"/>
  <c r="A623" i="7"/>
  <c r="F623" i="7" s="1"/>
  <c r="G623" i="7" s="1"/>
  <c r="A545" i="7"/>
  <c r="F545" i="7" s="1"/>
  <c r="G545" i="7" s="1"/>
  <c r="A624" i="7"/>
  <c r="F624" i="7" s="1"/>
  <c r="G624" i="7" s="1"/>
  <c r="A543" i="7"/>
  <c r="F543" i="7" s="1"/>
  <c r="G543" i="7" s="1"/>
  <c r="A510" i="7"/>
  <c r="F510" i="7" s="1"/>
  <c r="G510" i="7" s="1"/>
  <c r="A652" i="7"/>
  <c r="F652" i="7" s="1"/>
  <c r="G652" i="7" s="1"/>
  <c r="A63" i="7"/>
  <c r="F63" i="7" s="1"/>
  <c r="G63" i="7" s="1"/>
  <c r="A294" i="7"/>
  <c r="F294" i="7" s="1"/>
  <c r="G294" i="7" s="1"/>
  <c r="A395" i="7"/>
  <c r="F395" i="7" s="1"/>
  <c r="G395" i="7" s="1"/>
  <c r="A325" i="7"/>
  <c r="F325" i="7" s="1"/>
  <c r="G325" i="7" s="1"/>
  <c r="A224" i="7"/>
  <c r="F224" i="7" s="1"/>
  <c r="G224" i="7" s="1"/>
  <c r="A891" i="7"/>
  <c r="F891" i="7" s="1"/>
  <c r="G891" i="7" s="1"/>
  <c r="A257" i="7"/>
  <c r="F257" i="7" s="1"/>
  <c r="G257" i="7" s="1"/>
  <c r="A690" i="7"/>
  <c r="F690" i="7" s="1"/>
  <c r="G690" i="7" s="1"/>
  <c r="A45" i="7"/>
  <c r="F45" i="7" s="1"/>
  <c r="G45" i="7" s="1"/>
  <c r="A335" i="7"/>
  <c r="F335" i="7" s="1"/>
  <c r="G335" i="7" s="1"/>
  <c r="A179" i="7"/>
  <c r="F179" i="7" s="1"/>
  <c r="G179" i="7" s="1"/>
  <c r="A808" i="7"/>
  <c r="F808" i="7" s="1"/>
  <c r="G808" i="7" s="1"/>
  <c r="A772" i="7"/>
  <c r="F772" i="7" s="1"/>
  <c r="G772" i="7" s="1"/>
  <c r="A199" i="7"/>
  <c r="F199" i="7" s="1"/>
  <c r="G199" i="7" s="1"/>
  <c r="A797" i="7"/>
  <c r="F797" i="7" s="1"/>
  <c r="G797" i="7" s="1"/>
  <c r="A697" i="7"/>
  <c r="F697" i="7" s="1"/>
  <c r="G697" i="7" s="1"/>
  <c r="A960" i="7"/>
  <c r="F960" i="7" s="1"/>
  <c r="G960" i="7" s="1"/>
  <c r="A306" i="7"/>
  <c r="F306" i="7" s="1"/>
  <c r="G306" i="7" s="1"/>
  <c r="A947" i="7"/>
  <c r="F947" i="7" s="1"/>
  <c r="G947" i="7" s="1"/>
  <c r="A998" i="7"/>
  <c r="F998" i="7" s="1"/>
  <c r="G998" i="7" s="1"/>
  <c r="A737" i="7"/>
  <c r="F737" i="7" s="1"/>
  <c r="G737" i="7" s="1"/>
  <c r="A289" i="7"/>
  <c r="F289" i="7" s="1"/>
  <c r="G289" i="7" s="1"/>
  <c r="A601" i="7"/>
  <c r="F601" i="7" s="1"/>
  <c r="G601" i="7" s="1"/>
  <c r="A578" i="7"/>
  <c r="F578" i="7" s="1"/>
  <c r="G578" i="7" s="1"/>
  <c r="A722" i="7"/>
  <c r="F722" i="7" s="1"/>
  <c r="G722" i="7" s="1"/>
  <c r="A248" i="7"/>
  <c r="F248" i="7" s="1"/>
  <c r="G248" i="7" s="1"/>
  <c r="A552" i="7"/>
  <c r="F552" i="7" s="1"/>
  <c r="G552" i="7" s="1"/>
  <c r="A111" i="7"/>
  <c r="F111" i="7" s="1"/>
  <c r="G111" i="7" s="1"/>
  <c r="A616" i="7"/>
  <c r="F616" i="7" s="1"/>
  <c r="G616" i="7" s="1"/>
  <c r="A89" i="7"/>
  <c r="F89" i="7" s="1"/>
  <c r="G89" i="7" s="1"/>
  <c r="A718" i="7"/>
  <c r="F718" i="7" s="1"/>
  <c r="G718" i="7" s="1"/>
  <c r="A633" i="7"/>
  <c r="F633" i="7" s="1"/>
  <c r="G633" i="7" s="1"/>
  <c r="A367" i="7"/>
  <c r="F367" i="7" s="1"/>
  <c r="G367" i="7" s="1"/>
  <c r="A62" i="7"/>
  <c r="F62" i="7" s="1"/>
  <c r="G62" i="7" s="1"/>
  <c r="A332" i="7"/>
  <c r="F332" i="7" s="1"/>
  <c r="G332" i="7" s="1"/>
  <c r="A251" i="7"/>
  <c r="F251" i="7" s="1"/>
  <c r="G251" i="7" s="1"/>
  <c r="A203" i="7"/>
  <c r="F203" i="7" s="1"/>
  <c r="G203" i="7" s="1"/>
  <c r="A227" i="7"/>
  <c r="F227" i="7" s="1"/>
  <c r="G227" i="7" s="1"/>
  <c r="A814" i="7"/>
  <c r="F814" i="7" s="1"/>
  <c r="G814" i="7" s="1"/>
  <c r="A405" i="7"/>
  <c r="F405" i="7" s="1"/>
  <c r="G405" i="7" s="1"/>
  <c r="A344" i="7"/>
  <c r="F344" i="7" s="1"/>
  <c r="G344" i="7" s="1"/>
  <c r="A498" i="7"/>
  <c r="F498" i="7" s="1"/>
  <c r="G498" i="7" s="1"/>
  <c r="A979" i="7"/>
  <c r="F979" i="7" s="1"/>
  <c r="G979" i="7" s="1"/>
  <c r="A822" i="7"/>
  <c r="F822" i="7" s="1"/>
  <c r="G822" i="7" s="1"/>
  <c r="A816" i="7"/>
  <c r="F816" i="7" s="1"/>
  <c r="G816" i="7" s="1"/>
  <c r="A97" i="7"/>
  <c r="F97" i="7" s="1"/>
  <c r="G97" i="7" s="1"/>
  <c r="A826" i="7"/>
  <c r="F826" i="7" s="1"/>
  <c r="G826" i="7" s="1"/>
  <c r="A87" i="7"/>
  <c r="F87" i="7" s="1"/>
  <c r="G87" i="7" s="1"/>
  <c r="A688" i="7"/>
  <c r="F688" i="7" s="1"/>
  <c r="G688" i="7" s="1"/>
  <c r="A256" i="7"/>
  <c r="F256" i="7" s="1"/>
  <c r="G256" i="7" s="1"/>
  <c r="A82" i="7"/>
  <c r="F82" i="7" s="1"/>
  <c r="G82" i="7" s="1"/>
  <c r="A575" i="7"/>
  <c r="F575" i="7" s="1"/>
  <c r="G575" i="7" s="1"/>
  <c r="A225" i="7"/>
  <c r="F225" i="7" s="1"/>
  <c r="G225" i="7" s="1"/>
  <c r="A501" i="7"/>
  <c r="F501" i="7" s="1"/>
  <c r="G501" i="7" s="1"/>
  <c r="A780" i="7"/>
  <c r="F780" i="7" s="1"/>
  <c r="G780" i="7" s="1"/>
  <c r="A576" i="7"/>
  <c r="F576" i="7" s="1"/>
  <c r="G576" i="7" s="1"/>
  <c r="A157" i="7"/>
  <c r="F157" i="7" s="1"/>
  <c r="G157" i="7" s="1"/>
  <c r="A378" i="7"/>
  <c r="F378" i="7" s="1"/>
  <c r="G378" i="7" s="1"/>
  <c r="A104" i="7"/>
  <c r="F104" i="7" s="1"/>
  <c r="G104" i="7" s="1"/>
  <c r="A350" i="7"/>
  <c r="F350" i="7" s="1"/>
  <c r="G350" i="7" s="1"/>
  <c r="A91" i="7"/>
  <c r="F91" i="7" s="1"/>
  <c r="G91" i="7" s="1"/>
  <c r="A918" i="7"/>
  <c r="F918" i="7" s="1"/>
  <c r="G918" i="7" s="1"/>
  <c r="A415" i="7"/>
  <c r="F415" i="7" s="1"/>
  <c r="G415" i="7" s="1"/>
  <c r="A544" i="7"/>
  <c r="F544" i="7" s="1"/>
  <c r="G544" i="7" s="1"/>
  <c r="A966" i="7"/>
  <c r="F966" i="7" s="1"/>
  <c r="G966" i="7" s="1"/>
  <c r="A603" i="7"/>
  <c r="F603" i="7" s="1"/>
  <c r="G603" i="7" s="1"/>
  <c r="A249" i="7"/>
  <c r="F249" i="7" s="1"/>
  <c r="G249" i="7" s="1"/>
  <c r="A238" i="7"/>
  <c r="F238" i="7" s="1"/>
  <c r="G238" i="7" s="1"/>
  <c r="A787" i="7"/>
  <c r="F787" i="7" s="1"/>
  <c r="G787" i="7" s="1"/>
  <c r="A27" i="7"/>
  <c r="F27" i="7" s="1"/>
  <c r="G27" i="7" s="1"/>
  <c r="A437" i="7"/>
  <c r="F437" i="7" s="1"/>
  <c r="G437" i="7" s="1"/>
  <c r="A383" i="7"/>
  <c r="F383" i="7" s="1"/>
  <c r="G383" i="7" s="1"/>
  <c r="A520" i="7"/>
  <c r="F520" i="7" s="1"/>
  <c r="G520" i="7" s="1"/>
  <c r="A702" i="7"/>
  <c r="F702" i="7" s="1"/>
  <c r="G702" i="7" s="1"/>
  <c r="A833" i="7"/>
  <c r="F833" i="7" s="1"/>
  <c r="G833" i="7" s="1"/>
  <c r="A928" i="7"/>
  <c r="F928" i="7" s="1"/>
  <c r="G928" i="7" s="1"/>
  <c r="A564" i="7"/>
  <c r="F564" i="7" s="1"/>
  <c r="G564" i="7" s="1"/>
  <c r="A206" i="7"/>
  <c r="F206" i="7" s="1"/>
  <c r="G206" i="7" s="1"/>
  <c r="A830" i="7"/>
  <c r="F830" i="7" s="1"/>
  <c r="G830" i="7" s="1"/>
  <c r="A43" i="7"/>
  <c r="F43" i="7" s="1"/>
  <c r="G43" i="7" s="1"/>
  <c r="A971" i="7"/>
  <c r="F971" i="7" s="1"/>
  <c r="G971" i="7" s="1"/>
  <c r="A879" i="7"/>
  <c r="F879" i="7" s="1"/>
  <c r="G879" i="7" s="1"/>
  <c r="A987" i="7"/>
  <c r="F987" i="7" s="1"/>
  <c r="G987" i="7" s="1"/>
  <c r="A450" i="7"/>
  <c r="F450" i="7" s="1"/>
  <c r="G450" i="7" s="1"/>
  <c r="A52" i="7"/>
  <c r="F52" i="7" s="1"/>
  <c r="G52" i="7" s="1"/>
  <c r="A770" i="7"/>
  <c r="F770" i="7" s="1"/>
  <c r="G770" i="7" s="1"/>
  <c r="A73" i="7"/>
  <c r="F73" i="7" s="1"/>
  <c r="G73" i="7" s="1"/>
  <c r="A567" i="7"/>
  <c r="F567" i="7" s="1"/>
  <c r="G567" i="7" s="1"/>
  <c r="A640" i="7"/>
  <c r="F640" i="7" s="1"/>
  <c r="G640" i="7" s="1"/>
  <c r="A173" i="7"/>
  <c r="F173" i="7" s="1"/>
  <c r="G173" i="7" s="1"/>
  <c r="A868" i="7"/>
  <c r="F868" i="7" s="1"/>
  <c r="G868" i="7" s="1"/>
  <c r="A988" i="7"/>
  <c r="F988" i="7" s="1"/>
  <c r="G988" i="7" s="1"/>
  <c r="A671" i="7"/>
  <c r="F671" i="7" s="1"/>
  <c r="G671" i="7" s="1"/>
  <c r="A975" i="7"/>
  <c r="F975" i="7" s="1"/>
  <c r="G975" i="7" s="1"/>
  <c r="A153" i="7"/>
  <c r="F153" i="7" s="1"/>
  <c r="G153" i="7" s="1"/>
  <c r="A861" i="7"/>
  <c r="F861" i="7" s="1"/>
  <c r="G861" i="7" s="1"/>
  <c r="A436" i="7"/>
  <c r="F436" i="7" s="1"/>
  <c r="G436" i="7" s="1"/>
  <c r="A379" i="7"/>
  <c r="F379" i="7" s="1"/>
  <c r="G379" i="7" s="1"/>
  <c r="A618" i="7"/>
  <c r="F618" i="7" s="1"/>
  <c r="G618" i="7" s="1"/>
  <c r="A66" i="7"/>
  <c r="F66" i="7" s="1"/>
  <c r="G66" i="7" s="1"/>
  <c r="A297" i="7"/>
  <c r="F297" i="7" s="1"/>
  <c r="G297" i="7" s="1"/>
  <c r="A997" i="7"/>
  <c r="F997" i="7" s="1"/>
  <c r="G997" i="7" s="1"/>
  <c r="A927" i="7"/>
  <c r="F927" i="7" s="1"/>
  <c r="G927" i="7" s="1"/>
  <c r="A315" i="7"/>
  <c r="F315" i="7" s="1"/>
  <c r="G315" i="7" s="1"/>
  <c r="A874" i="7"/>
  <c r="F874" i="7" s="1"/>
  <c r="G874" i="7" s="1"/>
  <c r="A190" i="7"/>
  <c r="F190" i="7" s="1"/>
  <c r="G190" i="7" s="1"/>
  <c r="A414" i="7"/>
  <c r="F414" i="7" s="1"/>
  <c r="G414" i="7" s="1"/>
  <c r="A917" i="7"/>
  <c r="F917" i="7" s="1"/>
  <c r="G917" i="7" s="1"/>
  <c r="A954" i="7"/>
  <c r="F954" i="7" s="1"/>
  <c r="G954" i="7" s="1"/>
  <c r="A818" i="7"/>
  <c r="F818" i="7" s="1"/>
  <c r="G818" i="7" s="1"/>
  <c r="A867" i="7"/>
  <c r="F867" i="7" s="1"/>
  <c r="G867" i="7" s="1"/>
  <c r="A209" i="7"/>
  <c r="F209" i="7" s="1"/>
  <c r="G209" i="7" s="1"/>
  <c r="A674" i="7"/>
  <c r="F674" i="7" s="1"/>
  <c r="G674" i="7" s="1"/>
  <c r="A749" i="7"/>
  <c r="F749" i="7" s="1"/>
  <c r="G749" i="7" s="1"/>
  <c r="A725" i="7"/>
  <c r="F725" i="7" s="1"/>
  <c r="G725" i="7" s="1"/>
  <c r="A5" i="7"/>
  <c r="F5" i="7" s="1"/>
  <c r="G5" i="7" s="1"/>
  <c r="A139" i="7"/>
  <c r="F139" i="7" s="1"/>
  <c r="G139" i="7" s="1"/>
  <c r="A888" i="7"/>
  <c r="F888" i="7" s="1"/>
  <c r="G888" i="7" s="1"/>
  <c r="A817" i="7"/>
  <c r="F817" i="7" s="1"/>
  <c r="G817" i="7" s="1"/>
  <c r="A10" i="7"/>
  <c r="F10" i="7" s="1"/>
  <c r="G10" i="7" s="1"/>
  <c r="A654" i="7"/>
  <c r="F654" i="7" s="1"/>
  <c r="G654" i="7" s="1"/>
  <c r="A514" i="7"/>
  <c r="F514" i="7" s="1"/>
  <c r="G514" i="7" s="1"/>
  <c r="A409" i="7"/>
  <c r="F409" i="7" s="1"/>
  <c r="G409" i="7" s="1"/>
  <c r="A181" i="7"/>
  <c r="F181" i="7" s="1"/>
  <c r="G181" i="7" s="1"/>
  <c r="A384" i="7"/>
  <c r="F384" i="7" s="1"/>
  <c r="G384" i="7" s="1"/>
  <c r="A844" i="7"/>
  <c r="F844" i="7" s="1"/>
  <c r="G844" i="7" s="1"/>
  <c r="A446" i="7"/>
  <c r="F446" i="7" s="1"/>
  <c r="G446" i="7" s="1"/>
  <c r="A133" i="7"/>
  <c r="F133" i="7" s="1"/>
  <c r="G133" i="7" s="1"/>
  <c r="A454" i="7"/>
  <c r="F454" i="7" s="1"/>
  <c r="G454" i="7" s="1"/>
  <c r="A720" i="7"/>
  <c r="F720" i="7" s="1"/>
  <c r="G720" i="7" s="1"/>
  <c r="A438" i="7"/>
  <c r="F438" i="7" s="1"/>
  <c r="G438" i="7" s="1"/>
  <c r="A922" i="7"/>
  <c r="F922" i="7" s="1"/>
  <c r="G922" i="7" s="1"/>
  <c r="A390" i="7"/>
  <c r="F390" i="7" s="1"/>
  <c r="G390" i="7" s="1"/>
  <c r="A935" i="7"/>
  <c r="F935" i="7" s="1"/>
  <c r="G935" i="7" s="1"/>
  <c r="A904" i="7"/>
  <c r="F904" i="7" s="1"/>
  <c r="G904" i="7" s="1"/>
  <c r="A919" i="7"/>
  <c r="F919" i="7" s="1"/>
  <c r="G919" i="7" s="1"/>
  <c r="A261" i="7"/>
  <c r="F261" i="7" s="1"/>
  <c r="G261" i="7" s="1"/>
  <c r="A200" i="7"/>
  <c r="F200" i="7" s="1"/>
  <c r="G200" i="7" s="1"/>
  <c r="A372" i="7"/>
  <c r="F372" i="7" s="1"/>
  <c r="G372" i="7" s="1"/>
  <c r="A258" i="7"/>
  <c r="F258" i="7" s="1"/>
  <c r="G258" i="7" s="1"/>
  <c r="A645" i="7"/>
  <c r="F645" i="7" s="1"/>
  <c r="G645" i="7" s="1"/>
  <c r="A900" i="7"/>
  <c r="F900" i="7" s="1"/>
  <c r="G900" i="7" s="1"/>
  <c r="A769" i="7"/>
  <c r="F769" i="7" s="1"/>
  <c r="G769" i="7" s="1"/>
  <c r="A489" i="7"/>
  <c r="F489" i="7" s="1"/>
  <c r="G489" i="7" s="1"/>
  <c r="A75" i="7"/>
  <c r="F75" i="7" s="1"/>
  <c r="G75" i="7" s="1"/>
  <c r="A500" i="7"/>
  <c r="F500" i="7" s="1"/>
  <c r="G500" i="7" s="1"/>
  <c r="A714" i="7"/>
  <c r="F714" i="7" s="1"/>
  <c r="G714" i="7" s="1"/>
  <c r="A557" i="7"/>
  <c r="F557" i="7" s="1"/>
  <c r="G557" i="7" s="1"/>
  <c r="A80" i="7"/>
  <c r="F80" i="7" s="1"/>
  <c r="G80" i="7" s="1"/>
  <c r="A684" i="7"/>
  <c r="F684" i="7" s="1"/>
  <c r="G684" i="7" s="1"/>
  <c r="A774" i="7"/>
  <c r="F774" i="7" s="1"/>
  <c r="G774" i="7" s="1"/>
  <c r="A936" i="7"/>
  <c r="F936" i="7" s="1"/>
  <c r="G936" i="7" s="1"/>
  <c r="A597" i="7"/>
  <c r="F597" i="7" s="1"/>
  <c r="G597" i="7" s="1"/>
  <c r="A353" i="7"/>
  <c r="F353" i="7" s="1"/>
  <c r="G353" i="7" s="1"/>
  <c r="A441" i="7"/>
  <c r="F441" i="7" s="1"/>
  <c r="G441" i="7" s="1"/>
  <c r="A388" i="7"/>
  <c r="F388" i="7" s="1"/>
  <c r="G388" i="7" s="1"/>
  <c r="A351" i="7"/>
  <c r="F351" i="7" s="1"/>
  <c r="G351" i="7" s="1"/>
  <c r="A989" i="7"/>
  <c r="F989" i="7" s="1"/>
  <c r="G989" i="7" s="1"/>
  <c r="A410" i="7"/>
  <c r="F410" i="7" s="1"/>
  <c r="G410" i="7" s="1"/>
  <c r="A993" i="7"/>
  <c r="F993" i="7" s="1"/>
  <c r="G993" i="7" s="1"/>
  <c r="A244" i="7"/>
  <c r="F244" i="7" s="1"/>
  <c r="G244" i="7" s="1"/>
  <c r="A752" i="7"/>
  <c r="F752" i="7" s="1"/>
  <c r="G752" i="7" s="1"/>
  <c r="A222" i="7"/>
  <c r="F222" i="7" s="1"/>
  <c r="G222" i="7" s="1"/>
  <c r="A530" i="7"/>
  <c r="F530" i="7" s="1"/>
  <c r="G530" i="7" s="1"/>
  <c r="A497" i="7"/>
  <c r="F497" i="7" s="1"/>
  <c r="G497" i="7" s="1"/>
  <c r="A538" i="7"/>
  <c r="F538" i="7" s="1"/>
  <c r="G538" i="7" s="1"/>
  <c r="A381" i="7"/>
  <c r="F381" i="7" s="1"/>
  <c r="G381" i="7" s="1"/>
  <c r="A15" i="7"/>
  <c r="F15" i="7" s="1"/>
  <c r="G15" i="7" s="1"/>
  <c r="A23" i="7"/>
  <c r="F23" i="7" s="1"/>
  <c r="G23" i="7" s="1"/>
  <c r="A660" i="7"/>
  <c r="F660" i="7" s="1"/>
  <c r="G660" i="7" s="1"/>
  <c r="A448" i="7"/>
  <c r="F448" i="7" s="1"/>
  <c r="G448" i="7" s="1"/>
  <c r="A184" i="7"/>
  <c r="F184" i="7" s="1"/>
  <c r="G184" i="7" s="1"/>
  <c r="A31" i="7"/>
  <c r="F31" i="7" s="1"/>
  <c r="G31" i="7" s="1"/>
  <c r="A293" i="7"/>
  <c r="F293" i="7" s="1"/>
  <c r="G293" i="7" s="1"/>
  <c r="A266" i="7"/>
  <c r="F266" i="7" s="1"/>
  <c r="G266" i="7" s="1"/>
  <c r="A863" i="7"/>
  <c r="F863" i="7" s="1"/>
  <c r="G863" i="7" s="1"/>
  <c r="A28" i="7"/>
  <c r="F28" i="7" s="1"/>
  <c r="G28" i="7" s="1"/>
  <c r="A667" i="7"/>
  <c r="F667" i="7" s="1"/>
  <c r="G667" i="7" s="1"/>
  <c r="A907" i="7"/>
  <c r="F907" i="7" s="1"/>
  <c r="G907" i="7" s="1"/>
  <c r="A465" i="7"/>
  <c r="F465" i="7" s="1"/>
  <c r="G465" i="7" s="1"/>
  <c r="A892" i="7"/>
  <c r="F892" i="7" s="1"/>
  <c r="G892" i="7" s="1"/>
  <c r="A765" i="7"/>
  <c r="F765" i="7" s="1"/>
  <c r="G765" i="7" s="1"/>
  <c r="A980" i="7"/>
  <c r="F980" i="7" s="1"/>
  <c r="G980" i="7" s="1"/>
  <c r="A743" i="7"/>
  <c r="F743" i="7" s="1"/>
  <c r="G743" i="7" s="1"/>
  <c r="A208" i="7"/>
  <c r="F208" i="7" s="1"/>
  <c r="G208" i="7" s="1"/>
  <c r="A440" i="7"/>
  <c r="F440" i="7" s="1"/>
  <c r="G440" i="7" s="1"/>
  <c r="A632" i="7"/>
  <c r="F632" i="7" s="1"/>
  <c r="G632" i="7" s="1"/>
  <c r="A434" i="7"/>
  <c r="F434" i="7" s="1"/>
  <c r="G434" i="7" s="1"/>
  <c r="A680" i="7"/>
  <c r="F680" i="7" s="1"/>
  <c r="G680" i="7" s="1"/>
  <c r="A463" i="7"/>
  <c r="F463" i="7" s="1"/>
  <c r="G463" i="7" s="1"/>
  <c r="A290" i="7"/>
  <c r="F290" i="7" s="1"/>
  <c r="G290" i="7" s="1"/>
  <c r="A490" i="7"/>
  <c r="F490" i="7" s="1"/>
  <c r="G490" i="7" s="1"/>
  <c r="A37" i="7"/>
  <c r="F37" i="7" s="1"/>
  <c r="G37" i="7" s="1"/>
  <c r="A452" i="7"/>
  <c r="F452" i="7" s="1"/>
  <c r="G452" i="7" s="1"/>
  <c r="A298" i="7"/>
  <c r="F298" i="7" s="1"/>
  <c r="G298" i="7" s="1"/>
  <c r="A536" i="7"/>
  <c r="F536" i="7" s="1"/>
  <c r="G536" i="7" s="1"/>
  <c r="A309" i="7"/>
  <c r="F309" i="7" s="1"/>
  <c r="G309" i="7" s="1"/>
  <c r="A162" i="7"/>
  <c r="F162" i="7" s="1"/>
  <c r="G162" i="7" s="1"/>
  <c r="A763" i="7"/>
  <c r="F763" i="7" s="1"/>
  <c r="G763" i="7" s="1"/>
  <c r="A742" i="7"/>
  <c r="F742" i="7" s="1"/>
  <c r="G742" i="7" s="1"/>
  <c r="A923" i="7"/>
  <c r="F923" i="7" s="1"/>
  <c r="G923" i="7" s="1"/>
  <c r="A180" i="7"/>
  <c r="F180" i="7" s="1"/>
  <c r="G180" i="7" s="1"/>
  <c r="A995" i="7"/>
  <c r="F995" i="7" s="1"/>
  <c r="G995" i="7" s="1"/>
  <c r="A924" i="7"/>
  <c r="F924" i="7" s="1"/>
  <c r="G924" i="7" s="1"/>
  <c r="A983" i="7"/>
  <c r="F983" i="7" s="1"/>
  <c r="G983" i="7" s="1"/>
  <c r="A263" i="7"/>
  <c r="F263" i="7" s="1"/>
  <c r="G263" i="7" s="1"/>
  <c r="A872" i="7"/>
  <c r="F872" i="7" s="1"/>
  <c r="G872" i="7" s="1"/>
  <c r="A577" i="7"/>
  <c r="F577" i="7" s="1"/>
  <c r="G577" i="7" s="1"/>
  <c r="A948" i="7"/>
  <c r="F948" i="7" s="1"/>
  <c r="G948" i="7" s="1"/>
  <c r="A18" i="7"/>
  <c r="F18" i="7" s="1"/>
  <c r="G18" i="7" s="1"/>
  <c r="A606" i="7"/>
  <c r="F606" i="7" s="1"/>
  <c r="G606" i="7" s="1"/>
  <c r="A523" i="7"/>
  <c r="F523" i="7" s="1"/>
  <c r="G523" i="7" s="1"/>
  <c r="A475" i="7"/>
  <c r="F475" i="7" s="1"/>
  <c r="G475" i="7" s="1"/>
  <c r="A38" i="7"/>
  <c r="F38" i="7" s="1"/>
  <c r="G38" i="7" s="1"/>
  <c r="A715" i="7"/>
  <c r="F715" i="7" s="1"/>
  <c r="G715" i="7" s="1"/>
  <c r="A735" i="7"/>
  <c r="F735" i="7" s="1"/>
  <c r="G735" i="7" s="1"/>
  <c r="A581" i="7"/>
  <c r="F581" i="7" s="1"/>
  <c r="G581" i="7" s="1"/>
  <c r="A228" i="7"/>
  <c r="F228" i="7" s="1"/>
  <c r="G228" i="7" s="1"/>
  <c r="A433" i="7"/>
  <c r="F433" i="7" s="1"/>
  <c r="G433" i="7" s="1"/>
  <c r="A370" i="7"/>
  <c r="F370" i="7" s="1"/>
  <c r="G370" i="7" s="1"/>
  <c r="A328" i="7"/>
  <c r="F328" i="7" s="1"/>
  <c r="G328" i="7" s="1"/>
  <c r="A761" i="7"/>
  <c r="F761" i="7" s="1"/>
  <c r="G761" i="7" s="1"/>
  <c r="A731" i="7"/>
  <c r="F731" i="7" s="1"/>
  <c r="G731" i="7" s="1"/>
  <c r="A403" i="7"/>
  <c r="F403" i="7" s="1"/>
  <c r="G403" i="7" s="1"/>
  <c r="A509" i="7"/>
  <c r="F509" i="7" s="1"/>
  <c r="G509" i="7" s="1"/>
  <c r="A137" i="7"/>
  <c r="F137" i="7" s="1"/>
  <c r="G137" i="7" s="1"/>
  <c r="A558" i="7"/>
  <c r="F558" i="7" s="1"/>
  <c r="G558" i="7" s="1"/>
  <c r="A953" i="7"/>
  <c r="F953" i="7" s="1"/>
  <c r="G953" i="7" s="1"/>
  <c r="A991" i="7"/>
  <c r="F991" i="7" s="1"/>
  <c r="G991" i="7" s="1"/>
  <c r="A188" i="7"/>
  <c r="F188" i="7" s="1"/>
  <c r="G188" i="7" s="1"/>
  <c r="A873" i="7"/>
  <c r="F873" i="7" s="1"/>
  <c r="G873" i="7" s="1"/>
  <c r="A832" i="7"/>
  <c r="F832" i="7" s="1"/>
  <c r="G832" i="7" s="1"/>
  <c r="A46" i="7"/>
  <c r="F46" i="7" s="1"/>
  <c r="G46" i="7" s="1"/>
  <c r="A275" i="7"/>
  <c r="F275" i="7" s="1"/>
  <c r="G275" i="7" s="1"/>
  <c r="A795" i="7"/>
  <c r="F795" i="7" s="1"/>
  <c r="G795" i="7" s="1"/>
  <c r="A776" i="7"/>
  <c r="F776" i="7" s="1"/>
  <c r="G776" i="7" s="1"/>
  <c r="A724" i="7"/>
  <c r="F724" i="7" s="1"/>
  <c r="G724" i="7" s="1"/>
  <c r="A53" i="7"/>
  <c r="F53" i="7" s="1"/>
  <c r="G53" i="7" s="1"/>
  <c r="A573" i="7"/>
  <c r="F573" i="7" s="1"/>
  <c r="G573" i="7" s="1"/>
  <c r="A439" i="7"/>
  <c r="F439" i="7" s="1"/>
  <c r="G439" i="7" s="1"/>
  <c r="A392" i="7"/>
  <c r="F392" i="7" s="1"/>
  <c r="G392" i="7" s="1"/>
  <c r="A144" i="7"/>
  <c r="F144" i="7" s="1"/>
  <c r="G144" i="7" s="1"/>
  <c r="A229" i="7"/>
  <c r="F229" i="7" s="1"/>
  <c r="G229" i="7" s="1"/>
  <c r="A11" i="7"/>
  <c r="F11" i="7" s="1"/>
  <c r="G11" i="7" s="1"/>
  <c r="A236" i="7"/>
  <c r="F236" i="7" s="1"/>
  <c r="G236" i="7" s="1"/>
  <c r="A301" i="7"/>
  <c r="F301" i="7" s="1"/>
  <c r="G301" i="7" s="1"/>
  <c r="A118" i="7"/>
  <c r="F118" i="7" s="1"/>
  <c r="G118" i="7" s="1"/>
  <c r="A668" i="7"/>
  <c r="F668" i="7" s="1"/>
  <c r="G668" i="7" s="1"/>
  <c r="A319" i="7"/>
  <c r="F319" i="7" s="1"/>
  <c r="G319" i="7" s="1"/>
  <c r="A630" i="7"/>
  <c r="F630" i="7" s="1"/>
  <c r="G630" i="7" s="1"/>
  <c r="A287" i="7"/>
  <c r="F287" i="7" s="1"/>
  <c r="G287" i="7" s="1"/>
  <c r="A154" i="7"/>
  <c r="F154" i="7" s="1"/>
  <c r="G154" i="7" s="1"/>
  <c r="A587" i="7"/>
  <c r="F587" i="7" s="1"/>
  <c r="G587" i="7" s="1"/>
  <c r="A591" i="7"/>
  <c r="F591" i="7" s="1"/>
  <c r="G591" i="7" s="1"/>
  <c r="A265" i="7"/>
  <c r="F265" i="7" s="1"/>
  <c r="G265" i="7" s="1"/>
  <c r="A470" i="7"/>
  <c r="F470" i="7" s="1"/>
  <c r="G470" i="7" s="1"/>
  <c r="A102" i="7"/>
  <c r="F102" i="7" s="1"/>
  <c r="G102" i="7" s="1"/>
  <c r="A6" i="7"/>
  <c r="F6" i="7" s="1"/>
  <c r="G6" i="7" s="1"/>
  <c r="A682" i="7"/>
  <c r="F682" i="7" s="1"/>
  <c r="G682" i="7" s="1"/>
  <c r="A116" i="7"/>
  <c r="F116" i="7" s="1"/>
  <c r="G116" i="7" s="1"/>
  <c r="A862" i="7"/>
  <c r="F862" i="7" s="1"/>
  <c r="G862" i="7" s="1"/>
  <c r="A914" i="7"/>
  <c r="F914" i="7" s="1"/>
  <c r="G914" i="7" s="1"/>
  <c r="A313" i="7"/>
  <c r="F313" i="7" s="1"/>
  <c r="G313" i="7" s="1"/>
  <c r="A94" i="7"/>
  <c r="F94" i="7" s="1"/>
  <c r="G94" i="7" s="1"/>
  <c r="A24" i="7"/>
  <c r="F24" i="7" s="1"/>
  <c r="G24" i="7" s="1"/>
  <c r="A825" i="7"/>
  <c r="F825" i="7" s="1"/>
  <c r="G825" i="7" s="1"/>
  <c r="A192" i="7"/>
  <c r="F192" i="7" s="1"/>
  <c r="G192" i="7" s="1"/>
  <c r="A990" i="7"/>
  <c r="F990" i="7" s="1"/>
  <c r="G990" i="7" s="1"/>
  <c r="A836" i="7"/>
  <c r="F836" i="7" s="1"/>
  <c r="G836" i="7" s="1"/>
  <c r="A426" i="7"/>
  <c r="F426" i="7" s="1"/>
  <c r="G426" i="7" s="1"/>
  <c r="A44" i="7"/>
  <c r="F44" i="7" s="1"/>
  <c r="G44" i="7" s="1"/>
  <c r="A547" i="7"/>
  <c r="F547" i="7" s="1"/>
  <c r="G547" i="7" s="1"/>
  <c r="A529" i="7"/>
  <c r="F529" i="7" s="1"/>
  <c r="G529" i="7" s="1"/>
  <c r="A726" i="7"/>
  <c r="F726" i="7" s="1"/>
  <c r="G726" i="7" s="1"/>
  <c r="A444" i="7"/>
  <c r="F444" i="7" s="1"/>
  <c r="G444" i="7" s="1"/>
  <c r="A483" i="7"/>
  <c r="F483" i="7" s="1"/>
  <c r="G483" i="7" s="1"/>
  <c r="A711" i="7"/>
  <c r="F711" i="7" s="1"/>
  <c r="G711" i="7" s="1"/>
  <c r="A425" i="7"/>
  <c r="F425" i="7" s="1"/>
  <c r="G425" i="7" s="1"/>
  <c r="A77" i="7"/>
  <c r="F77" i="7" s="1"/>
  <c r="G77" i="7" s="1"/>
  <c r="A619" i="7"/>
  <c r="F619" i="7" s="1"/>
  <c r="G619" i="7" s="1"/>
  <c r="A361" i="7"/>
  <c r="F361" i="7" s="1"/>
  <c r="G361" i="7" s="1"/>
  <c r="A473" i="7"/>
  <c r="F473" i="7" s="1"/>
  <c r="G473" i="7" s="1"/>
  <c r="A956" i="7"/>
  <c r="F956" i="7" s="1"/>
  <c r="G956" i="7" s="1"/>
  <c r="A235" i="7"/>
  <c r="F235" i="7" s="1"/>
  <c r="G235" i="7" s="1"/>
  <c r="A187" i="7"/>
  <c r="F187" i="7" s="1"/>
  <c r="G187" i="7" s="1"/>
  <c r="A29" i="7"/>
  <c r="F29" i="7" s="1"/>
  <c r="G29" i="7" s="1"/>
  <c r="A64" i="7"/>
  <c r="F64" i="7" s="1"/>
  <c r="G64" i="7" s="1"/>
  <c r="A582" i="7"/>
  <c r="F582" i="7" s="1"/>
  <c r="G582" i="7" s="1"/>
  <c r="A423" i="7"/>
  <c r="F423" i="7" s="1"/>
  <c r="G423" i="7" s="1"/>
  <c r="A295" i="7"/>
  <c r="F295" i="7" s="1"/>
  <c r="G295" i="7" s="1"/>
  <c r="A512" i="7"/>
  <c r="F512" i="7" s="1"/>
  <c r="G512" i="7" s="1"/>
  <c r="A934" i="7"/>
  <c r="F934" i="7" s="1"/>
  <c r="G934" i="7" s="1"/>
  <c r="A736" i="7"/>
  <c r="F736" i="7" s="1"/>
  <c r="G736" i="7" s="1"/>
  <c r="A897" i="7"/>
  <c r="F897" i="7" s="1"/>
  <c r="G897" i="7" s="1"/>
  <c r="A150" i="7"/>
  <c r="F150" i="7" s="1"/>
  <c r="G150" i="7" s="1"/>
  <c r="A662" i="7"/>
  <c r="F662" i="7" s="1"/>
  <c r="G662" i="7" s="1"/>
  <c r="A79" i="7"/>
  <c r="F79" i="7" s="1"/>
  <c r="G79" i="7" s="1"/>
  <c r="A976" i="7"/>
  <c r="F976" i="7" s="1"/>
  <c r="G976" i="7" s="1"/>
  <c r="A478" i="7"/>
  <c r="F478" i="7" s="1"/>
  <c r="G478" i="7" s="1"/>
  <c r="A759" i="7"/>
  <c r="F759" i="7" s="1"/>
  <c r="G759" i="7" s="1"/>
  <c r="A689" i="7"/>
  <c r="F689" i="7" s="1"/>
  <c r="G689" i="7" s="1"/>
  <c r="A793" i="7"/>
  <c r="F793" i="7" s="1"/>
  <c r="G793" i="7" s="1"/>
  <c r="A76" i="7"/>
  <c r="F76" i="7" s="1"/>
  <c r="G76" i="7" s="1"/>
  <c r="A422" i="7"/>
  <c r="F422" i="7" s="1"/>
  <c r="G422" i="7" s="1"/>
  <c r="A363" i="7"/>
  <c r="F363" i="7" s="1"/>
  <c r="G363" i="7" s="1"/>
  <c r="A651" i="7"/>
  <c r="F651" i="7" s="1"/>
  <c r="G651" i="7" s="1"/>
  <c r="A100" i="7"/>
  <c r="F100" i="7" s="1"/>
  <c r="G100" i="7" s="1"/>
  <c r="A330" i="7"/>
  <c r="F330" i="7" s="1"/>
  <c r="G330" i="7" s="1"/>
  <c r="A568" i="7"/>
  <c r="F568" i="7" s="1"/>
  <c r="G568" i="7" s="1"/>
  <c r="A526" i="7"/>
  <c r="F526" i="7" s="1"/>
  <c r="G526" i="7" s="1"/>
  <c r="A533" i="7"/>
  <c r="F533" i="7" s="1"/>
  <c r="G533" i="7" s="1"/>
  <c r="A484" i="7"/>
  <c r="F484" i="7" s="1"/>
  <c r="G484" i="7" s="1"/>
  <c r="A303" i="7"/>
  <c r="F303" i="7" s="1"/>
  <c r="G303" i="7" s="1"/>
  <c r="A411" i="7"/>
  <c r="F411" i="7" s="1"/>
  <c r="G411" i="7" s="1"/>
  <c r="A163" i="7"/>
  <c r="F163" i="7" s="1"/>
  <c r="G163" i="7" s="1"/>
  <c r="A834" i="7"/>
  <c r="F834" i="7" s="1"/>
  <c r="G834" i="7" s="1"/>
  <c r="A925" i="7"/>
  <c r="F925" i="7" s="1"/>
  <c r="G925" i="7" s="1"/>
  <c r="A212" i="7"/>
  <c r="F212" i="7" s="1"/>
  <c r="G212" i="7" s="1"/>
  <c r="A629" i="7"/>
  <c r="F629" i="7" s="1"/>
  <c r="G629" i="7" s="1"/>
  <c r="A292" i="7"/>
  <c r="F292" i="7" s="1"/>
  <c r="G292" i="7" s="1"/>
  <c r="A243" i="7"/>
  <c r="F243" i="7" s="1"/>
  <c r="G243" i="7" s="1"/>
  <c r="A857" i="7"/>
  <c r="F857" i="7" s="1"/>
  <c r="G857" i="7" s="1"/>
  <c r="A889" i="7"/>
  <c r="F889" i="7" s="1"/>
  <c r="G889" i="7" s="1"/>
  <c r="A231" i="7"/>
  <c r="F231" i="7" s="1"/>
  <c r="G231" i="7" s="1"/>
  <c r="A775" i="7"/>
  <c r="F775" i="7" s="1"/>
  <c r="G775" i="7" s="1"/>
  <c r="A717" i="7"/>
  <c r="F717" i="7" s="1"/>
  <c r="G717" i="7" s="1"/>
  <c r="A424" i="7"/>
  <c r="F424" i="7" s="1"/>
  <c r="G424" i="7" s="1"/>
  <c r="A921" i="7"/>
  <c r="F921" i="7" s="1"/>
  <c r="G921" i="7" s="1"/>
  <c r="A368" i="7"/>
  <c r="F368" i="7" s="1"/>
  <c r="G368" i="7" s="1"/>
  <c r="A307" i="7"/>
  <c r="F307" i="7" s="1"/>
  <c r="G307" i="7" s="1"/>
  <c r="A16" i="7"/>
  <c r="F16" i="7" s="1"/>
  <c r="G16" i="7" s="1"/>
  <c r="A119" i="7"/>
  <c r="F119" i="7" s="1"/>
  <c r="G119" i="7" s="1"/>
  <c r="A799" i="7"/>
  <c r="F799" i="7" s="1"/>
  <c r="G799" i="7" s="1"/>
  <c r="A950" i="7"/>
  <c r="F950" i="7" s="1"/>
  <c r="G950" i="7" s="1"/>
  <c r="A561" i="7"/>
  <c r="F561" i="7" s="1"/>
  <c r="G561" i="7" s="1"/>
  <c r="A811" i="7"/>
  <c r="F811" i="7" s="1"/>
  <c r="G811" i="7" s="1"/>
  <c r="A20" i="7"/>
  <c r="F20" i="7" s="1"/>
  <c r="G20" i="7" s="1"/>
  <c r="A518" i="7"/>
  <c r="F518" i="7" s="1"/>
  <c r="G518" i="7" s="1"/>
  <c r="A482" i="7"/>
  <c r="F482" i="7" s="1"/>
  <c r="G482" i="7" s="1"/>
  <c r="A69" i="7"/>
  <c r="F69" i="7" s="1"/>
  <c r="G69" i="7" s="1"/>
  <c r="A882" i="7"/>
  <c r="F882" i="7" s="1"/>
  <c r="G882" i="7" s="1"/>
  <c r="A204" i="7"/>
  <c r="F204" i="7" s="1"/>
  <c r="G204" i="7" s="1"/>
  <c r="A884" i="7"/>
  <c r="F884" i="7" s="1"/>
  <c r="G884" i="7" s="1"/>
  <c r="A985" i="7"/>
  <c r="F985" i="7" s="1"/>
  <c r="G985" i="7" s="1"/>
  <c r="A170" i="7"/>
  <c r="F170" i="7" s="1"/>
  <c r="G170" i="7" s="1"/>
  <c r="A932" i="7"/>
  <c r="F932" i="7" s="1"/>
  <c r="G932" i="7" s="1"/>
  <c r="A232" i="7"/>
  <c r="F232" i="7" s="1"/>
  <c r="G232" i="7" s="1"/>
  <c r="A197" i="7"/>
  <c r="F197" i="7" s="1"/>
  <c r="G197" i="7" s="1"/>
  <c r="A333" i="7"/>
  <c r="F333" i="7" s="1"/>
  <c r="G333" i="7" s="1"/>
  <c r="A952" i="7"/>
  <c r="F952" i="7" s="1"/>
  <c r="G952" i="7" s="1"/>
  <c r="A656" i="7"/>
  <c r="F656" i="7" s="1"/>
  <c r="G656" i="7" s="1"/>
  <c r="A230" i="7"/>
  <c r="F230" i="7" s="1"/>
  <c r="G230" i="7" s="1"/>
  <c r="A316" i="7"/>
  <c r="F316" i="7" s="1"/>
  <c r="G316" i="7" s="1"/>
  <c r="A940" i="7"/>
  <c r="F940" i="7" s="1"/>
  <c r="G940" i="7" s="1"/>
  <c r="A965" i="7"/>
  <c r="F965" i="7" s="1"/>
  <c r="G965" i="7" s="1"/>
  <c r="A220" i="7"/>
  <c r="F220" i="7" s="1"/>
  <c r="G220" i="7" s="1"/>
  <c r="A766" i="7"/>
  <c r="F766" i="7" s="1"/>
  <c r="G766" i="7" s="1"/>
  <c r="A738" i="7"/>
  <c r="F738" i="7" s="1"/>
  <c r="G738" i="7" s="1"/>
  <c r="A696" i="7"/>
  <c r="F696" i="7" s="1"/>
  <c r="G696" i="7" s="1"/>
  <c r="A22" i="7"/>
  <c r="F22" i="7" s="1"/>
  <c r="G22" i="7" s="1"/>
  <c r="A429" i="7"/>
  <c r="F429" i="7" s="1"/>
  <c r="G429" i="7" s="1"/>
  <c r="A850" i="7"/>
  <c r="F850" i="7" s="1"/>
  <c r="G850" i="7" s="1"/>
  <c r="A785" i="7"/>
  <c r="F785" i="7" s="1"/>
  <c r="G785" i="7" s="1"/>
  <c r="A262" i="7"/>
  <c r="F262" i="7" s="1"/>
  <c r="G262" i="7" s="1"/>
  <c r="A815" i="7"/>
  <c r="F815" i="7" s="1"/>
  <c r="G815" i="7" s="1"/>
  <c r="A609" i="7"/>
  <c r="F609" i="7" s="1"/>
  <c r="G609" i="7" s="1"/>
  <c r="A455" i="7"/>
  <c r="F455" i="7" s="1"/>
  <c r="G455" i="7" s="1"/>
  <c r="A127" i="7"/>
  <c r="F127" i="7" s="1"/>
  <c r="G127" i="7" s="1"/>
  <c r="A502" i="7"/>
  <c r="F502" i="7" s="1"/>
  <c r="G502" i="7" s="1"/>
  <c r="A420" i="7"/>
  <c r="F420" i="7" s="1"/>
  <c r="G420" i="7" s="1"/>
  <c r="A142" i="7"/>
  <c r="F142" i="7" s="1"/>
  <c r="G142" i="7" s="1"/>
  <c r="A260" i="7"/>
  <c r="F260" i="7" s="1"/>
  <c r="G260" i="7" s="1"/>
  <c r="A541" i="7"/>
  <c r="F541" i="7" s="1"/>
  <c r="G541" i="7" s="1"/>
  <c r="A524" i="7"/>
  <c r="F524" i="7" s="1"/>
  <c r="G524" i="7" s="1"/>
  <c r="A595" i="7"/>
  <c r="F595" i="7" s="1"/>
  <c r="G595" i="7" s="1"/>
  <c r="A459" i="7"/>
  <c r="F459" i="7" s="1"/>
  <c r="G459" i="7" s="1"/>
  <c r="A445" i="7"/>
  <c r="F445" i="7" s="1"/>
  <c r="G445" i="7" s="1"/>
  <c r="A288" i="7"/>
  <c r="F288" i="7" s="1"/>
  <c r="G288" i="7" s="1"/>
  <c r="A964" i="7"/>
  <c r="F964" i="7" s="1"/>
  <c r="G964" i="7" s="1"/>
  <c r="A165" i="7"/>
  <c r="F165" i="7" s="1"/>
  <c r="G165" i="7" s="1"/>
  <c r="A485" i="7"/>
  <c r="F485" i="7" s="1"/>
  <c r="G485" i="7" s="1"/>
  <c r="A51" i="7"/>
  <c r="F51" i="7" s="1"/>
  <c r="G51" i="7" s="1"/>
  <c r="A447" i="7"/>
  <c r="F447" i="7" s="1"/>
  <c r="G447" i="7" s="1"/>
  <c r="A596" i="7"/>
  <c r="F596" i="7" s="1"/>
  <c r="G596" i="7" s="1"/>
  <c r="A219" i="7"/>
  <c r="F219" i="7" s="1"/>
  <c r="G219" i="7" s="1"/>
  <c r="A853" i="7"/>
  <c r="F853" i="7" s="1"/>
  <c r="G853" i="7" s="1"/>
  <c r="A852" i="7"/>
  <c r="F852" i="7" s="1"/>
  <c r="G852" i="7" s="1"/>
  <c r="A649" i="7"/>
  <c r="F649" i="7" s="1"/>
  <c r="G649" i="7" s="1"/>
  <c r="A365" i="7"/>
  <c r="F365" i="7" s="1"/>
  <c r="G365" i="7" s="1"/>
  <c r="A959" i="7"/>
  <c r="F959" i="7" s="1"/>
  <c r="G959" i="7" s="1"/>
  <c r="A871" i="7"/>
  <c r="F871" i="7" s="1"/>
  <c r="G871" i="7" s="1"/>
  <c r="A553" i="7"/>
  <c r="F553" i="7" s="1"/>
  <c r="G553" i="7" s="1"/>
  <c r="A35" i="7"/>
  <c r="F35" i="7" s="1"/>
  <c r="G35" i="7" s="1"/>
  <c r="A734" i="7"/>
  <c r="F734" i="7" s="1"/>
  <c r="G734" i="7" s="1"/>
  <c r="A893" i="7"/>
  <c r="F893" i="7" s="1"/>
  <c r="G893" i="7" s="1"/>
  <c r="A479" i="7"/>
  <c r="F479" i="7" s="1"/>
  <c r="G479" i="7" s="1"/>
  <c r="A117" i="7"/>
  <c r="F117" i="7" s="1"/>
  <c r="G117" i="7" s="1"/>
  <c r="A627" i="7"/>
  <c r="F627" i="7" s="1"/>
  <c r="G627" i="7" s="1"/>
  <c r="A486" i="7"/>
  <c r="F486" i="7" s="1"/>
  <c r="G486" i="7" s="1"/>
  <c r="A663" i="7"/>
  <c r="F663" i="7" s="1"/>
  <c r="G663" i="7" s="1"/>
  <c r="A305" i="7"/>
  <c r="F305" i="7" s="1"/>
  <c r="G305" i="7" s="1"/>
  <c r="A385" i="7"/>
  <c r="F385" i="7" s="1"/>
  <c r="G385" i="7" s="1"/>
  <c r="A201" i="7"/>
  <c r="F201" i="7" s="1"/>
  <c r="G201" i="7" s="1"/>
  <c r="A809" i="7"/>
  <c r="F809" i="7" s="1"/>
  <c r="G809" i="7" s="1"/>
  <c r="A369" i="7"/>
  <c r="F369" i="7" s="1"/>
  <c r="G369" i="7" s="1"/>
  <c r="A607" i="7"/>
  <c r="F607" i="7" s="1"/>
  <c r="G607" i="7" s="1"/>
  <c r="A339" i="7"/>
  <c r="F339" i="7" s="1"/>
  <c r="G339" i="7" s="1"/>
  <c r="A428" i="7"/>
  <c r="F428" i="7" s="1"/>
  <c r="G428" i="7" s="1"/>
  <c r="A650" i="7"/>
  <c r="F650" i="7" s="1"/>
  <c r="G650" i="7" s="1"/>
  <c r="A941" i="7"/>
  <c r="F941" i="7" s="1"/>
  <c r="G941" i="7" s="1"/>
  <c r="A996" i="7"/>
  <c r="F996" i="7" s="1"/>
  <c r="G996" i="7" s="1"/>
  <c r="A360" i="7"/>
  <c r="F360" i="7" s="1"/>
  <c r="G360" i="7" s="1"/>
  <c r="A713" i="7"/>
  <c r="F713" i="7" s="1"/>
  <c r="G713" i="7" s="1"/>
  <c r="A25" i="7"/>
  <c r="F25" i="7" s="1"/>
  <c r="G25" i="7" s="1"/>
  <c r="A574" i="7"/>
  <c r="F574" i="7" s="1"/>
  <c r="G574" i="7" s="1"/>
  <c r="A33" i="7"/>
  <c r="F33" i="7" s="1"/>
  <c r="G33" i="7" s="1"/>
  <c r="A84" i="7"/>
  <c r="F84" i="7" s="1"/>
  <c r="G84" i="7" s="1"/>
  <c r="A913" i="7"/>
  <c r="F913" i="7" s="1"/>
  <c r="G913" i="7" s="1"/>
  <c r="A740" i="7"/>
  <c r="F740" i="7" s="1"/>
  <c r="G740" i="7" s="1"/>
  <c r="A331" i="7"/>
  <c r="F331" i="7" s="1"/>
  <c r="G331" i="7" s="1"/>
  <c r="A767" i="7"/>
  <c r="F767" i="7" s="1"/>
  <c r="G767" i="7" s="1"/>
  <c r="A78" i="7"/>
  <c r="F78" i="7" s="1"/>
  <c r="G78" i="7" s="1"/>
  <c r="A920" i="7"/>
  <c r="F920" i="7" s="1"/>
  <c r="G920" i="7" s="1"/>
  <c r="A789" i="7"/>
  <c r="F789" i="7" s="1"/>
  <c r="G789" i="7" s="1"/>
  <c r="A234" i="7"/>
  <c r="F234" i="7" s="1"/>
  <c r="G234" i="7" s="1"/>
  <c r="A589" i="7"/>
  <c r="F589" i="7" s="1"/>
  <c r="G589" i="7" s="1"/>
  <c r="A107" i="7"/>
  <c r="F107" i="7" s="1"/>
  <c r="G107" i="7" s="1"/>
  <c r="A406" i="7"/>
  <c r="F406" i="7" s="1"/>
  <c r="G406" i="7" s="1"/>
  <c r="A758" i="7"/>
  <c r="F758" i="7" s="1"/>
  <c r="G758" i="7" s="1"/>
  <c r="A458" i="7"/>
  <c r="F458" i="7" s="1"/>
  <c r="G458" i="7" s="1"/>
  <c r="A856" i="7"/>
  <c r="F856" i="7" s="1"/>
  <c r="G856" i="7" s="1"/>
  <c r="A178" i="7"/>
  <c r="F178" i="7" s="1"/>
  <c r="G178" i="7" s="1"/>
  <c r="A211" i="7"/>
  <c r="F211" i="7" s="1"/>
  <c r="G211" i="7" s="1"/>
  <c r="A559" i="7"/>
  <c r="F559" i="7" s="1"/>
  <c r="G559" i="7" s="1"/>
  <c r="A430" i="7"/>
  <c r="F430" i="7" s="1"/>
  <c r="G430" i="7" s="1"/>
  <c r="A583" i="7"/>
  <c r="F583" i="7" s="1"/>
  <c r="G583" i="7" s="1"/>
  <c r="A182" i="7"/>
  <c r="F182" i="7" s="1"/>
  <c r="G182" i="7" s="1"/>
  <c r="A641" i="7"/>
  <c r="F641" i="7" s="1"/>
  <c r="G641" i="7" s="1"/>
  <c r="A402" i="7"/>
  <c r="F402" i="7" s="1"/>
  <c r="G402" i="7" s="1"/>
  <c r="A560" i="7"/>
  <c r="F560" i="7" s="1"/>
  <c r="G560" i="7" s="1"/>
  <c r="A681" i="7"/>
  <c r="F681" i="7" s="1"/>
  <c r="G681" i="7" s="1"/>
  <c r="A393" i="7"/>
  <c r="F393" i="7" s="1"/>
  <c r="G393" i="7" s="1"/>
  <c r="A886" i="7"/>
  <c r="F886" i="7" s="1"/>
  <c r="G886" i="7" s="1"/>
  <c r="A846" i="7"/>
  <c r="F846" i="7" s="1"/>
  <c r="G846" i="7" s="1"/>
  <c r="A653" i="7"/>
  <c r="F653" i="7" s="1"/>
  <c r="G653" i="7" s="1"/>
  <c r="A549" i="7"/>
  <c r="F549" i="7" s="1"/>
  <c r="G549" i="7" s="1"/>
  <c r="A340" i="7"/>
  <c r="F340" i="7" s="1"/>
  <c r="G340" i="7" s="1"/>
  <c r="A259" i="7"/>
  <c r="F259" i="7" s="1"/>
  <c r="G259" i="7" s="1"/>
  <c r="A194" i="7"/>
  <c r="F194" i="7" s="1"/>
  <c r="G194" i="7" s="1"/>
  <c r="A283" i="7"/>
  <c r="F283" i="7" s="1"/>
  <c r="G283" i="7" s="1"/>
  <c r="A757" i="7"/>
  <c r="F757" i="7" s="1"/>
  <c r="G757" i="7" s="1"/>
  <c r="A779" i="7"/>
  <c r="F779" i="7" s="1"/>
  <c r="G779" i="7" s="1"/>
  <c r="A356" i="7"/>
  <c r="F356" i="7" s="1"/>
  <c r="G356" i="7" s="1"/>
  <c r="A57" i="7"/>
  <c r="F57" i="7" s="1"/>
  <c r="G57" i="7" s="1"/>
  <c r="A686" i="7"/>
  <c r="F686" i="7" s="1"/>
  <c r="G686" i="7" s="1"/>
  <c r="A337" i="7"/>
  <c r="F337" i="7" s="1"/>
  <c r="G337" i="7" s="1"/>
  <c r="A705" i="7"/>
  <c r="F705" i="7" s="1"/>
  <c r="G705" i="7" s="1"/>
  <c r="A214" i="7"/>
  <c r="F214" i="7" s="1"/>
  <c r="G214" i="7" s="1"/>
  <c r="A733" i="7"/>
  <c r="F733" i="7" s="1"/>
  <c r="G733" i="7" s="1"/>
  <c r="A709" i="7"/>
  <c r="F709" i="7" s="1"/>
  <c r="G709" i="7" s="1"/>
  <c r="A748" i="7"/>
  <c r="F748" i="7" s="1"/>
  <c r="G748" i="7" s="1"/>
  <c r="A527" i="7"/>
  <c r="F527" i="7" s="1"/>
  <c r="G527" i="7" s="1"/>
  <c r="A648" i="7"/>
  <c r="F648" i="7" s="1"/>
  <c r="G648" i="7" s="1"/>
  <c r="A495" i="7"/>
  <c r="F495" i="7" s="1"/>
  <c r="G495" i="7" s="1"/>
  <c r="A442" i="7"/>
  <c r="F442" i="7" s="1"/>
  <c r="G442" i="7" s="1"/>
  <c r="A245" i="7"/>
  <c r="F245" i="7" s="1"/>
  <c r="G245" i="7" s="1"/>
  <c r="A600" i="7"/>
  <c r="F600" i="7" s="1"/>
  <c r="G600" i="7" s="1"/>
  <c r="A451" i="7"/>
  <c r="F451" i="7" s="1"/>
  <c r="G451" i="7" s="1"/>
  <c r="A883" i="7"/>
  <c r="F883" i="7" s="1"/>
  <c r="G883" i="7" s="1"/>
  <c r="A189" i="7"/>
  <c r="F189" i="7" s="1"/>
  <c r="G189" i="7" s="1"/>
  <c r="A732" i="7"/>
  <c r="F732" i="7" s="1"/>
  <c r="G732" i="7" s="1"/>
  <c r="A347" i="7"/>
  <c r="F347" i="7" s="1"/>
  <c r="G347" i="7" s="1"/>
  <c r="A911" i="7"/>
  <c r="F911" i="7" s="1"/>
  <c r="G911" i="7" s="1"/>
  <c r="A604" i="7"/>
  <c r="F604" i="7" s="1"/>
  <c r="G604" i="7" s="1"/>
  <c r="A986" i="7"/>
  <c r="F986" i="7" s="1"/>
  <c r="G986" i="7" s="1"/>
  <c r="A915" i="7"/>
  <c r="F915" i="7" s="1"/>
  <c r="G915" i="7" s="1"/>
  <c r="A166" i="7"/>
  <c r="F166" i="7" s="1"/>
  <c r="G166" i="7" s="1"/>
  <c r="A310" i="7"/>
  <c r="F310" i="7" s="1"/>
  <c r="G310" i="7" s="1"/>
  <c r="A286" i="7"/>
  <c r="F286" i="7" s="1"/>
  <c r="G286" i="7" s="1"/>
  <c r="A962" i="7"/>
  <c r="F962" i="7" s="1"/>
  <c r="G962" i="7" s="1"/>
  <c r="A851" i="7"/>
  <c r="F851" i="7" s="1"/>
  <c r="G851" i="7" s="1"/>
  <c r="A252" i="7"/>
  <c r="F252" i="7" s="1"/>
  <c r="G252" i="7" s="1"/>
  <c r="A848" i="7"/>
  <c r="F848" i="7" s="1"/>
  <c r="G848" i="7" s="1"/>
  <c r="A703" i="7"/>
  <c r="F703" i="7" s="1"/>
  <c r="G703" i="7" s="1"/>
  <c r="A655" i="7"/>
  <c r="F655" i="7" s="1"/>
  <c r="G655" i="7" s="1"/>
  <c r="A54" i="7"/>
  <c r="F54" i="7" s="1"/>
  <c r="G54" i="7" s="1"/>
  <c r="A699" i="7"/>
  <c r="F699" i="7" s="1"/>
  <c r="G699" i="7" s="1"/>
  <c r="A565" i="7"/>
  <c r="F565" i="7" s="1"/>
  <c r="G565" i="7" s="1"/>
  <c r="A791" i="7"/>
  <c r="F791" i="7" s="1"/>
  <c r="G791" i="7" s="1"/>
  <c r="A140" i="7"/>
  <c r="F140" i="7" s="1"/>
  <c r="G140" i="7" s="1"/>
  <c r="A496" i="7"/>
  <c r="F496" i="7" s="1"/>
  <c r="G496" i="7" s="1"/>
  <c r="A615" i="7"/>
  <c r="F615" i="7" s="1"/>
  <c r="G615" i="7" s="1"/>
  <c r="A469" i="7"/>
  <c r="F469" i="7" s="1"/>
  <c r="G469" i="7" s="1"/>
  <c r="A435" i="7"/>
  <c r="F435" i="7" s="1"/>
  <c r="G435" i="7" s="1"/>
  <c r="A348" i="7"/>
  <c r="F348" i="7" s="1"/>
  <c r="G348" i="7" s="1"/>
  <c r="A859" i="7"/>
  <c r="F859" i="7" s="1"/>
  <c r="G859" i="7" s="1"/>
  <c r="A588" i="7"/>
  <c r="F588" i="7" s="1"/>
  <c r="G588" i="7" s="1"/>
  <c r="A355" i="7"/>
  <c r="F355" i="7" s="1"/>
  <c r="G355" i="7" s="1"/>
  <c r="A161" i="7"/>
  <c r="F161" i="7" s="1"/>
  <c r="G161" i="7" s="1"/>
  <c r="A784" i="7"/>
  <c r="F784" i="7" s="1"/>
  <c r="G784" i="7" s="1"/>
  <c r="A401" i="7"/>
  <c r="F401" i="7" s="1"/>
  <c r="G401" i="7" s="1"/>
  <c r="A790" i="7"/>
  <c r="F790" i="7" s="1"/>
  <c r="G790" i="7" s="1"/>
  <c r="A493" i="7"/>
  <c r="F493" i="7" s="1"/>
  <c r="G493" i="7" s="1"/>
  <c r="A906" i="7"/>
  <c r="F906" i="7" s="1"/>
  <c r="G906" i="7" s="1"/>
  <c r="A511" i="7"/>
  <c r="F511" i="7" s="1"/>
  <c r="G511" i="7" s="1"/>
  <c r="A730" i="7"/>
  <c r="F730" i="7" s="1"/>
  <c r="G730" i="7" s="1"/>
  <c r="A193" i="7"/>
  <c r="F193" i="7" s="1"/>
  <c r="G193" i="7" s="1"/>
  <c r="A421" i="7"/>
  <c r="F421" i="7" s="1"/>
  <c r="G421" i="7" s="1"/>
  <c r="A831" i="7"/>
  <c r="F831" i="7" s="1"/>
  <c r="G831" i="7" s="1"/>
  <c r="A572" i="7"/>
  <c r="F572" i="7" s="1"/>
  <c r="G572" i="7" s="1"/>
  <c r="A698" i="7"/>
  <c r="F698" i="7" s="1"/>
  <c r="G698" i="7" s="1"/>
  <c r="A237" i="7"/>
  <c r="F237" i="7" s="1"/>
  <c r="G237" i="7" s="1"/>
  <c r="A274" i="7"/>
  <c r="F274" i="7" s="1"/>
  <c r="G274" i="7" s="1"/>
  <c r="A508" i="7"/>
  <c r="F508" i="7" s="1"/>
  <c r="G508" i="7" s="1"/>
  <c r="A171" i="7"/>
  <c r="F171" i="7" s="1"/>
  <c r="G171" i="7" s="1"/>
  <c r="A357" i="7"/>
  <c r="F357" i="7" s="1"/>
  <c r="G357" i="7" s="1"/>
  <c r="A827" i="7"/>
  <c r="F827" i="7" s="1"/>
  <c r="G827" i="7" s="1"/>
  <c r="A338" i="7"/>
  <c r="F338" i="7" s="1"/>
  <c r="G338" i="7" s="1"/>
  <c r="A657" i="7"/>
  <c r="F657" i="7" s="1"/>
  <c r="G657" i="7" s="1"/>
  <c r="A945" i="7"/>
  <c r="F945" i="7" s="1"/>
  <c r="G945" i="7" s="1"/>
  <c r="A801" i="7"/>
  <c r="F801" i="7" s="1"/>
  <c r="G801" i="7" s="1"/>
  <c r="A676" i="7"/>
  <c r="F676" i="7" s="1"/>
  <c r="G676" i="7" s="1"/>
  <c r="A74" i="7"/>
  <c r="F74" i="7" s="1"/>
  <c r="G74" i="7" s="1"/>
  <c r="A708" i="7"/>
  <c r="F708" i="7" s="1"/>
  <c r="G708" i="7" s="1"/>
  <c r="A562" i="7"/>
  <c r="F562" i="7" s="1"/>
  <c r="G562" i="7" s="1"/>
  <c r="A299" i="7"/>
  <c r="F299" i="7" s="1"/>
  <c r="G299" i="7" s="1"/>
  <c r="A130" i="7"/>
  <c r="F130" i="7" s="1"/>
  <c r="G130" i="7" s="1"/>
  <c r="A359" i="7"/>
  <c r="F359" i="7" s="1"/>
  <c r="G359" i="7" s="1"/>
  <c r="A322" i="7"/>
  <c r="F322" i="7" s="1"/>
  <c r="G322" i="7" s="1"/>
  <c r="A218" i="7"/>
  <c r="F218" i="7" s="1"/>
  <c r="G218" i="7" s="1"/>
  <c r="A103" i="7"/>
  <c r="F103" i="7" s="1"/>
  <c r="G103" i="7" s="1"/>
  <c r="A391" i="7"/>
  <c r="F391" i="7" s="1"/>
  <c r="G391" i="7" s="1"/>
  <c r="A661" i="7"/>
  <c r="F661" i="7" s="1"/>
  <c r="G661" i="7" s="1"/>
  <c r="A377" i="7"/>
  <c r="F377" i="7" s="1"/>
  <c r="G377" i="7" s="1"/>
  <c r="A39" i="7"/>
  <c r="F39" i="7" s="1"/>
  <c r="G39" i="7" s="1"/>
  <c r="A933" i="7"/>
  <c r="F933" i="7" s="1"/>
  <c r="G933" i="7" s="1"/>
  <c r="A955" i="7"/>
  <c r="F955" i="7" s="1"/>
  <c r="G955" i="7" s="1"/>
  <c r="A901" i="7"/>
  <c r="F901" i="7" s="1"/>
  <c r="G901" i="7" s="1"/>
  <c r="A156" i="7"/>
  <c r="F156" i="7" s="1"/>
  <c r="G156" i="7" s="1"/>
  <c r="A802" i="7"/>
  <c r="F802" i="7" s="1"/>
  <c r="G802" i="7" s="1"/>
  <c r="A105" i="7"/>
  <c r="F105" i="7" s="1"/>
  <c r="G105" i="7" s="1"/>
  <c r="A324" i="7"/>
  <c r="F324" i="7" s="1"/>
  <c r="G324" i="7" s="1"/>
  <c r="A168" i="7"/>
  <c r="F168" i="7" s="1"/>
  <c r="G168" i="7" s="1"/>
  <c r="A870" i="7"/>
  <c r="F870" i="7" s="1"/>
  <c r="G870" i="7" s="1"/>
  <c r="A727" i="7"/>
  <c r="F727" i="7" s="1"/>
  <c r="G727" i="7" s="1"/>
  <c r="A967" i="7"/>
  <c r="F967" i="7" s="1"/>
  <c r="G967" i="7" s="1"/>
  <c r="A126" i="7"/>
  <c r="F126" i="7" s="1"/>
  <c r="G126" i="7" s="1"/>
  <c r="A521" i="7"/>
  <c r="F521" i="7" s="1"/>
  <c r="G521" i="7" s="1"/>
  <c r="A812" i="7"/>
  <c r="F812" i="7" s="1"/>
  <c r="G812" i="7" s="1"/>
  <c r="A864" i="7"/>
  <c r="F864" i="7" s="1"/>
  <c r="G864" i="7" s="1"/>
  <c r="A207" i="7"/>
  <c r="F207" i="7" s="1"/>
  <c r="G207" i="7" s="1"/>
  <c r="A70" i="7"/>
  <c r="F70" i="7" s="1"/>
  <c r="G70" i="7" s="1"/>
  <c r="A777" i="7"/>
  <c r="F777" i="7" s="1"/>
  <c r="G777" i="7" s="1"/>
  <c r="A721" i="7"/>
  <c r="F721" i="7" s="1"/>
  <c r="G721" i="7" s="1"/>
  <c r="A9" i="7"/>
  <c r="F9" i="7" s="1"/>
  <c r="G9" i="7" s="1"/>
  <c r="A585" i="7"/>
  <c r="F585" i="7" s="1"/>
  <c r="G585" i="7" s="1"/>
  <c r="A460" i="7"/>
  <c r="F460" i="7" s="1"/>
  <c r="G460" i="7" s="1"/>
  <c r="A647" i="7"/>
  <c r="F647" i="7" s="1"/>
  <c r="G647" i="7" s="1"/>
  <c r="A974" i="7"/>
  <c r="F974" i="7" s="1"/>
  <c r="G974" i="7" s="1"/>
  <c r="A312" i="7"/>
  <c r="F312" i="7" s="1"/>
  <c r="G312" i="7" s="1"/>
  <c r="A594" i="7"/>
  <c r="F594" i="7" s="1"/>
  <c r="G594" i="7" s="1"/>
  <c r="A186" i="7"/>
  <c r="F186" i="7" s="1"/>
  <c r="G186" i="7" s="1"/>
  <c r="A129" i="7"/>
  <c r="F129" i="7" s="1"/>
  <c r="G129" i="7" s="1"/>
  <c r="A570" i="7"/>
  <c r="F570" i="7" s="1"/>
  <c r="G570" i="7" s="1"/>
  <c r="A488" i="7"/>
  <c r="F488" i="7" s="1"/>
  <c r="G488" i="7" s="1"/>
  <c r="A326" i="7"/>
  <c r="F326" i="7" s="1"/>
  <c r="G326" i="7" s="1"/>
  <c r="A371" i="7"/>
  <c r="F371" i="7" s="1"/>
  <c r="G371" i="7" s="1"/>
  <c r="A614" i="7"/>
  <c r="F614" i="7" s="1"/>
  <c r="G614" i="7" s="1"/>
  <c r="A837" i="7"/>
  <c r="F837" i="7" s="1"/>
  <c r="G837" i="7" s="1"/>
  <c r="A783" i="7"/>
  <c r="F783" i="7" s="1"/>
  <c r="G783" i="7" s="1"/>
  <c r="A672" i="7"/>
  <c r="F672" i="7" s="1"/>
  <c r="G672" i="7" s="1"/>
  <c r="A507" i="7"/>
  <c r="F507" i="7" s="1"/>
  <c r="G507" i="7" s="1"/>
  <c r="A42" i="7"/>
  <c r="F42" i="7" s="1"/>
  <c r="G42" i="7" s="1"/>
  <c r="A963" i="7"/>
  <c r="F963" i="7" s="1"/>
  <c r="G963" i="7" s="1"/>
  <c r="A999" i="7"/>
  <c r="F999" i="7" s="1"/>
  <c r="G999" i="7" s="1"/>
  <c r="A349" i="7"/>
  <c r="F349" i="7" s="1"/>
  <c r="G349" i="7" s="1"/>
  <c r="A675" i="7"/>
  <c r="F675" i="7" s="1"/>
  <c r="G675" i="7" s="1"/>
  <c r="A620" i="7"/>
  <c r="F620" i="7" s="1"/>
  <c r="G620" i="7" s="1"/>
  <c r="A781" i="7"/>
  <c r="F781" i="7" s="1"/>
  <c r="G781" i="7" s="1"/>
  <c r="A505" i="7"/>
  <c r="F505" i="7" s="1"/>
  <c r="G505" i="7" s="1"/>
  <c r="A566" i="7"/>
  <c r="F566" i="7" s="1"/>
  <c r="G566" i="7" s="1"/>
  <c r="A532" i="7"/>
  <c r="F532" i="7" s="1"/>
  <c r="G532" i="7" s="1"/>
  <c r="A943" i="7"/>
  <c r="F943" i="7" s="1"/>
  <c r="G943" i="7" s="1"/>
  <c r="A68" i="7"/>
  <c r="F68" i="7" s="1"/>
  <c r="G68" i="7" s="1"/>
  <c r="A320" i="7"/>
  <c r="F320" i="7" s="1"/>
  <c r="G320" i="7" s="1"/>
  <c r="A929" i="7"/>
  <c r="F929" i="7" s="1"/>
  <c r="G929" i="7" s="1"/>
  <c r="A90" i="7"/>
  <c r="F90" i="7" s="1"/>
  <c r="G90" i="7" s="1"/>
  <c r="A408" i="7"/>
  <c r="F408" i="7" s="1"/>
  <c r="G408" i="7" s="1"/>
  <c r="A579" i="7"/>
  <c r="F579" i="7" s="1"/>
  <c r="G579" i="7" s="1"/>
  <c r="A354" i="7"/>
  <c r="F354" i="7" s="1"/>
  <c r="G354" i="7" s="1"/>
  <c r="A858" i="7"/>
  <c r="F858" i="7" s="1"/>
  <c r="G858" i="7" s="1"/>
  <c r="A569" i="7"/>
  <c r="F569" i="7" s="1"/>
  <c r="G569" i="7" s="1"/>
  <c r="A321" i="7"/>
  <c r="F321" i="7" s="1"/>
  <c r="G321" i="7" s="1"/>
  <c r="A838" i="7"/>
  <c r="F838" i="7" s="1"/>
  <c r="G838" i="7" s="1"/>
  <c r="A635" i="7"/>
  <c r="F635" i="7" s="1"/>
  <c r="G635" i="7" s="1"/>
  <c r="A472" i="7"/>
  <c r="F472" i="7" s="1"/>
  <c r="G472" i="7" s="1"/>
  <c r="A666" i="7"/>
  <c r="F666" i="7" s="1"/>
  <c r="G666" i="7" s="1"/>
  <c r="A160" i="7"/>
  <c r="F160" i="7" s="1"/>
  <c r="G160" i="7" s="1"/>
  <c r="A273" i="7"/>
  <c r="F273" i="7" s="1"/>
  <c r="G273" i="7" s="1"/>
  <c r="A155" i="7"/>
  <c r="F155" i="7" s="1"/>
  <c r="G155" i="7" s="1"/>
  <c r="A878" i="7"/>
  <c r="F878" i="7" s="1"/>
  <c r="G878" i="7" s="1"/>
  <c r="A183" i="7"/>
  <c r="F183" i="7" s="1"/>
  <c r="G183" i="7" s="1"/>
  <c r="A571" i="7"/>
  <c r="F571" i="7" s="1"/>
  <c r="G571" i="7" s="1"/>
  <c r="A147" i="7"/>
  <c r="F147" i="7" s="1"/>
  <c r="G147" i="7" s="1"/>
  <c r="A466" i="7"/>
  <c r="F466" i="7" s="1"/>
  <c r="G466" i="7" s="1"/>
  <c r="A994" i="7"/>
  <c r="F994" i="7" s="1"/>
  <c r="G994" i="7" s="1"/>
  <c r="A517" i="7"/>
  <c r="F517" i="7" s="1"/>
  <c r="G517" i="7" s="1"/>
  <c r="A806" i="7"/>
  <c r="F806" i="7" s="1"/>
  <c r="G806" i="7" s="1"/>
  <c r="A970" i="7"/>
  <c r="F970" i="7" s="1"/>
  <c r="G970" i="7" s="1"/>
  <c r="A540" i="7"/>
  <c r="F540" i="7" s="1"/>
  <c r="G540" i="7" s="1"/>
  <c r="A67" i="7"/>
  <c r="F67" i="7" s="1"/>
  <c r="G67" i="7" s="1"/>
  <c r="A125" i="7"/>
  <c r="F125" i="7" s="1"/>
  <c r="G125" i="7" s="1"/>
  <c r="A397" i="7"/>
  <c r="F397" i="7" s="1"/>
  <c r="G397" i="7" s="1"/>
  <c r="A172" i="7"/>
  <c r="F172" i="7" s="1"/>
  <c r="G172" i="7" s="1"/>
  <c r="A323" i="7"/>
  <c r="F323" i="7" s="1"/>
  <c r="G323" i="7" s="1"/>
  <c r="A563" i="7"/>
  <c r="F563" i="7" s="1"/>
  <c r="G563" i="7" s="1"/>
  <c r="A1000" i="7"/>
  <c r="F1000" i="7" s="1"/>
  <c r="G1000" i="7" s="1"/>
  <c r="A905" i="7"/>
  <c r="F905" i="7" s="1"/>
  <c r="G905" i="7" s="1"/>
  <c r="A691" i="7"/>
  <c r="F691" i="7" s="1"/>
  <c r="G691" i="7" s="1"/>
  <c r="A217" i="7"/>
  <c r="F217" i="7" s="1"/>
  <c r="G217" i="7" s="1"/>
  <c r="A92" i="7"/>
  <c r="F92" i="7" s="1"/>
  <c r="G92" i="7" s="1"/>
  <c r="A124" i="7"/>
  <c r="F124" i="7" s="1"/>
  <c r="G124" i="7" s="1"/>
  <c r="A254" i="7"/>
  <c r="F254" i="7" s="1"/>
  <c r="G254" i="7" s="1"/>
  <c r="A916" i="7"/>
  <c r="F916" i="7" s="1"/>
  <c r="G916" i="7" s="1"/>
  <c r="A418" i="7"/>
  <c r="F418" i="7" s="1"/>
  <c r="G418" i="7" s="1"/>
  <c r="A141" i="7"/>
  <c r="F141" i="7" s="1"/>
  <c r="G141" i="7" s="1"/>
  <c r="A805" i="7"/>
  <c r="F805" i="7" s="1"/>
  <c r="G805" i="7" s="1"/>
  <c r="A399" i="7"/>
  <c r="F399" i="7" s="1"/>
  <c r="G399" i="7" s="1"/>
  <c r="A98" i="7"/>
  <c r="F98" i="7" s="1"/>
  <c r="G98" i="7" s="1"/>
  <c r="A148" i="7"/>
  <c r="F148" i="7" s="1"/>
  <c r="G148" i="7" s="1"/>
  <c r="A47" i="7"/>
  <c r="F47" i="7" s="1"/>
  <c r="G47" i="7" s="1"/>
  <c r="A175" i="7"/>
  <c r="F175" i="7" s="1"/>
  <c r="G175" i="7" s="1"/>
  <c r="A34" i="7"/>
  <c r="F34" i="7" s="1"/>
  <c r="G34" i="7" s="1"/>
  <c r="A984" i="7"/>
  <c r="F984" i="7" s="1"/>
  <c r="G984" i="7" s="1"/>
  <c r="A114" i="7"/>
  <c r="F114" i="7" s="1"/>
  <c r="G114" i="7" s="1"/>
  <c r="A813" i="7"/>
  <c r="F813" i="7" s="1"/>
  <c r="G813" i="7" s="1"/>
  <c r="A255" i="7"/>
  <c r="F255" i="7" s="1"/>
  <c r="G255" i="7" s="1"/>
  <c r="A599" i="7"/>
  <c r="F599" i="7" s="1"/>
  <c r="G599" i="7" s="1"/>
  <c r="A462" i="7"/>
  <c r="F462" i="7" s="1"/>
  <c r="G462" i="7" s="1"/>
  <c r="A946" i="7"/>
  <c r="F946" i="7" s="1"/>
  <c r="G946" i="7" s="1"/>
  <c r="A903" i="7"/>
  <c r="F903" i="7" s="1"/>
  <c r="G903" i="7" s="1"/>
  <c r="A432" i="7"/>
  <c r="F432" i="7" s="1"/>
  <c r="G432" i="7" s="1"/>
  <c r="A973" i="7"/>
  <c r="F973" i="7" s="1"/>
  <c r="G973" i="7" s="1"/>
  <c r="A877" i="7"/>
  <c r="F877" i="7" s="1"/>
  <c r="G877" i="7" s="1"/>
  <c r="A869" i="7"/>
  <c r="F869" i="7" s="1"/>
  <c r="G869" i="7" s="1"/>
  <c r="A593" i="7"/>
  <c r="F593" i="7" s="1"/>
  <c r="G593" i="7" s="1"/>
  <c r="A969" i="7"/>
  <c r="F969" i="7" s="1"/>
  <c r="G969" i="7" s="1"/>
  <c r="A398" i="7"/>
  <c r="F398" i="7" s="1"/>
  <c r="G398" i="7" s="1"/>
  <c r="A49" i="7"/>
  <c r="F49" i="7" s="1"/>
  <c r="G49" i="7" s="1"/>
  <c r="A132" i="7"/>
  <c r="F132" i="7" s="1"/>
  <c r="G132" i="7" s="1"/>
  <c r="A400" i="7"/>
  <c r="F400" i="7" s="1"/>
  <c r="G400" i="7" s="1"/>
  <c r="A416" i="7"/>
  <c r="F416" i="7" s="1"/>
  <c r="G416" i="7" s="1"/>
  <c r="A513" i="7"/>
  <c r="F513" i="7" s="1"/>
  <c r="G513" i="7" s="1"/>
  <c r="A750" i="7"/>
  <c r="F750" i="7" s="1"/>
  <c r="G750" i="7" s="1"/>
  <c r="A269" i="7"/>
  <c r="F269" i="7" s="1"/>
  <c r="G269" i="7" s="1"/>
  <c r="A786" i="7"/>
  <c r="F786" i="7" s="1"/>
  <c r="G786" i="7" s="1"/>
  <c r="A548" i="7"/>
  <c r="F548" i="7" s="1"/>
  <c r="G548" i="7" s="1"/>
  <c r="A373" i="7"/>
  <c r="F373" i="7" s="1"/>
  <c r="G373" i="7" s="1"/>
  <c r="A646" i="7"/>
  <c r="F646" i="7" s="1"/>
  <c r="G646" i="7" s="1"/>
  <c r="A404" i="7"/>
  <c r="F404" i="7" s="1"/>
  <c r="G404" i="7" s="1"/>
  <c r="A123" i="7"/>
  <c r="F123" i="7" s="1"/>
  <c r="G123" i="7" s="1"/>
  <c r="A233" i="7"/>
  <c r="F233" i="7" s="1"/>
  <c r="G233" i="7" s="1"/>
  <c r="A939" i="7"/>
  <c r="F939" i="7" s="1"/>
  <c r="G939" i="7" s="1"/>
  <c r="A926" i="7"/>
  <c r="F926" i="7" s="1"/>
  <c r="G926" i="7" s="1"/>
  <c r="A739" i="7"/>
  <c r="F739" i="7" s="1"/>
  <c r="G739" i="7" s="1"/>
  <c r="A942" i="7"/>
  <c r="F942" i="7" s="1"/>
  <c r="G942" i="7" s="1"/>
  <c r="A803" i="7"/>
  <c r="F803" i="7" s="1"/>
  <c r="G803" i="7" s="1"/>
  <c r="A387" i="7"/>
  <c r="F387" i="7" s="1"/>
  <c r="G387" i="7" s="1"/>
  <c r="A728" i="7"/>
  <c r="F728" i="7" s="1"/>
  <c r="G728" i="7" s="1"/>
  <c r="A122" i="7"/>
  <c r="F122" i="7" s="1"/>
  <c r="G122" i="7" s="1"/>
  <c r="A890" i="7"/>
  <c r="F890" i="7" s="1"/>
  <c r="G890" i="7" s="1"/>
  <c r="A586" i="7"/>
  <c r="F586" i="7" s="1"/>
  <c r="G586" i="7" s="1"/>
  <c r="A93" i="7"/>
  <c r="F93" i="7" s="1"/>
  <c r="G93" i="7" s="1"/>
  <c r="A169" i="7"/>
  <c r="F169" i="7" s="1"/>
  <c r="G169" i="7" s="1"/>
  <c r="A164" i="7"/>
  <c r="F164" i="7" s="1"/>
  <c r="G164" i="7" s="1"/>
  <c r="A764" i="7"/>
  <c r="F764" i="7" s="1"/>
  <c r="G764" i="7" s="1"/>
  <c r="A113" i="7"/>
  <c r="F113" i="7" s="1"/>
  <c r="G113" i="7" s="1"/>
  <c r="A611" i="7"/>
  <c r="F611" i="7" s="1"/>
  <c r="G611" i="7" s="1"/>
  <c r="A120" i="7"/>
  <c r="F120" i="7" s="1"/>
  <c r="G120" i="7" s="1"/>
  <c r="A240" i="7"/>
  <c r="F240" i="7" s="1"/>
  <c r="G240" i="7" s="1"/>
  <c r="A931" i="7"/>
  <c r="F931" i="7" s="1"/>
  <c r="G931" i="7" s="1"/>
  <c r="A195" i="7"/>
  <c r="F195" i="7" s="1"/>
  <c r="G195" i="7" s="1"/>
  <c r="A835" i="7"/>
  <c r="F835" i="7" s="1"/>
  <c r="G835" i="7" s="1"/>
  <c r="A213" i="7"/>
  <c r="F213" i="7" s="1"/>
  <c r="G213" i="7" s="1"/>
  <c r="A664" i="7"/>
  <c r="F664" i="7" s="1"/>
  <c r="G664" i="7" s="1"/>
  <c r="A636" i="7"/>
  <c r="F636" i="7" s="1"/>
  <c r="G636" i="7" s="1"/>
  <c r="A471" i="7"/>
  <c r="F471" i="7" s="1"/>
  <c r="G471" i="7" s="1"/>
  <c r="A268" i="7"/>
  <c r="F268" i="7" s="1"/>
  <c r="G268" i="7" s="1"/>
  <c r="A334" i="7"/>
  <c r="F334" i="7" s="1"/>
  <c r="G334" i="7" s="1"/>
  <c r="A327" i="7"/>
  <c r="F327" i="7" s="1"/>
  <c r="G327" i="7" s="1"/>
  <c r="A909" i="7"/>
  <c r="F909" i="7" s="1"/>
  <c r="G909" i="7" s="1"/>
  <c r="A756" i="7"/>
  <c r="F756" i="7" s="1"/>
  <c r="G756" i="7" s="1"/>
  <c r="A499" i="7"/>
  <c r="F499" i="7" s="1"/>
  <c r="G499" i="7" s="1"/>
  <c r="A658" i="7"/>
  <c r="F658" i="7" s="1"/>
  <c r="G658" i="7" s="1"/>
  <c r="A800" i="7"/>
  <c r="F800" i="7" s="1"/>
  <c r="G800" i="7" s="1"/>
  <c r="A843" i="7"/>
  <c r="F843" i="7" s="1"/>
  <c r="G843" i="7" s="1"/>
  <c r="A336" i="7"/>
  <c r="F336" i="7" s="1"/>
  <c r="G336" i="7" s="1"/>
  <c r="A782" i="7"/>
  <c r="F782" i="7" s="1"/>
  <c r="G782" i="7" s="1"/>
  <c r="A961" i="7"/>
  <c r="F961" i="7" s="1"/>
  <c r="G961" i="7" s="1"/>
  <c r="A427" i="7"/>
  <c r="F427" i="7" s="1"/>
  <c r="G427" i="7" s="1"/>
  <c r="A346" i="7"/>
  <c r="F346" i="7" s="1"/>
  <c r="G346" i="7" s="1"/>
  <c r="A535" i="7"/>
  <c r="F535" i="7" s="1"/>
  <c r="G535" i="7" s="1"/>
  <c r="A938" i="7"/>
  <c r="F938" i="7" s="1"/>
  <c r="G938" i="7" s="1"/>
  <c r="A134" i="7"/>
  <c r="F134" i="7" s="1"/>
  <c r="G134" i="7" s="1"/>
  <c r="A136" i="7"/>
  <c r="F136" i="7" s="1"/>
  <c r="G136" i="7" s="1"/>
  <c r="A712" i="7"/>
  <c r="F712" i="7" s="1"/>
  <c r="G712" i="7" s="1"/>
  <c r="A343" i="7"/>
  <c r="F343" i="7" s="1"/>
  <c r="G343" i="7" s="1"/>
  <c r="A149" i="7"/>
  <c r="F149" i="7" s="1"/>
  <c r="G149" i="7" s="1"/>
  <c r="A880" i="7"/>
  <c r="F880" i="7" s="1"/>
  <c r="G880" i="7" s="1"/>
  <c r="A101" i="7"/>
  <c r="F101" i="7" s="1"/>
  <c r="G101" i="7" s="1"/>
  <c r="A968" i="7"/>
  <c r="F968" i="7" s="1"/>
  <c r="G968" i="7" s="1"/>
  <c r="A247" i="7"/>
  <c r="F247" i="7" s="1"/>
  <c r="G247" i="7" s="1"/>
  <c r="A352" i="7"/>
  <c r="F352" i="7" s="1"/>
  <c r="G352" i="7" s="1"/>
  <c r="A719" i="7"/>
  <c r="F719" i="7" s="1"/>
  <c r="G719" i="7" s="1"/>
  <c r="A56" i="7"/>
  <c r="F56" i="7" s="1"/>
  <c r="G56" i="7" s="1"/>
  <c r="A110" i="7"/>
  <c r="F110" i="7" s="1"/>
  <c r="G110" i="7" s="1"/>
  <c r="A476" i="7"/>
  <c r="F476" i="7" s="1"/>
  <c r="G476" i="7" s="1"/>
  <c r="A768" i="7"/>
  <c r="F768" i="7" s="1"/>
  <c r="G768" i="7" s="1"/>
  <c r="A537" i="7"/>
  <c r="F537" i="7" s="1"/>
  <c r="G537" i="7" s="1"/>
  <c r="A747" i="7"/>
  <c r="F747" i="7" s="1"/>
  <c r="G747" i="7" s="1"/>
  <c r="A121" i="7"/>
  <c r="F121" i="7" s="1"/>
  <c r="G121" i="7" s="1"/>
  <c r="A875" i="7"/>
  <c r="F875" i="7" s="1"/>
  <c r="G875" i="7" s="1"/>
  <c r="A982" i="7"/>
  <c r="F982" i="7" s="1"/>
  <c r="G982" i="7" s="1"/>
  <c r="A86" i="7"/>
  <c r="F86" i="7" s="1"/>
  <c r="G86" i="7" s="1"/>
  <c r="A196" i="7"/>
  <c r="F196" i="7" s="1"/>
  <c r="G196" i="7" s="1"/>
  <c r="A198" i="7"/>
  <c r="F198" i="7" s="1"/>
  <c r="G198" i="7" s="1"/>
  <c r="A267" i="7"/>
  <c r="F267" i="7" s="1"/>
  <c r="G267" i="7" s="1"/>
  <c r="A792" i="7"/>
  <c r="F792" i="7" s="1"/>
  <c r="G792" i="7" s="1"/>
  <c r="A515" i="7"/>
  <c r="F515" i="7" s="1"/>
  <c r="G515" i="7" s="1"/>
  <c r="A912" i="7"/>
  <c r="F912" i="7" s="1"/>
  <c r="G912" i="7" s="1"/>
  <c r="A819" i="7"/>
  <c r="F819" i="7" s="1"/>
  <c r="G819" i="7" s="1"/>
  <c r="A881" i="7"/>
  <c r="F881" i="7" s="1"/>
  <c r="G881" i="7" s="1"/>
  <c r="A358" i="7"/>
  <c r="F358" i="7" s="1"/>
  <c r="G358" i="7" s="1"/>
  <c r="A894" i="7"/>
  <c r="F894" i="7" s="1"/>
  <c r="G894" i="7" s="1"/>
  <c r="A778" i="7"/>
  <c r="F778" i="7" s="1"/>
  <c r="G778" i="7" s="1"/>
  <c r="A760" i="7"/>
  <c r="F760" i="7" s="1"/>
  <c r="G760" i="7" s="1"/>
  <c r="A30" i="7"/>
  <c r="F30" i="7" s="1"/>
  <c r="G30" i="7" s="1"/>
  <c r="A531" i="7"/>
  <c r="F531" i="7" s="1"/>
  <c r="G531" i="7" s="1"/>
  <c r="A841" i="7"/>
  <c r="F841" i="7" s="1"/>
  <c r="G841" i="7" s="1"/>
  <c r="A151" i="7"/>
  <c r="F151" i="7" s="1"/>
  <c r="G151" i="7" s="1"/>
  <c r="A185" i="7"/>
  <c r="F185" i="7" s="1"/>
  <c r="G185" i="7" s="1"/>
  <c r="A202" i="7"/>
  <c r="F202" i="7" s="1"/>
  <c r="G202" i="7" s="1"/>
  <c r="A706" i="7"/>
  <c r="F706" i="7" s="1"/>
  <c r="G706" i="7" s="1"/>
  <c r="A159" i="7"/>
  <c r="F159" i="7" s="1"/>
  <c r="G159" i="7" s="1"/>
  <c r="A36" i="7"/>
  <c r="F36" i="7" s="1"/>
  <c r="G36" i="7" s="1"/>
  <c r="A528" i="7"/>
  <c r="F528" i="7" s="1"/>
  <c r="G528" i="7" s="1"/>
  <c r="A17" i="7"/>
  <c r="F17" i="7" s="1"/>
  <c r="G17" i="7" s="1"/>
  <c r="A978" i="7"/>
  <c r="F978" i="7" s="1"/>
  <c r="G978" i="7" s="1"/>
  <c r="A329" i="7"/>
  <c r="F329" i="7" s="1"/>
  <c r="G329" i="7" s="1"/>
  <c r="A896" i="7"/>
  <c r="F896" i="7" s="1"/>
  <c r="G896" i="7" s="1"/>
  <c r="A751" i="7"/>
  <c r="F751" i="7" s="1"/>
  <c r="G751" i="7" s="1"/>
  <c r="A670" i="7"/>
  <c r="F670" i="7" s="1"/>
  <c r="G670" i="7" s="1"/>
  <c r="A386" i="7"/>
  <c r="F386" i="7" s="1"/>
  <c r="G386" i="7" s="1"/>
  <c r="A949" i="7"/>
  <c r="F949" i="7" s="1"/>
  <c r="G949" i="7" s="1"/>
  <c r="A21" i="7"/>
  <c r="F21" i="7" s="1"/>
  <c r="G21" i="7" s="1"/>
  <c r="A13" i="7"/>
  <c r="F13" i="7" s="1"/>
  <c r="G13" i="7" s="1"/>
  <c r="A205" i="7"/>
  <c r="F205" i="7" s="1"/>
  <c r="G205" i="7" s="1"/>
  <c r="A539" i="7"/>
  <c r="F539" i="7" s="1"/>
  <c r="G539" i="7" s="1"/>
  <c r="A899" i="7"/>
  <c r="F899" i="7" s="1"/>
  <c r="G899" i="7" s="1"/>
  <c r="A542" i="7"/>
  <c r="F542" i="7" s="1"/>
  <c r="G542" i="7" s="1"/>
  <c r="A55" i="7"/>
  <c r="F55" i="7" s="1"/>
  <c r="G55" i="7" s="1"/>
  <c r="A291" i="7"/>
  <c r="F291" i="7" s="1"/>
  <c r="G291" i="7" s="1"/>
  <c r="A491" i="7"/>
  <c r="F491" i="7" s="1"/>
  <c r="G491" i="7" s="1"/>
  <c r="A944" i="7"/>
  <c r="F944" i="7" s="1"/>
  <c r="G944" i="7" s="1"/>
  <c r="A40" i="7"/>
  <c r="F40" i="7" s="1"/>
  <c r="G40" i="7" s="1"/>
  <c r="A492" i="7"/>
  <c r="F492" i="7" s="1"/>
  <c r="G492" i="7" s="1"/>
  <c r="A158" i="7"/>
  <c r="F158" i="7" s="1"/>
  <c r="G158" i="7" s="1"/>
  <c r="A592" i="7"/>
  <c r="F592" i="7" s="1"/>
  <c r="G592" i="7" s="1"/>
  <c r="A687" i="7"/>
  <c r="F687" i="7" s="1"/>
  <c r="G687" i="7" s="1"/>
  <c r="A516" i="7"/>
  <c r="F516" i="7" s="1"/>
  <c r="G516" i="7" s="1"/>
  <c r="A626" i="7"/>
  <c r="F626" i="7" s="1"/>
  <c r="G626" i="7" s="1"/>
  <c r="A246" i="7"/>
  <c r="F246" i="7" s="1"/>
  <c r="G246" i="7" s="1"/>
  <c r="A216" i="7"/>
  <c r="F216" i="7" s="1"/>
  <c r="G216" i="7" s="1"/>
  <c r="A771" i="7"/>
  <c r="F771" i="7" s="1"/>
  <c r="G771" i="7" s="1"/>
  <c r="A494" i="7"/>
  <c r="F494" i="7" s="1"/>
  <c r="G494" i="7" s="1"/>
  <c r="A639" i="7"/>
  <c r="F639" i="7" s="1"/>
  <c r="G639" i="7" s="1"/>
  <c r="A957" i="7"/>
  <c r="F957" i="7" s="1"/>
  <c r="G957" i="7" s="1"/>
  <c r="A679" i="7"/>
  <c r="F679" i="7" s="1"/>
  <c r="G679" i="7" s="1"/>
  <c r="A693" i="7"/>
  <c r="F693" i="7" s="1"/>
  <c r="G693" i="7" s="1"/>
  <c r="A551" i="7"/>
  <c r="F551" i="7" s="1"/>
  <c r="G551" i="7" s="1"/>
  <c r="A855" i="7"/>
  <c r="F855" i="7" s="1"/>
  <c r="G855" i="7" s="1"/>
  <c r="A794" i="7"/>
  <c r="F794" i="7" s="1"/>
  <c r="G794" i="7" s="1"/>
  <c r="A847" i="7"/>
  <c r="F847" i="7" s="1"/>
  <c r="G847" i="7" s="1"/>
  <c r="A477" i="7"/>
  <c r="F477" i="7" s="1"/>
  <c r="G477" i="7" s="1"/>
  <c r="A311" i="7"/>
  <c r="F311" i="7" s="1"/>
  <c r="G311" i="7" s="1"/>
  <c r="A278" i="7"/>
  <c r="F278" i="7" s="1"/>
  <c r="G278" i="7" s="1"/>
  <c r="A644" i="7"/>
  <c r="F644" i="7" s="1"/>
  <c r="G644" i="7" s="1"/>
  <c r="A534" i="7"/>
  <c r="F534" i="7" s="1"/>
  <c r="G534" i="7" s="1"/>
  <c r="A898" i="7"/>
  <c r="F898" i="7" s="1"/>
  <c r="G898" i="7" s="1"/>
  <c r="A610" i="7"/>
  <c r="F610" i="7" s="1"/>
  <c r="G610" i="7" s="1"/>
  <c r="A673" i="7"/>
  <c r="F673" i="7" s="1"/>
  <c r="G673" i="7" s="1"/>
  <c r="A71" i="7"/>
  <c r="F71" i="7" s="1"/>
  <c r="G71" i="7" s="1"/>
  <c r="A285" i="7"/>
  <c r="F285" i="7" s="1"/>
  <c r="G285" i="7" s="1"/>
  <c r="A264" i="7"/>
  <c r="F264" i="7" s="1"/>
  <c r="G264" i="7" s="1"/>
  <c r="A755" i="7"/>
  <c r="F755" i="7" s="1"/>
  <c r="G755" i="7" s="1"/>
  <c r="A798" i="7"/>
  <c r="F798" i="7" s="1"/>
  <c r="G798" i="7" s="1"/>
  <c r="A468" i="7"/>
  <c r="F468" i="7" s="1"/>
  <c r="G468" i="7" s="1"/>
  <c r="A895" i="7"/>
  <c r="F895" i="7" s="1"/>
  <c r="G895" i="7" s="1"/>
  <c r="A519" i="7"/>
  <c r="F519" i="7" s="1"/>
  <c r="G519" i="7" s="1"/>
  <c r="A823" i="7"/>
  <c r="F823" i="7" s="1"/>
  <c r="G823" i="7" s="1"/>
  <c r="A281" i="7"/>
  <c r="F281" i="7" s="1"/>
  <c r="G281" i="7" s="1"/>
  <c r="A845" i="7"/>
  <c r="F845" i="7" s="1"/>
  <c r="G845" i="7" s="1"/>
  <c r="A412" i="7"/>
  <c r="F412" i="7" s="1"/>
  <c r="G412" i="7" s="1"/>
  <c r="A981" i="7"/>
  <c r="F981" i="7" s="1"/>
  <c r="G981" i="7" s="1"/>
  <c r="A467" i="7"/>
  <c r="F467" i="7" s="1"/>
  <c r="G467" i="7" s="1"/>
  <c r="A550" i="7"/>
  <c r="F550" i="7" s="1"/>
  <c r="G550" i="7" s="1"/>
  <c r="A72" i="7"/>
  <c r="F72" i="7" s="1"/>
  <c r="G72" i="7" s="1"/>
  <c r="A443" i="7"/>
  <c r="F443" i="7" s="1"/>
  <c r="G443" i="7" s="1"/>
  <c r="A83" i="7"/>
  <c r="F83" i="7" s="1"/>
  <c r="G83" i="7" s="1"/>
  <c r="A364" i="7"/>
  <c r="F364" i="7" s="1"/>
  <c r="G364" i="7" s="1"/>
  <c r="A128" i="7"/>
  <c r="F128" i="7" s="1"/>
  <c r="G128" i="7" s="1"/>
  <c r="A487" i="7"/>
  <c r="F487" i="7" s="1"/>
  <c r="G487" i="7" s="1"/>
  <c r="A754" i="7"/>
  <c r="F754" i="7" s="1"/>
  <c r="G754" i="7" s="1"/>
  <c r="A317" i="7"/>
  <c r="F317" i="7" s="1"/>
  <c r="G317" i="7" s="1"/>
  <c r="A85" i="7"/>
  <c r="F85" i="7" s="1"/>
  <c r="G85" i="7" s="1"/>
  <c r="A14" i="7"/>
  <c r="F14" i="7" s="1"/>
  <c r="G14" i="7" s="1"/>
  <c r="A167" i="7"/>
  <c r="F167" i="7" s="1"/>
  <c r="G167" i="7" s="1"/>
  <c r="A81" i="7"/>
  <c r="F81" i="7" s="1"/>
  <c r="G81" i="7" s="1"/>
  <c r="A456" i="7"/>
  <c r="F456" i="7" s="1"/>
  <c r="G456" i="7" s="1"/>
  <c r="A580" i="7"/>
  <c r="F580" i="7" s="1"/>
  <c r="G580" i="7" s="1"/>
  <c r="A394" i="7"/>
  <c r="F394" i="7" s="1"/>
  <c r="G394" i="7" s="1"/>
  <c r="A977" i="7"/>
  <c r="F977" i="7" s="1"/>
  <c r="G977" i="7" s="1"/>
  <c r="A617" i="7"/>
  <c r="F617" i="7" s="1"/>
  <c r="G617" i="7" s="1"/>
  <c r="A226" i="7"/>
  <c r="F226" i="7" s="1"/>
  <c r="G226" i="7" s="1"/>
  <c r="A223" i="7"/>
  <c r="F223" i="7" s="1"/>
  <c r="G223" i="7" s="1"/>
  <c r="A608" i="7"/>
  <c r="F608" i="7" s="1"/>
  <c r="G608" i="7" s="1"/>
  <c r="A860" i="7"/>
  <c r="F860" i="7" s="1"/>
  <c r="G860" i="7" s="1"/>
  <c r="A215" i="7"/>
  <c r="F215" i="7" s="1"/>
  <c r="G215" i="7" s="1"/>
  <c r="A753" i="7"/>
  <c r="F753" i="7" s="1"/>
  <c r="G753" i="7" s="1"/>
  <c r="A628" i="7"/>
  <c r="F628" i="7" s="1"/>
  <c r="G628" i="7" s="1"/>
  <c r="A396" i="7"/>
  <c r="F396" i="7" s="1"/>
  <c r="G396" i="7" s="1"/>
  <c r="A829" i="7"/>
  <c r="F829" i="7" s="1"/>
  <c r="G829" i="7" s="1"/>
  <c r="A631" i="7"/>
  <c r="F631" i="7" s="1"/>
  <c r="G631" i="7" s="1"/>
  <c r="A250" i="7"/>
  <c r="F250" i="7" s="1"/>
  <c r="G250" i="7" s="1"/>
  <c r="A407" i="7"/>
  <c r="F407" i="7" s="1"/>
  <c r="G407" i="7" s="1"/>
  <c r="A972" i="7"/>
  <c r="F972" i="7" s="1"/>
  <c r="G972" i="7" s="1"/>
  <c r="A50" i="7"/>
  <c r="F50" i="7" s="1"/>
  <c r="G50" i="7" s="1"/>
  <c r="A145" i="7"/>
  <c r="F145" i="7" s="1"/>
  <c r="G145" i="7" s="1"/>
  <c r="A716" i="7"/>
  <c r="F716" i="7" s="1"/>
  <c r="G716" i="7" s="1"/>
  <c r="A152" i="7"/>
  <c r="F152" i="7" s="1"/>
  <c r="G152" i="7" s="1"/>
  <c r="A210" i="7"/>
  <c r="F210" i="7" s="1"/>
  <c r="G210" i="7" s="1"/>
  <c r="A362" i="7"/>
  <c r="F362" i="7" s="1"/>
  <c r="G362" i="7" s="1"/>
  <c r="A276" i="7"/>
  <c r="F276" i="7" s="1"/>
  <c r="G276" i="7" s="1"/>
  <c r="A41" i="7"/>
  <c r="F41" i="7" s="1"/>
  <c r="G41" i="7" s="1"/>
  <c r="A300" i="7"/>
  <c r="F300" i="7" s="1"/>
  <c r="G300" i="7" s="1"/>
  <c r="A555" i="7"/>
  <c r="F555" i="7" s="1"/>
  <c r="G555" i="7" s="1"/>
  <c r="A60" i="7"/>
  <c r="F60" i="7" s="1"/>
  <c r="G60" i="7" s="1"/>
  <c r="A131" i="7"/>
  <c r="F131" i="7" s="1"/>
  <c r="G131" i="7" s="1"/>
  <c r="A342" i="7"/>
  <c r="F342" i="7" s="1"/>
  <c r="G342" i="7" s="1"/>
  <c r="A270" i="7"/>
  <c r="F270" i="7" s="1"/>
  <c r="G270" i="7" s="1"/>
  <c r="A621" i="7"/>
  <c r="F621" i="7" s="1"/>
  <c r="G621" i="7" s="1"/>
  <c r="A449" i="7"/>
  <c r="F449" i="7" s="1"/>
  <c r="G449" i="7" s="1"/>
  <c r="A745" i="7"/>
  <c r="F745" i="7" s="1"/>
  <c r="G745" i="7" s="1"/>
  <c r="A503" i="7"/>
  <c r="F503" i="7" s="1"/>
  <c r="G503" i="7" s="1"/>
  <c r="A99" i="7"/>
  <c r="F99" i="7" s="1"/>
  <c r="G99" i="7" s="1"/>
  <c r="A341" i="7"/>
  <c r="F341" i="7" s="1"/>
  <c r="G341" i="7" s="1"/>
  <c r="A96" i="7"/>
  <c r="F96" i="7" s="1"/>
  <c r="G96" i="7" s="1"/>
  <c r="A314" i="7"/>
  <c r="F314" i="7" s="1"/>
  <c r="G314" i="7" s="1"/>
  <c r="A280" i="7"/>
  <c r="F280" i="7" s="1"/>
  <c r="G280" i="7" s="1"/>
  <c r="A824" i="7"/>
  <c r="F824" i="7" s="1"/>
  <c r="G824" i="7" s="1"/>
  <c r="A590" i="7"/>
  <c r="F590" i="7" s="1"/>
  <c r="G590" i="7" s="1"/>
  <c r="A744" i="7"/>
  <c r="F744" i="7" s="1"/>
  <c r="G744" i="7" s="1"/>
  <c r="A642" i="7"/>
  <c r="F642" i="7" s="1"/>
  <c r="G642" i="7" s="1"/>
  <c r="A669" i="7"/>
  <c r="F669" i="7" s="1"/>
  <c r="G669" i="7" s="1"/>
  <c r="A807" i="7"/>
  <c r="F807" i="7" s="1"/>
  <c r="G807" i="7" s="1"/>
  <c r="A61" i="7"/>
  <c r="F61" i="7" s="1"/>
  <c r="G61" i="7" s="1"/>
  <c r="A143" i="7"/>
  <c r="F143" i="7" s="1"/>
  <c r="G143" i="7" s="1"/>
  <c r="A345" i="7"/>
  <c r="F345" i="7" s="1"/>
  <c r="G345" i="7" s="1"/>
  <c r="A729" i="7"/>
  <c r="F729" i="7" s="1"/>
  <c r="G729" i="7" s="1"/>
  <c r="A638" i="7"/>
  <c r="F638" i="7" s="1"/>
  <c r="G638" i="7" s="1"/>
  <c r="A876" i="7"/>
  <c r="F876" i="7" s="1"/>
  <c r="G876" i="7" s="1"/>
  <c r="A506" i="7"/>
  <c r="F506" i="7" s="1"/>
  <c r="G506" i="7" s="1"/>
  <c r="A135" i="7"/>
  <c r="F135" i="7" s="1"/>
  <c r="G135" i="7" s="1"/>
  <c r="A741" i="7"/>
  <c r="F741" i="7" s="1"/>
  <c r="G741" i="7" s="1"/>
  <c r="A704" i="7"/>
  <c r="F704" i="7" s="1"/>
  <c r="G704" i="7" s="1"/>
  <c r="A88" i="7"/>
  <c r="F88" i="7" s="1"/>
  <c r="G88" i="7" s="1"/>
  <c r="A242" i="7"/>
  <c r="F242" i="7" s="1"/>
  <c r="G242" i="7" s="1"/>
  <c r="A849" i="7"/>
  <c r="F849" i="7" s="1"/>
  <c r="G849" i="7" s="1"/>
  <c r="A59" i="7"/>
  <c r="F59" i="7" s="1"/>
  <c r="G59" i="7" s="1"/>
  <c r="A695" i="7"/>
  <c r="F695" i="7" s="1"/>
  <c r="G695" i="7" s="1"/>
  <c r="A108" i="7"/>
  <c r="F108" i="7" s="1"/>
  <c r="G108" i="7" s="1"/>
  <c r="A95" i="7"/>
  <c r="F95" i="7" s="1"/>
  <c r="G95" i="7" s="1"/>
  <c r="A866" i="7"/>
  <c r="F866" i="7" s="1"/>
  <c r="G866" i="7" s="1"/>
  <c r="A284" i="7"/>
  <c r="F284" i="7" s="1"/>
  <c r="G284" i="7" s="1"/>
  <c r="A375" i="7"/>
  <c r="F375" i="7" s="1"/>
  <c r="G375" i="7" s="1"/>
  <c r="A612" i="7"/>
  <c r="F612" i="7" s="1"/>
  <c r="G612" i="7" s="1"/>
  <c r="A277" i="7"/>
  <c r="F277" i="7" s="1"/>
  <c r="G277" i="7" s="1"/>
  <c r="A746" i="7"/>
  <c r="F746" i="7" s="1"/>
  <c r="G746" i="7" s="1"/>
  <c r="A474" i="7"/>
  <c r="F474" i="7" s="1"/>
  <c r="G474" i="7" s="1"/>
  <c r="A318" i="7"/>
  <c r="F318" i="7" s="1"/>
  <c r="G318" i="7" s="1"/>
  <c r="A842" i="7"/>
  <c r="F842" i="7" s="1"/>
  <c r="G842" i="7" s="1"/>
  <c r="A692" i="7"/>
  <c r="F692" i="7" s="1"/>
  <c r="G692" i="7" s="1"/>
  <c r="A419" i="7"/>
  <c r="F419" i="7" s="1"/>
  <c r="G419" i="7" s="1"/>
  <c r="A504" i="7"/>
  <c r="F504" i="7" s="1"/>
  <c r="G504" i="7" s="1"/>
  <c r="A376" i="7"/>
  <c r="F376" i="7" s="1"/>
  <c r="G376" i="7" s="1"/>
  <c r="A32" i="7"/>
  <c r="F32" i="7" s="1"/>
  <c r="G32" i="7" s="1"/>
  <c r="A272" i="7"/>
  <c r="F272" i="7" s="1"/>
  <c r="G272" i="7" s="1"/>
  <c r="A910" i="7"/>
  <c r="F910" i="7" s="1"/>
  <c r="G910" i="7" s="1"/>
  <c r="A828" i="7"/>
  <c r="F828" i="7" s="1"/>
  <c r="G828" i="7" s="1"/>
  <c r="A821" i="7"/>
  <c r="F821" i="7" s="1"/>
  <c r="G821" i="7" s="1"/>
  <c r="A958" i="7"/>
  <c r="F958" i="7" s="1"/>
  <c r="G958" i="7" s="1"/>
  <c r="A700" i="7"/>
  <c r="F700" i="7" s="1"/>
  <c r="G700" i="7" s="1"/>
  <c r="A678" i="7"/>
  <c r="F678" i="7" s="1"/>
  <c r="G678" i="7" s="1"/>
  <c r="A865" i="7"/>
  <c r="F865" i="7" s="1"/>
  <c r="G865" i="7" s="1"/>
  <c r="A634" i="7"/>
  <c r="F634" i="7" s="1"/>
  <c r="G634" i="7" s="1"/>
  <c r="A701" i="7"/>
  <c r="F701" i="7" s="1"/>
  <c r="G701" i="7" s="1"/>
  <c r="A602" i="7"/>
  <c r="F602" i="7" s="1"/>
  <c r="G602" i="7" s="1"/>
  <c r="A19" i="7"/>
  <c r="F19" i="7" s="1"/>
  <c r="G19" i="7" s="1"/>
  <c r="A839" i="7"/>
  <c r="F839" i="7" s="1"/>
  <c r="G839" i="7" s="1"/>
  <c r="A480" i="7"/>
  <c r="F480" i="7" s="1"/>
  <c r="G480" i="7" s="1"/>
  <c r="A637" i="7"/>
  <c r="F637" i="7" s="1"/>
  <c r="G637" i="7" s="1"/>
  <c r="A525" i="7"/>
  <c r="F525" i="7" s="1"/>
  <c r="G525" i="7" s="1"/>
  <c r="A146" i="7"/>
  <c r="F146" i="7" s="1"/>
  <c r="G146" i="7" s="1"/>
  <c r="A253" i="7"/>
  <c r="F253" i="7" s="1"/>
  <c r="G253" i="7" s="1"/>
  <c r="A584" i="7"/>
  <c r="F584" i="7" s="1"/>
  <c r="G584" i="7" s="1"/>
  <c r="A665" i="7"/>
  <c r="F665" i="7" s="1"/>
  <c r="G665" i="7" s="1"/>
  <c r="A457" i="7"/>
  <c r="F457" i="7" s="1"/>
  <c r="G457" i="7" s="1"/>
  <c r="A810" i="7"/>
  <c r="F810" i="7" s="1"/>
  <c r="G810" i="7" s="1"/>
  <c r="A65" i="7"/>
  <c r="F65" i="7" s="1"/>
  <c r="G65" i="7" s="1"/>
  <c r="A464" i="7"/>
  <c r="F464" i="7" s="1"/>
  <c r="G464" i="7" s="1"/>
  <c r="A413" i="7"/>
  <c r="F413" i="7" s="1"/>
  <c r="G413" i="7" s="1"/>
  <c r="A382" i="7"/>
  <c r="F382" i="7" s="1"/>
  <c r="G382" i="7" s="1"/>
  <c r="A643" i="7"/>
  <c r="F643" i="7" s="1"/>
  <c r="G643" i="7" s="1"/>
  <c r="A374" i="7"/>
  <c r="F374" i="7" s="1"/>
  <c r="G374" i="7" s="1"/>
  <c r="A622" i="7"/>
  <c r="F622" i="7" s="1"/>
  <c r="G622" i="7" s="1"/>
  <c r="A453" i="7"/>
  <c r="F453" i="7" s="1"/>
  <c r="G453" i="7" s="1"/>
  <c r="A625" i="7"/>
  <c r="F625" i="7" s="1"/>
  <c r="G625" i="7" s="1"/>
  <c r="A221" i="7"/>
  <c r="F221" i="7" s="1"/>
  <c r="G221" i="7" s="1"/>
  <c r="A613" i="7"/>
  <c r="F613" i="7" s="1"/>
  <c r="G613" i="7" s="1"/>
  <c r="A885" i="7"/>
  <c r="F885" i="7" s="1"/>
  <c r="G885" i="7" s="1"/>
  <c r="A48" i="7"/>
  <c r="F48" i="7" s="1"/>
  <c r="G48" i="7" s="1"/>
  <c r="A7" i="7"/>
  <c r="F7" i="7" s="1"/>
  <c r="G7" i="7" s="1"/>
  <c r="A282" i="7"/>
  <c r="F282" i="7" s="1"/>
  <c r="G282" i="7" s="1"/>
  <c r="A138" i="7"/>
  <c r="F138" i="7" s="1"/>
  <c r="G138" i="7" s="1"/>
  <c r="A605" i="7"/>
  <c r="F605" i="7" s="1"/>
  <c r="G605" i="7" s="1"/>
  <c r="A930" i="7"/>
  <c r="F930" i="7" s="1"/>
  <c r="G930" i="7" s="1"/>
  <c r="A191" i="7"/>
  <c r="F191" i="7" s="1"/>
  <c r="G191" i="7" s="1"/>
  <c r="A546" i="7"/>
  <c r="F546" i="7" s="1"/>
  <c r="G546" i="7" s="1"/>
  <c r="A12" i="7"/>
  <c r="F12" i="7" s="1"/>
  <c r="G12" i="7" s="1"/>
  <c r="A694" i="7"/>
  <c r="F694" i="7" s="1"/>
  <c r="G694" i="7" s="1"/>
  <c r="A176" i="7"/>
  <c r="F176" i="7" s="1"/>
  <c r="G176" i="7" s="1"/>
  <c r="A788" i="7"/>
  <c r="F788" i="7" s="1"/>
  <c r="G788" i="7" s="1"/>
  <c r="A239" i="7"/>
  <c r="F239" i="7" s="1"/>
  <c r="G239" i="7" s="1"/>
  <c r="A796" i="7"/>
  <c r="F796" i="7" s="1"/>
  <c r="G796" i="7" s="1"/>
  <c r="A820" i="7"/>
  <c r="F820" i="7" s="1"/>
  <c r="G820" i="7" s="1"/>
  <c r="A417" i="7"/>
  <c r="F417" i="7" s="1"/>
  <c r="G417" i="7" s="1"/>
  <c r="A271" i="7"/>
  <c r="F271" i="7" s="1"/>
  <c r="G271" i="7" s="1"/>
  <c r="A389" i="7"/>
  <c r="F389" i="7" s="1"/>
  <c r="G389" i="7" s="1"/>
  <c r="A296" i="7"/>
  <c r="F296" i="7" s="1"/>
  <c r="G296" i="7" s="1"/>
  <c r="A304" i="7"/>
  <c r="F304" i="7" s="1"/>
  <c r="G304" i="7" s="1"/>
  <c r="A58" i="7"/>
  <c r="F58" i="7" s="1"/>
  <c r="G58" i="7" s="1"/>
  <c r="A854" i="7"/>
  <c r="F854" i="7" s="1"/>
  <c r="G854" i="7" s="1"/>
  <c r="A685" i="7"/>
  <c r="F685" i="7" s="1"/>
  <c r="G685" i="7" s="1"/>
  <c r="A659" i="7"/>
  <c r="F659" i="7" s="1"/>
  <c r="G659" i="7" s="1"/>
  <c r="A840" i="7"/>
  <c r="F840" i="7" s="1"/>
  <c r="G840" i="7" s="1"/>
  <c r="A804" i="7"/>
  <c r="F804" i="7" s="1"/>
  <c r="G804" i="7" s="1"/>
  <c r="A481" i="7"/>
  <c r="F481" i="7" s="1"/>
  <c r="G481" i="7" s="1"/>
  <c r="A683" i="7"/>
  <c r="F683" i="7" s="1"/>
  <c r="G683" i="7" s="1"/>
  <c r="A115" i="7"/>
  <c r="F115" i="7" s="1"/>
  <c r="G115" i="7" s="1"/>
  <c r="A598" i="7"/>
  <c r="F598" i="7" s="1"/>
  <c r="G598" i="7" s="1"/>
  <c r="A522" i="7"/>
  <c r="F522" i="7" s="1"/>
  <c r="G522" i="7" s="1"/>
  <c r="A992" i="7"/>
  <c r="F992" i="7" s="1"/>
  <c r="G992" i="7" s="1"/>
  <c r="A461" i="7"/>
  <c r="F461" i="7" s="1"/>
  <c r="G461" i="7" s="1"/>
  <c r="A366" i="7"/>
  <c r="F366" i="7" s="1"/>
  <c r="G366" i="7" s="1"/>
  <c r="A707" i="7"/>
  <c r="F707" i="7" s="1"/>
  <c r="G707" i="7" s="1"/>
  <c r="A887" i="7"/>
  <c r="F887" i="7" s="1"/>
  <c r="G887" i="7" s="1"/>
  <c r="X572" i="1"/>
  <c r="X573" i="1" s="1"/>
  <c r="X574" i="1" s="1"/>
  <c r="Z350" i="1"/>
  <c r="AF577" i="1" l="1"/>
  <c r="AF578" i="1" s="1"/>
  <c r="AF579" i="1" s="1"/>
  <c r="AF576" i="1"/>
  <c r="AF581" i="1" s="1"/>
  <c r="AF582" i="1" s="1"/>
  <c r="AF583" i="1"/>
  <c r="C522" i="7"/>
  <c r="E522" i="7"/>
  <c r="D522" i="7"/>
  <c r="B522" i="7"/>
  <c r="C191" i="7"/>
  <c r="E191" i="7"/>
  <c r="B191" i="7"/>
  <c r="D191" i="7"/>
  <c r="E146" i="7"/>
  <c r="D146" i="7"/>
  <c r="B146" i="7"/>
  <c r="C146" i="7"/>
  <c r="D634" i="7"/>
  <c r="B634" i="7"/>
  <c r="C634" i="7"/>
  <c r="E634" i="7"/>
  <c r="B272" i="7"/>
  <c r="C272" i="7"/>
  <c r="D272" i="7"/>
  <c r="E272" i="7"/>
  <c r="C474" i="7"/>
  <c r="D474" i="7"/>
  <c r="B474" i="7"/>
  <c r="E474" i="7"/>
  <c r="B108" i="7"/>
  <c r="D108" i="7"/>
  <c r="E108" i="7"/>
  <c r="C108" i="7"/>
  <c r="E135" i="7"/>
  <c r="D135" i="7"/>
  <c r="B135" i="7"/>
  <c r="C135" i="7"/>
  <c r="B807" i="7"/>
  <c r="E807" i="7"/>
  <c r="C807" i="7"/>
  <c r="D807" i="7"/>
  <c r="C96" i="7"/>
  <c r="B96" i="7"/>
  <c r="E96" i="7"/>
  <c r="D96" i="7"/>
  <c r="E342" i="7"/>
  <c r="C342" i="7"/>
  <c r="D342" i="7"/>
  <c r="B342" i="7"/>
  <c r="E210" i="7"/>
  <c r="D210" i="7"/>
  <c r="B210" i="7"/>
  <c r="C210" i="7"/>
  <c r="D631" i="7"/>
  <c r="E631" i="7"/>
  <c r="B631" i="7"/>
  <c r="C631" i="7"/>
  <c r="C223" i="7"/>
  <c r="D223" i="7"/>
  <c r="B223" i="7"/>
  <c r="E223" i="7"/>
  <c r="B167" i="7"/>
  <c r="E167" i="7"/>
  <c r="C167" i="7"/>
  <c r="D167" i="7"/>
  <c r="B83" i="7"/>
  <c r="E83" i="7"/>
  <c r="D83" i="7"/>
  <c r="C83" i="7"/>
  <c r="D281" i="7"/>
  <c r="B281" i="7"/>
  <c r="C281" i="7"/>
  <c r="E281" i="7"/>
  <c r="B285" i="7"/>
  <c r="C285" i="7"/>
  <c r="D285" i="7"/>
  <c r="E285" i="7"/>
  <c r="D311" i="7"/>
  <c r="B311" i="7"/>
  <c r="C311" i="7"/>
  <c r="E311" i="7"/>
  <c r="D957" i="7"/>
  <c r="C957" i="7"/>
  <c r="B957" i="7"/>
  <c r="E957" i="7"/>
  <c r="C687" i="7"/>
  <c r="D687" i="7"/>
  <c r="B687" i="7"/>
  <c r="E687" i="7"/>
  <c r="C55" i="7"/>
  <c r="D55" i="7"/>
  <c r="B55" i="7"/>
  <c r="E55" i="7"/>
  <c r="C386" i="7"/>
  <c r="D386" i="7"/>
  <c r="B386" i="7"/>
  <c r="E386" i="7"/>
  <c r="B36" i="7"/>
  <c r="C36" i="7"/>
  <c r="D36" i="7"/>
  <c r="E36" i="7"/>
  <c r="E30" i="7"/>
  <c r="C30" i="7"/>
  <c r="D30" i="7"/>
  <c r="B30" i="7"/>
  <c r="B515" i="7"/>
  <c r="D515" i="7"/>
  <c r="C515" i="7"/>
  <c r="E515" i="7"/>
  <c r="B121" i="7"/>
  <c r="D121" i="7"/>
  <c r="C121" i="7"/>
  <c r="E121" i="7"/>
  <c r="E352" i="7"/>
  <c r="C352" i="7"/>
  <c r="D352" i="7"/>
  <c r="B352" i="7"/>
  <c r="D136" i="7"/>
  <c r="E136" i="7"/>
  <c r="C136" i="7"/>
  <c r="B136" i="7"/>
  <c r="D336" i="7"/>
  <c r="C336" i="7"/>
  <c r="B336" i="7"/>
  <c r="E336" i="7"/>
  <c r="B334" i="7"/>
  <c r="E334" i="7"/>
  <c r="C334" i="7"/>
  <c r="D334" i="7"/>
  <c r="D931" i="7"/>
  <c r="E931" i="7"/>
  <c r="C931" i="7"/>
  <c r="B931" i="7"/>
  <c r="D93" i="7"/>
  <c r="B93" i="7"/>
  <c r="E93" i="7"/>
  <c r="C93" i="7"/>
  <c r="D739" i="7"/>
  <c r="E739" i="7"/>
  <c r="B739" i="7"/>
  <c r="C739" i="7"/>
  <c r="C548" i="7"/>
  <c r="B548" i="7"/>
  <c r="D548" i="7"/>
  <c r="E548" i="7"/>
  <c r="E49" i="7"/>
  <c r="B49" i="7"/>
  <c r="C49" i="7"/>
  <c r="D49" i="7"/>
  <c r="E903" i="7"/>
  <c r="C903" i="7"/>
  <c r="B903" i="7"/>
  <c r="D903" i="7"/>
  <c r="B34" i="7"/>
  <c r="C34" i="7"/>
  <c r="D34" i="7"/>
  <c r="E34" i="7"/>
  <c r="D418" i="7"/>
  <c r="E418" i="7"/>
  <c r="C418" i="7"/>
  <c r="B418" i="7"/>
  <c r="B1000" i="7"/>
  <c r="E1000" i="7"/>
  <c r="C1000" i="7"/>
  <c r="D1000" i="7"/>
  <c r="E970" i="7"/>
  <c r="C970" i="7"/>
  <c r="B970" i="7"/>
  <c r="D970" i="7"/>
  <c r="D878" i="7"/>
  <c r="E878" i="7"/>
  <c r="C878" i="7"/>
  <c r="B878" i="7"/>
  <c r="C321" i="7"/>
  <c r="E321" i="7"/>
  <c r="D321" i="7"/>
  <c r="B321" i="7"/>
  <c r="D320" i="7"/>
  <c r="B320" i="7"/>
  <c r="E320" i="7"/>
  <c r="C320" i="7"/>
  <c r="E675" i="7"/>
  <c r="B675" i="7"/>
  <c r="D675" i="7"/>
  <c r="C675" i="7"/>
  <c r="E837" i="7"/>
  <c r="C837" i="7"/>
  <c r="B837" i="7"/>
  <c r="D837" i="7"/>
  <c r="D594" i="7"/>
  <c r="E594" i="7"/>
  <c r="C594" i="7"/>
  <c r="B594" i="7"/>
  <c r="E777" i="7"/>
  <c r="D777" i="7"/>
  <c r="B777" i="7"/>
  <c r="C777" i="7"/>
  <c r="D727" i="7"/>
  <c r="B727" i="7"/>
  <c r="C727" i="7"/>
  <c r="E727" i="7"/>
  <c r="B955" i="7"/>
  <c r="D955" i="7"/>
  <c r="E955" i="7"/>
  <c r="C955" i="7"/>
  <c r="B322" i="7"/>
  <c r="D322" i="7"/>
  <c r="E322" i="7"/>
  <c r="C322" i="7"/>
  <c r="B801" i="7"/>
  <c r="C801" i="7"/>
  <c r="E801" i="7"/>
  <c r="D801" i="7"/>
  <c r="C274" i="7"/>
  <c r="D274" i="7"/>
  <c r="B274" i="7"/>
  <c r="E274" i="7"/>
  <c r="C511" i="7"/>
  <c r="E511" i="7"/>
  <c r="B511" i="7"/>
  <c r="D511" i="7"/>
  <c r="B588" i="7"/>
  <c r="E588" i="7"/>
  <c r="D588" i="7"/>
  <c r="C588" i="7"/>
  <c r="D791" i="7"/>
  <c r="C791" i="7"/>
  <c r="B791" i="7"/>
  <c r="E791" i="7"/>
  <c r="C851" i="7"/>
  <c r="D851" i="7"/>
  <c r="B851" i="7"/>
  <c r="E851" i="7"/>
  <c r="D911" i="7"/>
  <c r="E911" i="7"/>
  <c r="B911" i="7"/>
  <c r="C911" i="7"/>
  <c r="B442" i="7"/>
  <c r="E442" i="7"/>
  <c r="D442" i="7"/>
  <c r="C442" i="7"/>
  <c r="E705" i="7"/>
  <c r="B705" i="7"/>
  <c r="C705" i="7"/>
  <c r="D705" i="7"/>
  <c r="D194" i="7"/>
  <c r="C194" i="7"/>
  <c r="B194" i="7"/>
  <c r="E194" i="7"/>
  <c r="B681" i="7"/>
  <c r="D681" i="7"/>
  <c r="E681" i="7"/>
  <c r="C681" i="7"/>
  <c r="D211" i="7"/>
  <c r="B211" i="7"/>
  <c r="C211" i="7"/>
  <c r="E211" i="7"/>
  <c r="B234" i="7"/>
  <c r="D234" i="7"/>
  <c r="E234" i="7"/>
  <c r="C234" i="7"/>
  <c r="B84" i="7"/>
  <c r="D84" i="7"/>
  <c r="E84" i="7"/>
  <c r="C84" i="7"/>
  <c r="C650" i="7"/>
  <c r="D650" i="7"/>
  <c r="E650" i="7"/>
  <c r="B650" i="7"/>
  <c r="D305" i="7"/>
  <c r="E305" i="7"/>
  <c r="B305" i="7"/>
  <c r="C305" i="7"/>
  <c r="E35" i="7"/>
  <c r="B35" i="7"/>
  <c r="D35" i="7"/>
  <c r="C35" i="7"/>
  <c r="E219" i="7"/>
  <c r="D219" i="7"/>
  <c r="B219" i="7"/>
  <c r="C219" i="7"/>
  <c r="E445" i="7"/>
  <c r="C445" i="7"/>
  <c r="D445" i="7"/>
  <c r="B445" i="7"/>
  <c r="D502" i="7"/>
  <c r="B502" i="7"/>
  <c r="C502" i="7"/>
  <c r="E502" i="7"/>
  <c r="C429" i="7"/>
  <c r="D429" i="7"/>
  <c r="B429" i="7"/>
  <c r="E429" i="7"/>
  <c r="B316" i="7"/>
  <c r="C316" i="7"/>
  <c r="D316" i="7"/>
  <c r="E316" i="7"/>
  <c r="E170" i="7"/>
  <c r="C170" i="7"/>
  <c r="D170" i="7"/>
  <c r="B170" i="7"/>
  <c r="B20" i="7"/>
  <c r="C20" i="7"/>
  <c r="D20" i="7"/>
  <c r="E20" i="7"/>
  <c r="C368" i="7"/>
  <c r="E368" i="7"/>
  <c r="B368" i="7"/>
  <c r="D368" i="7"/>
  <c r="D243" i="7"/>
  <c r="C243" i="7"/>
  <c r="B243" i="7"/>
  <c r="E243" i="7"/>
  <c r="B303" i="7"/>
  <c r="C303" i="7"/>
  <c r="D303" i="7"/>
  <c r="E303" i="7"/>
  <c r="B363" i="7"/>
  <c r="E363" i="7"/>
  <c r="D363" i="7"/>
  <c r="C363" i="7"/>
  <c r="B79" i="7"/>
  <c r="D79" i="7"/>
  <c r="E79" i="7"/>
  <c r="C79" i="7"/>
  <c r="C423" i="7"/>
  <c r="E423" i="7"/>
  <c r="B423" i="7"/>
  <c r="D423" i="7"/>
  <c r="D361" i="7"/>
  <c r="E361" i="7"/>
  <c r="C361" i="7"/>
  <c r="B361" i="7"/>
  <c r="C529" i="7"/>
  <c r="D529" i="7"/>
  <c r="E529" i="7"/>
  <c r="B529" i="7"/>
  <c r="D24" i="7"/>
  <c r="B24" i="7"/>
  <c r="E24" i="7"/>
  <c r="C24" i="7"/>
  <c r="D102" i="7"/>
  <c r="E102" i="7"/>
  <c r="C102" i="7"/>
  <c r="B102" i="7"/>
  <c r="C319" i="7"/>
  <c r="D319" i="7"/>
  <c r="E319" i="7"/>
  <c r="B319" i="7"/>
  <c r="E392" i="7"/>
  <c r="D392" i="7"/>
  <c r="C392" i="7"/>
  <c r="B392" i="7"/>
  <c r="C46" i="7"/>
  <c r="D46" i="7"/>
  <c r="B46" i="7"/>
  <c r="E46" i="7"/>
  <c r="E509" i="7"/>
  <c r="C509" i="7"/>
  <c r="B509" i="7"/>
  <c r="D509" i="7"/>
  <c r="D581" i="7"/>
  <c r="C581" i="7"/>
  <c r="E581" i="7"/>
  <c r="B581" i="7"/>
  <c r="B948" i="7"/>
  <c r="D948" i="7"/>
  <c r="E948" i="7"/>
  <c r="C948" i="7"/>
  <c r="D923" i="7"/>
  <c r="C923" i="7"/>
  <c r="B923" i="7"/>
  <c r="E923" i="7"/>
  <c r="E37" i="7"/>
  <c r="D37" i="7"/>
  <c r="B37" i="7"/>
  <c r="C37" i="7"/>
  <c r="D208" i="7"/>
  <c r="B208" i="7"/>
  <c r="C208" i="7"/>
  <c r="E208" i="7"/>
  <c r="E28" i="7"/>
  <c r="C28" i="7"/>
  <c r="B28" i="7"/>
  <c r="D28" i="7"/>
  <c r="C23" i="7"/>
  <c r="D23" i="7"/>
  <c r="E23" i="7"/>
  <c r="B23" i="7"/>
  <c r="E244" i="7"/>
  <c r="B244" i="7"/>
  <c r="C244" i="7"/>
  <c r="D244" i="7"/>
  <c r="C597" i="7"/>
  <c r="E597" i="7"/>
  <c r="B597" i="7"/>
  <c r="D597" i="7"/>
  <c r="E75" i="7"/>
  <c r="D75" i="7"/>
  <c r="C75" i="7"/>
  <c r="B75" i="7"/>
  <c r="D261" i="7"/>
  <c r="B261" i="7"/>
  <c r="C261" i="7"/>
  <c r="E261" i="7"/>
  <c r="C454" i="7"/>
  <c r="B454" i="7"/>
  <c r="E454" i="7"/>
  <c r="D454" i="7"/>
  <c r="D654" i="7"/>
  <c r="E654" i="7"/>
  <c r="C654" i="7"/>
  <c r="B654" i="7"/>
  <c r="B674" i="7"/>
  <c r="E674" i="7"/>
  <c r="D674" i="7"/>
  <c r="C674" i="7"/>
  <c r="E874" i="7"/>
  <c r="D874" i="7"/>
  <c r="C874" i="7"/>
  <c r="B874" i="7"/>
  <c r="B436" i="7"/>
  <c r="D436" i="7"/>
  <c r="E436" i="7"/>
  <c r="C436" i="7"/>
  <c r="C640" i="7"/>
  <c r="D640" i="7"/>
  <c r="B640" i="7"/>
  <c r="E640" i="7"/>
  <c r="C971" i="7"/>
  <c r="D971" i="7"/>
  <c r="E971" i="7"/>
  <c r="B971" i="7"/>
  <c r="E520" i="7"/>
  <c r="D520" i="7"/>
  <c r="C520" i="7"/>
  <c r="B520" i="7"/>
  <c r="B966" i="7"/>
  <c r="C966" i="7"/>
  <c r="D966" i="7"/>
  <c r="E966" i="7"/>
  <c r="C157" i="7"/>
  <c r="B157" i="7"/>
  <c r="E157" i="7"/>
  <c r="D157" i="7"/>
  <c r="B688" i="7"/>
  <c r="D688" i="7"/>
  <c r="C688" i="7"/>
  <c r="E688" i="7"/>
  <c r="C344" i="7"/>
  <c r="D344" i="7"/>
  <c r="B344" i="7"/>
  <c r="E344" i="7"/>
  <c r="C367" i="7"/>
  <c r="B367" i="7"/>
  <c r="D367" i="7"/>
  <c r="E367" i="7"/>
  <c r="D722" i="7"/>
  <c r="B722" i="7"/>
  <c r="C722" i="7"/>
  <c r="E722" i="7"/>
  <c r="B960" i="7"/>
  <c r="C960" i="7"/>
  <c r="E960" i="7"/>
  <c r="D960" i="7"/>
  <c r="D45" i="7"/>
  <c r="C45" i="7"/>
  <c r="B45" i="7"/>
  <c r="E45" i="7"/>
  <c r="E63" i="7"/>
  <c r="D63" i="7"/>
  <c r="B63" i="7"/>
  <c r="C63" i="7"/>
  <c r="B279" i="7"/>
  <c r="E279" i="7"/>
  <c r="C279" i="7"/>
  <c r="D279" i="7"/>
  <c r="B951" i="7"/>
  <c r="D951" i="7"/>
  <c r="C951" i="7"/>
  <c r="E951" i="7"/>
  <c r="E241" i="7"/>
  <c r="B241" i="7"/>
  <c r="D241" i="7"/>
  <c r="C241" i="7"/>
  <c r="E707" i="7"/>
  <c r="C707" i="7"/>
  <c r="B707" i="7"/>
  <c r="D707" i="7"/>
  <c r="B820" i="7"/>
  <c r="C820" i="7"/>
  <c r="E820" i="7"/>
  <c r="D820" i="7"/>
  <c r="C796" i="7"/>
  <c r="B796" i="7"/>
  <c r="E796" i="7"/>
  <c r="D796" i="7"/>
  <c r="C464" i="7"/>
  <c r="B464" i="7"/>
  <c r="E464" i="7"/>
  <c r="D464" i="7"/>
  <c r="C32" i="7"/>
  <c r="D32" i="7"/>
  <c r="E32" i="7"/>
  <c r="B32" i="7"/>
  <c r="D746" i="7"/>
  <c r="E746" i="7"/>
  <c r="B746" i="7"/>
  <c r="C746" i="7"/>
  <c r="D669" i="7"/>
  <c r="C669" i="7"/>
  <c r="E669" i="7"/>
  <c r="B669" i="7"/>
  <c r="C341" i="7"/>
  <c r="B341" i="7"/>
  <c r="D341" i="7"/>
  <c r="E341" i="7"/>
  <c r="E131" i="7"/>
  <c r="D131" i="7"/>
  <c r="C131" i="7"/>
  <c r="B131" i="7"/>
  <c r="D152" i="7"/>
  <c r="E152" i="7"/>
  <c r="B152" i="7"/>
  <c r="C152" i="7"/>
  <c r="C829" i="7"/>
  <c r="B829" i="7"/>
  <c r="D829" i="7"/>
  <c r="E829" i="7"/>
  <c r="B226" i="7"/>
  <c r="D226" i="7"/>
  <c r="C226" i="7"/>
  <c r="E226" i="7"/>
  <c r="D14" i="7"/>
  <c r="B14" i="7"/>
  <c r="C14" i="7"/>
  <c r="E14" i="7"/>
  <c r="D443" i="7"/>
  <c r="C443" i="7"/>
  <c r="E443" i="7"/>
  <c r="B443" i="7"/>
  <c r="D823" i="7"/>
  <c r="E823" i="7"/>
  <c r="B823" i="7"/>
  <c r="C823" i="7"/>
  <c r="B71" i="7"/>
  <c r="E71" i="7"/>
  <c r="D71" i="7"/>
  <c r="C71" i="7"/>
  <c r="C477" i="7"/>
  <c r="B477" i="7"/>
  <c r="D477" i="7"/>
  <c r="E477" i="7"/>
  <c r="C639" i="7"/>
  <c r="E639" i="7"/>
  <c r="B639" i="7"/>
  <c r="D639" i="7"/>
  <c r="C592" i="7"/>
  <c r="D592" i="7"/>
  <c r="E592" i="7"/>
  <c r="B592" i="7"/>
  <c r="E542" i="7"/>
  <c r="B542" i="7"/>
  <c r="D542" i="7"/>
  <c r="C542" i="7"/>
  <c r="D670" i="7"/>
  <c r="C670" i="7"/>
  <c r="E670" i="7"/>
  <c r="B670" i="7"/>
  <c r="D159" i="7"/>
  <c r="C159" i="7"/>
  <c r="B159" i="7"/>
  <c r="E159" i="7"/>
  <c r="E760" i="7"/>
  <c r="C760" i="7"/>
  <c r="B760" i="7"/>
  <c r="D760" i="7"/>
  <c r="C792" i="7"/>
  <c r="E792" i="7"/>
  <c r="B792" i="7"/>
  <c r="D792" i="7"/>
  <c r="E747" i="7"/>
  <c r="D747" i="7"/>
  <c r="B747" i="7"/>
  <c r="C747" i="7"/>
  <c r="B247" i="7"/>
  <c r="C247" i="7"/>
  <c r="D247" i="7"/>
  <c r="E247" i="7"/>
  <c r="D134" i="7"/>
  <c r="C134" i="7"/>
  <c r="E134" i="7"/>
  <c r="B134" i="7"/>
  <c r="C843" i="7"/>
  <c r="D843" i="7"/>
  <c r="B843" i="7"/>
  <c r="E843" i="7"/>
  <c r="C268" i="7"/>
  <c r="D268" i="7"/>
  <c r="B268" i="7"/>
  <c r="E268" i="7"/>
  <c r="B240" i="7"/>
  <c r="C240" i="7"/>
  <c r="E240" i="7"/>
  <c r="D240" i="7"/>
  <c r="E586" i="7"/>
  <c r="D586" i="7"/>
  <c r="C586" i="7"/>
  <c r="B586" i="7"/>
  <c r="C926" i="7"/>
  <c r="B926" i="7"/>
  <c r="D926" i="7"/>
  <c r="E926" i="7"/>
  <c r="C786" i="7"/>
  <c r="B786" i="7"/>
  <c r="E786" i="7"/>
  <c r="D786" i="7"/>
  <c r="C398" i="7"/>
  <c r="D398" i="7"/>
  <c r="E398" i="7"/>
  <c r="B398" i="7"/>
  <c r="C946" i="7"/>
  <c r="B946" i="7"/>
  <c r="D946" i="7"/>
  <c r="E946" i="7"/>
  <c r="D175" i="7"/>
  <c r="B175" i="7"/>
  <c r="C175" i="7"/>
  <c r="E175" i="7"/>
  <c r="D916" i="7"/>
  <c r="E916" i="7"/>
  <c r="B916" i="7"/>
  <c r="C916" i="7"/>
  <c r="B563" i="7"/>
  <c r="D563" i="7"/>
  <c r="E563" i="7"/>
  <c r="C563" i="7"/>
  <c r="E806" i="7"/>
  <c r="B806" i="7"/>
  <c r="C806" i="7"/>
  <c r="D806" i="7"/>
  <c r="D155" i="7"/>
  <c r="B155" i="7"/>
  <c r="C155" i="7"/>
  <c r="E155" i="7"/>
  <c r="B569" i="7"/>
  <c r="C569" i="7"/>
  <c r="E569" i="7"/>
  <c r="D569" i="7"/>
  <c r="C68" i="7"/>
  <c r="D68" i="7"/>
  <c r="E68" i="7"/>
  <c r="B68" i="7"/>
  <c r="B349" i="7"/>
  <c r="E349" i="7"/>
  <c r="C349" i="7"/>
  <c r="D349" i="7"/>
  <c r="C614" i="7"/>
  <c r="D614" i="7"/>
  <c r="B614" i="7"/>
  <c r="E614" i="7"/>
  <c r="C312" i="7"/>
  <c r="E312" i="7"/>
  <c r="B312" i="7"/>
  <c r="D312" i="7"/>
  <c r="D70" i="7"/>
  <c r="E70" i="7"/>
  <c r="B70" i="7"/>
  <c r="C70" i="7"/>
  <c r="B870" i="7"/>
  <c r="C870" i="7"/>
  <c r="D870" i="7"/>
  <c r="E870" i="7"/>
  <c r="E933" i="7"/>
  <c r="D933" i="7"/>
  <c r="B933" i="7"/>
  <c r="C933" i="7"/>
  <c r="D359" i="7"/>
  <c r="B359" i="7"/>
  <c r="E359" i="7"/>
  <c r="C359" i="7"/>
  <c r="D945" i="7"/>
  <c r="E945" i="7"/>
  <c r="C945" i="7"/>
  <c r="B945" i="7"/>
  <c r="E237" i="7"/>
  <c r="D237" i="7"/>
  <c r="C237" i="7"/>
  <c r="B237" i="7"/>
  <c r="E906" i="7"/>
  <c r="B906" i="7"/>
  <c r="D906" i="7"/>
  <c r="C906" i="7"/>
  <c r="C859" i="7"/>
  <c r="B859" i="7"/>
  <c r="D859" i="7"/>
  <c r="E859" i="7"/>
  <c r="B565" i="7"/>
  <c r="D565" i="7"/>
  <c r="C565" i="7"/>
  <c r="E565" i="7"/>
  <c r="E962" i="7"/>
  <c r="B962" i="7"/>
  <c r="D962" i="7"/>
  <c r="C962" i="7"/>
  <c r="B347" i="7"/>
  <c r="D347" i="7"/>
  <c r="C347" i="7"/>
  <c r="E347" i="7"/>
  <c r="D495" i="7"/>
  <c r="E495" i="7"/>
  <c r="B495" i="7"/>
  <c r="C495" i="7"/>
  <c r="D337" i="7"/>
  <c r="C337" i="7"/>
  <c r="B337" i="7"/>
  <c r="E337" i="7"/>
  <c r="B259" i="7"/>
  <c r="E259" i="7"/>
  <c r="D259" i="7"/>
  <c r="C259" i="7"/>
  <c r="D560" i="7"/>
  <c r="C560" i="7"/>
  <c r="E560" i="7"/>
  <c r="B560" i="7"/>
  <c r="B178" i="7"/>
  <c r="C178" i="7"/>
  <c r="D178" i="7"/>
  <c r="E178" i="7"/>
  <c r="D789" i="7"/>
  <c r="B789" i="7"/>
  <c r="C789" i="7"/>
  <c r="E789" i="7"/>
  <c r="E33" i="7"/>
  <c r="B33" i="7"/>
  <c r="C33" i="7"/>
  <c r="D33" i="7"/>
  <c r="E428" i="7"/>
  <c r="D428" i="7"/>
  <c r="C428" i="7"/>
  <c r="B428" i="7"/>
  <c r="B663" i="7"/>
  <c r="C663" i="7"/>
  <c r="E663" i="7"/>
  <c r="D663" i="7"/>
  <c r="B553" i="7"/>
  <c r="E553" i="7"/>
  <c r="C553" i="7"/>
  <c r="D553" i="7"/>
  <c r="C596" i="7"/>
  <c r="B596" i="7"/>
  <c r="E596" i="7"/>
  <c r="D596" i="7"/>
  <c r="E459" i="7"/>
  <c r="B459" i="7"/>
  <c r="D459" i="7"/>
  <c r="C459" i="7"/>
  <c r="E127" i="7"/>
  <c r="B127" i="7"/>
  <c r="D127" i="7"/>
  <c r="C127" i="7"/>
  <c r="B22" i="7"/>
  <c r="D22" i="7"/>
  <c r="E22" i="7"/>
  <c r="C22" i="7"/>
  <c r="B230" i="7"/>
  <c r="C230" i="7"/>
  <c r="E230" i="7"/>
  <c r="D230" i="7"/>
  <c r="B985" i="7"/>
  <c r="E985" i="7"/>
  <c r="C985" i="7"/>
  <c r="D985" i="7"/>
  <c r="D811" i="7"/>
  <c r="B811" i="7"/>
  <c r="C811" i="7"/>
  <c r="E811" i="7"/>
  <c r="E921" i="7"/>
  <c r="B921" i="7"/>
  <c r="D921" i="7"/>
  <c r="C921" i="7"/>
  <c r="C292" i="7"/>
  <c r="E292" i="7"/>
  <c r="D292" i="7"/>
  <c r="B292" i="7"/>
  <c r="D484" i="7"/>
  <c r="B484" i="7"/>
  <c r="E484" i="7"/>
  <c r="C484" i="7"/>
  <c r="B422" i="7"/>
  <c r="C422" i="7"/>
  <c r="D422" i="7"/>
  <c r="E422" i="7"/>
  <c r="D662" i="7"/>
  <c r="B662" i="7"/>
  <c r="E662" i="7"/>
  <c r="C662" i="7"/>
  <c r="B582" i="7"/>
  <c r="C582" i="7"/>
  <c r="E582" i="7"/>
  <c r="D582" i="7"/>
  <c r="C619" i="7"/>
  <c r="E619" i="7"/>
  <c r="B619" i="7"/>
  <c r="D619" i="7"/>
  <c r="C547" i="7"/>
  <c r="B547" i="7"/>
  <c r="E547" i="7"/>
  <c r="D547" i="7"/>
  <c r="D94" i="7"/>
  <c r="B94" i="7"/>
  <c r="C94" i="7"/>
  <c r="E94" i="7"/>
  <c r="D470" i="7"/>
  <c r="E470" i="7"/>
  <c r="C470" i="7"/>
  <c r="B470" i="7"/>
  <c r="B668" i="7"/>
  <c r="D668" i="7"/>
  <c r="C668" i="7"/>
  <c r="E668" i="7"/>
  <c r="B439" i="7"/>
  <c r="C439" i="7"/>
  <c r="E439" i="7"/>
  <c r="D439" i="7"/>
  <c r="D832" i="7"/>
  <c r="B832" i="7"/>
  <c r="C832" i="7"/>
  <c r="E832" i="7"/>
  <c r="E403" i="7"/>
  <c r="C403" i="7"/>
  <c r="B403" i="7"/>
  <c r="D403" i="7"/>
  <c r="E735" i="7"/>
  <c r="D735" i="7"/>
  <c r="C735" i="7"/>
  <c r="B735" i="7"/>
  <c r="E577" i="7"/>
  <c r="C577" i="7"/>
  <c r="D577" i="7"/>
  <c r="B577" i="7"/>
  <c r="E742" i="7"/>
  <c r="B742" i="7"/>
  <c r="C742" i="7"/>
  <c r="D742" i="7"/>
  <c r="B490" i="7"/>
  <c r="C490" i="7"/>
  <c r="E490" i="7"/>
  <c r="D490" i="7"/>
  <c r="D743" i="7"/>
  <c r="E743" i="7"/>
  <c r="C743" i="7"/>
  <c r="B743" i="7"/>
  <c r="D863" i="7"/>
  <c r="C863" i="7"/>
  <c r="B863" i="7"/>
  <c r="E863" i="7"/>
  <c r="B15" i="7"/>
  <c r="C15" i="7"/>
  <c r="E15" i="7"/>
  <c r="D15" i="7"/>
  <c r="C993" i="7"/>
  <c r="D993" i="7"/>
  <c r="B993" i="7"/>
  <c r="E993" i="7"/>
  <c r="D936" i="7"/>
  <c r="B936" i="7"/>
  <c r="E936" i="7"/>
  <c r="C936" i="7"/>
  <c r="C489" i="7"/>
  <c r="B489" i="7"/>
  <c r="E489" i="7"/>
  <c r="D489" i="7"/>
  <c r="C919" i="7"/>
  <c r="B919" i="7"/>
  <c r="E919" i="7"/>
  <c r="D919" i="7"/>
  <c r="C133" i="7"/>
  <c r="B133" i="7"/>
  <c r="E133" i="7"/>
  <c r="D133" i="7"/>
  <c r="B10" i="7"/>
  <c r="D10" i="7"/>
  <c r="C10" i="7"/>
  <c r="E10" i="7"/>
  <c r="D209" i="7"/>
  <c r="B209" i="7"/>
  <c r="E209" i="7"/>
  <c r="C209" i="7"/>
  <c r="D315" i="7"/>
  <c r="E315" i="7"/>
  <c r="C315" i="7"/>
  <c r="B315" i="7"/>
  <c r="D861" i="7"/>
  <c r="E861" i="7"/>
  <c r="B861" i="7"/>
  <c r="C861" i="7"/>
  <c r="D567" i="7"/>
  <c r="E567" i="7"/>
  <c r="C567" i="7"/>
  <c r="B567" i="7"/>
  <c r="B43" i="7"/>
  <c r="C43" i="7"/>
  <c r="D43" i="7"/>
  <c r="E43" i="7"/>
  <c r="D383" i="7"/>
  <c r="B383" i="7"/>
  <c r="E383" i="7"/>
  <c r="C383" i="7"/>
  <c r="C544" i="7"/>
  <c r="E544" i="7"/>
  <c r="B544" i="7"/>
  <c r="D544" i="7"/>
  <c r="D576" i="7"/>
  <c r="E576" i="7"/>
  <c r="C576" i="7"/>
  <c r="B576" i="7"/>
  <c r="B87" i="7"/>
  <c r="E87" i="7"/>
  <c r="D87" i="7"/>
  <c r="C87" i="7"/>
  <c r="D405" i="7"/>
  <c r="C405" i="7"/>
  <c r="B405" i="7"/>
  <c r="E405" i="7"/>
  <c r="D633" i="7"/>
  <c r="E633" i="7"/>
  <c r="B633" i="7"/>
  <c r="C633" i="7"/>
  <c r="C578" i="7"/>
  <c r="E578" i="7"/>
  <c r="B578" i="7"/>
  <c r="D578" i="7"/>
  <c r="C697" i="7"/>
  <c r="B697" i="7"/>
  <c r="D697" i="7"/>
  <c r="E697" i="7"/>
  <c r="D690" i="7"/>
  <c r="E690" i="7"/>
  <c r="C690" i="7"/>
  <c r="B690" i="7"/>
  <c r="C652" i="7"/>
  <c r="B652" i="7"/>
  <c r="D652" i="7"/>
  <c r="E652" i="7"/>
  <c r="B554" i="7"/>
  <c r="D554" i="7"/>
  <c r="C554" i="7"/>
  <c r="E554" i="7"/>
  <c r="D177" i="7"/>
  <c r="B177" i="7"/>
  <c r="C177" i="7"/>
  <c r="E177" i="7"/>
  <c r="E112" i="7"/>
  <c r="C112" i="7"/>
  <c r="D112" i="7"/>
  <c r="B112" i="7"/>
  <c r="C613" i="7"/>
  <c r="B613" i="7"/>
  <c r="D613" i="7"/>
  <c r="E613" i="7"/>
  <c r="D598" i="7"/>
  <c r="B598" i="7"/>
  <c r="C598" i="7"/>
  <c r="E598" i="7"/>
  <c r="C930" i="7"/>
  <c r="B930" i="7"/>
  <c r="E930" i="7"/>
  <c r="D930" i="7"/>
  <c r="D865" i="7"/>
  <c r="E865" i="7"/>
  <c r="C865" i="7"/>
  <c r="B865" i="7"/>
  <c r="C506" i="7"/>
  <c r="B506" i="7"/>
  <c r="D506" i="7"/>
  <c r="E506" i="7"/>
  <c r="D239" i="7"/>
  <c r="C239" i="7"/>
  <c r="E239" i="7"/>
  <c r="B239" i="7"/>
  <c r="B625" i="7"/>
  <c r="E625" i="7"/>
  <c r="D625" i="7"/>
  <c r="C625" i="7"/>
  <c r="B637" i="7"/>
  <c r="E637" i="7"/>
  <c r="D637" i="7"/>
  <c r="C637" i="7"/>
  <c r="B376" i="7"/>
  <c r="E376" i="7"/>
  <c r="C376" i="7"/>
  <c r="D376" i="7"/>
  <c r="C59" i="7"/>
  <c r="E59" i="7"/>
  <c r="D59" i="7"/>
  <c r="B59" i="7"/>
  <c r="C642" i="7"/>
  <c r="E642" i="7"/>
  <c r="B642" i="7"/>
  <c r="D642" i="7"/>
  <c r="E99" i="7"/>
  <c r="B99" i="7"/>
  <c r="C99" i="7"/>
  <c r="D99" i="7"/>
  <c r="E60" i="7"/>
  <c r="B60" i="7"/>
  <c r="D60" i="7"/>
  <c r="C60" i="7"/>
  <c r="D716" i="7"/>
  <c r="B716" i="7"/>
  <c r="E716" i="7"/>
  <c r="C716" i="7"/>
  <c r="C396" i="7"/>
  <c r="B396" i="7"/>
  <c r="E396" i="7"/>
  <c r="D396" i="7"/>
  <c r="B617" i="7"/>
  <c r="E617" i="7"/>
  <c r="D617" i="7"/>
  <c r="C617" i="7"/>
  <c r="C85" i="7"/>
  <c r="E85" i="7"/>
  <c r="B85" i="7"/>
  <c r="D85" i="7"/>
  <c r="E72" i="7"/>
  <c r="C72" i="7"/>
  <c r="B72" i="7"/>
  <c r="D72" i="7"/>
  <c r="D519" i="7"/>
  <c r="E519" i="7"/>
  <c r="B519" i="7"/>
  <c r="C519" i="7"/>
  <c r="E673" i="7"/>
  <c r="D673" i="7"/>
  <c r="C673" i="7"/>
  <c r="B673" i="7"/>
  <c r="D847" i="7"/>
  <c r="C847" i="7"/>
  <c r="B847" i="7"/>
  <c r="E847" i="7"/>
  <c r="E494" i="7"/>
  <c r="C494" i="7"/>
  <c r="B494" i="7"/>
  <c r="D494" i="7"/>
  <c r="E158" i="7"/>
  <c r="D158" i="7"/>
  <c r="C158" i="7"/>
  <c r="B158" i="7"/>
  <c r="C899" i="7"/>
  <c r="E899" i="7"/>
  <c r="D899" i="7"/>
  <c r="B899" i="7"/>
  <c r="B751" i="7"/>
  <c r="C751" i="7"/>
  <c r="D751" i="7"/>
  <c r="E751" i="7"/>
  <c r="C706" i="7"/>
  <c r="E706" i="7"/>
  <c r="B706" i="7"/>
  <c r="D706" i="7"/>
  <c r="E778" i="7"/>
  <c r="D778" i="7"/>
  <c r="C778" i="7"/>
  <c r="B778" i="7"/>
  <c r="E267" i="7"/>
  <c r="D267" i="7"/>
  <c r="C267" i="7"/>
  <c r="B267" i="7"/>
  <c r="C537" i="7"/>
  <c r="E537" i="7"/>
  <c r="B537" i="7"/>
  <c r="D537" i="7"/>
  <c r="B968" i="7"/>
  <c r="C968" i="7"/>
  <c r="E968" i="7"/>
  <c r="D968" i="7"/>
  <c r="B938" i="7"/>
  <c r="D938" i="7"/>
  <c r="E938" i="7"/>
  <c r="C938" i="7"/>
  <c r="C800" i="7"/>
  <c r="D800" i="7"/>
  <c r="E800" i="7"/>
  <c r="B800" i="7"/>
  <c r="D471" i="7"/>
  <c r="E471" i="7"/>
  <c r="B471" i="7"/>
  <c r="C471" i="7"/>
  <c r="E120" i="7"/>
  <c r="C120" i="7"/>
  <c r="B120" i="7"/>
  <c r="D120" i="7"/>
  <c r="E890" i="7"/>
  <c r="D890" i="7"/>
  <c r="B890" i="7"/>
  <c r="C890" i="7"/>
  <c r="D939" i="7"/>
  <c r="C939" i="7"/>
  <c r="B939" i="7"/>
  <c r="E939" i="7"/>
  <c r="B269" i="7"/>
  <c r="D269" i="7"/>
  <c r="C269" i="7"/>
  <c r="E269" i="7"/>
  <c r="B969" i="7"/>
  <c r="D969" i="7"/>
  <c r="E969" i="7"/>
  <c r="C969" i="7"/>
  <c r="E462" i="7"/>
  <c r="B462" i="7"/>
  <c r="D462" i="7"/>
  <c r="C462" i="7"/>
  <c r="D47" i="7"/>
  <c r="B47" i="7"/>
  <c r="E47" i="7"/>
  <c r="C47" i="7"/>
  <c r="D254" i="7"/>
  <c r="B254" i="7"/>
  <c r="E254" i="7"/>
  <c r="C254" i="7"/>
  <c r="E323" i="7"/>
  <c r="D323" i="7"/>
  <c r="B323" i="7"/>
  <c r="C323" i="7"/>
  <c r="B517" i="7"/>
  <c r="E517" i="7"/>
  <c r="D517" i="7"/>
  <c r="C517" i="7"/>
  <c r="E273" i="7"/>
  <c r="C273" i="7"/>
  <c r="B273" i="7"/>
  <c r="D273" i="7"/>
  <c r="C858" i="7"/>
  <c r="B858" i="7"/>
  <c r="E858" i="7"/>
  <c r="D858" i="7"/>
  <c r="D943" i="7"/>
  <c r="B943" i="7"/>
  <c r="E943" i="7"/>
  <c r="C943" i="7"/>
  <c r="C999" i="7"/>
  <c r="D999" i="7"/>
  <c r="E999" i="7"/>
  <c r="B999" i="7"/>
  <c r="E371" i="7"/>
  <c r="B371" i="7"/>
  <c r="D371" i="7"/>
  <c r="C371" i="7"/>
  <c r="E974" i="7"/>
  <c r="C974" i="7"/>
  <c r="B974" i="7"/>
  <c r="D974" i="7"/>
  <c r="D207" i="7"/>
  <c r="B207" i="7"/>
  <c r="C207" i="7"/>
  <c r="E207" i="7"/>
  <c r="B168" i="7"/>
  <c r="C168" i="7"/>
  <c r="D168" i="7"/>
  <c r="E168" i="7"/>
  <c r="D39" i="7"/>
  <c r="E39" i="7"/>
  <c r="B39" i="7"/>
  <c r="C39" i="7"/>
  <c r="E130" i="7"/>
  <c r="C130" i="7"/>
  <c r="D130" i="7"/>
  <c r="B130" i="7"/>
  <c r="B657" i="7"/>
  <c r="E657" i="7"/>
  <c r="C657" i="7"/>
  <c r="D657" i="7"/>
  <c r="E698" i="7"/>
  <c r="D698" i="7"/>
  <c r="C698" i="7"/>
  <c r="B698" i="7"/>
  <c r="B493" i="7"/>
  <c r="D493" i="7"/>
  <c r="C493" i="7"/>
  <c r="E493" i="7"/>
  <c r="E348" i="7"/>
  <c r="C348" i="7"/>
  <c r="D348" i="7"/>
  <c r="B348" i="7"/>
  <c r="D699" i="7"/>
  <c r="B699" i="7"/>
  <c r="C699" i="7"/>
  <c r="E699" i="7"/>
  <c r="D286" i="7"/>
  <c r="C286" i="7"/>
  <c r="B286" i="7"/>
  <c r="E286" i="7"/>
  <c r="E732" i="7"/>
  <c r="B732" i="7"/>
  <c r="D732" i="7"/>
  <c r="C732" i="7"/>
  <c r="E648" i="7"/>
  <c r="C648" i="7"/>
  <c r="B648" i="7"/>
  <c r="D648" i="7"/>
  <c r="D686" i="7"/>
  <c r="C686" i="7"/>
  <c r="E686" i="7"/>
  <c r="B686" i="7"/>
  <c r="D340" i="7"/>
  <c r="E340" i="7"/>
  <c r="B340" i="7"/>
  <c r="C340" i="7"/>
  <c r="E402" i="7"/>
  <c r="B402" i="7"/>
  <c r="D402" i="7"/>
  <c r="C402" i="7"/>
  <c r="C856" i="7"/>
  <c r="B856" i="7"/>
  <c r="D856" i="7"/>
  <c r="E856" i="7"/>
  <c r="B920" i="7"/>
  <c r="E920" i="7"/>
  <c r="D920" i="7"/>
  <c r="C920" i="7"/>
  <c r="C574" i="7"/>
  <c r="E574" i="7"/>
  <c r="D574" i="7"/>
  <c r="B574" i="7"/>
  <c r="B339" i="7"/>
  <c r="E339" i="7"/>
  <c r="D339" i="7"/>
  <c r="C339" i="7"/>
  <c r="B486" i="7"/>
  <c r="E486" i="7"/>
  <c r="D486" i="7"/>
  <c r="C486" i="7"/>
  <c r="B871" i="7"/>
  <c r="C871" i="7"/>
  <c r="D871" i="7"/>
  <c r="E871" i="7"/>
  <c r="E447" i="7"/>
  <c r="B447" i="7"/>
  <c r="C447" i="7"/>
  <c r="D447" i="7"/>
  <c r="C595" i="7"/>
  <c r="D595" i="7"/>
  <c r="B595" i="7"/>
  <c r="E595" i="7"/>
  <c r="C455" i="7"/>
  <c r="D455" i="7"/>
  <c r="B455" i="7"/>
  <c r="E455" i="7"/>
  <c r="C696" i="7"/>
  <c r="B696" i="7"/>
  <c r="E696" i="7"/>
  <c r="D696" i="7"/>
  <c r="D656" i="7"/>
  <c r="E656" i="7"/>
  <c r="C656" i="7"/>
  <c r="B656" i="7"/>
  <c r="C884" i="7"/>
  <c r="E884" i="7"/>
  <c r="D884" i="7"/>
  <c r="B884" i="7"/>
  <c r="C561" i="7"/>
  <c r="D561" i="7"/>
  <c r="E561" i="7"/>
  <c r="B561" i="7"/>
  <c r="B424" i="7"/>
  <c r="C424" i="7"/>
  <c r="E424" i="7"/>
  <c r="D424" i="7"/>
  <c r="E629" i="7"/>
  <c r="C629" i="7"/>
  <c r="B629" i="7"/>
  <c r="D629" i="7"/>
  <c r="E533" i="7"/>
  <c r="B533" i="7"/>
  <c r="D533" i="7"/>
  <c r="C533" i="7"/>
  <c r="E76" i="7"/>
  <c r="C76" i="7"/>
  <c r="B76" i="7"/>
  <c r="D76" i="7"/>
  <c r="B150" i="7"/>
  <c r="C150" i="7"/>
  <c r="D150" i="7"/>
  <c r="E150" i="7"/>
  <c r="E64" i="7"/>
  <c r="D64" i="7"/>
  <c r="B64" i="7"/>
  <c r="C64" i="7"/>
  <c r="B77" i="7"/>
  <c r="D77" i="7"/>
  <c r="C77" i="7"/>
  <c r="E77" i="7"/>
  <c r="B44" i="7"/>
  <c r="C44" i="7"/>
  <c r="D44" i="7"/>
  <c r="E44" i="7"/>
  <c r="B313" i="7"/>
  <c r="C313" i="7"/>
  <c r="E313" i="7"/>
  <c r="D313" i="7"/>
  <c r="C265" i="7"/>
  <c r="B265" i="7"/>
  <c r="D265" i="7"/>
  <c r="E265" i="7"/>
  <c r="B118" i="7"/>
  <c r="E118" i="7"/>
  <c r="D118" i="7"/>
  <c r="C118" i="7"/>
  <c r="D573" i="7"/>
  <c r="E573" i="7"/>
  <c r="C573" i="7"/>
  <c r="B573" i="7"/>
  <c r="B873" i="7"/>
  <c r="C873" i="7"/>
  <c r="E873" i="7"/>
  <c r="D873" i="7"/>
  <c r="B731" i="7"/>
  <c r="C731" i="7"/>
  <c r="E731" i="7"/>
  <c r="D731" i="7"/>
  <c r="B715" i="7"/>
  <c r="E715" i="7"/>
  <c r="D715" i="7"/>
  <c r="C715" i="7"/>
  <c r="C872" i="7"/>
  <c r="E872" i="7"/>
  <c r="B872" i="7"/>
  <c r="D872" i="7"/>
  <c r="C763" i="7"/>
  <c r="D763" i="7"/>
  <c r="E763" i="7"/>
  <c r="B763" i="7"/>
  <c r="C290" i="7"/>
  <c r="D290" i="7"/>
  <c r="E290" i="7"/>
  <c r="B290" i="7"/>
  <c r="E980" i="7"/>
  <c r="D980" i="7"/>
  <c r="B980" i="7"/>
  <c r="C980" i="7"/>
  <c r="C266" i="7"/>
  <c r="D266" i="7"/>
  <c r="E266" i="7"/>
  <c r="B266" i="7"/>
  <c r="D381" i="7"/>
  <c r="C381" i="7"/>
  <c r="B381" i="7"/>
  <c r="E381" i="7"/>
  <c r="B410" i="7"/>
  <c r="C410" i="7"/>
  <c r="D410" i="7"/>
  <c r="E410" i="7"/>
  <c r="B774" i="7"/>
  <c r="C774" i="7"/>
  <c r="D774" i="7"/>
  <c r="E774" i="7"/>
  <c r="E769" i="7"/>
  <c r="C769" i="7"/>
  <c r="B769" i="7"/>
  <c r="D769" i="7"/>
  <c r="C904" i="7"/>
  <c r="E904" i="7"/>
  <c r="D904" i="7"/>
  <c r="B904" i="7"/>
  <c r="B446" i="7"/>
  <c r="C446" i="7"/>
  <c r="E446" i="7"/>
  <c r="D446" i="7"/>
  <c r="E817" i="7"/>
  <c r="D817" i="7"/>
  <c r="B817" i="7"/>
  <c r="C817" i="7"/>
  <c r="B867" i="7"/>
  <c r="E867" i="7"/>
  <c r="C867" i="7"/>
  <c r="D867" i="7"/>
  <c r="E927" i="7"/>
  <c r="B927" i="7"/>
  <c r="C927" i="7"/>
  <c r="D927" i="7"/>
  <c r="E153" i="7"/>
  <c r="C153" i="7"/>
  <c r="D153" i="7"/>
  <c r="B153" i="7"/>
  <c r="D73" i="7"/>
  <c r="E73" i="7"/>
  <c r="B73" i="7"/>
  <c r="C73" i="7"/>
  <c r="D830" i="7"/>
  <c r="C830" i="7"/>
  <c r="E830" i="7"/>
  <c r="B830" i="7"/>
  <c r="E437" i="7"/>
  <c r="D437" i="7"/>
  <c r="B437" i="7"/>
  <c r="C437" i="7"/>
  <c r="C415" i="7"/>
  <c r="D415" i="7"/>
  <c r="E415" i="7"/>
  <c r="B415" i="7"/>
  <c r="D780" i="7"/>
  <c r="B780" i="7"/>
  <c r="E780" i="7"/>
  <c r="C780" i="7"/>
  <c r="B826" i="7"/>
  <c r="D826" i="7"/>
  <c r="C826" i="7"/>
  <c r="E826" i="7"/>
  <c r="C814" i="7"/>
  <c r="D814" i="7"/>
  <c r="E814" i="7"/>
  <c r="B814" i="7"/>
  <c r="E718" i="7"/>
  <c r="D718" i="7"/>
  <c r="B718" i="7"/>
  <c r="C718" i="7"/>
  <c r="C601" i="7"/>
  <c r="D601" i="7"/>
  <c r="B601" i="7"/>
  <c r="E601" i="7"/>
  <c r="C797" i="7"/>
  <c r="D797" i="7"/>
  <c r="E797" i="7"/>
  <c r="B797" i="7"/>
  <c r="D257" i="7"/>
  <c r="B257" i="7"/>
  <c r="C257" i="7"/>
  <c r="E257" i="7"/>
  <c r="C510" i="7"/>
  <c r="B510" i="7"/>
  <c r="E510" i="7"/>
  <c r="D510" i="7"/>
  <c r="C773" i="7"/>
  <c r="D773" i="7"/>
  <c r="E773" i="7"/>
  <c r="B773" i="7"/>
  <c r="E431" i="7"/>
  <c r="C431" i="7"/>
  <c r="D431" i="7"/>
  <c r="B431" i="7"/>
  <c r="C762" i="7"/>
  <c r="B762" i="7"/>
  <c r="E762" i="7"/>
  <c r="D762" i="7"/>
  <c r="D685" i="7"/>
  <c r="B685" i="7"/>
  <c r="C685" i="7"/>
  <c r="E685" i="7"/>
  <c r="E413" i="7"/>
  <c r="D413" i="7"/>
  <c r="C413" i="7"/>
  <c r="B413" i="7"/>
  <c r="D854" i="7"/>
  <c r="E854" i="7"/>
  <c r="C854" i="7"/>
  <c r="B854" i="7"/>
  <c r="D221" i="7"/>
  <c r="E221" i="7"/>
  <c r="B221" i="7"/>
  <c r="C221" i="7"/>
  <c r="C525" i="7"/>
  <c r="D525" i="7"/>
  <c r="E525" i="7"/>
  <c r="B525" i="7"/>
  <c r="D695" i="7"/>
  <c r="C695" i="7"/>
  <c r="B695" i="7"/>
  <c r="E695" i="7"/>
  <c r="B115" i="7"/>
  <c r="D115" i="7"/>
  <c r="E115" i="7"/>
  <c r="C115" i="7"/>
  <c r="D58" i="7"/>
  <c r="E58" i="7"/>
  <c r="C58" i="7"/>
  <c r="B58" i="7"/>
  <c r="B605" i="7"/>
  <c r="D605" i="7"/>
  <c r="E605" i="7"/>
  <c r="C605" i="7"/>
  <c r="B65" i="7"/>
  <c r="D65" i="7"/>
  <c r="C65" i="7"/>
  <c r="E65" i="7"/>
  <c r="D678" i="7"/>
  <c r="C678" i="7"/>
  <c r="B678" i="7"/>
  <c r="E678" i="7"/>
  <c r="C277" i="7"/>
  <c r="D277" i="7"/>
  <c r="E277" i="7"/>
  <c r="B277" i="7"/>
  <c r="D876" i="7"/>
  <c r="B876" i="7"/>
  <c r="C876" i="7"/>
  <c r="E876" i="7"/>
  <c r="B887" i="7"/>
  <c r="C887" i="7"/>
  <c r="E887" i="7"/>
  <c r="D887" i="7"/>
  <c r="C683" i="7"/>
  <c r="B683" i="7"/>
  <c r="E683" i="7"/>
  <c r="D683" i="7"/>
  <c r="E304" i="7"/>
  <c r="D304" i="7"/>
  <c r="B304" i="7"/>
  <c r="C304" i="7"/>
  <c r="B788" i="7"/>
  <c r="D788" i="7"/>
  <c r="C788" i="7"/>
  <c r="E788" i="7"/>
  <c r="E138" i="7"/>
  <c r="D138" i="7"/>
  <c r="B138" i="7"/>
  <c r="C138" i="7"/>
  <c r="D453" i="7"/>
  <c r="E453" i="7"/>
  <c r="B453" i="7"/>
  <c r="C453" i="7"/>
  <c r="B810" i="7"/>
  <c r="E810" i="7"/>
  <c r="D810" i="7"/>
  <c r="C810" i="7"/>
  <c r="E480" i="7"/>
  <c r="C480" i="7"/>
  <c r="B480" i="7"/>
  <c r="D480" i="7"/>
  <c r="C700" i="7"/>
  <c r="D700" i="7"/>
  <c r="B700" i="7"/>
  <c r="E700" i="7"/>
  <c r="C504" i="7"/>
  <c r="D504" i="7"/>
  <c r="B504" i="7"/>
  <c r="E504" i="7"/>
  <c r="C612" i="7"/>
  <c r="B612" i="7"/>
  <c r="E612" i="7"/>
  <c r="D612" i="7"/>
  <c r="D849" i="7"/>
  <c r="B849" i="7"/>
  <c r="E849" i="7"/>
  <c r="C849" i="7"/>
  <c r="B638" i="7"/>
  <c r="E638" i="7"/>
  <c r="D638" i="7"/>
  <c r="C638" i="7"/>
  <c r="C744" i="7"/>
  <c r="E744" i="7"/>
  <c r="B744" i="7"/>
  <c r="D744" i="7"/>
  <c r="B503" i="7"/>
  <c r="C503" i="7"/>
  <c r="D503" i="7"/>
  <c r="E503" i="7"/>
  <c r="D555" i="7"/>
  <c r="C555" i="7"/>
  <c r="B555" i="7"/>
  <c r="E555" i="7"/>
  <c r="E145" i="7"/>
  <c r="C145" i="7"/>
  <c r="D145" i="7"/>
  <c r="B145" i="7"/>
  <c r="C628" i="7"/>
  <c r="B628" i="7"/>
  <c r="E628" i="7"/>
  <c r="D628" i="7"/>
  <c r="D977" i="7"/>
  <c r="E977" i="7"/>
  <c r="B977" i="7"/>
  <c r="C977" i="7"/>
  <c r="C317" i="7"/>
  <c r="E317" i="7"/>
  <c r="B317" i="7"/>
  <c r="D317" i="7"/>
  <c r="B550" i="7"/>
  <c r="E550" i="7"/>
  <c r="C550" i="7"/>
  <c r="D550" i="7"/>
  <c r="B895" i="7"/>
  <c r="D895" i="7"/>
  <c r="C895" i="7"/>
  <c r="E895" i="7"/>
  <c r="D610" i="7"/>
  <c r="E610" i="7"/>
  <c r="B610" i="7"/>
  <c r="C610" i="7"/>
  <c r="B794" i="7"/>
  <c r="E794" i="7"/>
  <c r="D794" i="7"/>
  <c r="C794" i="7"/>
  <c r="D771" i="7"/>
  <c r="B771" i="7"/>
  <c r="C771" i="7"/>
  <c r="E771" i="7"/>
  <c r="C492" i="7"/>
  <c r="B492" i="7"/>
  <c r="E492" i="7"/>
  <c r="D492" i="7"/>
  <c r="C539" i="7"/>
  <c r="D539" i="7"/>
  <c r="E539" i="7"/>
  <c r="B539" i="7"/>
  <c r="D896" i="7"/>
  <c r="E896" i="7"/>
  <c r="C896" i="7"/>
  <c r="B896" i="7"/>
  <c r="C202" i="7"/>
  <c r="D202" i="7"/>
  <c r="E202" i="7"/>
  <c r="B202" i="7"/>
  <c r="E894" i="7"/>
  <c r="D894" i="7"/>
  <c r="C894" i="7"/>
  <c r="B894" i="7"/>
  <c r="B198" i="7"/>
  <c r="C198" i="7"/>
  <c r="E198" i="7"/>
  <c r="D198" i="7"/>
  <c r="C768" i="7"/>
  <c r="E768" i="7"/>
  <c r="D768" i="7"/>
  <c r="B768" i="7"/>
  <c r="C101" i="7"/>
  <c r="D101" i="7"/>
  <c r="E101" i="7"/>
  <c r="B101" i="7"/>
  <c r="E535" i="7"/>
  <c r="B535" i="7"/>
  <c r="C535" i="7"/>
  <c r="D535" i="7"/>
  <c r="D658" i="7"/>
  <c r="E658" i="7"/>
  <c r="C658" i="7"/>
  <c r="B658" i="7"/>
  <c r="E636" i="7"/>
  <c r="D636" i="7"/>
  <c r="B636" i="7"/>
  <c r="C636" i="7"/>
  <c r="C611" i="7"/>
  <c r="D611" i="7"/>
  <c r="B611" i="7"/>
  <c r="E611" i="7"/>
  <c r="C122" i="7"/>
  <c r="B122" i="7"/>
  <c r="E122" i="7"/>
  <c r="D122" i="7"/>
  <c r="D233" i="7"/>
  <c r="C233" i="7"/>
  <c r="B233" i="7"/>
  <c r="E233" i="7"/>
  <c r="C750" i="7"/>
  <c r="D750" i="7"/>
  <c r="B750" i="7"/>
  <c r="E750" i="7"/>
  <c r="D593" i="7"/>
  <c r="B593" i="7"/>
  <c r="E593" i="7"/>
  <c r="C593" i="7"/>
  <c r="E599" i="7"/>
  <c r="D599" i="7"/>
  <c r="B599" i="7"/>
  <c r="C599" i="7"/>
  <c r="B148" i="7"/>
  <c r="D148" i="7"/>
  <c r="E148" i="7"/>
  <c r="C148" i="7"/>
  <c r="C124" i="7"/>
  <c r="B124" i="7"/>
  <c r="E124" i="7"/>
  <c r="D124" i="7"/>
  <c r="E172" i="7"/>
  <c r="C172" i="7"/>
  <c r="D172" i="7"/>
  <c r="B172" i="7"/>
  <c r="D994" i="7"/>
  <c r="C994" i="7"/>
  <c r="B994" i="7"/>
  <c r="E994" i="7"/>
  <c r="B160" i="7"/>
  <c r="D160" i="7"/>
  <c r="C160" i="7"/>
  <c r="E160" i="7"/>
  <c r="B354" i="7"/>
  <c r="E354" i="7"/>
  <c r="D354" i="7"/>
  <c r="C354" i="7"/>
  <c r="D532" i="7"/>
  <c r="C532" i="7"/>
  <c r="B532" i="7"/>
  <c r="E532" i="7"/>
  <c r="B963" i="7"/>
  <c r="E963" i="7"/>
  <c r="C963" i="7"/>
  <c r="D963" i="7"/>
  <c r="C326" i="7"/>
  <c r="B326" i="7"/>
  <c r="E326" i="7"/>
  <c r="D326" i="7"/>
  <c r="C647" i="7"/>
  <c r="E647" i="7"/>
  <c r="B647" i="7"/>
  <c r="D647" i="7"/>
  <c r="C864" i="7"/>
  <c r="E864" i="7"/>
  <c r="B864" i="7"/>
  <c r="D864" i="7"/>
  <c r="D324" i="7"/>
  <c r="B324" i="7"/>
  <c r="C324" i="7"/>
  <c r="E324" i="7"/>
  <c r="C377" i="7"/>
  <c r="D377" i="7"/>
  <c r="B377" i="7"/>
  <c r="E377" i="7"/>
  <c r="C299" i="7"/>
  <c r="D299" i="7"/>
  <c r="E299" i="7"/>
  <c r="B299" i="7"/>
  <c r="D338" i="7"/>
  <c r="C338" i="7"/>
  <c r="B338" i="7"/>
  <c r="E338" i="7"/>
  <c r="B572" i="7"/>
  <c r="C572" i="7"/>
  <c r="E572" i="7"/>
  <c r="D572" i="7"/>
  <c r="C790" i="7"/>
  <c r="B790" i="7"/>
  <c r="E790" i="7"/>
  <c r="D790" i="7"/>
  <c r="E435" i="7"/>
  <c r="B435" i="7"/>
  <c r="C435" i="7"/>
  <c r="D435" i="7"/>
  <c r="C54" i="7"/>
  <c r="D54" i="7"/>
  <c r="E54" i="7"/>
  <c r="B54" i="7"/>
  <c r="D310" i="7"/>
  <c r="E310" i="7"/>
  <c r="C310" i="7"/>
  <c r="B310" i="7"/>
  <c r="E189" i="7"/>
  <c r="C189" i="7"/>
  <c r="D189" i="7"/>
  <c r="B189" i="7"/>
  <c r="C527" i="7"/>
  <c r="B527" i="7"/>
  <c r="E527" i="7"/>
  <c r="D527" i="7"/>
  <c r="D57" i="7"/>
  <c r="B57" i="7"/>
  <c r="E57" i="7"/>
  <c r="C57" i="7"/>
  <c r="D549" i="7"/>
  <c r="E549" i="7"/>
  <c r="B549" i="7"/>
  <c r="C549" i="7"/>
  <c r="C641" i="7"/>
  <c r="D641" i="7"/>
  <c r="B641" i="7"/>
  <c r="E641" i="7"/>
  <c r="C458" i="7"/>
  <c r="B458" i="7"/>
  <c r="E458" i="7"/>
  <c r="D458" i="7"/>
  <c r="E78" i="7"/>
  <c r="C78" i="7"/>
  <c r="D78" i="7"/>
  <c r="B78" i="7"/>
  <c r="E25" i="7"/>
  <c r="B25" i="7"/>
  <c r="D25" i="7"/>
  <c r="C25" i="7"/>
  <c r="D607" i="7"/>
  <c r="E607" i="7"/>
  <c r="B607" i="7"/>
  <c r="C607" i="7"/>
  <c r="E627" i="7"/>
  <c r="D627" i="7"/>
  <c r="C627" i="7"/>
  <c r="B627" i="7"/>
  <c r="B959" i="7"/>
  <c r="E959" i="7"/>
  <c r="D959" i="7"/>
  <c r="C959" i="7"/>
  <c r="C51" i="7"/>
  <c r="D51" i="7"/>
  <c r="B51" i="7"/>
  <c r="E51" i="7"/>
  <c r="D524" i="7"/>
  <c r="B524" i="7"/>
  <c r="E524" i="7"/>
  <c r="C524" i="7"/>
  <c r="E609" i="7"/>
  <c r="C609" i="7"/>
  <c r="D609" i="7"/>
  <c r="B609" i="7"/>
  <c r="C738" i="7"/>
  <c r="B738" i="7"/>
  <c r="E738" i="7"/>
  <c r="D738" i="7"/>
  <c r="D952" i="7"/>
  <c r="E952" i="7"/>
  <c r="B952" i="7"/>
  <c r="C952" i="7"/>
  <c r="D204" i="7"/>
  <c r="B204" i="7"/>
  <c r="C204" i="7"/>
  <c r="E204" i="7"/>
  <c r="D950" i="7"/>
  <c r="C950" i="7"/>
  <c r="E950" i="7"/>
  <c r="B950" i="7"/>
  <c r="E717" i="7"/>
  <c r="D717" i="7"/>
  <c r="C717" i="7"/>
  <c r="B717" i="7"/>
  <c r="E212" i="7"/>
  <c r="C212" i="7"/>
  <c r="B212" i="7"/>
  <c r="D212" i="7"/>
  <c r="D526" i="7"/>
  <c r="B526" i="7"/>
  <c r="C526" i="7"/>
  <c r="E526" i="7"/>
  <c r="D793" i="7"/>
  <c r="C793" i="7"/>
  <c r="B793" i="7"/>
  <c r="E793" i="7"/>
  <c r="E897" i="7"/>
  <c r="D897" i="7"/>
  <c r="C897" i="7"/>
  <c r="B897" i="7"/>
  <c r="B29" i="7"/>
  <c r="C29" i="7"/>
  <c r="D29" i="7"/>
  <c r="E29" i="7"/>
  <c r="C425" i="7"/>
  <c r="D425" i="7"/>
  <c r="B425" i="7"/>
  <c r="E425" i="7"/>
  <c r="E426" i="7"/>
  <c r="B426" i="7"/>
  <c r="C426" i="7"/>
  <c r="D426" i="7"/>
  <c r="E914" i="7"/>
  <c r="C914" i="7"/>
  <c r="B914" i="7"/>
  <c r="D914" i="7"/>
  <c r="D591" i="7"/>
  <c r="C591" i="7"/>
  <c r="B591" i="7"/>
  <c r="E591" i="7"/>
  <c r="E301" i="7"/>
  <c r="B301" i="7"/>
  <c r="C301" i="7"/>
  <c r="D301" i="7"/>
  <c r="E53" i="7"/>
  <c r="D53" i="7"/>
  <c r="B53" i="7"/>
  <c r="C53" i="7"/>
  <c r="E188" i="7"/>
  <c r="D188" i="7"/>
  <c r="C188" i="7"/>
  <c r="B188" i="7"/>
  <c r="B761" i="7"/>
  <c r="C761" i="7"/>
  <c r="E761" i="7"/>
  <c r="D761" i="7"/>
  <c r="B38" i="7"/>
  <c r="C38" i="7"/>
  <c r="D38" i="7"/>
  <c r="E38" i="7"/>
  <c r="D263" i="7"/>
  <c r="E263" i="7"/>
  <c r="B263" i="7"/>
  <c r="C263" i="7"/>
  <c r="D162" i="7"/>
  <c r="E162" i="7"/>
  <c r="C162" i="7"/>
  <c r="B162" i="7"/>
  <c r="B463" i="7"/>
  <c r="E463" i="7"/>
  <c r="D463" i="7"/>
  <c r="C463" i="7"/>
  <c r="C765" i="7"/>
  <c r="E765" i="7"/>
  <c r="D765" i="7"/>
  <c r="B765" i="7"/>
  <c r="C293" i="7"/>
  <c r="E293" i="7"/>
  <c r="B293" i="7"/>
  <c r="D293" i="7"/>
  <c r="C538" i="7"/>
  <c r="E538" i="7"/>
  <c r="B538" i="7"/>
  <c r="D538" i="7"/>
  <c r="C989" i="7"/>
  <c r="B989" i="7"/>
  <c r="D989" i="7"/>
  <c r="E989" i="7"/>
  <c r="E684" i="7"/>
  <c r="B684" i="7"/>
  <c r="D684" i="7"/>
  <c r="C684" i="7"/>
  <c r="B900" i="7"/>
  <c r="C900" i="7"/>
  <c r="D900" i="7"/>
  <c r="E900" i="7"/>
  <c r="B935" i="7"/>
  <c r="C935" i="7"/>
  <c r="E935" i="7"/>
  <c r="D935" i="7"/>
  <c r="E844" i="7"/>
  <c r="B844" i="7"/>
  <c r="C844" i="7"/>
  <c r="D844" i="7"/>
  <c r="C888" i="7"/>
  <c r="D888" i="7"/>
  <c r="E888" i="7"/>
  <c r="B888" i="7"/>
  <c r="E818" i="7"/>
  <c r="B818" i="7"/>
  <c r="D818" i="7"/>
  <c r="C818" i="7"/>
  <c r="D997" i="7"/>
  <c r="C997" i="7"/>
  <c r="B997" i="7"/>
  <c r="E997" i="7"/>
  <c r="D975" i="7"/>
  <c r="C975" i="7"/>
  <c r="E975" i="7"/>
  <c r="B975" i="7"/>
  <c r="D770" i="7"/>
  <c r="C770" i="7"/>
  <c r="B770" i="7"/>
  <c r="E770" i="7"/>
  <c r="C206" i="7"/>
  <c r="B206" i="7"/>
  <c r="E206" i="7"/>
  <c r="D206" i="7"/>
  <c r="B27" i="7"/>
  <c r="E27" i="7"/>
  <c r="C27" i="7"/>
  <c r="D27" i="7"/>
  <c r="C918" i="7"/>
  <c r="B918" i="7"/>
  <c r="D918" i="7"/>
  <c r="E918" i="7"/>
  <c r="D501" i="7"/>
  <c r="B501" i="7"/>
  <c r="C501" i="7"/>
  <c r="E501" i="7"/>
  <c r="B97" i="7"/>
  <c r="C97" i="7"/>
  <c r="D97" i="7"/>
  <c r="E97" i="7"/>
  <c r="B227" i="7"/>
  <c r="C227" i="7"/>
  <c r="E227" i="7"/>
  <c r="D227" i="7"/>
  <c r="D89" i="7"/>
  <c r="E89" i="7"/>
  <c r="B89" i="7"/>
  <c r="C89" i="7"/>
  <c r="B289" i="7"/>
  <c r="C289" i="7"/>
  <c r="E289" i="7"/>
  <c r="D289" i="7"/>
  <c r="D199" i="7"/>
  <c r="C199" i="7"/>
  <c r="E199" i="7"/>
  <c r="B199" i="7"/>
  <c r="B891" i="7"/>
  <c r="C891" i="7"/>
  <c r="D891" i="7"/>
  <c r="E891" i="7"/>
  <c r="B543" i="7"/>
  <c r="C543" i="7"/>
  <c r="E543" i="7"/>
  <c r="D543" i="7"/>
  <c r="C677" i="7"/>
  <c r="B677" i="7"/>
  <c r="D677" i="7"/>
  <c r="E677" i="7"/>
  <c r="C8" i="7"/>
  <c r="E8" i="7"/>
  <c r="B8" i="7"/>
  <c r="D8" i="7"/>
  <c r="D380" i="7"/>
  <c r="B380" i="7"/>
  <c r="C380" i="7"/>
  <c r="E380" i="7"/>
  <c r="C176" i="7"/>
  <c r="B176" i="7"/>
  <c r="E176" i="7"/>
  <c r="D176" i="7"/>
  <c r="E839" i="7"/>
  <c r="B839" i="7"/>
  <c r="C839" i="7"/>
  <c r="D839" i="7"/>
  <c r="B958" i="7"/>
  <c r="D958" i="7"/>
  <c r="C958" i="7"/>
  <c r="E958" i="7"/>
  <c r="E419" i="7"/>
  <c r="B419" i="7"/>
  <c r="D419" i="7"/>
  <c r="C419" i="7"/>
  <c r="D375" i="7"/>
  <c r="E375" i="7"/>
  <c r="B375" i="7"/>
  <c r="C375" i="7"/>
  <c r="C242" i="7"/>
  <c r="D242" i="7"/>
  <c r="E242" i="7"/>
  <c r="B242" i="7"/>
  <c r="C729" i="7"/>
  <c r="D729" i="7"/>
  <c r="E729" i="7"/>
  <c r="B729" i="7"/>
  <c r="E590" i="7"/>
  <c r="C590" i="7"/>
  <c r="D590" i="7"/>
  <c r="B590" i="7"/>
  <c r="C745" i="7"/>
  <c r="B745" i="7"/>
  <c r="D745" i="7"/>
  <c r="E745" i="7"/>
  <c r="B300" i="7"/>
  <c r="E300" i="7"/>
  <c r="C300" i="7"/>
  <c r="D300" i="7"/>
  <c r="B50" i="7"/>
  <c r="D50" i="7"/>
  <c r="C50" i="7"/>
  <c r="E50" i="7"/>
  <c r="C753" i="7"/>
  <c r="D753" i="7"/>
  <c r="E753" i="7"/>
  <c r="B753" i="7"/>
  <c r="B394" i="7"/>
  <c r="E394" i="7"/>
  <c r="C394" i="7"/>
  <c r="D394" i="7"/>
  <c r="C754" i="7"/>
  <c r="E754" i="7"/>
  <c r="B754" i="7"/>
  <c r="D754" i="7"/>
  <c r="B467" i="7"/>
  <c r="E467" i="7"/>
  <c r="C467" i="7"/>
  <c r="D467" i="7"/>
  <c r="B468" i="7"/>
  <c r="C468" i="7"/>
  <c r="D468" i="7"/>
  <c r="E468" i="7"/>
  <c r="E898" i="7"/>
  <c r="B898" i="7"/>
  <c r="D898" i="7"/>
  <c r="C898" i="7"/>
  <c r="B855" i="7"/>
  <c r="D855" i="7"/>
  <c r="C855" i="7"/>
  <c r="E855" i="7"/>
  <c r="C216" i="7"/>
  <c r="B216" i="7"/>
  <c r="D216" i="7"/>
  <c r="E216" i="7"/>
  <c r="C40" i="7"/>
  <c r="D40" i="7"/>
  <c r="E40" i="7"/>
  <c r="B40" i="7"/>
  <c r="B205" i="7"/>
  <c r="E205" i="7"/>
  <c r="D205" i="7"/>
  <c r="C205" i="7"/>
  <c r="D329" i="7"/>
  <c r="C329" i="7"/>
  <c r="B329" i="7"/>
  <c r="E329" i="7"/>
  <c r="B185" i="7"/>
  <c r="D185" i="7"/>
  <c r="C185" i="7"/>
  <c r="E185" i="7"/>
  <c r="B358" i="7"/>
  <c r="C358" i="7"/>
  <c r="E358" i="7"/>
  <c r="D358" i="7"/>
  <c r="C196" i="7"/>
  <c r="E196" i="7"/>
  <c r="D196" i="7"/>
  <c r="B196" i="7"/>
  <c r="C476" i="7"/>
  <c r="E476" i="7"/>
  <c r="B476" i="7"/>
  <c r="D476" i="7"/>
  <c r="B880" i="7"/>
  <c r="E880" i="7"/>
  <c r="D880" i="7"/>
  <c r="C880" i="7"/>
  <c r="D346" i="7"/>
  <c r="C346" i="7"/>
  <c r="B346" i="7"/>
  <c r="E346" i="7"/>
  <c r="B499" i="7"/>
  <c r="D499" i="7"/>
  <c r="C499" i="7"/>
  <c r="E499" i="7"/>
  <c r="D664" i="7"/>
  <c r="E664" i="7"/>
  <c r="C664" i="7"/>
  <c r="B664" i="7"/>
  <c r="B113" i="7"/>
  <c r="C113" i="7"/>
  <c r="D113" i="7"/>
  <c r="E113" i="7"/>
  <c r="C728" i="7"/>
  <c r="E728" i="7"/>
  <c r="B728" i="7"/>
  <c r="D728" i="7"/>
  <c r="E123" i="7"/>
  <c r="B123" i="7"/>
  <c r="C123" i="7"/>
  <c r="D123" i="7"/>
  <c r="D513" i="7"/>
  <c r="C513" i="7"/>
  <c r="E513" i="7"/>
  <c r="B513" i="7"/>
  <c r="B869" i="7"/>
  <c r="E869" i="7"/>
  <c r="D869" i="7"/>
  <c r="C869" i="7"/>
  <c r="D255" i="7"/>
  <c r="C255" i="7"/>
  <c r="E255" i="7"/>
  <c r="B255" i="7"/>
  <c r="E98" i="7"/>
  <c r="D98" i="7"/>
  <c r="B98" i="7"/>
  <c r="C98" i="7"/>
  <c r="D92" i="7"/>
  <c r="C92" i="7"/>
  <c r="E92" i="7"/>
  <c r="B92" i="7"/>
  <c r="D397" i="7"/>
  <c r="B397" i="7"/>
  <c r="C397" i="7"/>
  <c r="E397" i="7"/>
  <c r="D466" i="7"/>
  <c r="B466" i="7"/>
  <c r="E466" i="7"/>
  <c r="C466" i="7"/>
  <c r="D666" i="7"/>
  <c r="C666" i="7"/>
  <c r="B666" i="7"/>
  <c r="E666" i="7"/>
  <c r="B579" i="7"/>
  <c r="E579" i="7"/>
  <c r="D579" i="7"/>
  <c r="C579" i="7"/>
  <c r="D566" i="7"/>
  <c r="C566" i="7"/>
  <c r="E566" i="7"/>
  <c r="B566" i="7"/>
  <c r="E42" i="7"/>
  <c r="D42" i="7"/>
  <c r="C42" i="7"/>
  <c r="B42" i="7"/>
  <c r="D488" i="7"/>
  <c r="E488" i="7"/>
  <c r="C488" i="7"/>
  <c r="B488" i="7"/>
  <c r="D460" i="7"/>
  <c r="C460" i="7"/>
  <c r="E460" i="7"/>
  <c r="B460" i="7"/>
  <c r="D812" i="7"/>
  <c r="C812" i="7"/>
  <c r="E812" i="7"/>
  <c r="B812" i="7"/>
  <c r="E105" i="7"/>
  <c r="D105" i="7"/>
  <c r="B105" i="7"/>
  <c r="C105" i="7"/>
  <c r="D661" i="7"/>
  <c r="E661" i="7"/>
  <c r="B661" i="7"/>
  <c r="C661" i="7"/>
  <c r="C562" i="7"/>
  <c r="B562" i="7"/>
  <c r="D562" i="7"/>
  <c r="E562" i="7"/>
  <c r="D827" i="7"/>
  <c r="C827" i="7"/>
  <c r="E827" i="7"/>
  <c r="B827" i="7"/>
  <c r="C831" i="7"/>
  <c r="B831" i="7"/>
  <c r="D831" i="7"/>
  <c r="E831" i="7"/>
  <c r="C401" i="7"/>
  <c r="E401" i="7"/>
  <c r="B401" i="7"/>
  <c r="D401" i="7"/>
  <c r="B469" i="7"/>
  <c r="C469" i="7"/>
  <c r="E469" i="7"/>
  <c r="D469" i="7"/>
  <c r="D655" i="7"/>
  <c r="C655" i="7"/>
  <c r="B655" i="7"/>
  <c r="E655" i="7"/>
  <c r="E166" i="7"/>
  <c r="B166" i="7"/>
  <c r="D166" i="7"/>
  <c r="C166" i="7"/>
  <c r="C883" i="7"/>
  <c r="D883" i="7"/>
  <c r="E883" i="7"/>
  <c r="B883" i="7"/>
  <c r="D748" i="7"/>
  <c r="B748" i="7"/>
  <c r="C748" i="7"/>
  <c r="E748" i="7"/>
  <c r="B356" i="7"/>
  <c r="D356" i="7"/>
  <c r="E356" i="7"/>
  <c r="C356" i="7"/>
  <c r="E653" i="7"/>
  <c r="B653" i="7"/>
  <c r="D653" i="7"/>
  <c r="C653" i="7"/>
  <c r="D182" i="7"/>
  <c r="B182" i="7"/>
  <c r="E182" i="7"/>
  <c r="C182" i="7"/>
  <c r="E758" i="7"/>
  <c r="B758" i="7"/>
  <c r="C758" i="7"/>
  <c r="D758" i="7"/>
  <c r="C767" i="7"/>
  <c r="B767" i="7"/>
  <c r="D767" i="7"/>
  <c r="E767" i="7"/>
  <c r="E713" i="7"/>
  <c r="C713" i="7"/>
  <c r="D713" i="7"/>
  <c r="B713" i="7"/>
  <c r="D369" i="7"/>
  <c r="E369" i="7"/>
  <c r="C369" i="7"/>
  <c r="B369" i="7"/>
  <c r="D117" i="7"/>
  <c r="C117" i="7"/>
  <c r="B117" i="7"/>
  <c r="E117" i="7"/>
  <c r="D365" i="7"/>
  <c r="B365" i="7"/>
  <c r="E365" i="7"/>
  <c r="C365" i="7"/>
  <c r="E485" i="7"/>
  <c r="C485" i="7"/>
  <c r="D485" i="7"/>
  <c r="B485" i="7"/>
  <c r="B541" i="7"/>
  <c r="C541" i="7"/>
  <c r="D541" i="7"/>
  <c r="E541" i="7"/>
  <c r="D815" i="7"/>
  <c r="B815" i="7"/>
  <c r="E815" i="7"/>
  <c r="C815" i="7"/>
  <c r="E766" i="7"/>
  <c r="C766" i="7"/>
  <c r="B766" i="7"/>
  <c r="D766" i="7"/>
  <c r="B333" i="7"/>
  <c r="E333" i="7"/>
  <c r="D333" i="7"/>
  <c r="C333" i="7"/>
  <c r="D882" i="7"/>
  <c r="E882" i="7"/>
  <c r="B882" i="7"/>
  <c r="C882" i="7"/>
  <c r="D799" i="7"/>
  <c r="B799" i="7"/>
  <c r="E799" i="7"/>
  <c r="C799" i="7"/>
  <c r="E775" i="7"/>
  <c r="B775" i="7"/>
  <c r="C775" i="7"/>
  <c r="D775" i="7"/>
  <c r="D925" i="7"/>
  <c r="C925" i="7"/>
  <c r="B925" i="7"/>
  <c r="E925" i="7"/>
  <c r="D568" i="7"/>
  <c r="C568" i="7"/>
  <c r="E568" i="7"/>
  <c r="B568" i="7"/>
  <c r="B689" i="7"/>
  <c r="E689" i="7"/>
  <c r="D689" i="7"/>
  <c r="C689" i="7"/>
  <c r="D736" i="7"/>
  <c r="E736" i="7"/>
  <c r="B736" i="7"/>
  <c r="C736" i="7"/>
  <c r="C187" i="7"/>
  <c r="E187" i="7"/>
  <c r="D187" i="7"/>
  <c r="B187" i="7"/>
  <c r="B711" i="7"/>
  <c r="D711" i="7"/>
  <c r="E711" i="7"/>
  <c r="C711" i="7"/>
  <c r="B836" i="7"/>
  <c r="E836" i="7"/>
  <c r="D836" i="7"/>
  <c r="C836" i="7"/>
  <c r="D862" i="7"/>
  <c r="C862" i="7"/>
  <c r="E862" i="7"/>
  <c r="B862" i="7"/>
  <c r="D587" i="7"/>
  <c r="E587" i="7"/>
  <c r="C587" i="7"/>
  <c r="B587" i="7"/>
  <c r="E236" i="7"/>
  <c r="D236" i="7"/>
  <c r="C236" i="7"/>
  <c r="B236" i="7"/>
  <c r="D724" i="7"/>
  <c r="E724" i="7"/>
  <c r="C724" i="7"/>
  <c r="B724" i="7"/>
  <c r="E991" i="7"/>
  <c r="B991" i="7"/>
  <c r="D991" i="7"/>
  <c r="C991" i="7"/>
  <c r="D328" i="7"/>
  <c r="B328" i="7"/>
  <c r="E328" i="7"/>
  <c r="C328" i="7"/>
  <c r="B475" i="7"/>
  <c r="E475" i="7"/>
  <c r="C475" i="7"/>
  <c r="D475" i="7"/>
  <c r="D983" i="7"/>
  <c r="E983" i="7"/>
  <c r="C983" i="7"/>
  <c r="B983" i="7"/>
  <c r="E309" i="7"/>
  <c r="B309" i="7"/>
  <c r="D309" i="7"/>
  <c r="C309" i="7"/>
  <c r="D680" i="7"/>
  <c r="E680" i="7"/>
  <c r="B680" i="7"/>
  <c r="C680" i="7"/>
  <c r="C892" i="7"/>
  <c r="B892" i="7"/>
  <c r="E892" i="7"/>
  <c r="D892" i="7"/>
  <c r="E31" i="7"/>
  <c r="C31" i="7"/>
  <c r="B31" i="7"/>
  <c r="D31" i="7"/>
  <c r="E497" i="7"/>
  <c r="D497" i="7"/>
  <c r="B497" i="7"/>
  <c r="C497" i="7"/>
  <c r="B351" i="7"/>
  <c r="D351" i="7"/>
  <c r="E351" i="7"/>
  <c r="C351" i="7"/>
  <c r="D80" i="7"/>
  <c r="C80" i="7"/>
  <c r="E80" i="7"/>
  <c r="B80" i="7"/>
  <c r="D645" i="7"/>
  <c r="B645" i="7"/>
  <c r="E645" i="7"/>
  <c r="C645" i="7"/>
  <c r="C390" i="7"/>
  <c r="D390" i="7"/>
  <c r="E390" i="7"/>
  <c r="B390" i="7"/>
  <c r="B384" i="7"/>
  <c r="D384" i="7"/>
  <c r="C384" i="7"/>
  <c r="E384" i="7"/>
  <c r="D139" i="7"/>
  <c r="E139" i="7"/>
  <c r="B139" i="7"/>
  <c r="C139" i="7"/>
  <c r="B954" i="7"/>
  <c r="D954" i="7"/>
  <c r="C954" i="7"/>
  <c r="E954" i="7"/>
  <c r="B297" i="7"/>
  <c r="C297" i="7"/>
  <c r="D297" i="7"/>
  <c r="E297" i="7"/>
  <c r="D671" i="7"/>
  <c r="B671" i="7"/>
  <c r="E671" i="7"/>
  <c r="C671" i="7"/>
  <c r="E52" i="7"/>
  <c r="D52" i="7"/>
  <c r="B52" i="7"/>
  <c r="C52" i="7"/>
  <c r="E564" i="7"/>
  <c r="D564" i="7"/>
  <c r="C564" i="7"/>
  <c r="B564" i="7"/>
  <c r="E787" i="7"/>
  <c r="C787" i="7"/>
  <c r="D787" i="7"/>
  <c r="B787" i="7"/>
  <c r="D91" i="7"/>
  <c r="E91" i="7"/>
  <c r="C91" i="7"/>
  <c r="B91" i="7"/>
  <c r="D225" i="7"/>
  <c r="E225" i="7"/>
  <c r="B225" i="7"/>
  <c r="C225" i="7"/>
  <c r="B816" i="7"/>
  <c r="C816" i="7"/>
  <c r="D816" i="7"/>
  <c r="E816" i="7"/>
  <c r="C203" i="7"/>
  <c r="B203" i="7"/>
  <c r="E203" i="7"/>
  <c r="D203" i="7"/>
  <c r="C616" i="7"/>
  <c r="B616" i="7"/>
  <c r="D616" i="7"/>
  <c r="E616" i="7"/>
  <c r="B737" i="7"/>
  <c r="E737" i="7"/>
  <c r="C737" i="7"/>
  <c r="D737" i="7"/>
  <c r="D772" i="7"/>
  <c r="B772" i="7"/>
  <c r="C772" i="7"/>
  <c r="E772" i="7"/>
  <c r="D224" i="7"/>
  <c r="E224" i="7"/>
  <c r="C224" i="7"/>
  <c r="B224" i="7"/>
  <c r="D624" i="7"/>
  <c r="B624" i="7"/>
  <c r="C624" i="7"/>
  <c r="E624" i="7"/>
  <c r="E308" i="7"/>
  <c r="C308" i="7"/>
  <c r="B308" i="7"/>
  <c r="D308" i="7"/>
  <c r="D723" i="7"/>
  <c r="C723" i="7"/>
  <c r="B723" i="7"/>
  <c r="E723" i="7"/>
  <c r="E174" i="7"/>
  <c r="B174" i="7"/>
  <c r="C174" i="7"/>
  <c r="D174" i="7"/>
  <c r="E282" i="7"/>
  <c r="C282" i="7"/>
  <c r="B282" i="7"/>
  <c r="D282" i="7"/>
  <c r="C389" i="7"/>
  <c r="D389" i="7"/>
  <c r="E389" i="7"/>
  <c r="B389" i="7"/>
  <c r="E374" i="7"/>
  <c r="C374" i="7"/>
  <c r="D374" i="7"/>
  <c r="B374" i="7"/>
  <c r="C19" i="7"/>
  <c r="B19" i="7"/>
  <c r="D19" i="7"/>
  <c r="E19" i="7"/>
  <c r="E284" i="7"/>
  <c r="B284" i="7"/>
  <c r="C284" i="7"/>
  <c r="D284" i="7"/>
  <c r="D345" i="7"/>
  <c r="B345" i="7"/>
  <c r="C345" i="7"/>
  <c r="E345" i="7"/>
  <c r="B449" i="7"/>
  <c r="C449" i="7"/>
  <c r="E449" i="7"/>
  <c r="D449" i="7"/>
  <c r="B41" i="7"/>
  <c r="D41" i="7"/>
  <c r="E41" i="7"/>
  <c r="C41" i="7"/>
  <c r="C972" i="7"/>
  <c r="B972" i="7"/>
  <c r="E972" i="7"/>
  <c r="D972" i="7"/>
  <c r="D215" i="7"/>
  <c r="E215" i="7"/>
  <c r="C215" i="7"/>
  <c r="B215" i="7"/>
  <c r="C580" i="7"/>
  <c r="B580" i="7"/>
  <c r="D580" i="7"/>
  <c r="E580" i="7"/>
  <c r="B487" i="7"/>
  <c r="E487" i="7"/>
  <c r="D487" i="7"/>
  <c r="C487" i="7"/>
  <c r="B981" i="7"/>
  <c r="D981" i="7"/>
  <c r="C981" i="7"/>
  <c r="E981" i="7"/>
  <c r="B798" i="7"/>
  <c r="D798" i="7"/>
  <c r="E798" i="7"/>
  <c r="C798" i="7"/>
  <c r="D534" i="7"/>
  <c r="E534" i="7"/>
  <c r="B534" i="7"/>
  <c r="C534" i="7"/>
  <c r="B551" i="7"/>
  <c r="C551" i="7"/>
  <c r="D551" i="7"/>
  <c r="E551" i="7"/>
  <c r="E246" i="7"/>
  <c r="C246" i="7"/>
  <c r="B246" i="7"/>
  <c r="D246" i="7"/>
  <c r="D944" i="7"/>
  <c r="C944" i="7"/>
  <c r="B944" i="7"/>
  <c r="E944" i="7"/>
  <c r="B13" i="7"/>
  <c r="E13" i="7"/>
  <c r="D13" i="7"/>
  <c r="C13" i="7"/>
  <c r="B978" i="7"/>
  <c r="C978" i="7"/>
  <c r="D978" i="7"/>
  <c r="E978" i="7"/>
  <c r="B151" i="7"/>
  <c r="E151" i="7"/>
  <c r="C151" i="7"/>
  <c r="D151" i="7"/>
  <c r="E881" i="7"/>
  <c r="D881" i="7"/>
  <c r="B881" i="7"/>
  <c r="C881" i="7"/>
  <c r="B86" i="7"/>
  <c r="C86" i="7"/>
  <c r="E86" i="7"/>
  <c r="D86" i="7"/>
  <c r="C110" i="7"/>
  <c r="D110" i="7"/>
  <c r="E110" i="7"/>
  <c r="B110" i="7"/>
  <c r="C149" i="7"/>
  <c r="B149" i="7"/>
  <c r="E149" i="7"/>
  <c r="D149" i="7"/>
  <c r="E427" i="7"/>
  <c r="C427" i="7"/>
  <c r="B427" i="7"/>
  <c r="D427" i="7"/>
  <c r="D756" i="7"/>
  <c r="C756" i="7"/>
  <c r="E756" i="7"/>
  <c r="B756" i="7"/>
  <c r="E213" i="7"/>
  <c r="D213" i="7"/>
  <c r="C213" i="7"/>
  <c r="B213" i="7"/>
  <c r="E764" i="7"/>
  <c r="B764" i="7"/>
  <c r="C764" i="7"/>
  <c r="D764" i="7"/>
  <c r="D387" i="7"/>
  <c r="C387" i="7"/>
  <c r="E387" i="7"/>
  <c r="B387" i="7"/>
  <c r="E404" i="7"/>
  <c r="D404" i="7"/>
  <c r="C404" i="7"/>
  <c r="B404" i="7"/>
  <c r="C416" i="7"/>
  <c r="D416" i="7"/>
  <c r="B416" i="7"/>
  <c r="E416" i="7"/>
  <c r="E877" i="7"/>
  <c r="C877" i="7"/>
  <c r="B877" i="7"/>
  <c r="D877" i="7"/>
  <c r="C813" i="7"/>
  <c r="D813" i="7"/>
  <c r="B813" i="7"/>
  <c r="E813" i="7"/>
  <c r="B399" i="7"/>
  <c r="E399" i="7"/>
  <c r="C399" i="7"/>
  <c r="D399" i="7"/>
  <c r="E217" i="7"/>
  <c r="B217" i="7"/>
  <c r="C217" i="7"/>
  <c r="D217" i="7"/>
  <c r="C125" i="7"/>
  <c r="B125" i="7"/>
  <c r="D125" i="7"/>
  <c r="E125" i="7"/>
  <c r="B147" i="7"/>
  <c r="C147" i="7"/>
  <c r="E147" i="7"/>
  <c r="D147" i="7"/>
  <c r="E472" i="7"/>
  <c r="C472" i="7"/>
  <c r="B472" i="7"/>
  <c r="D472" i="7"/>
  <c r="B408" i="7"/>
  <c r="E408" i="7"/>
  <c r="D408" i="7"/>
  <c r="C408" i="7"/>
  <c r="B505" i="7"/>
  <c r="D505" i="7"/>
  <c r="C505" i="7"/>
  <c r="E505" i="7"/>
  <c r="C507" i="7"/>
  <c r="E507" i="7"/>
  <c r="D507" i="7"/>
  <c r="B507" i="7"/>
  <c r="C570" i="7"/>
  <c r="B570" i="7"/>
  <c r="E570" i="7"/>
  <c r="D570" i="7"/>
  <c r="D585" i="7"/>
  <c r="B585" i="7"/>
  <c r="C585" i="7"/>
  <c r="E585" i="7"/>
  <c r="E521" i="7"/>
  <c r="D521" i="7"/>
  <c r="C521" i="7"/>
  <c r="B521" i="7"/>
  <c r="D802" i="7"/>
  <c r="C802" i="7"/>
  <c r="E802" i="7"/>
  <c r="B802" i="7"/>
  <c r="C391" i="7"/>
  <c r="B391" i="7"/>
  <c r="E391" i="7"/>
  <c r="D391" i="7"/>
  <c r="B708" i="7"/>
  <c r="C708" i="7"/>
  <c r="D708" i="7"/>
  <c r="E708" i="7"/>
  <c r="C357" i="7"/>
  <c r="B357" i="7"/>
  <c r="D357" i="7"/>
  <c r="E357" i="7"/>
  <c r="D421" i="7"/>
  <c r="C421" i="7"/>
  <c r="B421" i="7"/>
  <c r="E421" i="7"/>
  <c r="E784" i="7"/>
  <c r="C784" i="7"/>
  <c r="D784" i="7"/>
  <c r="B784" i="7"/>
  <c r="D615" i="7"/>
  <c r="B615" i="7"/>
  <c r="C615" i="7"/>
  <c r="E615" i="7"/>
  <c r="B703" i="7"/>
  <c r="E703" i="7"/>
  <c r="C703" i="7"/>
  <c r="D703" i="7"/>
  <c r="B915" i="7"/>
  <c r="C915" i="7"/>
  <c r="D915" i="7"/>
  <c r="E915" i="7"/>
  <c r="C451" i="7"/>
  <c r="E451" i="7"/>
  <c r="D451" i="7"/>
  <c r="B451" i="7"/>
  <c r="D709" i="7"/>
  <c r="C709" i="7"/>
  <c r="B709" i="7"/>
  <c r="E709" i="7"/>
  <c r="D779" i="7"/>
  <c r="E779" i="7"/>
  <c r="B779" i="7"/>
  <c r="C779" i="7"/>
  <c r="B846" i="7"/>
  <c r="E846" i="7"/>
  <c r="C846" i="7"/>
  <c r="D846" i="7"/>
  <c r="D583" i="7"/>
  <c r="C583" i="7"/>
  <c r="E583" i="7"/>
  <c r="B583" i="7"/>
  <c r="E406" i="7"/>
  <c r="D406" i="7"/>
  <c r="C406" i="7"/>
  <c r="B406" i="7"/>
  <c r="C331" i="7"/>
  <c r="B331" i="7"/>
  <c r="E331" i="7"/>
  <c r="D331" i="7"/>
  <c r="D360" i="7"/>
  <c r="E360" i="7"/>
  <c r="C360" i="7"/>
  <c r="B360" i="7"/>
  <c r="D809" i="7"/>
  <c r="B809" i="7"/>
  <c r="C809" i="7"/>
  <c r="E809" i="7"/>
  <c r="E479" i="7"/>
  <c r="D479" i="7"/>
  <c r="C479" i="7"/>
  <c r="B479" i="7"/>
  <c r="E649" i="7"/>
  <c r="B649" i="7"/>
  <c r="C649" i="7"/>
  <c r="D649" i="7"/>
  <c r="B165" i="7"/>
  <c r="E165" i="7"/>
  <c r="C165" i="7"/>
  <c r="D165" i="7"/>
  <c r="C260" i="7"/>
  <c r="D260" i="7"/>
  <c r="E260" i="7"/>
  <c r="B260" i="7"/>
  <c r="E262" i="7"/>
  <c r="C262" i="7"/>
  <c r="B262" i="7"/>
  <c r="D262" i="7"/>
  <c r="D220" i="7"/>
  <c r="B220" i="7"/>
  <c r="E220" i="7"/>
  <c r="C220" i="7"/>
  <c r="E197" i="7"/>
  <c r="B197" i="7"/>
  <c r="D197" i="7"/>
  <c r="C197" i="7"/>
  <c r="E69" i="7"/>
  <c r="D69" i="7"/>
  <c r="C69" i="7"/>
  <c r="B69" i="7"/>
  <c r="D119" i="7"/>
  <c r="C119" i="7"/>
  <c r="E119" i="7"/>
  <c r="B119" i="7"/>
  <c r="E231" i="7"/>
  <c r="C231" i="7"/>
  <c r="B231" i="7"/>
  <c r="D231" i="7"/>
  <c r="E834" i="7"/>
  <c r="D834" i="7"/>
  <c r="C834" i="7"/>
  <c r="B834" i="7"/>
  <c r="E330" i="7"/>
  <c r="B330" i="7"/>
  <c r="D330" i="7"/>
  <c r="C330" i="7"/>
  <c r="C759" i="7"/>
  <c r="D759" i="7"/>
  <c r="B759" i="7"/>
  <c r="E759" i="7"/>
  <c r="D934" i="7"/>
  <c r="B934" i="7"/>
  <c r="E934" i="7"/>
  <c r="C934" i="7"/>
  <c r="B235" i="7"/>
  <c r="D235" i="7"/>
  <c r="E235" i="7"/>
  <c r="C235" i="7"/>
  <c r="B483" i="7"/>
  <c r="C483" i="7"/>
  <c r="D483" i="7"/>
  <c r="E483" i="7"/>
  <c r="C990" i="7"/>
  <c r="D990" i="7"/>
  <c r="B990" i="7"/>
  <c r="E990" i="7"/>
  <c r="D116" i="7"/>
  <c r="B116" i="7"/>
  <c r="C116" i="7"/>
  <c r="E116" i="7"/>
  <c r="E154" i="7"/>
  <c r="B154" i="7"/>
  <c r="C154" i="7"/>
  <c r="D154" i="7"/>
  <c r="C11" i="7"/>
  <c r="B11" i="7"/>
  <c r="D11" i="7"/>
  <c r="E11" i="7"/>
  <c r="E776" i="7"/>
  <c r="B776" i="7"/>
  <c r="C776" i="7"/>
  <c r="D776" i="7"/>
  <c r="B953" i="7"/>
  <c r="E953" i="7"/>
  <c r="D953" i="7"/>
  <c r="C953" i="7"/>
  <c r="D370" i="7"/>
  <c r="B370" i="7"/>
  <c r="E370" i="7"/>
  <c r="C370" i="7"/>
  <c r="C523" i="7"/>
  <c r="E523" i="7"/>
  <c r="B523" i="7"/>
  <c r="D523" i="7"/>
  <c r="B924" i="7"/>
  <c r="C924" i="7"/>
  <c r="E924" i="7"/>
  <c r="D924" i="7"/>
  <c r="B536" i="7"/>
  <c r="D536" i="7"/>
  <c r="E536" i="7"/>
  <c r="C536" i="7"/>
  <c r="C434" i="7"/>
  <c r="D434" i="7"/>
  <c r="E434" i="7"/>
  <c r="B434" i="7"/>
  <c r="C465" i="7"/>
  <c r="E465" i="7"/>
  <c r="B465" i="7"/>
  <c r="D465" i="7"/>
  <c r="C184" i="7"/>
  <c r="D184" i="7"/>
  <c r="E184" i="7"/>
  <c r="B184" i="7"/>
  <c r="E530" i="7"/>
  <c r="B530" i="7"/>
  <c r="C530" i="7"/>
  <c r="D530" i="7"/>
  <c r="C388" i="7"/>
  <c r="B388" i="7"/>
  <c r="E388" i="7"/>
  <c r="D388" i="7"/>
  <c r="D557" i="7"/>
  <c r="E557" i="7"/>
  <c r="B557" i="7"/>
  <c r="C557" i="7"/>
  <c r="C258" i="7"/>
  <c r="E258" i="7"/>
  <c r="B258" i="7"/>
  <c r="D258" i="7"/>
  <c r="B922" i="7"/>
  <c r="D922" i="7"/>
  <c r="E922" i="7"/>
  <c r="C922" i="7"/>
  <c r="C181" i="7"/>
  <c r="E181" i="7"/>
  <c r="B181" i="7"/>
  <c r="D181" i="7"/>
  <c r="E5" i="7"/>
  <c r="D5" i="7"/>
  <c r="B5" i="7"/>
  <c r="C5" i="7"/>
  <c r="D917" i="7"/>
  <c r="E917" i="7"/>
  <c r="C917" i="7"/>
  <c r="B917" i="7"/>
  <c r="C66" i="7"/>
  <c r="D66" i="7"/>
  <c r="B66" i="7"/>
  <c r="E66" i="7"/>
  <c r="B988" i="7"/>
  <c r="E988" i="7"/>
  <c r="C988" i="7"/>
  <c r="D988" i="7"/>
  <c r="E450" i="7"/>
  <c r="D450" i="7"/>
  <c r="B450" i="7"/>
  <c r="C450" i="7"/>
  <c r="C928" i="7"/>
  <c r="E928" i="7"/>
  <c r="B928" i="7"/>
  <c r="D928" i="7"/>
  <c r="B238" i="7"/>
  <c r="D238" i="7"/>
  <c r="C238" i="7"/>
  <c r="E238" i="7"/>
  <c r="C350" i="7"/>
  <c r="E350" i="7"/>
  <c r="D350" i="7"/>
  <c r="B350" i="7"/>
  <c r="E575" i="7"/>
  <c r="C575" i="7"/>
  <c r="B575" i="7"/>
  <c r="D575" i="7"/>
  <c r="E822" i="7"/>
  <c r="D822" i="7"/>
  <c r="B822" i="7"/>
  <c r="C822" i="7"/>
  <c r="B251" i="7"/>
  <c r="E251" i="7"/>
  <c r="D251" i="7"/>
  <c r="C251" i="7"/>
  <c r="C111" i="7"/>
  <c r="D111" i="7"/>
  <c r="E111" i="7"/>
  <c r="B111" i="7"/>
  <c r="E998" i="7"/>
  <c r="D998" i="7"/>
  <c r="C998" i="7"/>
  <c r="B998" i="7"/>
  <c r="E808" i="7"/>
  <c r="D808" i="7"/>
  <c r="B808" i="7"/>
  <c r="C808" i="7"/>
  <c r="E325" i="7"/>
  <c r="D325" i="7"/>
  <c r="B325" i="7"/>
  <c r="C325" i="7"/>
  <c r="B545" i="7"/>
  <c r="D545" i="7"/>
  <c r="C545" i="7"/>
  <c r="E545" i="7"/>
  <c r="B908" i="7"/>
  <c r="C908" i="7"/>
  <c r="D908" i="7"/>
  <c r="E908" i="7"/>
  <c r="B106" i="7"/>
  <c r="D106" i="7"/>
  <c r="C106" i="7"/>
  <c r="E106" i="7"/>
  <c r="B26" i="7"/>
  <c r="E26" i="7"/>
  <c r="C26" i="7"/>
  <c r="D26" i="7"/>
  <c r="D296" i="7"/>
  <c r="B296" i="7"/>
  <c r="E296" i="7"/>
  <c r="C296" i="7"/>
  <c r="C457" i="7"/>
  <c r="D457" i="7"/>
  <c r="E457" i="7"/>
  <c r="B457" i="7"/>
  <c r="D804" i="7"/>
  <c r="C804" i="7"/>
  <c r="B804" i="7"/>
  <c r="E804" i="7"/>
  <c r="D7" i="7"/>
  <c r="E7" i="7"/>
  <c r="C7" i="7"/>
  <c r="B7" i="7"/>
  <c r="E821" i="7"/>
  <c r="B821" i="7"/>
  <c r="C821" i="7"/>
  <c r="D821" i="7"/>
  <c r="B88" i="7"/>
  <c r="D88" i="7"/>
  <c r="C88" i="7"/>
  <c r="E88" i="7"/>
  <c r="D461" i="7"/>
  <c r="E461" i="7"/>
  <c r="B461" i="7"/>
  <c r="C461" i="7"/>
  <c r="E271" i="7"/>
  <c r="D271" i="7"/>
  <c r="C271" i="7"/>
  <c r="B271" i="7"/>
  <c r="C643" i="7"/>
  <c r="B643" i="7"/>
  <c r="E643" i="7"/>
  <c r="D643" i="7"/>
  <c r="E828" i="7"/>
  <c r="C828" i="7"/>
  <c r="D828" i="7"/>
  <c r="B828" i="7"/>
  <c r="B866" i="7"/>
  <c r="E866" i="7"/>
  <c r="D866" i="7"/>
  <c r="C866" i="7"/>
  <c r="E143" i="7"/>
  <c r="C143" i="7"/>
  <c r="D143" i="7"/>
  <c r="B143" i="7"/>
  <c r="B280" i="7"/>
  <c r="C280" i="7"/>
  <c r="E280" i="7"/>
  <c r="D280" i="7"/>
  <c r="E621" i="7"/>
  <c r="D621" i="7"/>
  <c r="B621" i="7"/>
  <c r="C621" i="7"/>
  <c r="D276" i="7"/>
  <c r="B276" i="7"/>
  <c r="E276" i="7"/>
  <c r="C276" i="7"/>
  <c r="B407" i="7"/>
  <c r="C407" i="7"/>
  <c r="E407" i="7"/>
  <c r="D407" i="7"/>
  <c r="B860" i="7"/>
  <c r="E860" i="7"/>
  <c r="D860" i="7"/>
  <c r="C860" i="7"/>
  <c r="C456" i="7"/>
  <c r="B456" i="7"/>
  <c r="E456" i="7"/>
  <c r="D456" i="7"/>
  <c r="D128" i="7"/>
  <c r="C128" i="7"/>
  <c r="E128" i="7"/>
  <c r="B128" i="7"/>
  <c r="E412" i="7"/>
  <c r="C412" i="7"/>
  <c r="D412" i="7"/>
  <c r="B412" i="7"/>
  <c r="B755" i="7"/>
  <c r="C755" i="7"/>
  <c r="E755" i="7"/>
  <c r="D755" i="7"/>
  <c r="B644" i="7"/>
  <c r="E644" i="7"/>
  <c r="D644" i="7"/>
  <c r="C644" i="7"/>
  <c r="E693" i="7"/>
  <c r="C693" i="7"/>
  <c r="B693" i="7"/>
  <c r="D693" i="7"/>
  <c r="D626" i="7"/>
  <c r="E626" i="7"/>
  <c r="B626" i="7"/>
  <c r="C626" i="7"/>
  <c r="D491" i="7"/>
  <c r="E491" i="7"/>
  <c r="B491" i="7"/>
  <c r="C491" i="7"/>
  <c r="C21" i="7"/>
  <c r="B21" i="7"/>
  <c r="D21" i="7"/>
  <c r="E21" i="7"/>
  <c r="B17" i="7"/>
  <c r="C17" i="7"/>
  <c r="E17" i="7"/>
  <c r="D17" i="7"/>
  <c r="D841" i="7"/>
  <c r="B841" i="7"/>
  <c r="E841" i="7"/>
  <c r="C841" i="7"/>
  <c r="B819" i="7"/>
  <c r="E819" i="7"/>
  <c r="D819" i="7"/>
  <c r="C819" i="7"/>
  <c r="C982" i="7"/>
  <c r="B982" i="7"/>
  <c r="D982" i="7"/>
  <c r="E982" i="7"/>
  <c r="B56" i="7"/>
  <c r="D56" i="7"/>
  <c r="E56" i="7"/>
  <c r="C56" i="7"/>
  <c r="C343" i="7"/>
  <c r="E343" i="7"/>
  <c r="B343" i="7"/>
  <c r="D343" i="7"/>
  <c r="B961" i="7"/>
  <c r="C961" i="7"/>
  <c r="E961" i="7"/>
  <c r="D961" i="7"/>
  <c r="B909" i="7"/>
  <c r="C909" i="7"/>
  <c r="D909" i="7"/>
  <c r="E909" i="7"/>
  <c r="D835" i="7"/>
  <c r="E835" i="7"/>
  <c r="C835" i="7"/>
  <c r="B835" i="7"/>
  <c r="B164" i="7"/>
  <c r="D164" i="7"/>
  <c r="E164" i="7"/>
  <c r="C164" i="7"/>
  <c r="E803" i="7"/>
  <c r="D803" i="7"/>
  <c r="C803" i="7"/>
  <c r="B803" i="7"/>
  <c r="D646" i="7"/>
  <c r="E646" i="7"/>
  <c r="B646" i="7"/>
  <c r="C646" i="7"/>
  <c r="C400" i="7"/>
  <c r="E400" i="7"/>
  <c r="D400" i="7"/>
  <c r="B400" i="7"/>
  <c r="D973" i="7"/>
  <c r="E973" i="7"/>
  <c r="B973" i="7"/>
  <c r="C973" i="7"/>
  <c r="D114" i="7"/>
  <c r="C114" i="7"/>
  <c r="E114" i="7"/>
  <c r="B114" i="7"/>
  <c r="C805" i="7"/>
  <c r="E805" i="7"/>
  <c r="D805" i="7"/>
  <c r="B805" i="7"/>
  <c r="D691" i="7"/>
  <c r="C691" i="7"/>
  <c r="E691" i="7"/>
  <c r="B691" i="7"/>
  <c r="E67" i="7"/>
  <c r="C67" i="7"/>
  <c r="B67" i="7"/>
  <c r="D67" i="7"/>
  <c r="B571" i="7"/>
  <c r="D571" i="7"/>
  <c r="E571" i="7"/>
  <c r="C571" i="7"/>
  <c r="B635" i="7"/>
  <c r="C635" i="7"/>
  <c r="E635" i="7"/>
  <c r="D635" i="7"/>
  <c r="C90" i="7"/>
  <c r="B90" i="7"/>
  <c r="D90" i="7"/>
  <c r="E90" i="7"/>
  <c r="E781" i="7"/>
  <c r="D781" i="7"/>
  <c r="C781" i="7"/>
  <c r="B781" i="7"/>
  <c r="B672" i="7"/>
  <c r="E672" i="7"/>
  <c r="D672" i="7"/>
  <c r="C672" i="7"/>
  <c r="B129" i="7"/>
  <c r="D129" i="7"/>
  <c r="C129" i="7"/>
  <c r="E129" i="7"/>
  <c r="E9" i="7"/>
  <c r="C9" i="7"/>
  <c r="D9" i="7"/>
  <c r="B9" i="7"/>
  <c r="D126" i="7"/>
  <c r="B126" i="7"/>
  <c r="E126" i="7"/>
  <c r="C126" i="7"/>
  <c r="C156" i="7"/>
  <c r="B156" i="7"/>
  <c r="E156" i="7"/>
  <c r="D156" i="7"/>
  <c r="B103" i="7"/>
  <c r="E103" i="7"/>
  <c r="D103" i="7"/>
  <c r="C103" i="7"/>
  <c r="D74" i="7"/>
  <c r="C74" i="7"/>
  <c r="E74" i="7"/>
  <c r="B74" i="7"/>
  <c r="B171" i="7"/>
  <c r="C171" i="7"/>
  <c r="D171" i="7"/>
  <c r="E171" i="7"/>
  <c r="E193" i="7"/>
  <c r="D193" i="7"/>
  <c r="C193" i="7"/>
  <c r="B193" i="7"/>
  <c r="E161" i="7"/>
  <c r="C161" i="7"/>
  <c r="D161" i="7"/>
  <c r="B161" i="7"/>
  <c r="E496" i="7"/>
  <c r="D496" i="7"/>
  <c r="C496" i="7"/>
  <c r="B496" i="7"/>
  <c r="E848" i="7"/>
  <c r="B848" i="7"/>
  <c r="D848" i="7"/>
  <c r="C848" i="7"/>
  <c r="C986" i="7"/>
  <c r="E986" i="7"/>
  <c r="D986" i="7"/>
  <c r="B986" i="7"/>
  <c r="D600" i="7"/>
  <c r="B600" i="7"/>
  <c r="C600" i="7"/>
  <c r="E600" i="7"/>
  <c r="B733" i="7"/>
  <c r="E733" i="7"/>
  <c r="C733" i="7"/>
  <c r="D733" i="7"/>
  <c r="C757" i="7"/>
  <c r="D757" i="7"/>
  <c r="E757" i="7"/>
  <c r="B757" i="7"/>
  <c r="D886" i="7"/>
  <c r="E886" i="7"/>
  <c r="B886" i="7"/>
  <c r="C886" i="7"/>
  <c r="E430" i="7"/>
  <c r="C430" i="7"/>
  <c r="D430" i="7"/>
  <c r="B430" i="7"/>
  <c r="C107" i="7"/>
  <c r="E107" i="7"/>
  <c r="B107" i="7"/>
  <c r="D107" i="7"/>
  <c r="D740" i="7"/>
  <c r="E740" i="7"/>
  <c r="B740" i="7"/>
  <c r="C740" i="7"/>
  <c r="C996" i="7"/>
  <c r="D996" i="7"/>
  <c r="E996" i="7"/>
  <c r="B996" i="7"/>
  <c r="E201" i="7"/>
  <c r="D201" i="7"/>
  <c r="C201" i="7"/>
  <c r="B201" i="7"/>
  <c r="D893" i="7"/>
  <c r="C893" i="7"/>
  <c r="B893" i="7"/>
  <c r="E893" i="7"/>
  <c r="C852" i="7"/>
  <c r="B852" i="7"/>
  <c r="D852" i="7"/>
  <c r="E852" i="7"/>
  <c r="C964" i="7"/>
  <c r="B964" i="7"/>
  <c r="E964" i="7"/>
  <c r="D964" i="7"/>
  <c r="C142" i="7"/>
  <c r="D142" i="7"/>
  <c r="B142" i="7"/>
  <c r="E142" i="7"/>
  <c r="C785" i="7"/>
  <c r="B785" i="7"/>
  <c r="E785" i="7"/>
  <c r="D785" i="7"/>
  <c r="D965" i="7"/>
  <c r="E965" i="7"/>
  <c r="C965" i="7"/>
  <c r="B965" i="7"/>
  <c r="D232" i="7"/>
  <c r="C232" i="7"/>
  <c r="E232" i="7"/>
  <c r="B232" i="7"/>
  <c r="B482" i="7"/>
  <c r="C482" i="7"/>
  <c r="D482" i="7"/>
  <c r="E482" i="7"/>
  <c r="E16" i="7"/>
  <c r="B16" i="7"/>
  <c r="C16" i="7"/>
  <c r="D16" i="7"/>
  <c r="C889" i="7"/>
  <c r="B889" i="7"/>
  <c r="E889" i="7"/>
  <c r="D889" i="7"/>
  <c r="C163" i="7"/>
  <c r="E163" i="7"/>
  <c r="D163" i="7"/>
  <c r="B163" i="7"/>
  <c r="B100" i="7"/>
  <c r="C100" i="7"/>
  <c r="E100" i="7"/>
  <c r="D100" i="7"/>
  <c r="D478" i="7"/>
  <c r="B478" i="7"/>
  <c r="C478" i="7"/>
  <c r="E478" i="7"/>
  <c r="B512" i="7"/>
  <c r="D512" i="7"/>
  <c r="E512" i="7"/>
  <c r="C512" i="7"/>
  <c r="C956" i="7"/>
  <c r="D956" i="7"/>
  <c r="E956" i="7"/>
  <c r="B956" i="7"/>
  <c r="B444" i="7"/>
  <c r="D444" i="7"/>
  <c r="C444" i="7"/>
  <c r="E444" i="7"/>
  <c r="C192" i="7"/>
  <c r="E192" i="7"/>
  <c r="B192" i="7"/>
  <c r="D192" i="7"/>
  <c r="C682" i="7"/>
  <c r="D682" i="7"/>
  <c r="E682" i="7"/>
  <c r="B682" i="7"/>
  <c r="B287" i="7"/>
  <c r="C287" i="7"/>
  <c r="D287" i="7"/>
  <c r="E287" i="7"/>
  <c r="C229" i="7"/>
  <c r="B229" i="7"/>
  <c r="E229" i="7"/>
  <c r="D229" i="7"/>
  <c r="C795" i="7"/>
  <c r="E795" i="7"/>
  <c r="B795" i="7"/>
  <c r="D795" i="7"/>
  <c r="C558" i="7"/>
  <c r="D558" i="7"/>
  <c r="B558" i="7"/>
  <c r="E558" i="7"/>
  <c r="E433" i="7"/>
  <c r="C433" i="7"/>
  <c r="D433" i="7"/>
  <c r="B433" i="7"/>
  <c r="C606" i="7"/>
  <c r="E606" i="7"/>
  <c r="D606" i="7"/>
  <c r="B606" i="7"/>
  <c r="C995" i="7"/>
  <c r="D995" i="7"/>
  <c r="E995" i="7"/>
  <c r="B995" i="7"/>
  <c r="C298" i="7"/>
  <c r="B298" i="7"/>
  <c r="D298" i="7"/>
  <c r="E298" i="7"/>
  <c r="E632" i="7"/>
  <c r="D632" i="7"/>
  <c r="C632" i="7"/>
  <c r="B632" i="7"/>
  <c r="D907" i="7"/>
  <c r="B907" i="7"/>
  <c r="C907" i="7"/>
  <c r="E907" i="7"/>
  <c r="D448" i="7"/>
  <c r="B448" i="7"/>
  <c r="E448" i="7"/>
  <c r="C448" i="7"/>
  <c r="D222" i="7"/>
  <c r="B222" i="7"/>
  <c r="E222" i="7"/>
  <c r="C222" i="7"/>
  <c r="D441" i="7"/>
  <c r="B441" i="7"/>
  <c r="C441" i="7"/>
  <c r="E441" i="7"/>
  <c r="C714" i="7"/>
  <c r="E714" i="7"/>
  <c r="D714" i="7"/>
  <c r="B714" i="7"/>
  <c r="D372" i="7"/>
  <c r="B372" i="7"/>
  <c r="C372" i="7"/>
  <c r="E372" i="7"/>
  <c r="E438" i="7"/>
  <c r="D438" i="7"/>
  <c r="B438" i="7"/>
  <c r="C438" i="7"/>
  <c r="D409" i="7"/>
  <c r="E409" i="7"/>
  <c r="B409" i="7"/>
  <c r="C409" i="7"/>
  <c r="D725" i="7"/>
  <c r="C725" i="7"/>
  <c r="B725" i="7"/>
  <c r="E725" i="7"/>
  <c r="D414" i="7"/>
  <c r="B414" i="7"/>
  <c r="C414" i="7"/>
  <c r="E414" i="7"/>
  <c r="B618" i="7"/>
  <c r="C618" i="7"/>
  <c r="E618" i="7"/>
  <c r="D618" i="7"/>
  <c r="C868" i="7"/>
  <c r="D868" i="7"/>
  <c r="E868" i="7"/>
  <c r="B868" i="7"/>
  <c r="B987" i="7"/>
  <c r="E987" i="7"/>
  <c r="C987" i="7"/>
  <c r="D987" i="7"/>
  <c r="B833" i="7"/>
  <c r="E833" i="7"/>
  <c r="D833" i="7"/>
  <c r="C833" i="7"/>
  <c r="C249" i="7"/>
  <c r="E249" i="7"/>
  <c r="D249" i="7"/>
  <c r="B249" i="7"/>
  <c r="C104" i="7"/>
  <c r="D104" i="7"/>
  <c r="B104" i="7"/>
  <c r="E104" i="7"/>
  <c r="D82" i="7"/>
  <c r="E82" i="7"/>
  <c r="C82" i="7"/>
  <c r="B82" i="7"/>
  <c r="B979" i="7"/>
  <c r="D979" i="7"/>
  <c r="C979" i="7"/>
  <c r="E979" i="7"/>
  <c r="C332" i="7"/>
  <c r="E332" i="7"/>
  <c r="B332" i="7"/>
  <c r="D332" i="7"/>
  <c r="B552" i="7"/>
  <c r="E552" i="7"/>
  <c r="C552" i="7"/>
  <c r="D552" i="7"/>
  <c r="B947" i="7"/>
  <c r="D947" i="7"/>
  <c r="C947" i="7"/>
  <c r="E947" i="7"/>
  <c r="B179" i="7"/>
  <c r="C179" i="7"/>
  <c r="D179" i="7"/>
  <c r="E179" i="7"/>
  <c r="E395" i="7"/>
  <c r="C395" i="7"/>
  <c r="B395" i="7"/>
  <c r="D395" i="7"/>
  <c r="C623" i="7"/>
  <c r="D623" i="7"/>
  <c r="E623" i="7"/>
  <c r="B623" i="7"/>
  <c r="E937" i="7"/>
  <c r="C937" i="7"/>
  <c r="B937" i="7"/>
  <c r="D937" i="7"/>
  <c r="D902" i="7"/>
  <c r="B902" i="7"/>
  <c r="E902" i="7"/>
  <c r="C902" i="7"/>
  <c r="E481" i="7"/>
  <c r="B481" i="7"/>
  <c r="C481" i="7"/>
  <c r="D481" i="7"/>
  <c r="B622" i="7"/>
  <c r="D622" i="7"/>
  <c r="E622" i="7"/>
  <c r="C622" i="7"/>
  <c r="B366" i="7"/>
  <c r="E366" i="7"/>
  <c r="C366" i="7"/>
  <c r="D366" i="7"/>
  <c r="C694" i="7"/>
  <c r="B694" i="7"/>
  <c r="E694" i="7"/>
  <c r="D694" i="7"/>
  <c r="C665" i="7"/>
  <c r="E665" i="7"/>
  <c r="D665" i="7"/>
  <c r="B665" i="7"/>
  <c r="B692" i="7"/>
  <c r="D692" i="7"/>
  <c r="C692" i="7"/>
  <c r="E692" i="7"/>
  <c r="D824" i="7"/>
  <c r="E824" i="7"/>
  <c r="B824" i="7"/>
  <c r="C824" i="7"/>
  <c r="C840" i="7"/>
  <c r="B840" i="7"/>
  <c r="E840" i="7"/>
  <c r="D840" i="7"/>
  <c r="C12" i="7"/>
  <c r="E12" i="7"/>
  <c r="B12" i="7"/>
  <c r="D12" i="7"/>
  <c r="E48" i="7"/>
  <c r="D48" i="7"/>
  <c r="B48" i="7"/>
  <c r="C48" i="7"/>
  <c r="C584" i="7"/>
  <c r="E584" i="7"/>
  <c r="D584" i="7"/>
  <c r="B584" i="7"/>
  <c r="C602" i="7"/>
  <c r="B602" i="7"/>
  <c r="E602" i="7"/>
  <c r="D602" i="7"/>
  <c r="E842" i="7"/>
  <c r="B842" i="7"/>
  <c r="C842" i="7"/>
  <c r="D842" i="7"/>
  <c r="E704" i="7"/>
  <c r="B704" i="7"/>
  <c r="D704" i="7"/>
  <c r="C704" i="7"/>
  <c r="D992" i="7"/>
  <c r="E992" i="7"/>
  <c r="C992" i="7"/>
  <c r="B992" i="7"/>
  <c r="B659" i="7"/>
  <c r="D659" i="7"/>
  <c r="E659" i="7"/>
  <c r="C659" i="7"/>
  <c r="B417" i="7"/>
  <c r="D417" i="7"/>
  <c r="E417" i="7"/>
  <c r="C417" i="7"/>
  <c r="E546" i="7"/>
  <c r="C546" i="7"/>
  <c r="B546" i="7"/>
  <c r="D546" i="7"/>
  <c r="E885" i="7"/>
  <c r="C885" i="7"/>
  <c r="B885" i="7"/>
  <c r="D885" i="7"/>
  <c r="C382" i="7"/>
  <c r="D382" i="7"/>
  <c r="B382" i="7"/>
  <c r="E382" i="7"/>
  <c r="E253" i="7"/>
  <c r="C253" i="7"/>
  <c r="D253" i="7"/>
  <c r="B253" i="7"/>
  <c r="C701" i="7"/>
  <c r="D701" i="7"/>
  <c r="E701" i="7"/>
  <c r="B701" i="7"/>
  <c r="D910" i="7"/>
  <c r="B910" i="7"/>
  <c r="C910" i="7"/>
  <c r="E910" i="7"/>
  <c r="B318" i="7"/>
  <c r="C318" i="7"/>
  <c r="E318" i="7"/>
  <c r="D318" i="7"/>
  <c r="B95" i="7"/>
  <c r="E95" i="7"/>
  <c r="D95" i="7"/>
  <c r="C95" i="7"/>
  <c r="E741" i="7"/>
  <c r="D741" i="7"/>
  <c r="C741" i="7"/>
  <c r="B741" i="7"/>
  <c r="B61" i="7"/>
  <c r="D61" i="7"/>
  <c r="C61" i="7"/>
  <c r="E61" i="7"/>
  <c r="C314" i="7"/>
  <c r="D314" i="7"/>
  <c r="B314" i="7"/>
  <c r="E314" i="7"/>
  <c r="D270" i="7"/>
  <c r="B270" i="7"/>
  <c r="E270" i="7"/>
  <c r="C270" i="7"/>
  <c r="E362" i="7"/>
  <c r="B362" i="7"/>
  <c r="C362" i="7"/>
  <c r="D362" i="7"/>
  <c r="E250" i="7"/>
  <c r="C250" i="7"/>
  <c r="B250" i="7"/>
  <c r="D250" i="7"/>
  <c r="D608" i="7"/>
  <c r="B608" i="7"/>
  <c r="E608" i="7"/>
  <c r="C608" i="7"/>
  <c r="D81" i="7"/>
  <c r="B81" i="7"/>
  <c r="E81" i="7"/>
  <c r="C81" i="7"/>
  <c r="C364" i="7"/>
  <c r="D364" i="7"/>
  <c r="B364" i="7"/>
  <c r="E364" i="7"/>
  <c r="B845" i="7"/>
  <c r="C845" i="7"/>
  <c r="E845" i="7"/>
  <c r="D845" i="7"/>
  <c r="D264" i="7"/>
  <c r="C264" i="7"/>
  <c r="B264" i="7"/>
  <c r="E264" i="7"/>
  <c r="C278" i="7"/>
  <c r="D278" i="7"/>
  <c r="E278" i="7"/>
  <c r="B278" i="7"/>
  <c r="B679" i="7"/>
  <c r="E679" i="7"/>
  <c r="D679" i="7"/>
  <c r="C679" i="7"/>
  <c r="E516" i="7"/>
  <c r="D516" i="7"/>
  <c r="B516" i="7"/>
  <c r="C516" i="7"/>
  <c r="C291" i="7"/>
  <c r="E291" i="7"/>
  <c r="B291" i="7"/>
  <c r="D291" i="7"/>
  <c r="B949" i="7"/>
  <c r="D949" i="7"/>
  <c r="C949" i="7"/>
  <c r="E949" i="7"/>
  <c r="B528" i="7"/>
  <c r="E528" i="7"/>
  <c r="C528" i="7"/>
  <c r="D528" i="7"/>
  <c r="E531" i="7"/>
  <c r="D531" i="7"/>
  <c r="B531" i="7"/>
  <c r="C531" i="7"/>
  <c r="D912" i="7"/>
  <c r="C912" i="7"/>
  <c r="B912" i="7"/>
  <c r="E912" i="7"/>
  <c r="D875" i="7"/>
  <c r="E875" i="7"/>
  <c r="C875" i="7"/>
  <c r="B875" i="7"/>
  <c r="E719" i="7"/>
  <c r="C719" i="7"/>
  <c r="D719" i="7"/>
  <c r="B719" i="7"/>
  <c r="C712" i="7"/>
  <c r="D712" i="7"/>
  <c r="B712" i="7"/>
  <c r="E712" i="7"/>
  <c r="B782" i="7"/>
  <c r="D782" i="7"/>
  <c r="C782" i="7"/>
  <c r="E782" i="7"/>
  <c r="C327" i="7"/>
  <c r="E327" i="7"/>
  <c r="B327" i="7"/>
  <c r="D327" i="7"/>
  <c r="C195" i="7"/>
  <c r="B195" i="7"/>
  <c r="E195" i="7"/>
  <c r="D195" i="7"/>
  <c r="E169" i="7"/>
  <c r="B169" i="7"/>
  <c r="C169" i="7"/>
  <c r="D169" i="7"/>
  <c r="D942" i="7"/>
  <c r="E942" i="7"/>
  <c r="B942" i="7"/>
  <c r="C942" i="7"/>
  <c r="E373" i="7"/>
  <c r="C373" i="7"/>
  <c r="B373" i="7"/>
  <c r="D373" i="7"/>
  <c r="B132" i="7"/>
  <c r="D132" i="7"/>
  <c r="E132" i="7"/>
  <c r="C132" i="7"/>
  <c r="E432" i="7"/>
  <c r="D432" i="7"/>
  <c r="B432" i="7"/>
  <c r="C432" i="7"/>
  <c r="C984" i="7"/>
  <c r="B984" i="7"/>
  <c r="E984" i="7"/>
  <c r="D984" i="7"/>
  <c r="B141" i="7"/>
  <c r="C141" i="7"/>
  <c r="E141" i="7"/>
  <c r="D141" i="7"/>
  <c r="D905" i="7"/>
  <c r="E905" i="7"/>
  <c r="C905" i="7"/>
  <c r="B905" i="7"/>
  <c r="C540" i="7"/>
  <c r="E540" i="7"/>
  <c r="B540" i="7"/>
  <c r="D540" i="7"/>
  <c r="C183" i="7"/>
  <c r="E183" i="7"/>
  <c r="B183" i="7"/>
  <c r="D183" i="7"/>
  <c r="C838" i="7"/>
  <c r="D838" i="7"/>
  <c r="E838" i="7"/>
  <c r="B838" i="7"/>
  <c r="E929" i="7"/>
  <c r="C929" i="7"/>
  <c r="D929" i="7"/>
  <c r="B929" i="7"/>
  <c r="B620" i="7"/>
  <c r="C620" i="7"/>
  <c r="E620" i="7"/>
  <c r="D620" i="7"/>
  <c r="C783" i="7"/>
  <c r="D783" i="7"/>
  <c r="E783" i="7"/>
  <c r="B783" i="7"/>
  <c r="D186" i="7"/>
  <c r="E186" i="7"/>
  <c r="C186" i="7"/>
  <c r="B186" i="7"/>
  <c r="B721" i="7"/>
  <c r="D721" i="7"/>
  <c r="C721" i="7"/>
  <c r="E721" i="7"/>
  <c r="D967" i="7"/>
  <c r="C967" i="7"/>
  <c r="E967" i="7"/>
  <c r="B967" i="7"/>
  <c r="E901" i="7"/>
  <c r="D901" i="7"/>
  <c r="B901" i="7"/>
  <c r="C901" i="7"/>
  <c r="B218" i="7"/>
  <c r="C218" i="7"/>
  <c r="E218" i="7"/>
  <c r="D218" i="7"/>
  <c r="D676" i="7"/>
  <c r="B676" i="7"/>
  <c r="E676" i="7"/>
  <c r="C676" i="7"/>
  <c r="E508" i="7"/>
  <c r="C508" i="7"/>
  <c r="D508" i="7"/>
  <c r="B508" i="7"/>
  <c r="D730" i="7"/>
  <c r="C730" i="7"/>
  <c r="E730" i="7"/>
  <c r="B730" i="7"/>
  <c r="B355" i="7"/>
  <c r="D355" i="7"/>
  <c r="E355" i="7"/>
  <c r="C355" i="7"/>
  <c r="B140" i="7"/>
  <c r="C140" i="7"/>
  <c r="D140" i="7"/>
  <c r="E140" i="7"/>
  <c r="D252" i="7"/>
  <c r="C252" i="7"/>
  <c r="E252" i="7"/>
  <c r="B252" i="7"/>
  <c r="B604" i="7"/>
  <c r="E604" i="7"/>
  <c r="C604" i="7"/>
  <c r="D604" i="7"/>
  <c r="D245" i="7"/>
  <c r="C245" i="7"/>
  <c r="B245" i="7"/>
  <c r="E245" i="7"/>
  <c r="B214" i="7"/>
  <c r="E214" i="7"/>
  <c r="C214" i="7"/>
  <c r="D214" i="7"/>
  <c r="E283" i="7"/>
  <c r="B283" i="7"/>
  <c r="D283" i="7"/>
  <c r="C283" i="7"/>
  <c r="E393" i="7"/>
  <c r="C393" i="7"/>
  <c r="D393" i="7"/>
  <c r="B393" i="7"/>
  <c r="E559" i="7"/>
  <c r="C559" i="7"/>
  <c r="B559" i="7"/>
  <c r="D559" i="7"/>
  <c r="B589" i="7"/>
  <c r="E589" i="7"/>
  <c r="D589" i="7"/>
  <c r="C589" i="7"/>
  <c r="C913" i="7"/>
  <c r="D913" i="7"/>
  <c r="E913" i="7"/>
  <c r="B913" i="7"/>
  <c r="E941" i="7"/>
  <c r="D941" i="7"/>
  <c r="C941" i="7"/>
  <c r="B941" i="7"/>
  <c r="C385" i="7"/>
  <c r="B385" i="7"/>
  <c r="E385" i="7"/>
  <c r="D385" i="7"/>
  <c r="E734" i="7"/>
  <c r="B734" i="7"/>
  <c r="D734" i="7"/>
  <c r="C734" i="7"/>
  <c r="E853" i="7"/>
  <c r="C853" i="7"/>
  <c r="B853" i="7"/>
  <c r="D853" i="7"/>
  <c r="C288" i="7"/>
  <c r="E288" i="7"/>
  <c r="D288" i="7"/>
  <c r="B288" i="7"/>
  <c r="B420" i="7"/>
  <c r="E420" i="7"/>
  <c r="D420" i="7"/>
  <c r="C420" i="7"/>
  <c r="C850" i="7"/>
  <c r="E850" i="7"/>
  <c r="B850" i="7"/>
  <c r="D850" i="7"/>
  <c r="C940" i="7"/>
  <c r="E940" i="7"/>
  <c r="D940" i="7"/>
  <c r="B940" i="7"/>
  <c r="D932" i="7"/>
  <c r="B932" i="7"/>
  <c r="E932" i="7"/>
  <c r="C932" i="7"/>
  <c r="B518" i="7"/>
  <c r="D518" i="7"/>
  <c r="E518" i="7"/>
  <c r="C518" i="7"/>
  <c r="E307" i="7"/>
  <c r="D307" i="7"/>
  <c r="C307" i="7"/>
  <c r="B307" i="7"/>
  <c r="C857" i="7"/>
  <c r="D857" i="7"/>
  <c r="B857" i="7"/>
  <c r="E857" i="7"/>
  <c r="D411" i="7"/>
  <c r="B411" i="7"/>
  <c r="E411" i="7"/>
  <c r="C411" i="7"/>
  <c r="C651" i="7"/>
  <c r="D651" i="7"/>
  <c r="B651" i="7"/>
  <c r="E651" i="7"/>
  <c r="E976" i="7"/>
  <c r="D976" i="7"/>
  <c r="B976" i="7"/>
  <c r="C976" i="7"/>
  <c r="C295" i="7"/>
  <c r="D295" i="7"/>
  <c r="E295" i="7"/>
  <c r="B295" i="7"/>
  <c r="E473" i="7"/>
  <c r="D473" i="7"/>
  <c r="C473" i="7"/>
  <c r="B473" i="7"/>
  <c r="E726" i="7"/>
  <c r="D726" i="7"/>
  <c r="B726" i="7"/>
  <c r="C726" i="7"/>
  <c r="D825" i="7"/>
  <c r="C825" i="7"/>
  <c r="B825" i="7"/>
  <c r="E825" i="7"/>
  <c r="B6" i="7"/>
  <c r="D6" i="7"/>
  <c r="E6" i="7"/>
  <c r="C6" i="7"/>
  <c r="C630" i="7"/>
  <c r="B630" i="7"/>
  <c r="D630" i="7"/>
  <c r="E630" i="7"/>
  <c r="B144" i="7"/>
  <c r="D144" i="7"/>
  <c r="C144" i="7"/>
  <c r="E144" i="7"/>
  <c r="B275" i="7"/>
  <c r="E275" i="7"/>
  <c r="C275" i="7"/>
  <c r="D275" i="7"/>
  <c r="E137" i="7"/>
  <c r="B137" i="7"/>
  <c r="D137" i="7"/>
  <c r="C137" i="7"/>
  <c r="D228" i="7"/>
  <c r="C228" i="7"/>
  <c r="B228" i="7"/>
  <c r="E228" i="7"/>
  <c r="C18" i="7"/>
  <c r="E18" i="7"/>
  <c r="B18" i="7"/>
  <c r="D18" i="7"/>
  <c r="D180" i="7"/>
  <c r="C180" i="7"/>
  <c r="E180" i="7"/>
  <c r="B180" i="7"/>
  <c r="B452" i="7"/>
  <c r="D452" i="7"/>
  <c r="E452" i="7"/>
  <c r="C452" i="7"/>
  <c r="C440" i="7"/>
  <c r="B440" i="7"/>
  <c r="E440" i="7"/>
  <c r="D440" i="7"/>
  <c r="D667" i="7"/>
  <c r="E667" i="7"/>
  <c r="B667" i="7"/>
  <c r="C667" i="7"/>
  <c r="C660" i="7"/>
  <c r="D660" i="7"/>
  <c r="B660" i="7"/>
  <c r="E660" i="7"/>
  <c r="B752" i="7"/>
  <c r="C752" i="7"/>
  <c r="E752" i="7"/>
  <c r="D752" i="7"/>
  <c r="E353" i="7"/>
  <c r="D353" i="7"/>
  <c r="C353" i="7"/>
  <c r="B353" i="7"/>
  <c r="C500" i="7"/>
  <c r="B500" i="7"/>
  <c r="E500" i="7"/>
  <c r="D500" i="7"/>
  <c r="D200" i="7"/>
  <c r="E200" i="7"/>
  <c r="C200" i="7"/>
  <c r="B200" i="7"/>
  <c r="B720" i="7"/>
  <c r="C720" i="7"/>
  <c r="E720" i="7"/>
  <c r="D720" i="7"/>
  <c r="E514" i="7"/>
  <c r="D514" i="7"/>
  <c r="C514" i="7"/>
  <c r="B514" i="7"/>
  <c r="B749" i="7"/>
  <c r="C749" i="7"/>
  <c r="D749" i="7"/>
  <c r="E749" i="7"/>
  <c r="D190" i="7"/>
  <c r="B190" i="7"/>
  <c r="C190" i="7"/>
  <c r="E190" i="7"/>
  <c r="E379" i="7"/>
  <c r="B379" i="7"/>
  <c r="C379" i="7"/>
  <c r="D379" i="7"/>
  <c r="B173" i="7"/>
  <c r="C173" i="7"/>
  <c r="D173" i="7"/>
  <c r="E173" i="7"/>
  <c r="C879" i="7"/>
  <c r="B879" i="7"/>
  <c r="D879" i="7"/>
  <c r="E879" i="7"/>
  <c r="E702" i="7"/>
  <c r="C702" i="7"/>
  <c r="B702" i="7"/>
  <c r="D702" i="7"/>
  <c r="E603" i="7"/>
  <c r="D603" i="7"/>
  <c r="B603" i="7"/>
  <c r="C603" i="7"/>
  <c r="D378" i="7"/>
  <c r="C378" i="7"/>
  <c r="B378" i="7"/>
  <c r="E378" i="7"/>
  <c r="D256" i="7"/>
  <c r="E256" i="7"/>
  <c r="B256" i="7"/>
  <c r="C256" i="7"/>
  <c r="D498" i="7"/>
  <c r="B498" i="7"/>
  <c r="E498" i="7"/>
  <c r="C498" i="7"/>
  <c r="D62" i="7"/>
  <c r="E62" i="7"/>
  <c r="B62" i="7"/>
  <c r="C62" i="7"/>
  <c r="B248" i="7"/>
  <c r="D248" i="7"/>
  <c r="C248" i="7"/>
  <c r="E248" i="7"/>
  <c r="C306" i="7"/>
  <c r="E306" i="7"/>
  <c r="D306" i="7"/>
  <c r="B306" i="7"/>
  <c r="E335" i="7"/>
  <c r="D335" i="7"/>
  <c r="B335" i="7"/>
  <c r="C335" i="7"/>
  <c r="C294" i="7"/>
  <c r="B294" i="7"/>
  <c r="D294" i="7"/>
  <c r="E294" i="7"/>
  <c r="C710" i="7"/>
  <c r="D710" i="7"/>
  <c r="E710" i="7"/>
  <c r="B710" i="7"/>
  <c r="E109" i="7"/>
  <c r="B109" i="7"/>
  <c r="C109" i="7"/>
  <c r="D109" i="7"/>
  <c r="C556" i="7"/>
  <c r="B556" i="7"/>
  <c r="E556" i="7"/>
  <c r="D556" i="7"/>
  <c r="E302" i="7"/>
  <c r="D302" i="7"/>
  <c r="C302" i="7"/>
  <c r="B302" i="7"/>
  <c r="X575" i="1"/>
  <c r="X576" i="1" s="1"/>
  <c r="AF593" i="1"/>
  <c r="AF594" i="1" s="1"/>
  <c r="Z351" i="1"/>
  <c r="AF584" i="1" l="1"/>
  <c r="X577" i="1"/>
  <c r="X578" i="1" s="1"/>
  <c r="Z352" i="1"/>
  <c r="AF585" i="1" l="1"/>
  <c r="AF603" i="1"/>
  <c r="X579" i="1"/>
  <c r="X580" i="1" s="1"/>
  <c r="X581" i="1" s="1"/>
  <c r="X582" i="1" s="1"/>
  <c r="X583" i="1" s="1"/>
  <c r="X584" i="1" s="1"/>
  <c r="AF606" i="1"/>
  <c r="AF607" i="1" s="1"/>
  <c r="AF608" i="1" s="1"/>
  <c r="AF609" i="1" s="1"/>
  <c r="Z353" i="1"/>
  <c r="AF586" i="1" l="1"/>
  <c r="AF587" i="1"/>
  <c r="AF588" i="1"/>
  <c r="AF589" i="1" s="1"/>
  <c r="X585" i="1"/>
  <c r="X586" i="1" s="1"/>
  <c r="X587" i="1" s="1"/>
  <c r="X588" i="1" s="1"/>
  <c r="X589" i="1" s="1"/>
  <c r="X590" i="1" s="1"/>
  <c r="X591" i="1" s="1"/>
  <c r="AF611" i="1"/>
  <c r="Z354" i="1"/>
  <c r="AF591" i="1" l="1"/>
  <c r="AF592" i="1" s="1"/>
  <c r="AF596" i="1" s="1"/>
  <c r="X592" i="1"/>
  <c r="X593" i="1" s="1"/>
  <c r="X594" i="1" s="1"/>
  <c r="X595" i="1" s="1"/>
  <c r="X596" i="1" s="1"/>
  <c r="X597" i="1" s="1"/>
  <c r="X598" i="1" s="1"/>
  <c r="Z355" i="1"/>
  <c r="AF595" i="1" l="1"/>
  <c r="AF597" i="1"/>
  <c r="X599" i="1"/>
  <c r="X600" i="1" s="1"/>
  <c r="X601" i="1" s="1"/>
  <c r="AF617" i="1"/>
  <c r="Z356" i="1"/>
  <c r="AF598" i="1" l="1"/>
  <c r="AF599" i="1" s="1"/>
  <c r="AF600" i="1" s="1"/>
  <c r="AF601" i="1" s="1"/>
  <c r="AF602" i="1" s="1"/>
  <c r="AF604" i="1"/>
  <c r="AF605" i="1" s="1"/>
  <c r="X602" i="1"/>
  <c r="X603" i="1" s="1"/>
  <c r="X604" i="1" s="1"/>
  <c r="X605" i="1" s="1"/>
  <c r="X606" i="1" s="1"/>
  <c r="X607" i="1" s="1"/>
  <c r="X608" i="1" s="1"/>
  <c r="X609" i="1" s="1"/>
  <c r="X610" i="1" s="1"/>
  <c r="X611" i="1" s="1"/>
  <c r="X612" i="1" s="1"/>
  <c r="X613" i="1" s="1"/>
  <c r="X614" i="1" s="1"/>
  <c r="X615" i="1" s="1"/>
  <c r="X616" i="1" s="1"/>
  <c r="X617" i="1" s="1"/>
  <c r="AF625" i="1"/>
  <c r="AF626" i="1" s="1"/>
  <c r="Z357" i="1"/>
  <c r="AF610" i="1" l="1"/>
  <c r="X618" i="1"/>
  <c r="X619" i="1" s="1"/>
  <c r="X620" i="1" s="1"/>
  <c r="X621" i="1" s="1"/>
  <c r="X622" i="1" s="1"/>
  <c r="X623" i="1" s="1"/>
  <c r="X624" i="1" s="1"/>
  <c r="X625" i="1" s="1"/>
  <c r="X626" i="1" s="1"/>
  <c r="X627" i="1" s="1"/>
  <c r="X628" i="1" s="1"/>
  <c r="X629" i="1" s="1"/>
  <c r="X630" i="1" s="1"/>
  <c r="Z358" i="1"/>
  <c r="AF612" i="1" l="1"/>
  <c r="X631" i="1"/>
  <c r="X632" i="1" s="1"/>
  <c r="AF632" i="1"/>
  <c r="AF633" i="1" s="1"/>
  <c r="Z359" i="1"/>
  <c r="AF613" i="1" l="1"/>
  <c r="AF614" i="1"/>
  <c r="AF615" i="1" s="1"/>
  <c r="AF616" i="1" s="1"/>
  <c r="AF618" i="1" s="1"/>
  <c r="AF619" i="1" s="1"/>
  <c r="AF620" i="1" s="1"/>
  <c r="AF621" i="1" s="1"/>
  <c r="AF622" i="1" s="1"/>
  <c r="AF623" i="1" s="1"/>
  <c r="X633" i="1"/>
  <c r="Z360" i="1"/>
  <c r="AF627" i="1" l="1"/>
  <c r="AF628" i="1"/>
  <c r="X634" i="1"/>
  <c r="X635" i="1" s="1"/>
  <c r="X636" i="1" s="1"/>
  <c r="AF636" i="1"/>
  <c r="Z361" i="1"/>
  <c r="AF630" i="1" l="1"/>
  <c r="AF631" i="1" s="1"/>
  <c r="AF629" i="1"/>
  <c r="AF634" i="1" s="1"/>
  <c r="AF637" i="1"/>
  <c r="AF638" i="1" s="1"/>
  <c r="X637" i="1"/>
  <c r="X638" i="1" s="1"/>
  <c r="X639" i="1" s="1"/>
  <c r="AF639" i="1"/>
  <c r="Z362" i="1"/>
  <c r="Z363" i="1" s="1"/>
  <c r="Z364" i="1" s="1"/>
  <c r="Z365" i="1" s="1"/>
  <c r="Z366" i="1" s="1"/>
  <c r="Z367" i="1" s="1"/>
  <c r="Z368" i="1" s="1"/>
  <c r="AF635" i="1" l="1"/>
  <c r="AF641" i="1"/>
  <c r="AF642" i="1" s="1"/>
  <c r="AF643" i="1" s="1"/>
  <c r="AF640" i="1"/>
  <c r="X640" i="1"/>
  <c r="X641" i="1" s="1"/>
  <c r="X642" i="1" s="1"/>
  <c r="X643" i="1" s="1"/>
  <c r="X644" i="1" s="1"/>
  <c r="X645" i="1" s="1"/>
  <c r="X646" i="1" s="1"/>
  <c r="X647" i="1" s="1"/>
  <c r="X648" i="1" s="1"/>
  <c r="X649" i="1" s="1"/>
  <c r="X650" i="1" s="1"/>
  <c r="AF644" i="1"/>
  <c r="AF645" i="1" s="1"/>
  <c r="Z369" i="1"/>
  <c r="Z370" i="1" s="1"/>
  <c r="Z371" i="1" s="1"/>
  <c r="Z372" i="1" s="1"/>
  <c r="Z373" i="1" s="1"/>
  <c r="Z374" i="1" s="1"/>
  <c r="Z375" i="1" s="1"/>
  <c r="Z376" i="1" s="1"/>
  <c r="Z377" i="1" s="1"/>
  <c r="Z378" i="1" s="1"/>
  <c r="Z379" i="1" s="1"/>
  <c r="Z380" i="1" s="1"/>
  <c r="Z381" i="1" s="1"/>
  <c r="Z382" i="1" s="1"/>
  <c r="Z383" i="1" s="1"/>
  <c r="Z384" i="1" s="1"/>
  <c r="Z385" i="1" s="1"/>
  <c r="Z386" i="1" s="1"/>
  <c r="Z387" i="1" s="1"/>
  <c r="Z388" i="1" s="1"/>
  <c r="Z389" i="1" s="1"/>
  <c r="Z390" i="1" s="1"/>
  <c r="Z391" i="1" s="1"/>
  <c r="Z392" i="1" s="1"/>
  <c r="Z393" i="1" s="1"/>
  <c r="Z394" i="1" s="1"/>
  <c r="Z395" i="1" s="1"/>
  <c r="Z396" i="1" s="1"/>
  <c r="Z397" i="1" s="1"/>
  <c r="Z398" i="1" s="1"/>
  <c r="Z399" i="1" s="1"/>
  <c r="Z400" i="1" s="1"/>
  <c r="Z401" i="1" s="1"/>
  <c r="Z402" i="1" s="1"/>
  <c r="Z403" i="1" s="1"/>
  <c r="Z404" i="1" s="1"/>
  <c r="Z405" i="1" s="1"/>
  <c r="Z406" i="1" s="1"/>
  <c r="Z407" i="1" s="1"/>
  <c r="Z408" i="1" s="1"/>
  <c r="Z409" i="1" s="1"/>
  <c r="Z410" i="1" s="1"/>
  <c r="Z411" i="1" s="1"/>
  <c r="Z412" i="1" s="1"/>
  <c r="Z413" i="1" s="1"/>
  <c r="Z414" i="1" s="1"/>
  <c r="Z415" i="1" s="1"/>
  <c r="Z416" i="1" s="1"/>
  <c r="Z417" i="1" s="1"/>
  <c r="Z418" i="1" s="1"/>
  <c r="Z419" i="1" s="1"/>
  <c r="Z420" i="1" s="1"/>
  <c r="Z421" i="1" s="1"/>
  <c r="Z422" i="1" s="1"/>
  <c r="Z423" i="1" s="1"/>
  <c r="Z424" i="1" s="1"/>
  <c r="Z425" i="1" s="1"/>
  <c r="AF646" i="1" l="1"/>
  <c r="AF647" i="1" s="1"/>
  <c r="AF648" i="1" s="1"/>
  <c r="X651" i="1"/>
  <c r="X652" i="1" s="1"/>
  <c r="X653" i="1" s="1"/>
  <c r="X654" i="1" s="1"/>
  <c r="X655" i="1" s="1"/>
  <c r="X656" i="1" s="1"/>
  <c r="X657" i="1" s="1"/>
  <c r="X658" i="1" s="1"/>
  <c r="X659" i="1" s="1"/>
  <c r="X660" i="1" s="1"/>
  <c r="X661" i="1" s="1"/>
  <c r="X662" i="1" s="1"/>
  <c r="AF649" i="1"/>
  <c r="AF650" i="1" s="1"/>
  <c r="Z426" i="1"/>
  <c r="Z427" i="1" s="1"/>
  <c r="Z428" i="1" s="1"/>
  <c r="Z429" i="1" s="1"/>
  <c r="Z430" i="1" s="1"/>
  <c r="Z431" i="1" s="1"/>
  <c r="Z432" i="1" s="1"/>
  <c r="Z433" i="1" s="1"/>
  <c r="Z434" i="1" s="1"/>
  <c r="Z435" i="1" s="1"/>
  <c r="Z436" i="1" s="1"/>
  <c r="Z437" i="1" s="1"/>
  <c r="Z438" i="1" s="1"/>
  <c r="Z439" i="1" s="1"/>
  <c r="Z440" i="1" s="1"/>
  <c r="Z441" i="1" s="1"/>
  <c r="Z442" i="1" s="1"/>
  <c r="X663" i="1" l="1"/>
  <c r="X664" i="1" s="1"/>
  <c r="X665" i="1" s="1"/>
  <c r="X666" i="1" s="1"/>
  <c r="X667" i="1" s="1"/>
  <c r="X668" i="1" s="1"/>
  <c r="X669" i="1" s="1"/>
  <c r="X670" i="1" s="1"/>
  <c r="X671" i="1" s="1"/>
  <c r="X672" i="1" s="1"/>
  <c r="X673" i="1" s="1"/>
  <c r="X674" i="1" s="1"/>
  <c r="X675" i="1" s="1"/>
  <c r="AF653" i="1"/>
  <c r="AF651" i="1"/>
  <c r="AF652" i="1" s="1"/>
  <c r="Z443" i="1"/>
  <c r="Z444" i="1" s="1"/>
  <c r="X676" i="1" l="1"/>
  <c r="X677" i="1" s="1"/>
  <c r="X678" i="1" s="1"/>
  <c r="AF654" i="1"/>
  <c r="Z445" i="1"/>
  <c r="Z446" i="1" s="1"/>
  <c r="Z447" i="1" s="1"/>
  <c r="Z448" i="1" s="1"/>
  <c r="X679" i="1" l="1"/>
  <c r="AF655" i="1"/>
  <c r="AF656" i="1" s="1"/>
  <c r="Z449" i="1"/>
  <c r="Z450" i="1" s="1"/>
  <c r="Z451" i="1" s="1"/>
  <c r="Z452" i="1" s="1"/>
  <c r="Z453" i="1" s="1"/>
  <c r="Z454" i="1" s="1"/>
  <c r="Z455" i="1" s="1"/>
  <c r="Z456" i="1" s="1"/>
  <c r="Z457" i="1" s="1"/>
  <c r="Z458" i="1" s="1"/>
  <c r="Z459" i="1" s="1"/>
  <c r="X680" i="1" l="1"/>
  <c r="X681" i="1" s="1"/>
  <c r="X682" i="1" s="1"/>
  <c r="X683" i="1" s="1"/>
  <c r="X684" i="1" s="1"/>
  <c r="AF657" i="1"/>
  <c r="Z460" i="1"/>
  <c r="Z461" i="1" s="1"/>
  <c r="Z462" i="1" s="1"/>
  <c r="Z463" i="1" s="1"/>
  <c r="Z464" i="1" s="1"/>
  <c r="Z465" i="1" s="1"/>
  <c r="Z466" i="1" s="1"/>
  <c r="Z467" i="1" s="1"/>
  <c r="Z468" i="1" s="1"/>
  <c r="Z469" i="1" s="1"/>
  <c r="Z470" i="1" s="1"/>
  <c r="Z471" i="1" s="1"/>
  <c r="X685" i="1" l="1"/>
  <c r="X686" i="1" s="1"/>
  <c r="X687" i="1" s="1"/>
  <c r="X688" i="1" s="1"/>
  <c r="X689" i="1" s="1"/>
  <c r="X690" i="1" s="1"/>
  <c r="X691" i="1" s="1"/>
  <c r="X692" i="1" s="1"/>
  <c r="AF658" i="1"/>
  <c r="Z472" i="1"/>
  <c r="Z473" i="1" s="1"/>
  <c r="Z474" i="1" s="1"/>
  <c r="AF660" i="1" l="1"/>
  <c r="AF659" i="1"/>
  <c r="X693" i="1"/>
  <c r="X694" i="1" s="1"/>
  <c r="X695" i="1" s="1"/>
  <c r="X696" i="1" s="1"/>
  <c r="X697" i="1" s="1"/>
  <c r="X698" i="1" s="1"/>
  <c r="X699" i="1" s="1"/>
  <c r="AF662" i="1"/>
  <c r="Z475" i="1"/>
  <c r="AF661" i="1" l="1"/>
  <c r="AF663" i="1" s="1"/>
  <c r="AF664" i="1"/>
  <c r="X700" i="1"/>
  <c r="X701" i="1" s="1"/>
  <c r="A4" i="4" s="1"/>
  <c r="F21" i="8" s="1"/>
  <c r="AF665" i="1"/>
  <c r="AF666" i="1" s="1"/>
  <c r="Z476" i="1"/>
  <c r="A79" i="4" l="1"/>
  <c r="F79" i="4" s="1"/>
  <c r="G79" i="4" s="1"/>
  <c r="A72" i="4"/>
  <c r="F72" i="4" s="1"/>
  <c r="G72" i="4" s="1"/>
  <c r="A82" i="4"/>
  <c r="F82" i="4" s="1"/>
  <c r="G82" i="4" s="1"/>
  <c r="A52" i="4"/>
  <c r="F52" i="4" s="1"/>
  <c r="G52" i="4" s="1"/>
  <c r="A93" i="4"/>
  <c r="F93" i="4" s="1"/>
  <c r="G93" i="4" s="1"/>
  <c r="A37" i="4"/>
  <c r="F37" i="4" s="1"/>
  <c r="G37" i="4" s="1"/>
  <c r="A16" i="4"/>
  <c r="F16" i="4" s="1"/>
  <c r="G16" i="4" s="1"/>
  <c r="A100" i="4"/>
  <c r="F100" i="4" s="1"/>
  <c r="G100" i="4" s="1"/>
  <c r="A94" i="4"/>
  <c r="F94" i="4" s="1"/>
  <c r="G94" i="4" s="1"/>
  <c r="A32" i="4"/>
  <c r="F32" i="4" s="1"/>
  <c r="G32" i="4" s="1"/>
  <c r="A58" i="4"/>
  <c r="F58" i="4" s="1"/>
  <c r="G58" i="4" s="1"/>
  <c r="A49" i="4"/>
  <c r="F49" i="4" s="1"/>
  <c r="G49" i="4" s="1"/>
  <c r="A78" i="4"/>
  <c r="F78" i="4" s="1"/>
  <c r="G78" i="4" s="1"/>
  <c r="A131" i="4"/>
  <c r="F131" i="4" s="1"/>
  <c r="G131" i="4" s="1"/>
  <c r="A143" i="4"/>
  <c r="F143" i="4" s="1"/>
  <c r="G143" i="4" s="1"/>
  <c r="A20" i="4"/>
  <c r="F20" i="4" s="1"/>
  <c r="G20" i="4" s="1"/>
  <c r="A110" i="4"/>
  <c r="F110" i="4" s="1"/>
  <c r="G110" i="4" s="1"/>
  <c r="A53" i="4"/>
  <c r="F53" i="4" s="1"/>
  <c r="G53" i="4" s="1"/>
  <c r="A598" i="4"/>
  <c r="F598" i="4" s="1"/>
  <c r="G598" i="4" s="1"/>
  <c r="A765" i="4"/>
  <c r="F765" i="4" s="1"/>
  <c r="G765" i="4" s="1"/>
  <c r="A730" i="4"/>
  <c r="F730" i="4" s="1"/>
  <c r="G730" i="4" s="1"/>
  <c r="A843" i="4"/>
  <c r="F843" i="4" s="1"/>
  <c r="G843" i="4" s="1"/>
  <c r="A160" i="4"/>
  <c r="F160" i="4" s="1"/>
  <c r="G160" i="4" s="1"/>
  <c r="A271" i="4"/>
  <c r="F271" i="4" s="1"/>
  <c r="G271" i="4" s="1"/>
  <c r="A403" i="4"/>
  <c r="F403" i="4" s="1"/>
  <c r="G403" i="4" s="1"/>
  <c r="A556" i="4"/>
  <c r="F556" i="4" s="1"/>
  <c r="G556" i="4" s="1"/>
  <c r="A485" i="4"/>
  <c r="F485" i="4" s="1"/>
  <c r="G485" i="4" s="1"/>
  <c r="A833" i="4"/>
  <c r="F833" i="4" s="1"/>
  <c r="G833" i="4" s="1"/>
  <c r="A838" i="4"/>
  <c r="F838" i="4" s="1"/>
  <c r="G838" i="4" s="1"/>
  <c r="A326" i="4"/>
  <c r="F326" i="4" s="1"/>
  <c r="G326" i="4" s="1"/>
  <c r="A970" i="4"/>
  <c r="F970" i="4" s="1"/>
  <c r="G970" i="4" s="1"/>
  <c r="A458" i="4"/>
  <c r="F458" i="4" s="1"/>
  <c r="G458" i="4" s="1"/>
  <c r="A427" i="4"/>
  <c r="F427" i="4" s="1"/>
  <c r="G427" i="4" s="1"/>
  <c r="A585" i="4"/>
  <c r="F585" i="4" s="1"/>
  <c r="G585" i="4" s="1"/>
  <c r="A763" i="4"/>
  <c r="F763" i="4" s="1"/>
  <c r="G763" i="4" s="1"/>
  <c r="A940" i="4"/>
  <c r="F940" i="4" s="1"/>
  <c r="G940" i="4" s="1"/>
  <c r="A221" i="4"/>
  <c r="F221" i="4" s="1"/>
  <c r="G221" i="4" s="1"/>
  <c r="A604" i="4"/>
  <c r="F604" i="4" s="1"/>
  <c r="G604" i="4" s="1"/>
  <c r="A960" i="4"/>
  <c r="F960" i="4" s="1"/>
  <c r="G960" i="4" s="1"/>
  <c r="A574" i="4"/>
  <c r="F574" i="4" s="1"/>
  <c r="G574" i="4" s="1"/>
  <c r="A741" i="4"/>
  <c r="F741" i="4" s="1"/>
  <c r="G741" i="4" s="1"/>
  <c r="A706" i="4"/>
  <c r="F706" i="4" s="1"/>
  <c r="G706" i="4" s="1"/>
  <c r="A804" i="4"/>
  <c r="F804" i="4" s="1"/>
  <c r="G804" i="4" s="1"/>
  <c r="A983" i="4"/>
  <c r="F983" i="4" s="1"/>
  <c r="G983" i="4" s="1"/>
  <c r="A247" i="4"/>
  <c r="F247" i="4" s="1"/>
  <c r="G247" i="4" s="1"/>
  <c r="A694" i="4"/>
  <c r="F694" i="4" s="1"/>
  <c r="G694" i="4" s="1"/>
  <c r="A861" i="4"/>
  <c r="F861" i="4" s="1"/>
  <c r="G861" i="4" s="1"/>
  <c r="A826" i="4"/>
  <c r="F826" i="4" s="1"/>
  <c r="G826" i="4" s="1"/>
  <c r="A996" i="4"/>
  <c r="F996" i="4" s="1"/>
  <c r="G996" i="4" s="1"/>
  <c r="A256" i="4"/>
  <c r="F256" i="4" s="1"/>
  <c r="G256" i="4" s="1"/>
  <c r="A383" i="4"/>
  <c r="F383" i="4" s="1"/>
  <c r="G383" i="4" s="1"/>
  <c r="A532" i="4"/>
  <c r="F532" i="4" s="1"/>
  <c r="G532" i="4" s="1"/>
  <c r="A711" i="4"/>
  <c r="F711" i="4" s="1"/>
  <c r="G711" i="4" s="1"/>
  <c r="A785" i="4"/>
  <c r="F785" i="4" s="1"/>
  <c r="G785" i="4" s="1"/>
  <c r="A235" i="4"/>
  <c r="F235" i="4" s="1"/>
  <c r="G235" i="4" s="1"/>
  <c r="A942" i="4"/>
  <c r="F942" i="4" s="1"/>
  <c r="G942" i="4" s="1"/>
  <c r="A430" i="4"/>
  <c r="F430" i="4" s="1"/>
  <c r="G430" i="4" s="1"/>
  <c r="A597" i="4"/>
  <c r="F597" i="4" s="1"/>
  <c r="G597" i="4" s="1"/>
  <c r="A562" i="4"/>
  <c r="F562" i="4" s="1"/>
  <c r="G562" i="4" s="1"/>
  <c r="A934" i="4"/>
  <c r="F934" i="4" s="1"/>
  <c r="G934" i="4" s="1"/>
  <c r="A422" i="4"/>
  <c r="F422" i="4" s="1"/>
  <c r="G422" i="4" s="1"/>
  <c r="A589" i="4"/>
  <c r="F589" i="4" s="1"/>
  <c r="G589" i="4" s="1"/>
  <c r="A554" i="4"/>
  <c r="F554" i="4" s="1"/>
  <c r="G554" i="4" s="1"/>
  <c r="A561" i="4"/>
  <c r="F561" i="4" s="1"/>
  <c r="G561" i="4" s="1"/>
  <c r="A739" i="4"/>
  <c r="F739" i="4" s="1"/>
  <c r="G739" i="4" s="1"/>
  <c r="A916" i="4"/>
  <c r="F916" i="4" s="1"/>
  <c r="G916" i="4" s="1"/>
  <c r="A206" i="4"/>
  <c r="F206" i="4" s="1"/>
  <c r="G206" i="4" s="1"/>
  <c r="A317" i="4"/>
  <c r="F317" i="4" s="1"/>
  <c r="G317" i="4" s="1"/>
  <c r="A912" i="4"/>
  <c r="F912" i="4" s="1"/>
  <c r="G912" i="4" s="1"/>
  <c r="A314" i="4"/>
  <c r="F314" i="4" s="1"/>
  <c r="G314" i="4" s="1"/>
  <c r="A914" i="4"/>
  <c r="F914" i="4" s="1"/>
  <c r="G914" i="4" s="1"/>
  <c r="A372" i="4"/>
  <c r="F372" i="4" s="1"/>
  <c r="G372" i="4" s="1"/>
  <c r="A569" i="4"/>
  <c r="F569" i="4" s="1"/>
  <c r="G569" i="4" s="1"/>
  <c r="A859" i="4"/>
  <c r="F859" i="4" s="1"/>
  <c r="G859" i="4" s="1"/>
  <c r="A276" i="4"/>
  <c r="F276" i="4" s="1"/>
  <c r="G276" i="4" s="1"/>
  <c r="A795" i="4"/>
  <c r="F795" i="4" s="1"/>
  <c r="G795" i="4" s="1"/>
  <c r="A799" i="4"/>
  <c r="F799" i="4" s="1"/>
  <c r="G799" i="4" s="1"/>
  <c r="A610" i="4"/>
  <c r="F610" i="4" s="1"/>
  <c r="G610" i="4" s="1"/>
  <c r="A167" i="4"/>
  <c r="F167" i="4" s="1"/>
  <c r="G167" i="4" s="1"/>
  <c r="A369" i="4"/>
  <c r="F369" i="4" s="1"/>
  <c r="G369" i="4" s="1"/>
  <c r="A419" i="4"/>
  <c r="F419" i="4" s="1"/>
  <c r="G419" i="4" s="1"/>
  <c r="A771" i="4"/>
  <c r="F771" i="4" s="1"/>
  <c r="G771" i="4" s="1"/>
  <c r="A896" i="4"/>
  <c r="F896" i="4" s="1"/>
  <c r="G896" i="4" s="1"/>
  <c r="A259" i="4"/>
  <c r="F259" i="4" s="1"/>
  <c r="G259" i="4" s="1"/>
  <c r="A101" i="4"/>
  <c r="F101" i="4" s="1"/>
  <c r="G101" i="4" s="1"/>
  <c r="A64" i="4"/>
  <c r="F64" i="4" s="1"/>
  <c r="G64" i="4" s="1"/>
  <c r="A134" i="4"/>
  <c r="F134" i="4" s="1"/>
  <c r="G134" i="4" s="1"/>
  <c r="A54" i="4"/>
  <c r="F54" i="4" s="1"/>
  <c r="G54" i="4" s="1"/>
  <c r="A68" i="4"/>
  <c r="F68" i="4" s="1"/>
  <c r="G68" i="4" s="1"/>
  <c r="A30" i="4"/>
  <c r="F30" i="4" s="1"/>
  <c r="G30" i="4" s="1"/>
  <c r="A60" i="4"/>
  <c r="F60" i="4" s="1"/>
  <c r="G60" i="4" s="1"/>
  <c r="A17" i="4"/>
  <c r="F17" i="4" s="1"/>
  <c r="G17" i="4" s="1"/>
  <c r="A90" i="4"/>
  <c r="F90" i="4" s="1"/>
  <c r="G90" i="4" s="1"/>
  <c r="A116" i="4"/>
  <c r="F116" i="4" s="1"/>
  <c r="G116" i="4" s="1"/>
  <c r="A21" i="4"/>
  <c r="F21" i="4" s="1"/>
  <c r="G21" i="4" s="1"/>
  <c r="A29" i="4"/>
  <c r="F29" i="4" s="1"/>
  <c r="G29" i="4" s="1"/>
  <c r="A106" i="4"/>
  <c r="F106" i="4" s="1"/>
  <c r="G106" i="4" s="1"/>
  <c r="A50" i="4"/>
  <c r="F50" i="4" s="1"/>
  <c r="G50" i="4" s="1"/>
  <c r="A80" i="4"/>
  <c r="F80" i="4" s="1"/>
  <c r="G80" i="4" s="1"/>
  <c r="A95" i="4"/>
  <c r="F95" i="4" s="1"/>
  <c r="G95" i="4" s="1"/>
  <c r="A27" i="4"/>
  <c r="F27" i="4" s="1"/>
  <c r="G27" i="4" s="1"/>
  <c r="A67" i="4"/>
  <c r="F67" i="4" s="1"/>
  <c r="G67" i="4" s="1"/>
  <c r="A534" i="4"/>
  <c r="F534" i="4" s="1"/>
  <c r="G534" i="4" s="1"/>
  <c r="A701" i="4"/>
  <c r="F701" i="4" s="1"/>
  <c r="G701" i="4" s="1"/>
  <c r="A666" i="4"/>
  <c r="F666" i="4" s="1"/>
  <c r="G666" i="4" s="1"/>
  <c r="A740" i="4"/>
  <c r="F740" i="4" s="1"/>
  <c r="G740" i="4" s="1"/>
  <c r="A919" i="4"/>
  <c r="F919" i="4" s="1"/>
  <c r="G919" i="4" s="1"/>
  <c r="A207" i="4"/>
  <c r="F207" i="4" s="1"/>
  <c r="G207" i="4" s="1"/>
  <c r="A318" i="4"/>
  <c r="F318" i="4" s="1"/>
  <c r="G318" i="4" s="1"/>
  <c r="A465" i="4"/>
  <c r="F465" i="4" s="1"/>
  <c r="G465" i="4" s="1"/>
  <c r="A316" i="4"/>
  <c r="F316" i="4" s="1"/>
  <c r="G316" i="4" s="1"/>
  <c r="A628" i="4"/>
  <c r="F628" i="4" s="1"/>
  <c r="G628" i="4" s="1"/>
  <c r="A774" i="4"/>
  <c r="F774" i="4" s="1"/>
  <c r="G774" i="4" s="1"/>
  <c r="A941" i="4"/>
  <c r="F941" i="4" s="1"/>
  <c r="G941" i="4" s="1"/>
  <c r="A906" i="4"/>
  <c r="F906" i="4" s="1"/>
  <c r="G906" i="4" s="1"/>
  <c r="A394" i="4"/>
  <c r="F394" i="4" s="1"/>
  <c r="G394" i="4" s="1"/>
  <c r="A341" i="4"/>
  <c r="F341" i="4" s="1"/>
  <c r="G341" i="4" s="1"/>
  <c r="A489" i="4"/>
  <c r="F489" i="4" s="1"/>
  <c r="G489" i="4" s="1"/>
  <c r="A660" i="4"/>
  <c r="F660" i="4" s="1"/>
  <c r="G660" i="4" s="1"/>
  <c r="A839" i="4"/>
  <c r="F839" i="4" s="1"/>
  <c r="G839" i="4" s="1"/>
  <c r="A157" i="4"/>
  <c r="F157" i="4" s="1"/>
  <c r="G157" i="4" s="1"/>
  <c r="A420" i="4"/>
  <c r="F420" i="4" s="1"/>
  <c r="G420" i="4" s="1"/>
  <c r="A755" i="4"/>
  <c r="F755" i="4" s="1"/>
  <c r="G755" i="4" s="1"/>
  <c r="A510" i="4"/>
  <c r="F510" i="4" s="1"/>
  <c r="G510" i="4" s="1"/>
  <c r="A677" i="4"/>
  <c r="F677" i="4" s="1"/>
  <c r="G677" i="4" s="1"/>
  <c r="A642" i="4"/>
  <c r="F642" i="4" s="1"/>
  <c r="G642" i="4" s="1"/>
  <c r="A703" i="4"/>
  <c r="F703" i="4" s="1"/>
  <c r="G703" i="4" s="1"/>
  <c r="A880" i="4"/>
  <c r="F880" i="4" s="1"/>
  <c r="G880" i="4" s="1"/>
  <c r="A183" i="4"/>
  <c r="F183" i="4" s="1"/>
  <c r="G183" i="4" s="1"/>
  <c r="A630" i="4"/>
  <c r="F630" i="4" s="1"/>
  <c r="G630" i="4" s="1"/>
  <c r="A797" i="4"/>
  <c r="F797" i="4" s="1"/>
  <c r="G797" i="4" s="1"/>
  <c r="A762" i="4"/>
  <c r="F762" i="4" s="1"/>
  <c r="G762" i="4" s="1"/>
  <c r="A895" i="4"/>
  <c r="F895" i="4" s="1"/>
  <c r="G895" i="4" s="1"/>
  <c r="A192" i="4"/>
  <c r="F192" i="4" s="1"/>
  <c r="G192" i="4" s="1"/>
  <c r="A303" i="4"/>
  <c r="F303" i="4" s="1"/>
  <c r="G303" i="4" s="1"/>
  <c r="A445" i="4"/>
  <c r="F445" i="4" s="1"/>
  <c r="G445" i="4" s="1"/>
  <c r="A608" i="4"/>
  <c r="F608" i="4" s="1"/>
  <c r="G608" i="4" s="1"/>
  <c r="A580" i="4"/>
  <c r="F580" i="4" s="1"/>
  <c r="G580" i="4" s="1"/>
  <c r="A936" i="4"/>
  <c r="F936" i="4" s="1"/>
  <c r="G936" i="4" s="1"/>
  <c r="A878" i="4"/>
  <c r="F878" i="4" s="1"/>
  <c r="G878" i="4" s="1"/>
  <c r="A366" i="4"/>
  <c r="F366" i="4" s="1"/>
  <c r="G366" i="4" s="1"/>
  <c r="A533" i="4"/>
  <c r="F533" i="4" s="1"/>
  <c r="G533" i="4" s="1"/>
  <c r="A498" i="4"/>
  <c r="F498" i="4" s="1"/>
  <c r="G498" i="4" s="1"/>
  <c r="A870" i="4"/>
  <c r="F870" i="4" s="1"/>
  <c r="G870" i="4" s="1"/>
  <c r="A358" i="4"/>
  <c r="F358" i="4" s="1"/>
  <c r="G358" i="4" s="1"/>
  <c r="A525" i="4"/>
  <c r="F525" i="4" s="1"/>
  <c r="G525" i="4" s="1"/>
  <c r="A490" i="4"/>
  <c r="F490" i="4" s="1"/>
  <c r="G490" i="4" s="1"/>
  <c r="A469" i="4"/>
  <c r="F469" i="4" s="1"/>
  <c r="G469" i="4" s="1"/>
  <c r="A636" i="4"/>
  <c r="F636" i="4" s="1"/>
  <c r="G636" i="4" s="1"/>
  <c r="A815" i="4"/>
  <c r="F815" i="4" s="1"/>
  <c r="G815" i="4" s="1"/>
  <c r="A992" i="4"/>
  <c r="F992" i="4" s="1"/>
  <c r="G992" i="4" s="1"/>
  <c r="A253" i="4"/>
  <c r="F253" i="4" s="1"/>
  <c r="G253" i="4" s="1"/>
  <c r="A707" i="4"/>
  <c r="F707" i="4" s="1"/>
  <c r="G707" i="4" s="1"/>
  <c r="A186" i="4"/>
  <c r="F186" i="4" s="1"/>
  <c r="G186" i="4" s="1"/>
  <c r="A658" i="4"/>
  <c r="F658" i="4" s="1"/>
  <c r="G658" i="4" s="1"/>
  <c r="A199" i="4"/>
  <c r="F199" i="4" s="1"/>
  <c r="G199" i="4" s="1"/>
  <c r="A391" i="4"/>
  <c r="F391" i="4" s="1"/>
  <c r="G391" i="4" s="1"/>
  <c r="A461" i="4"/>
  <c r="F461" i="4" s="1"/>
  <c r="G461" i="4" s="1"/>
  <c r="A823" i="4"/>
  <c r="F823" i="4" s="1"/>
  <c r="G823" i="4" s="1"/>
  <c r="A999" i="4"/>
  <c r="F999" i="4" s="1"/>
  <c r="G999" i="4" s="1"/>
  <c r="A592" i="4"/>
  <c r="F592" i="4" s="1"/>
  <c r="G592" i="4" s="1"/>
  <c r="A354" i="4"/>
  <c r="F354" i="4" s="1"/>
  <c r="G354" i="4" s="1"/>
  <c r="A776" i="4"/>
  <c r="F776" i="4" s="1"/>
  <c r="G776" i="4" s="1"/>
  <c r="A229" i="4"/>
  <c r="F229" i="4" s="1"/>
  <c r="G229" i="4" s="1"/>
  <c r="A985" i="4"/>
  <c r="F985" i="4" s="1"/>
  <c r="G985" i="4" s="1"/>
  <c r="A388" i="4"/>
  <c r="F388" i="4" s="1"/>
  <c r="G388" i="4" s="1"/>
  <c r="A193" i="4"/>
  <c r="F193" i="4" s="1"/>
  <c r="G193" i="4" s="1"/>
  <c r="A974" i="4"/>
  <c r="F974" i="4" s="1"/>
  <c r="G974" i="4" s="1"/>
  <c r="A103" i="4"/>
  <c r="F103" i="4" s="1"/>
  <c r="G103" i="4" s="1"/>
  <c r="A48" i="4"/>
  <c r="F48" i="4" s="1"/>
  <c r="G48" i="4" s="1"/>
  <c r="A146" i="4"/>
  <c r="F146" i="4" s="1"/>
  <c r="G146" i="4" s="1"/>
  <c r="A87" i="4"/>
  <c r="F87" i="4" s="1"/>
  <c r="G87" i="4" s="1"/>
  <c r="A108" i="4"/>
  <c r="F108" i="4" s="1"/>
  <c r="G108" i="4" s="1"/>
  <c r="A33" i="4"/>
  <c r="F33" i="4" s="1"/>
  <c r="G33" i="4" s="1"/>
  <c r="A140" i="4"/>
  <c r="F140" i="4" s="1"/>
  <c r="G140" i="4" s="1"/>
  <c r="A136" i="4"/>
  <c r="F136" i="4" s="1"/>
  <c r="G136" i="4" s="1"/>
  <c r="A13" i="4"/>
  <c r="F13" i="4" s="1"/>
  <c r="G13" i="4" s="1"/>
  <c r="A84" i="4"/>
  <c r="F84" i="4" s="1"/>
  <c r="G84" i="4" s="1"/>
  <c r="A128" i="4"/>
  <c r="F128" i="4" s="1"/>
  <c r="G128" i="4" s="1"/>
  <c r="A105" i="4"/>
  <c r="F105" i="4" s="1"/>
  <c r="G105" i="4" s="1"/>
  <c r="A99" i="4"/>
  <c r="F99" i="4" s="1"/>
  <c r="G99" i="4" s="1"/>
  <c r="A73" i="4"/>
  <c r="F73" i="4" s="1"/>
  <c r="G73" i="4" s="1"/>
  <c r="A145" i="4"/>
  <c r="F145" i="4" s="1"/>
  <c r="G145" i="4" s="1"/>
  <c r="A40" i="4"/>
  <c r="F40" i="4" s="1"/>
  <c r="G40" i="4" s="1"/>
  <c r="A31" i="4"/>
  <c r="F31" i="4" s="1"/>
  <c r="G31" i="4" s="1"/>
  <c r="A982" i="4"/>
  <c r="F982" i="4" s="1"/>
  <c r="G982" i="4" s="1"/>
  <c r="A470" i="4"/>
  <c r="F470" i="4" s="1"/>
  <c r="G470" i="4" s="1"/>
  <c r="A637" i="4"/>
  <c r="F637" i="4" s="1"/>
  <c r="G637" i="4" s="1"/>
  <c r="A602" i="4"/>
  <c r="F602" i="4" s="1"/>
  <c r="G602" i="4" s="1"/>
  <c r="A639" i="4"/>
  <c r="F639" i="4" s="1"/>
  <c r="G639" i="4" s="1"/>
  <c r="A816" i="4"/>
  <c r="F816" i="4" s="1"/>
  <c r="G816" i="4" s="1"/>
  <c r="A993" i="4"/>
  <c r="F993" i="4" s="1"/>
  <c r="G993" i="4" s="1"/>
  <c r="A254" i="4"/>
  <c r="F254" i="4" s="1"/>
  <c r="G254" i="4" s="1"/>
  <c r="A380" i="4"/>
  <c r="F380" i="4" s="1"/>
  <c r="G380" i="4" s="1"/>
  <c r="A188" i="4"/>
  <c r="F188" i="4" s="1"/>
  <c r="G188" i="4" s="1"/>
  <c r="A440" i="4"/>
  <c r="F440" i="4" s="1"/>
  <c r="G440" i="4" s="1"/>
  <c r="A710" i="4"/>
  <c r="F710" i="4" s="1"/>
  <c r="G710" i="4" s="1"/>
  <c r="A877" i="4"/>
  <c r="F877" i="4" s="1"/>
  <c r="G877" i="4" s="1"/>
  <c r="A842" i="4"/>
  <c r="F842" i="4" s="1"/>
  <c r="G842" i="4" s="1"/>
  <c r="A330" i="4"/>
  <c r="F330" i="4" s="1"/>
  <c r="G330" i="4" s="1"/>
  <c r="A272" i="4"/>
  <c r="F272" i="4" s="1"/>
  <c r="G272" i="4" s="1"/>
  <c r="A404" i="4"/>
  <c r="F404" i="4" s="1"/>
  <c r="G404" i="4" s="1"/>
  <c r="A559" i="4"/>
  <c r="F559" i="4" s="1"/>
  <c r="G559" i="4" s="1"/>
  <c r="A736" i="4"/>
  <c r="F736" i="4" s="1"/>
  <c r="G736" i="4" s="1"/>
  <c r="A836" i="4"/>
  <c r="F836" i="4" s="1"/>
  <c r="G836" i="4" s="1"/>
  <c r="A267" i="4"/>
  <c r="F267" i="4" s="1"/>
  <c r="G267" i="4" s="1"/>
  <c r="A958" i="4"/>
  <c r="F958" i="4" s="1"/>
  <c r="G958" i="4" s="1"/>
  <c r="A446" i="4"/>
  <c r="F446" i="4" s="1"/>
  <c r="G446" i="4" s="1"/>
  <c r="A613" i="4"/>
  <c r="F613" i="4" s="1"/>
  <c r="G613" i="4" s="1"/>
  <c r="A578" i="4"/>
  <c r="F578" i="4" s="1"/>
  <c r="G578" i="4" s="1"/>
  <c r="A600" i="4"/>
  <c r="F600" i="4" s="1"/>
  <c r="G600" i="4" s="1"/>
  <c r="A777" i="4"/>
  <c r="F777" i="4" s="1"/>
  <c r="G777" i="4" s="1"/>
  <c r="A955" i="4"/>
  <c r="F955" i="4" s="1"/>
  <c r="G955" i="4" s="1"/>
  <c r="A566" i="4"/>
  <c r="F566" i="4" s="1"/>
  <c r="G566" i="4" s="1"/>
  <c r="A733" i="4"/>
  <c r="F733" i="4" s="1"/>
  <c r="G733" i="4" s="1"/>
  <c r="A698" i="4"/>
  <c r="F698" i="4" s="1"/>
  <c r="G698" i="4" s="1"/>
  <c r="A792" i="4"/>
  <c r="F792" i="4" s="1"/>
  <c r="G792" i="4" s="1"/>
  <c r="A969" i="4"/>
  <c r="F969" i="4" s="1"/>
  <c r="G969" i="4" s="1"/>
  <c r="A239" i="4"/>
  <c r="F239" i="4" s="1"/>
  <c r="G239" i="4" s="1"/>
  <c r="A360" i="4"/>
  <c r="F360" i="4" s="1"/>
  <c r="G360" i="4" s="1"/>
  <c r="A508" i="4"/>
  <c r="F508" i="4" s="1"/>
  <c r="G508" i="4" s="1"/>
  <c r="A400" i="4"/>
  <c r="F400" i="4" s="1"/>
  <c r="G400" i="4" s="1"/>
  <c r="A731" i="4"/>
  <c r="F731" i="4" s="1"/>
  <c r="G731" i="4" s="1"/>
  <c r="A814" i="4"/>
  <c r="F814" i="4" s="1"/>
  <c r="G814" i="4" s="1"/>
  <c r="A981" i="4"/>
  <c r="F981" i="4" s="1"/>
  <c r="G981" i="4" s="1"/>
  <c r="A946" i="4"/>
  <c r="F946" i="4" s="1"/>
  <c r="G946" i="4" s="1"/>
  <c r="A434" i="4"/>
  <c r="F434" i="4" s="1"/>
  <c r="G434" i="4" s="1"/>
  <c r="A806" i="4"/>
  <c r="F806" i="4" s="1"/>
  <c r="G806" i="4" s="1"/>
  <c r="A973" i="4"/>
  <c r="F973" i="4" s="1"/>
  <c r="G973" i="4" s="1"/>
  <c r="A938" i="4"/>
  <c r="F938" i="4" s="1"/>
  <c r="G938" i="4" s="1"/>
  <c r="A426" i="4"/>
  <c r="F426" i="4" s="1"/>
  <c r="G426" i="4" s="1"/>
  <c r="A384" i="4"/>
  <c r="F384" i="4" s="1"/>
  <c r="G384" i="4" s="1"/>
  <c r="A535" i="4"/>
  <c r="F535" i="4" s="1"/>
  <c r="G535" i="4" s="1"/>
  <c r="A712" i="4"/>
  <c r="F712" i="4" s="1"/>
  <c r="G712" i="4" s="1"/>
  <c r="A889" i="4"/>
  <c r="F889" i="4" s="1"/>
  <c r="G889" i="4" s="1"/>
  <c r="A189" i="4"/>
  <c r="F189" i="4" s="1"/>
  <c r="G189" i="4" s="1"/>
  <c r="A505" i="4"/>
  <c r="F505" i="4" s="1"/>
  <c r="G505" i="4" s="1"/>
  <c r="A857" i="4"/>
  <c r="F857" i="4" s="1"/>
  <c r="G857" i="4" s="1"/>
  <c r="A402" i="4"/>
  <c r="F402" i="4" s="1"/>
  <c r="G402" i="4" s="1"/>
  <c r="A801" i="4"/>
  <c r="F801" i="4" s="1"/>
  <c r="G801" i="4" s="1"/>
  <c r="A245" i="4"/>
  <c r="F245" i="4" s="1"/>
  <c r="G245" i="4" s="1"/>
  <c r="A170" i="4"/>
  <c r="F170" i="4" s="1"/>
  <c r="G170" i="4" s="1"/>
  <c r="A431" i="4"/>
  <c r="F431" i="4" s="1"/>
  <c r="G431" i="4" s="1"/>
  <c r="A257" i="4"/>
  <c r="F257" i="4" s="1"/>
  <c r="G257" i="4" s="1"/>
  <c r="A990" i="4"/>
  <c r="F990" i="4" s="1"/>
  <c r="G990" i="4" s="1"/>
  <c r="A676" i="4"/>
  <c r="F676" i="4" s="1"/>
  <c r="G676" i="4" s="1"/>
  <c r="A571" i="4"/>
  <c r="F571" i="4" s="1"/>
  <c r="G571" i="4" s="1"/>
  <c r="A863" i="4"/>
  <c r="F863" i="4" s="1"/>
  <c r="G863" i="4" s="1"/>
  <c r="A601" i="4"/>
  <c r="F601" i="4" s="1"/>
  <c r="G601" i="4" s="1"/>
  <c r="A923" i="4"/>
  <c r="F923" i="4" s="1"/>
  <c r="G923" i="4" s="1"/>
  <c r="A292" i="4"/>
  <c r="F292" i="4" s="1"/>
  <c r="G292" i="4" s="1"/>
  <c r="A718" i="4"/>
  <c r="F718" i="4" s="1"/>
  <c r="G718" i="4" s="1"/>
  <c r="A70" i="4"/>
  <c r="F70" i="4" s="1"/>
  <c r="G70" i="4" s="1"/>
  <c r="A11" i="4"/>
  <c r="F11" i="4" s="1"/>
  <c r="G11" i="4" s="1"/>
  <c r="A88" i="4"/>
  <c r="F88" i="4" s="1"/>
  <c r="G88" i="4" s="1"/>
  <c r="A75" i="4"/>
  <c r="F75" i="4" s="1"/>
  <c r="G75" i="4" s="1"/>
  <c r="A104" i="4"/>
  <c r="F104" i="4" s="1"/>
  <c r="G104" i="4" s="1"/>
  <c r="A71" i="4"/>
  <c r="F71" i="4" s="1"/>
  <c r="G71" i="4" s="1"/>
  <c r="A22" i="4"/>
  <c r="F22" i="4" s="1"/>
  <c r="G22" i="4" s="1"/>
  <c r="A36" i="4"/>
  <c r="F36" i="4" s="1"/>
  <c r="G36" i="4" s="1"/>
  <c r="A59" i="4"/>
  <c r="F59" i="4" s="1"/>
  <c r="G59" i="4" s="1"/>
  <c r="A61" i="4"/>
  <c r="F61" i="4" s="1"/>
  <c r="G61" i="4" s="1"/>
  <c r="A19" i="4"/>
  <c r="F19" i="4" s="1"/>
  <c r="G19" i="4" s="1"/>
  <c r="A118" i="4"/>
  <c r="F118" i="4" s="1"/>
  <c r="G118" i="4" s="1"/>
  <c r="A97" i="4"/>
  <c r="F97" i="4" s="1"/>
  <c r="G97" i="4" s="1"/>
  <c r="A98" i="4"/>
  <c r="F98" i="4" s="1"/>
  <c r="G98" i="4" s="1"/>
  <c r="A120" i="4"/>
  <c r="F120" i="4" s="1"/>
  <c r="G120" i="4" s="1"/>
  <c r="A133" i="4"/>
  <c r="F133" i="4" s="1"/>
  <c r="G133" i="4" s="1"/>
  <c r="A10" i="4"/>
  <c r="F10" i="4" s="1"/>
  <c r="G10" i="4" s="1"/>
  <c r="A125" i="4"/>
  <c r="F125" i="4" s="1"/>
  <c r="G125" i="4" s="1"/>
  <c r="A918" i="4"/>
  <c r="F918" i="4" s="1"/>
  <c r="G918" i="4" s="1"/>
  <c r="A406" i="4"/>
  <c r="F406" i="4" s="1"/>
  <c r="G406" i="4" s="1"/>
  <c r="A573" i="4"/>
  <c r="F573" i="4" s="1"/>
  <c r="G573" i="4" s="1"/>
  <c r="A538" i="4"/>
  <c r="F538" i="4" s="1"/>
  <c r="G538" i="4" s="1"/>
  <c r="A536" i="4"/>
  <c r="F536" i="4" s="1"/>
  <c r="G536" i="4" s="1"/>
  <c r="A713" i="4"/>
  <c r="F713" i="4" s="1"/>
  <c r="G713" i="4" s="1"/>
  <c r="A891" i="4"/>
  <c r="F891" i="4" s="1"/>
  <c r="G891" i="4" s="1"/>
  <c r="A190" i="4"/>
  <c r="F190" i="4" s="1"/>
  <c r="G190" i="4" s="1"/>
  <c r="A301" i="4"/>
  <c r="F301" i="4" s="1"/>
  <c r="G301" i="4" s="1"/>
  <c r="A860" i="4"/>
  <c r="F860" i="4" s="1"/>
  <c r="G860" i="4" s="1"/>
  <c r="A282" i="4"/>
  <c r="F282" i="4" s="1"/>
  <c r="G282" i="4" s="1"/>
  <c r="A646" i="4"/>
  <c r="F646" i="4" s="1"/>
  <c r="G646" i="4" s="1"/>
  <c r="A813" i="4"/>
  <c r="F813" i="4" s="1"/>
  <c r="G813" i="4" s="1"/>
  <c r="A778" i="4"/>
  <c r="F778" i="4" s="1"/>
  <c r="G778" i="4" s="1"/>
  <c r="A920" i="4"/>
  <c r="F920" i="4" s="1"/>
  <c r="G920" i="4" s="1"/>
  <c r="A208" i="4"/>
  <c r="F208" i="4" s="1"/>
  <c r="G208" i="4" s="1"/>
  <c r="A319" i="4"/>
  <c r="F319" i="4" s="1"/>
  <c r="G319" i="4" s="1"/>
  <c r="A467" i="4"/>
  <c r="F467" i="4" s="1"/>
  <c r="G467" i="4" s="1"/>
  <c r="A633" i="4"/>
  <c r="F633" i="4" s="1"/>
  <c r="G633" i="4" s="1"/>
  <c r="A632" i="4"/>
  <c r="F632" i="4" s="1"/>
  <c r="G632" i="4" s="1"/>
  <c r="A987" i="4"/>
  <c r="F987" i="4" s="1"/>
  <c r="G987" i="4" s="1"/>
  <c r="A894" i="4"/>
  <c r="F894" i="4" s="1"/>
  <c r="G894" i="4" s="1"/>
  <c r="A382" i="4"/>
  <c r="F382" i="4" s="1"/>
  <c r="G382" i="4" s="1"/>
  <c r="A549" i="4"/>
  <c r="F549" i="4" s="1"/>
  <c r="G549" i="4" s="1"/>
  <c r="A514" i="4"/>
  <c r="F514" i="4" s="1"/>
  <c r="G514" i="4" s="1"/>
  <c r="A501" i="4"/>
  <c r="F501" i="4" s="1"/>
  <c r="G501" i="4" s="1"/>
  <c r="A675" i="4"/>
  <c r="F675" i="4" s="1"/>
  <c r="G675" i="4" s="1"/>
  <c r="A852" i="4"/>
  <c r="F852" i="4" s="1"/>
  <c r="G852" i="4" s="1"/>
  <c r="A502" i="4"/>
  <c r="F502" i="4" s="1"/>
  <c r="G502" i="4" s="1"/>
  <c r="A669" i="4"/>
  <c r="F669" i="4" s="1"/>
  <c r="G669" i="4" s="1"/>
  <c r="A634" i="4"/>
  <c r="F634" i="4" s="1"/>
  <c r="G634" i="4" s="1"/>
  <c r="A689" i="4"/>
  <c r="F689" i="4" s="1"/>
  <c r="G689" i="4" s="1"/>
  <c r="A867" i="4"/>
  <c r="F867" i="4" s="1"/>
  <c r="G867" i="4" s="1"/>
  <c r="A175" i="4"/>
  <c r="F175" i="4" s="1"/>
  <c r="G175" i="4" s="1"/>
  <c r="A286" i="4"/>
  <c r="F286" i="4" s="1"/>
  <c r="G286" i="4" s="1"/>
  <c r="A423" i="4"/>
  <c r="F423" i="4" s="1"/>
  <c r="G423" i="4" s="1"/>
  <c r="A252" i="4"/>
  <c r="F252" i="4" s="1"/>
  <c r="G252" i="4" s="1"/>
  <c r="A527" i="4"/>
  <c r="F527" i="4" s="1"/>
  <c r="G527" i="4" s="1"/>
  <c r="A750" i="4"/>
  <c r="F750" i="4" s="1"/>
  <c r="G750" i="4" s="1"/>
  <c r="A917" i="4"/>
  <c r="F917" i="4" s="1"/>
  <c r="G917" i="4" s="1"/>
  <c r="A882" i="4"/>
  <c r="F882" i="4" s="1"/>
  <c r="G882" i="4" s="1"/>
  <c r="A370" i="4"/>
  <c r="F370" i="4" s="1"/>
  <c r="G370" i="4" s="1"/>
  <c r="A742" i="4"/>
  <c r="F742" i="4" s="1"/>
  <c r="G742" i="4" s="1"/>
  <c r="A909" i="4"/>
  <c r="F909" i="4" s="1"/>
  <c r="G909" i="4" s="1"/>
  <c r="A874" i="4"/>
  <c r="F874" i="4" s="1"/>
  <c r="G874" i="4" s="1"/>
  <c r="A362" i="4"/>
  <c r="F362" i="4" s="1"/>
  <c r="G362" i="4" s="1"/>
  <c r="A304" i="4"/>
  <c r="F304" i="4" s="1"/>
  <c r="G304" i="4" s="1"/>
  <c r="A447" i="4"/>
  <c r="F447" i="4" s="1"/>
  <c r="G447" i="4" s="1"/>
  <c r="A609" i="4"/>
  <c r="F609" i="4" s="1"/>
  <c r="G609" i="4" s="1"/>
  <c r="A787" i="4"/>
  <c r="F787" i="4" s="1"/>
  <c r="G787" i="4" s="1"/>
  <c r="A939" i="4"/>
  <c r="F939" i="4" s="1"/>
  <c r="G939" i="4" s="1"/>
  <c r="A335" i="4"/>
  <c r="F335" i="4" s="1"/>
  <c r="G335" i="4" s="1"/>
  <c r="A652" i="4"/>
  <c r="F652" i="4" s="1"/>
  <c r="G652" i="4" s="1"/>
  <c r="A728" i="4"/>
  <c r="F728" i="4" s="1"/>
  <c r="G728" i="4" s="1"/>
  <c r="A596" i="4"/>
  <c r="F596" i="4" s="1"/>
  <c r="G596" i="4" s="1"/>
  <c r="A913" i="4"/>
  <c r="F913" i="4" s="1"/>
  <c r="G913" i="4" s="1"/>
  <c r="A627" i="4"/>
  <c r="F627" i="4" s="1"/>
  <c r="G627" i="4" s="1"/>
  <c r="A975" i="4"/>
  <c r="F975" i="4" s="1"/>
  <c r="G975" i="4" s="1"/>
  <c r="A368" i="4"/>
  <c r="F368" i="4" s="1"/>
  <c r="G368" i="4" s="1"/>
  <c r="A734" i="4"/>
  <c r="F734" i="4" s="1"/>
  <c r="G734" i="4" s="1"/>
  <c r="A437" i="4"/>
  <c r="F437" i="4" s="1"/>
  <c r="G437" i="4" s="1"/>
  <c r="A392" i="4"/>
  <c r="F392" i="4" s="1"/>
  <c r="G392" i="4" s="1"/>
  <c r="A464" i="4"/>
  <c r="F464" i="4" s="1"/>
  <c r="G464" i="4" s="1"/>
  <c r="A417" i="4"/>
  <c r="F417" i="4" s="1"/>
  <c r="G417" i="4" s="1"/>
  <c r="A515" i="4"/>
  <c r="F515" i="4" s="1"/>
  <c r="G515" i="4" s="1"/>
  <c r="A452" i="4"/>
  <c r="F452" i="4" s="1"/>
  <c r="G452" i="4" s="1"/>
  <c r="A102" i="4"/>
  <c r="F102" i="4" s="1"/>
  <c r="G102" i="4" s="1"/>
  <c r="A12" i="4"/>
  <c r="F12" i="4" s="1"/>
  <c r="G12" i="4" s="1"/>
  <c r="A81" i="4"/>
  <c r="F81" i="4" s="1"/>
  <c r="G81" i="4" s="1"/>
  <c r="A56" i="4"/>
  <c r="F56" i="4" s="1"/>
  <c r="G56" i="4" s="1"/>
  <c r="A117" i="4"/>
  <c r="F117" i="4" s="1"/>
  <c r="G117" i="4" s="1"/>
  <c r="A138" i="4"/>
  <c r="F138" i="4" s="1"/>
  <c r="G138" i="4" s="1"/>
  <c r="A83" i="4"/>
  <c r="F83" i="4" s="1"/>
  <c r="G83" i="4" s="1"/>
  <c r="A121" i="4"/>
  <c r="F121" i="4" s="1"/>
  <c r="G121" i="4" s="1"/>
  <c r="A9" i="4"/>
  <c r="F9" i="4" s="1"/>
  <c r="G9" i="4" s="1"/>
  <c r="A5" i="4"/>
  <c r="F5" i="4" s="1"/>
  <c r="G5" i="4" s="1"/>
  <c r="A23" i="4"/>
  <c r="F23" i="4" s="1"/>
  <c r="G23" i="4" s="1"/>
  <c r="A132" i="4"/>
  <c r="F132" i="4" s="1"/>
  <c r="G132" i="4" s="1"/>
  <c r="A76" i="4"/>
  <c r="F76" i="4" s="1"/>
  <c r="G76" i="4" s="1"/>
  <c r="A39" i="4"/>
  <c r="F39" i="4" s="1"/>
  <c r="G39" i="4" s="1"/>
  <c r="A63" i="4"/>
  <c r="F63" i="4" s="1"/>
  <c r="G63" i="4" s="1"/>
  <c r="A69" i="4"/>
  <c r="F69" i="4" s="1"/>
  <c r="G69" i="4" s="1"/>
  <c r="A113" i="4"/>
  <c r="F113" i="4" s="1"/>
  <c r="G113" i="4" s="1"/>
  <c r="A91" i="4"/>
  <c r="F91" i="4" s="1"/>
  <c r="G91" i="4" s="1"/>
  <c r="A854" i="4"/>
  <c r="F854" i="4" s="1"/>
  <c r="G854" i="4" s="1"/>
  <c r="A342" i="4"/>
  <c r="F342" i="4" s="1"/>
  <c r="G342" i="4" s="1"/>
  <c r="A986" i="4"/>
  <c r="F986" i="4" s="1"/>
  <c r="G986" i="4" s="1"/>
  <c r="A474" i="4"/>
  <c r="F474" i="4" s="1"/>
  <c r="G474" i="4" s="1"/>
  <c r="A448" i="4"/>
  <c r="F448" i="4" s="1"/>
  <c r="G448" i="4" s="1"/>
  <c r="A611" i="4"/>
  <c r="F611" i="4" s="1"/>
  <c r="G611" i="4" s="1"/>
  <c r="A788" i="4"/>
  <c r="F788" i="4" s="1"/>
  <c r="G788" i="4" s="1"/>
  <c r="A967" i="4"/>
  <c r="F967" i="4" s="1"/>
  <c r="G967" i="4" s="1"/>
  <c r="A237" i="4"/>
  <c r="F237" i="4" s="1"/>
  <c r="G237" i="4" s="1"/>
  <c r="A656" i="4"/>
  <c r="F656" i="4" s="1"/>
  <c r="G656" i="4" s="1"/>
  <c r="A154" i="4"/>
  <c r="F154" i="4" s="1"/>
  <c r="G154" i="4" s="1"/>
  <c r="A582" i="4"/>
  <c r="F582" i="4" s="1"/>
  <c r="G582" i="4" s="1"/>
  <c r="A749" i="4"/>
  <c r="F749" i="4" s="1"/>
  <c r="G749" i="4" s="1"/>
  <c r="A714" i="4"/>
  <c r="F714" i="4" s="1"/>
  <c r="G714" i="4" s="1"/>
  <c r="A817" i="4"/>
  <c r="F817" i="4" s="1"/>
  <c r="G817" i="4" s="1"/>
  <c r="A995" i="4"/>
  <c r="F995" i="4" s="1"/>
  <c r="G995" i="4" s="1"/>
  <c r="A255" i="4"/>
  <c r="F255" i="4" s="1"/>
  <c r="G255" i="4" s="1"/>
  <c r="A381" i="4"/>
  <c r="F381" i="4" s="1"/>
  <c r="G381" i="4" s="1"/>
  <c r="A531" i="4"/>
  <c r="F531" i="4" s="1"/>
  <c r="G531" i="4" s="1"/>
  <c r="A443" i="4"/>
  <c r="F443" i="4" s="1"/>
  <c r="G443" i="4" s="1"/>
  <c r="A783" i="4"/>
  <c r="F783" i="4" s="1"/>
  <c r="G783" i="4" s="1"/>
  <c r="A830" i="4"/>
  <c r="F830" i="4" s="1"/>
  <c r="G830" i="4" s="1"/>
  <c r="A997" i="4"/>
  <c r="F997" i="4" s="1"/>
  <c r="G997" i="4" s="1"/>
  <c r="A962" i="4"/>
  <c r="F962" i="4" s="1"/>
  <c r="G962" i="4" s="1"/>
  <c r="A450" i="4"/>
  <c r="F450" i="4" s="1"/>
  <c r="G450" i="4" s="1"/>
  <c r="A416" i="4"/>
  <c r="F416" i="4" s="1"/>
  <c r="G416" i="4" s="1"/>
  <c r="A572" i="4"/>
  <c r="F572" i="4" s="1"/>
  <c r="G572" i="4" s="1"/>
  <c r="A950" i="4"/>
  <c r="F950" i="4" s="1"/>
  <c r="G950" i="4" s="1"/>
  <c r="A438" i="4"/>
  <c r="F438" i="4" s="1"/>
  <c r="G438" i="4" s="1"/>
  <c r="A605" i="4"/>
  <c r="F605" i="4" s="1"/>
  <c r="G605" i="4" s="1"/>
  <c r="A570" i="4"/>
  <c r="F570" i="4" s="1"/>
  <c r="G570" i="4" s="1"/>
  <c r="A587" i="4"/>
  <c r="F587" i="4" s="1"/>
  <c r="G587" i="4" s="1"/>
  <c r="A764" i="4"/>
  <c r="F764" i="4" s="1"/>
  <c r="G764" i="4" s="1"/>
  <c r="A943" i="4"/>
  <c r="F943" i="4" s="1"/>
  <c r="G943" i="4" s="1"/>
  <c r="A222" i="4"/>
  <c r="F222" i="4" s="1"/>
  <c r="G222" i="4" s="1"/>
  <c r="A337" i="4"/>
  <c r="F337" i="4" s="1"/>
  <c r="G337" i="4" s="1"/>
  <c r="A963" i="4"/>
  <c r="F963" i="4" s="1"/>
  <c r="G963" i="4" s="1"/>
  <c r="A355" i="4"/>
  <c r="F355" i="4" s="1"/>
  <c r="G355" i="4" s="1"/>
  <c r="A686" i="4"/>
  <c r="F686" i="4" s="1"/>
  <c r="G686" i="4" s="1"/>
  <c r="A853" i="4"/>
  <c r="F853" i="4" s="1"/>
  <c r="G853" i="4" s="1"/>
  <c r="A818" i="4"/>
  <c r="F818" i="4" s="1"/>
  <c r="G818" i="4" s="1"/>
  <c r="A984" i="4"/>
  <c r="F984" i="4" s="1"/>
  <c r="G984" i="4" s="1"/>
  <c r="A678" i="4"/>
  <c r="F678" i="4" s="1"/>
  <c r="G678" i="4" s="1"/>
  <c r="A845" i="4"/>
  <c r="F845" i="4" s="1"/>
  <c r="G845" i="4" s="1"/>
  <c r="A810" i="4"/>
  <c r="F810" i="4" s="1"/>
  <c r="G810" i="4" s="1"/>
  <c r="A971" i="4"/>
  <c r="F971" i="4" s="1"/>
  <c r="G971" i="4" s="1"/>
  <c r="A240" i="4"/>
  <c r="F240" i="4" s="1"/>
  <c r="G240" i="4" s="1"/>
  <c r="A361" i="4"/>
  <c r="F361" i="4" s="1"/>
  <c r="G361" i="4" s="1"/>
  <c r="A509" i="4"/>
  <c r="F509" i="4" s="1"/>
  <c r="G509" i="4" s="1"/>
  <c r="A684" i="4"/>
  <c r="F684" i="4" s="1"/>
  <c r="G684" i="4" s="1"/>
  <c r="A735" i="4"/>
  <c r="F735" i="4" s="1"/>
  <c r="G735" i="4" s="1"/>
  <c r="A203" i="4"/>
  <c r="F203" i="4" s="1"/>
  <c r="G203" i="4" s="1"/>
  <c r="A782" i="4"/>
  <c r="F782" i="4" s="1"/>
  <c r="G782" i="4" s="1"/>
  <c r="A459" i="4"/>
  <c r="F459" i="4" s="1"/>
  <c r="G459" i="4" s="1"/>
  <c r="A413" i="4"/>
  <c r="F413" i="4" s="1"/>
  <c r="G413" i="4" s="1"/>
  <c r="A507" i="4"/>
  <c r="F507" i="4" s="1"/>
  <c r="G507" i="4" s="1"/>
  <c r="A439" i="4"/>
  <c r="F439" i="4" s="1"/>
  <c r="G439" i="4" s="1"/>
  <c r="A564" i="4"/>
  <c r="F564" i="4" s="1"/>
  <c r="G564" i="4" s="1"/>
  <c r="A540" i="4"/>
  <c r="F540" i="4" s="1"/>
  <c r="G540" i="4" s="1"/>
  <c r="A478" i="4"/>
  <c r="F478" i="4" s="1"/>
  <c r="G478" i="4" s="1"/>
  <c r="A232" i="4"/>
  <c r="F232" i="4" s="1"/>
  <c r="G232" i="4" s="1"/>
  <c r="A246" i="4"/>
  <c r="F246" i="4" s="1"/>
  <c r="G246" i="4" s="1"/>
  <c r="A172" i="4"/>
  <c r="F172" i="4" s="1"/>
  <c r="G172" i="4" s="1"/>
  <c r="A265" i="4"/>
  <c r="F265" i="4" s="1"/>
  <c r="G265" i="4" s="1"/>
  <c r="A210" i="4"/>
  <c r="F210" i="4" s="1"/>
  <c r="G210" i="4" s="1"/>
  <c r="A641" i="4"/>
  <c r="F641" i="4" s="1"/>
  <c r="G641" i="4" s="1"/>
  <c r="A89" i="4"/>
  <c r="F89" i="4" s="1"/>
  <c r="G89" i="4" s="1"/>
  <c r="A25" i="4"/>
  <c r="F25" i="4" s="1"/>
  <c r="G25" i="4" s="1"/>
  <c r="A114" i="4"/>
  <c r="F114" i="4" s="1"/>
  <c r="G114" i="4" s="1"/>
  <c r="A28" i="4"/>
  <c r="F28" i="4" s="1"/>
  <c r="G28" i="4" s="1"/>
  <c r="A14" i="4"/>
  <c r="F14" i="4" s="1"/>
  <c r="G14" i="4" s="1"/>
  <c r="A44" i="4"/>
  <c r="F44" i="4" s="1"/>
  <c r="G44" i="4" s="1"/>
  <c r="A130" i="4"/>
  <c r="F130" i="4" s="1"/>
  <c r="G130" i="4" s="1"/>
  <c r="A107" i="4"/>
  <c r="F107" i="4" s="1"/>
  <c r="G107" i="4" s="1"/>
  <c r="A139" i="4"/>
  <c r="F139" i="4" s="1"/>
  <c r="G139" i="4" s="1"/>
  <c r="A77" i="4"/>
  <c r="F77" i="4" s="1"/>
  <c r="G77" i="4" s="1"/>
  <c r="A144" i="4"/>
  <c r="F144" i="4" s="1"/>
  <c r="G144" i="4" s="1"/>
  <c r="A35" i="4"/>
  <c r="F35" i="4" s="1"/>
  <c r="G35" i="4" s="1"/>
  <c r="A55" i="4"/>
  <c r="F55" i="4" s="1"/>
  <c r="G55" i="4" s="1"/>
  <c r="A115" i="4"/>
  <c r="F115" i="4" s="1"/>
  <c r="G115" i="4" s="1"/>
  <c r="A119" i="4"/>
  <c r="F119" i="4" s="1"/>
  <c r="G119" i="4" s="1"/>
  <c r="A47" i="4"/>
  <c r="F47" i="4" s="1"/>
  <c r="G47" i="4" s="1"/>
  <c r="A127" i="4"/>
  <c r="F127" i="4" s="1"/>
  <c r="G127" i="4" s="1"/>
  <c r="A142" i="4"/>
  <c r="F142" i="4" s="1"/>
  <c r="G142" i="4" s="1"/>
  <c r="A790" i="4"/>
  <c r="F790" i="4" s="1"/>
  <c r="G790" i="4" s="1"/>
  <c r="A957" i="4"/>
  <c r="F957" i="4" s="1"/>
  <c r="G957" i="4" s="1"/>
  <c r="A922" i="4"/>
  <c r="F922" i="4" s="1"/>
  <c r="G922" i="4" s="1"/>
  <c r="A410" i="4"/>
  <c r="F410" i="4" s="1"/>
  <c r="G410" i="4" s="1"/>
  <c r="A363" i="4"/>
  <c r="F363" i="4" s="1"/>
  <c r="G363" i="4" s="1"/>
  <c r="A511" i="4"/>
  <c r="F511" i="4" s="1"/>
  <c r="G511" i="4" s="1"/>
  <c r="A687" i="4"/>
  <c r="F687" i="4" s="1"/>
  <c r="G687" i="4" s="1"/>
  <c r="A864" i="4"/>
  <c r="F864" i="4" s="1"/>
  <c r="G864" i="4" s="1"/>
  <c r="A173" i="4"/>
  <c r="F173" i="4" s="1"/>
  <c r="G173" i="4" s="1"/>
  <c r="A463" i="4"/>
  <c r="F463" i="4" s="1"/>
  <c r="G463" i="4" s="1"/>
  <c r="A807" i="4"/>
  <c r="F807" i="4" s="1"/>
  <c r="G807" i="4" s="1"/>
  <c r="A518" i="4"/>
  <c r="F518" i="4" s="1"/>
  <c r="G518" i="4" s="1"/>
  <c r="A685" i="4"/>
  <c r="F685" i="4" s="1"/>
  <c r="G685" i="4" s="1"/>
  <c r="A650" i="4"/>
  <c r="F650" i="4" s="1"/>
  <c r="G650" i="4" s="1"/>
  <c r="A715" i="4"/>
  <c r="F715" i="4" s="1"/>
  <c r="G715" i="4" s="1"/>
  <c r="A892" i="4"/>
  <c r="F892" i="4" s="1"/>
  <c r="G892" i="4" s="1"/>
  <c r="A191" i="4"/>
  <c r="F191" i="4" s="1"/>
  <c r="G191" i="4" s="1"/>
  <c r="A302" i="4"/>
  <c r="F302" i="4" s="1"/>
  <c r="G302" i="4" s="1"/>
  <c r="A444" i="4"/>
  <c r="F444" i="4" s="1"/>
  <c r="G444" i="4" s="1"/>
  <c r="A284" i="4"/>
  <c r="F284" i="4" s="1"/>
  <c r="G284" i="4" s="1"/>
  <c r="A577" i="4"/>
  <c r="F577" i="4" s="1"/>
  <c r="G577" i="4" s="1"/>
  <c r="A766" i="4"/>
  <c r="F766" i="4" s="1"/>
  <c r="G766" i="4" s="1"/>
  <c r="A933" i="4"/>
  <c r="F933" i="4" s="1"/>
  <c r="G933" i="4" s="1"/>
  <c r="A898" i="4"/>
  <c r="F898" i="4" s="1"/>
  <c r="G898" i="4" s="1"/>
  <c r="A386" i="4"/>
  <c r="F386" i="4" s="1"/>
  <c r="G386" i="4" s="1"/>
  <c r="A331" i="4"/>
  <c r="F331" i="4" s="1"/>
  <c r="G331" i="4" s="1"/>
  <c r="A479" i="4"/>
  <c r="F479" i="4" s="1"/>
  <c r="G479" i="4" s="1"/>
  <c r="A886" i="4"/>
  <c r="F886" i="4" s="1"/>
  <c r="G886" i="4" s="1"/>
  <c r="A374" i="4"/>
  <c r="F374" i="4" s="1"/>
  <c r="G374" i="4" s="1"/>
  <c r="A541" i="4"/>
  <c r="F541" i="4" s="1"/>
  <c r="G541" i="4" s="1"/>
  <c r="A506" i="4"/>
  <c r="F506" i="4" s="1"/>
  <c r="G506" i="4" s="1"/>
  <c r="A491" i="4"/>
  <c r="F491" i="4" s="1"/>
  <c r="G491" i="4" s="1"/>
  <c r="A663" i="4"/>
  <c r="F663" i="4" s="1"/>
  <c r="G663" i="4" s="1"/>
  <c r="A840" i="4"/>
  <c r="F840" i="4" s="1"/>
  <c r="G840" i="4" s="1"/>
  <c r="A158" i="4"/>
  <c r="F158" i="4" s="1"/>
  <c r="G158" i="4" s="1"/>
  <c r="A269" i="4"/>
  <c r="F269" i="4" s="1"/>
  <c r="G269" i="4" s="1"/>
  <c r="A759" i="4"/>
  <c r="F759" i="4" s="1"/>
  <c r="G759" i="4" s="1"/>
  <c r="A218" i="4"/>
  <c r="F218" i="4" s="1"/>
  <c r="G218" i="4" s="1"/>
  <c r="A622" i="4"/>
  <c r="F622" i="4" s="1"/>
  <c r="G622" i="4" s="1"/>
  <c r="A789" i="4"/>
  <c r="F789" i="4" s="1"/>
  <c r="G789" i="4" s="1"/>
  <c r="A754" i="4"/>
  <c r="F754" i="4" s="1"/>
  <c r="G754" i="4" s="1"/>
  <c r="A881" i="4"/>
  <c r="F881" i="4" s="1"/>
  <c r="G881" i="4" s="1"/>
  <c r="A614" i="4"/>
  <c r="F614" i="4" s="1"/>
  <c r="G614" i="4" s="1"/>
  <c r="A781" i="4"/>
  <c r="F781" i="4" s="1"/>
  <c r="G781" i="4" s="1"/>
  <c r="A746" i="4"/>
  <c r="F746" i="4" s="1"/>
  <c r="G746" i="4" s="1"/>
  <c r="A868" i="4"/>
  <c r="F868" i="4" s="1"/>
  <c r="G868" i="4" s="1"/>
  <c r="A176" i="4"/>
  <c r="F176" i="4" s="1"/>
  <c r="G176" i="4" s="1"/>
  <c r="A287" i="4"/>
  <c r="F287" i="4" s="1"/>
  <c r="G287" i="4" s="1"/>
  <c r="A424" i="4"/>
  <c r="F424" i="4" s="1"/>
  <c r="G424" i="4" s="1"/>
  <c r="A583" i="4"/>
  <c r="F583" i="4" s="1"/>
  <c r="G583" i="4" s="1"/>
  <c r="A529" i="4"/>
  <c r="F529" i="4" s="1"/>
  <c r="G529" i="4" s="1"/>
  <c r="A884" i="4"/>
  <c r="F884" i="4" s="1"/>
  <c r="G884" i="4" s="1"/>
  <c r="A526" i="4"/>
  <c r="F526" i="4" s="1"/>
  <c r="G526" i="4" s="1"/>
  <c r="A248" i="4"/>
  <c r="F248" i="4" s="1"/>
  <c r="G248" i="4" s="1"/>
  <c r="A262" i="4"/>
  <c r="F262" i="4" s="1"/>
  <c r="G262" i="4" s="1"/>
  <c r="A204" i="4"/>
  <c r="F204" i="4" s="1"/>
  <c r="G204" i="4" s="1"/>
  <c r="A281" i="4"/>
  <c r="F281" i="4" s="1"/>
  <c r="G281" i="4" s="1"/>
  <c r="A242" i="4"/>
  <c r="F242" i="4" s="1"/>
  <c r="G242" i="4" s="1"/>
  <c r="A744" i="4"/>
  <c r="F744" i="4" s="1"/>
  <c r="G744" i="4" s="1"/>
  <c r="A901" i="4"/>
  <c r="F901" i="4" s="1"/>
  <c r="G901" i="4" s="1"/>
  <c r="A855" i="4"/>
  <c r="F855" i="4" s="1"/>
  <c r="G855" i="4" s="1"/>
  <c r="A953" i="4"/>
  <c r="F953" i="4" s="1"/>
  <c r="G953" i="4" s="1"/>
  <c r="A631" i="4"/>
  <c r="F631" i="4" s="1"/>
  <c r="G631" i="4" s="1"/>
  <c r="A977" i="4"/>
  <c r="F977" i="4" s="1"/>
  <c r="G977" i="4" s="1"/>
  <c r="A665" i="4"/>
  <c r="F665" i="4" s="1"/>
  <c r="G665" i="4" s="1"/>
  <c r="A844" i="4"/>
  <c r="F844" i="4" s="1"/>
  <c r="G844" i="4" s="1"/>
  <c r="A126" i="4"/>
  <c r="F126" i="4" s="1"/>
  <c r="G126" i="4" s="1"/>
  <c r="A65" i="4"/>
  <c r="F65" i="4" s="1"/>
  <c r="G65" i="4" s="1"/>
  <c r="A57" i="4"/>
  <c r="F57" i="4" s="1"/>
  <c r="G57" i="4" s="1"/>
  <c r="A15" i="4"/>
  <c r="F15" i="4" s="1"/>
  <c r="G15" i="4" s="1"/>
  <c r="A51" i="4"/>
  <c r="F51" i="4" s="1"/>
  <c r="G51" i="4" s="1"/>
  <c r="A43" i="4"/>
  <c r="F43" i="4" s="1"/>
  <c r="G43" i="4" s="1"/>
  <c r="A66" i="4"/>
  <c r="F66" i="4" s="1"/>
  <c r="G66" i="4" s="1"/>
  <c r="A92" i="4"/>
  <c r="F92" i="4" s="1"/>
  <c r="G92" i="4" s="1"/>
  <c r="A147" i="4"/>
  <c r="F147" i="4" s="1"/>
  <c r="G147" i="4" s="1"/>
  <c r="A26" i="4"/>
  <c r="F26" i="4" s="1"/>
  <c r="G26" i="4" s="1"/>
  <c r="A74" i="4"/>
  <c r="F74" i="4" s="1"/>
  <c r="G74" i="4" s="1"/>
  <c r="A45" i="4"/>
  <c r="F45" i="4" s="1"/>
  <c r="G45" i="4" s="1"/>
  <c r="A135" i="4"/>
  <c r="F135" i="4" s="1"/>
  <c r="G135" i="4" s="1"/>
  <c r="A85" i="4"/>
  <c r="F85" i="4" s="1"/>
  <c r="G85" i="4" s="1"/>
  <c r="A7" i="4"/>
  <c r="F7" i="4" s="1"/>
  <c r="G7" i="4" s="1"/>
  <c r="A141" i="4"/>
  <c r="F141" i="4" s="1"/>
  <c r="G141" i="4" s="1"/>
  <c r="A124" i="4"/>
  <c r="F124" i="4" s="1"/>
  <c r="G124" i="4" s="1"/>
  <c r="A86" i="4"/>
  <c r="F86" i="4" s="1"/>
  <c r="G86" i="4" s="1"/>
  <c r="A726" i="4"/>
  <c r="F726" i="4" s="1"/>
  <c r="G726" i="4" s="1"/>
  <c r="A893" i="4"/>
  <c r="F893" i="4" s="1"/>
  <c r="G893" i="4" s="1"/>
  <c r="A858" i="4"/>
  <c r="F858" i="4" s="1"/>
  <c r="G858" i="4" s="1"/>
  <c r="A346" i="4"/>
  <c r="F346" i="4" s="1"/>
  <c r="G346" i="4" s="1"/>
  <c r="A288" i="4"/>
  <c r="F288" i="4" s="1"/>
  <c r="G288" i="4" s="1"/>
  <c r="A425" i="4"/>
  <c r="F425" i="4" s="1"/>
  <c r="G425" i="4" s="1"/>
  <c r="A584" i="4"/>
  <c r="F584" i="4" s="1"/>
  <c r="G584" i="4" s="1"/>
  <c r="A761" i="4"/>
  <c r="F761" i="4" s="1"/>
  <c r="G761" i="4" s="1"/>
  <c r="A888" i="4"/>
  <c r="F888" i="4" s="1"/>
  <c r="G888" i="4" s="1"/>
  <c r="A299" i="4"/>
  <c r="F299" i="4" s="1"/>
  <c r="G299" i="4" s="1"/>
  <c r="A966" i="4"/>
  <c r="F966" i="4" s="1"/>
  <c r="G966" i="4" s="1"/>
  <c r="A454" i="4"/>
  <c r="F454" i="4" s="1"/>
  <c r="G454" i="4" s="1"/>
  <c r="A621" i="4"/>
  <c r="F621" i="4" s="1"/>
  <c r="G621" i="4" s="1"/>
  <c r="A586" i="4"/>
  <c r="F586" i="4" s="1"/>
  <c r="G586" i="4" s="1"/>
  <c r="A612" i="4"/>
  <c r="F612" i="4" s="1"/>
  <c r="G612" i="4" s="1"/>
  <c r="A791" i="4"/>
  <c r="F791" i="4" s="1"/>
  <c r="G791" i="4" s="1"/>
  <c r="A968" i="4"/>
  <c r="F968" i="4" s="1"/>
  <c r="G968" i="4" s="1"/>
  <c r="A238" i="4"/>
  <c r="F238" i="4" s="1"/>
  <c r="G238" i="4" s="1"/>
  <c r="A359" i="4"/>
  <c r="F359" i="4" s="1"/>
  <c r="G359" i="4" s="1"/>
  <c r="A156" i="4"/>
  <c r="F156" i="4" s="1"/>
  <c r="G156" i="4" s="1"/>
  <c r="A397" i="4"/>
  <c r="F397" i="4" s="1"/>
  <c r="G397" i="4" s="1"/>
  <c r="A702" i="4"/>
  <c r="F702" i="4" s="1"/>
  <c r="G702" i="4" s="1"/>
  <c r="A869" i="4"/>
  <c r="F869" i="4" s="1"/>
  <c r="G869" i="4" s="1"/>
  <c r="A834" i="4"/>
  <c r="F834" i="4" s="1"/>
  <c r="G834" i="4" s="1"/>
  <c r="A322" i="4"/>
  <c r="F322" i="4" s="1"/>
  <c r="G322" i="4" s="1"/>
  <c r="A264" i="4"/>
  <c r="F264" i="4" s="1"/>
  <c r="G264" i="4" s="1"/>
  <c r="A393" i="4"/>
  <c r="F393" i="4" s="1"/>
  <c r="G393" i="4" s="1"/>
  <c r="A822" i="4"/>
  <c r="F822" i="4" s="1"/>
  <c r="G822" i="4" s="1"/>
  <c r="A989" i="4"/>
  <c r="F989" i="4" s="1"/>
  <c r="G989" i="4" s="1"/>
  <c r="A954" i="4"/>
  <c r="F954" i="4" s="1"/>
  <c r="G954" i="4" s="1"/>
  <c r="A442" i="4"/>
  <c r="F442" i="4" s="1"/>
  <c r="G442" i="4" s="1"/>
  <c r="A405" i="4"/>
  <c r="F405" i="4" s="1"/>
  <c r="G405" i="4" s="1"/>
  <c r="A560" i="4"/>
  <c r="F560" i="4" s="1"/>
  <c r="G560" i="4" s="1"/>
  <c r="A737" i="4"/>
  <c r="F737" i="4" s="1"/>
  <c r="G737" i="4" s="1"/>
  <c r="A915" i="4"/>
  <c r="F915" i="4" s="1"/>
  <c r="G915" i="4" s="1"/>
  <c r="A205" i="4"/>
  <c r="F205" i="4" s="1"/>
  <c r="G205" i="4" s="1"/>
  <c r="A553" i="4"/>
  <c r="F553" i="4" s="1"/>
  <c r="G553" i="4" s="1"/>
  <c r="A908" i="4"/>
  <c r="F908" i="4" s="1"/>
  <c r="G908" i="4" s="1"/>
  <c r="A558" i="4"/>
  <c r="F558" i="4" s="1"/>
  <c r="G558" i="4" s="1"/>
  <c r="A725" i="4"/>
  <c r="F725" i="4" s="1"/>
  <c r="G725" i="4" s="1"/>
  <c r="A690" i="4"/>
  <c r="F690" i="4" s="1"/>
  <c r="G690" i="4" s="1"/>
  <c r="A779" i="4"/>
  <c r="F779" i="4" s="1"/>
  <c r="G779" i="4" s="1"/>
  <c r="A550" i="4"/>
  <c r="F550" i="4" s="1"/>
  <c r="G550" i="4" s="1"/>
  <c r="A717" i="4"/>
  <c r="F717" i="4" s="1"/>
  <c r="G717" i="4" s="1"/>
  <c r="A682" i="4"/>
  <c r="F682" i="4" s="1"/>
  <c r="G682" i="4" s="1"/>
  <c r="A767" i="4"/>
  <c r="F767" i="4" s="1"/>
  <c r="G767" i="4" s="1"/>
  <c r="A944" i="4"/>
  <c r="F944" i="4" s="1"/>
  <c r="G944" i="4" s="1"/>
  <c r="A223" i="4"/>
  <c r="F223" i="4" s="1"/>
  <c r="G223" i="4" s="1"/>
  <c r="A339" i="4"/>
  <c r="F339" i="4" s="1"/>
  <c r="G339" i="4" s="1"/>
  <c r="A487" i="4"/>
  <c r="F487" i="4" s="1"/>
  <c r="G487" i="4" s="1"/>
  <c r="A357" i="4"/>
  <c r="F357" i="4" s="1"/>
  <c r="G357" i="4" s="1"/>
  <c r="A680" i="4"/>
  <c r="F680" i="4" s="1"/>
  <c r="G680" i="4" s="1"/>
  <c r="A949" i="4"/>
  <c r="F949" i="4" s="1"/>
  <c r="G949" i="4" s="1"/>
  <c r="A905" i="4"/>
  <c r="F905" i="4" s="1"/>
  <c r="G905" i="4" s="1"/>
  <c r="A979" i="4"/>
  <c r="F979" i="4" s="1"/>
  <c r="G979" i="4" s="1"/>
  <c r="A681" i="4"/>
  <c r="F681" i="4" s="1"/>
  <c r="G681" i="4" s="1"/>
  <c r="A153" i="4"/>
  <c r="F153" i="4" s="1"/>
  <c r="G153" i="4" s="1"/>
  <c r="A716" i="4"/>
  <c r="F716" i="4" s="1"/>
  <c r="G716" i="4" s="1"/>
  <c r="A947" i="4"/>
  <c r="F947" i="4" s="1"/>
  <c r="G947" i="4" s="1"/>
  <c r="A645" i="4"/>
  <c r="F645" i="4" s="1"/>
  <c r="G645" i="4" s="1"/>
  <c r="A599" i="4"/>
  <c r="F599" i="4" s="1"/>
  <c r="G599" i="4" s="1"/>
  <c r="A748" i="4"/>
  <c r="F748" i="4" s="1"/>
  <c r="G748" i="4" s="1"/>
  <c r="A283" i="4"/>
  <c r="F283" i="4" s="1"/>
  <c r="G283" i="4" s="1"/>
  <c r="A568" i="4"/>
  <c r="F568" i="4" s="1"/>
  <c r="G568" i="4" s="1"/>
  <c r="A305" i="4"/>
  <c r="F305" i="4" s="1"/>
  <c r="G305" i="4" s="1"/>
  <c r="A161" i="4"/>
  <c r="F161" i="4" s="1"/>
  <c r="G161" i="4" s="1"/>
  <c r="A850" i="4"/>
  <c r="F850" i="4" s="1"/>
  <c r="G850" i="4" s="1"/>
  <c r="A34" i="4"/>
  <c r="F34" i="4" s="1"/>
  <c r="G34" i="4" s="1"/>
  <c r="A96" i="4"/>
  <c r="F96" i="4" s="1"/>
  <c r="G96" i="4" s="1"/>
  <c r="A38" i="4"/>
  <c r="F38" i="4" s="1"/>
  <c r="G38" i="4" s="1"/>
  <c r="A129" i="4"/>
  <c r="F129" i="4" s="1"/>
  <c r="G129" i="4" s="1"/>
  <c r="A112" i="4"/>
  <c r="F112" i="4" s="1"/>
  <c r="G112" i="4" s="1"/>
  <c r="A41" i="4"/>
  <c r="F41" i="4" s="1"/>
  <c r="G41" i="4" s="1"/>
  <c r="A122" i="4"/>
  <c r="F122" i="4" s="1"/>
  <c r="G122" i="4" s="1"/>
  <c r="A18" i="4"/>
  <c r="F18" i="4" s="1"/>
  <c r="G18" i="4" s="1"/>
  <c r="A42" i="4"/>
  <c r="F42" i="4" s="1"/>
  <c r="G42" i="4" s="1"/>
  <c r="A137" i="4"/>
  <c r="F137" i="4" s="1"/>
  <c r="G137" i="4" s="1"/>
  <c r="A109" i="4"/>
  <c r="F109" i="4" s="1"/>
  <c r="G109" i="4" s="1"/>
  <c r="A6" i="4"/>
  <c r="F6" i="4" s="1"/>
  <c r="G6" i="4" s="1"/>
  <c r="A111" i="4"/>
  <c r="F111" i="4" s="1"/>
  <c r="G111" i="4" s="1"/>
  <c r="A123" i="4"/>
  <c r="F123" i="4" s="1"/>
  <c r="G123" i="4" s="1"/>
  <c r="A46" i="4"/>
  <c r="F46" i="4" s="1"/>
  <c r="G46" i="4" s="1"/>
  <c r="A8" i="4"/>
  <c r="F8" i="4" s="1"/>
  <c r="G8" i="4" s="1"/>
  <c r="A62" i="4"/>
  <c r="F62" i="4" s="1"/>
  <c r="G62" i="4" s="1"/>
  <c r="A24" i="4"/>
  <c r="F24" i="4" s="1"/>
  <c r="G24" i="4" s="1"/>
  <c r="A662" i="4"/>
  <c r="F662" i="4" s="1"/>
  <c r="G662" i="4" s="1"/>
  <c r="A829" i="4"/>
  <c r="F829" i="4" s="1"/>
  <c r="G829" i="4" s="1"/>
  <c r="A794" i="4"/>
  <c r="F794" i="4" s="1"/>
  <c r="G794" i="4" s="1"/>
  <c r="A945" i="4"/>
  <c r="F945" i="4" s="1"/>
  <c r="G945" i="4" s="1"/>
  <c r="A224" i="4"/>
  <c r="F224" i="4" s="1"/>
  <c r="G224" i="4" s="1"/>
  <c r="A340" i="4"/>
  <c r="F340" i="4" s="1"/>
  <c r="G340" i="4" s="1"/>
  <c r="A488" i="4"/>
  <c r="F488" i="4" s="1"/>
  <c r="G488" i="4" s="1"/>
  <c r="A659" i="4"/>
  <c r="F659" i="4" s="1"/>
  <c r="G659" i="4" s="1"/>
  <c r="A683" i="4"/>
  <c r="F683" i="4" s="1"/>
  <c r="G683" i="4" s="1"/>
  <c r="A171" i="4"/>
  <c r="F171" i="4" s="1"/>
  <c r="G171" i="4" s="1"/>
  <c r="A902" i="4"/>
  <c r="F902" i="4" s="1"/>
  <c r="G902" i="4" s="1"/>
  <c r="A390" i="4"/>
  <c r="F390" i="4" s="1"/>
  <c r="G390" i="4" s="1"/>
  <c r="A557" i="4"/>
  <c r="F557" i="4" s="1"/>
  <c r="G557" i="4" s="1"/>
  <c r="A522" i="4"/>
  <c r="F522" i="4" s="1"/>
  <c r="G522" i="4" s="1"/>
  <c r="A512" i="4"/>
  <c r="F512" i="4" s="1"/>
  <c r="G512" i="4" s="1"/>
  <c r="A688" i="4"/>
  <c r="F688" i="4" s="1"/>
  <c r="G688" i="4" s="1"/>
  <c r="A865" i="4"/>
  <c r="F865" i="4" s="1"/>
  <c r="G865" i="4" s="1"/>
  <c r="A174" i="4"/>
  <c r="F174" i="4" s="1"/>
  <c r="G174" i="4" s="1"/>
  <c r="A285" i="4"/>
  <c r="F285" i="4" s="1"/>
  <c r="G285" i="4" s="1"/>
  <c r="A809" i="4"/>
  <c r="F809" i="4" s="1"/>
  <c r="G809" i="4" s="1"/>
  <c r="A250" i="4"/>
  <c r="F250" i="4" s="1"/>
  <c r="G250" i="4" s="1"/>
  <c r="A638" i="4"/>
  <c r="F638" i="4" s="1"/>
  <c r="G638" i="4" s="1"/>
  <c r="A805" i="4"/>
  <c r="F805" i="4" s="1"/>
  <c r="G805" i="4" s="1"/>
  <c r="A770" i="4"/>
  <c r="F770" i="4" s="1"/>
  <c r="G770" i="4" s="1"/>
  <c r="A907" i="4"/>
  <c r="F907" i="4" s="1"/>
  <c r="G907" i="4" s="1"/>
  <c r="A200" i="4"/>
  <c r="F200" i="4" s="1"/>
  <c r="G200" i="4" s="1"/>
  <c r="A311" i="4"/>
  <c r="F311" i="4" s="1"/>
  <c r="G311" i="4" s="1"/>
  <c r="A758" i="4"/>
  <c r="F758" i="4" s="1"/>
  <c r="G758" i="4" s="1"/>
  <c r="A925" i="4"/>
  <c r="F925" i="4" s="1"/>
  <c r="G925" i="4" s="1"/>
  <c r="A890" i="4"/>
  <c r="F890" i="4" s="1"/>
  <c r="G890" i="4" s="1"/>
  <c r="A378" i="4"/>
  <c r="F378" i="4" s="1"/>
  <c r="G378" i="4" s="1"/>
  <c r="A320" i="4"/>
  <c r="F320" i="4" s="1"/>
  <c r="G320" i="4" s="1"/>
  <c r="A468" i="4"/>
  <c r="F468" i="4" s="1"/>
  <c r="G468" i="4" s="1"/>
  <c r="A635" i="4"/>
  <c r="F635" i="4" s="1"/>
  <c r="G635" i="4" s="1"/>
  <c r="A812" i="4"/>
  <c r="F812" i="4" s="1"/>
  <c r="G812" i="4" s="1"/>
  <c r="A991" i="4"/>
  <c r="F991" i="4" s="1"/>
  <c r="G991" i="4" s="1"/>
  <c r="A377" i="4"/>
  <c r="F377" i="4" s="1"/>
  <c r="G377" i="4" s="1"/>
  <c r="A704" i="4"/>
  <c r="F704" i="4" s="1"/>
  <c r="G704" i="4" s="1"/>
  <c r="A494" i="4"/>
  <c r="F494" i="4" s="1"/>
  <c r="G494" i="4" s="1"/>
  <c r="A661" i="4"/>
  <c r="F661" i="4" s="1"/>
  <c r="G661" i="4" s="1"/>
  <c r="A626" i="4"/>
  <c r="F626" i="4" s="1"/>
  <c r="G626" i="4" s="1"/>
  <c r="A998" i="4"/>
  <c r="F998" i="4" s="1"/>
  <c r="G998" i="4" s="1"/>
  <c r="A486" i="4"/>
  <c r="F486" i="4" s="1"/>
  <c r="G486" i="4" s="1"/>
  <c r="A653" i="4"/>
  <c r="F653" i="4" s="1"/>
  <c r="G653" i="4" s="1"/>
  <c r="A618" i="4"/>
  <c r="F618" i="4" s="1"/>
  <c r="G618" i="4" s="1"/>
  <c r="A664" i="4"/>
  <c r="F664" i="4" s="1"/>
  <c r="G664" i="4" s="1"/>
  <c r="A841" i="4"/>
  <c r="F841" i="4" s="1"/>
  <c r="G841" i="4" s="1"/>
  <c r="A159" i="4"/>
  <c r="F159" i="4" s="1"/>
  <c r="G159" i="4" s="1"/>
  <c r="A270" i="4"/>
  <c r="F270" i="4" s="1"/>
  <c r="G270" i="4" s="1"/>
  <c r="A401" i="4"/>
  <c r="F401" i="4" s="1"/>
  <c r="G401" i="4" s="1"/>
  <c r="A220" i="4"/>
  <c r="F220" i="4" s="1"/>
  <c r="G220" i="4" s="1"/>
  <c r="A483" i="4"/>
  <c r="F483" i="4" s="1"/>
  <c r="G483" i="4" s="1"/>
  <c r="A693" i="4"/>
  <c r="F693" i="4" s="1"/>
  <c r="G693" i="4" s="1"/>
  <c r="A624" i="4"/>
  <c r="F624" i="4" s="1"/>
  <c r="G624" i="4" s="1"/>
  <c r="A775" i="4"/>
  <c r="F775" i="4" s="1"/>
  <c r="G775" i="4" s="1"/>
  <c r="A315" i="4"/>
  <c r="F315" i="4" s="1"/>
  <c r="G315" i="4" s="1"/>
  <c r="A619" i="4"/>
  <c r="F619" i="4" s="1"/>
  <c r="G619" i="4" s="1"/>
  <c r="A343" i="4"/>
  <c r="F343" i="4" s="1"/>
  <c r="G343" i="4" s="1"/>
  <c r="A225" i="4"/>
  <c r="F225" i="4" s="1"/>
  <c r="G225" i="4" s="1"/>
  <c r="A866" i="4"/>
  <c r="F866" i="4" s="1"/>
  <c r="G866" i="4" s="1"/>
  <c r="A351" i="4"/>
  <c r="F351" i="4" s="1"/>
  <c r="G351" i="4" s="1"/>
  <c r="A544" i="4"/>
  <c r="F544" i="4" s="1"/>
  <c r="G544" i="4" s="1"/>
  <c r="A808" i="4"/>
  <c r="F808" i="4" s="1"/>
  <c r="G808" i="4" s="1"/>
  <c r="A244" i="4"/>
  <c r="F244" i="4" s="1"/>
  <c r="G244" i="4" s="1"/>
  <c r="A692" i="4"/>
  <c r="F692" i="4" s="1"/>
  <c r="G692" i="4" s="1"/>
  <c r="A411" i="4"/>
  <c r="F411" i="4" s="1"/>
  <c r="G411" i="4" s="1"/>
  <c r="A594" i="4"/>
  <c r="F594" i="4" s="1"/>
  <c r="G594" i="4" s="1"/>
  <c r="A629" i="4"/>
  <c r="F629" i="4" s="1"/>
  <c r="G629" i="4" s="1"/>
  <c r="A151" i="4"/>
  <c r="F151" i="4" s="1"/>
  <c r="G151" i="4" s="1"/>
  <c r="A348" i="4"/>
  <c r="F348" i="4" s="1"/>
  <c r="G348" i="4" s="1"/>
  <c r="A376" i="4"/>
  <c r="F376" i="4" s="1"/>
  <c r="G376" i="4" s="1"/>
  <c r="A720" i="4"/>
  <c r="F720" i="4" s="1"/>
  <c r="G720" i="4" s="1"/>
  <c r="A793" i="4"/>
  <c r="F793" i="4" s="1"/>
  <c r="G793" i="4" s="1"/>
  <c r="A593" i="4"/>
  <c r="F593" i="4" s="1"/>
  <c r="G593" i="4" s="1"/>
  <c r="A959" i="4"/>
  <c r="F959" i="4" s="1"/>
  <c r="G959" i="4" s="1"/>
  <c r="A307" i="4"/>
  <c r="F307" i="4" s="1"/>
  <c r="G307" i="4" s="1"/>
  <c r="A708" i="4"/>
  <c r="F708" i="4" s="1"/>
  <c r="G708" i="4" s="1"/>
  <c r="A871" i="4"/>
  <c r="F871" i="4" s="1"/>
  <c r="G871" i="4" s="1"/>
  <c r="A321" i="4"/>
  <c r="F321" i="4" s="1"/>
  <c r="G321" i="4" s="1"/>
  <c r="A338" i="4"/>
  <c r="F338" i="4" s="1"/>
  <c r="G338" i="4" s="1"/>
  <c r="A751" i="4"/>
  <c r="F751" i="4" s="1"/>
  <c r="G751" i="4" s="1"/>
  <c r="A213" i="4"/>
  <c r="F213" i="4" s="1"/>
  <c r="G213" i="4" s="1"/>
  <c r="A935" i="4"/>
  <c r="F935" i="4" s="1"/>
  <c r="G935" i="4" s="1"/>
  <c r="A345" i="4"/>
  <c r="F345" i="4" s="1"/>
  <c r="G345" i="4" s="1"/>
  <c r="A952" i="4"/>
  <c r="F952" i="4" s="1"/>
  <c r="G952" i="4" s="1"/>
  <c r="A926" i="4"/>
  <c r="F926" i="4" s="1"/>
  <c r="G926" i="4" s="1"/>
  <c r="A625" i="4"/>
  <c r="F625" i="4" s="1"/>
  <c r="G625" i="4" s="1"/>
  <c r="A520" i="4"/>
  <c r="F520" i="4" s="1"/>
  <c r="G520" i="4" s="1"/>
  <c r="A760" i="4"/>
  <c r="F760" i="4" s="1"/>
  <c r="G760" i="4" s="1"/>
  <c r="A551" i="4"/>
  <c r="F551" i="4" s="1"/>
  <c r="G551" i="4" s="1"/>
  <c r="A820" i="4"/>
  <c r="F820" i="4" s="1"/>
  <c r="G820" i="4" s="1"/>
  <c r="A164" i="4"/>
  <c r="F164" i="4" s="1"/>
  <c r="G164" i="4" s="1"/>
  <c r="A654" i="4"/>
  <c r="F654" i="4" s="1"/>
  <c r="G654" i="4" s="1"/>
  <c r="A352" i="4"/>
  <c r="F352" i="4" s="1"/>
  <c r="G352" i="4" s="1"/>
  <c r="A328" i="4"/>
  <c r="F328" i="4" s="1"/>
  <c r="G328" i="4" s="1"/>
  <c r="A336" i="4"/>
  <c r="F336" i="4" s="1"/>
  <c r="G336" i="4" s="1"/>
  <c r="A353" i="4"/>
  <c r="F353" i="4" s="1"/>
  <c r="G353" i="4" s="1"/>
  <c r="A387" i="4"/>
  <c r="F387" i="4" s="1"/>
  <c r="G387" i="4" s="1"/>
  <c r="A227" i="4"/>
  <c r="F227" i="4" s="1"/>
  <c r="G227" i="4" s="1"/>
  <c r="A773" i="4"/>
  <c r="F773" i="4" s="1"/>
  <c r="G773" i="4" s="1"/>
  <c r="A727" i="4"/>
  <c r="F727" i="4" s="1"/>
  <c r="G727" i="4" s="1"/>
  <c r="A851" i="4"/>
  <c r="F851" i="4" s="1"/>
  <c r="G851" i="4" s="1"/>
  <c r="A441" i="4"/>
  <c r="F441" i="4" s="1"/>
  <c r="G441" i="4" s="1"/>
  <c r="A772" i="4"/>
  <c r="F772" i="4" s="1"/>
  <c r="G772" i="4" s="1"/>
  <c r="A471" i="4"/>
  <c r="F471" i="4" s="1"/>
  <c r="G471" i="4" s="1"/>
  <c r="A449" i="4"/>
  <c r="F449" i="4" s="1"/>
  <c r="G449" i="4" s="1"/>
  <c r="A722" i="4"/>
  <c r="F722" i="4" s="1"/>
  <c r="G722" i="4" s="1"/>
  <c r="A231" i="4"/>
  <c r="F231" i="4" s="1"/>
  <c r="G231" i="4" s="1"/>
  <c r="A433" i="4"/>
  <c r="F433" i="4" s="1"/>
  <c r="G433" i="4" s="1"/>
  <c r="A552" i="4"/>
  <c r="F552" i="4" s="1"/>
  <c r="G552" i="4" s="1"/>
  <c r="A924" i="4"/>
  <c r="F924" i="4" s="1"/>
  <c r="G924" i="4" s="1"/>
  <c r="A258" i="4"/>
  <c r="F258" i="4" s="1"/>
  <c r="G258" i="4" s="1"/>
  <c r="A695" i="4"/>
  <c r="F695" i="4" s="1"/>
  <c r="G695" i="4" s="1"/>
  <c r="A753" i="4"/>
  <c r="F753" i="4" s="1"/>
  <c r="G753" i="4" s="1"/>
  <c r="A623" i="4"/>
  <c r="F623" i="4" s="1"/>
  <c r="G623" i="4" s="1"/>
  <c r="A964" i="4"/>
  <c r="F964" i="4" s="1"/>
  <c r="G964" i="4" s="1"/>
  <c r="A679" i="4"/>
  <c r="F679" i="4" s="1"/>
  <c r="G679" i="4" s="1"/>
  <c r="A179" i="4"/>
  <c r="F179" i="4" s="1"/>
  <c r="G179" i="4" s="1"/>
  <c r="A453" i="4"/>
  <c r="F453" i="4" s="1"/>
  <c r="G453" i="4" s="1"/>
  <c r="A643" i="4"/>
  <c r="F643" i="4" s="1"/>
  <c r="G643" i="4" s="1"/>
  <c r="A162" i="4"/>
  <c r="F162" i="4" s="1"/>
  <c r="G162" i="4" s="1"/>
  <c r="A819" i="4"/>
  <c r="F819" i="4" s="1"/>
  <c r="G819" i="4" s="1"/>
  <c r="A911" i="4"/>
  <c r="F911" i="4" s="1"/>
  <c r="G911" i="4" s="1"/>
  <c r="A364" i="4"/>
  <c r="F364" i="4" s="1"/>
  <c r="G364" i="4" s="1"/>
  <c r="A194" i="4"/>
  <c r="F194" i="4" s="1"/>
  <c r="G194" i="4" s="1"/>
  <c r="A910" i="4"/>
  <c r="F910" i="4" s="1"/>
  <c r="G910" i="4" s="1"/>
  <c r="A201" i="4"/>
  <c r="F201" i="4" s="1"/>
  <c r="G201" i="4" s="1"/>
  <c r="A347" i="4"/>
  <c r="F347" i="4" s="1"/>
  <c r="G347" i="4" s="1"/>
  <c r="A261" i="4"/>
  <c r="F261" i="4" s="1"/>
  <c r="G261" i="4" s="1"/>
  <c r="A651" i="4"/>
  <c r="F651" i="4" s="1"/>
  <c r="G651" i="4" s="1"/>
  <c r="A545" i="4"/>
  <c r="F545" i="4" s="1"/>
  <c r="G545" i="4" s="1"/>
  <c r="A811" i="4"/>
  <c r="F811" i="4" s="1"/>
  <c r="G811" i="4" s="1"/>
  <c r="A576" i="4"/>
  <c r="F576" i="4" s="1"/>
  <c r="G576" i="4" s="1"/>
  <c r="A872" i="4"/>
  <c r="F872" i="4" s="1"/>
  <c r="G872" i="4" s="1"/>
  <c r="A228" i="4"/>
  <c r="F228" i="4" s="1"/>
  <c r="G228" i="4" s="1"/>
  <c r="A670" i="4"/>
  <c r="F670" i="4" s="1"/>
  <c r="G670" i="4" s="1"/>
  <c r="A373" i="4"/>
  <c r="F373" i="4" s="1"/>
  <c r="G373" i="4" s="1"/>
  <c r="A349" i="4"/>
  <c r="F349" i="4" s="1"/>
  <c r="G349" i="4" s="1"/>
  <c r="A379" i="4"/>
  <c r="F379" i="4" s="1"/>
  <c r="G379" i="4" s="1"/>
  <c r="A375" i="4"/>
  <c r="F375" i="4" s="1"/>
  <c r="G375" i="4" s="1"/>
  <c r="A429" i="4"/>
  <c r="F429" i="4" s="1"/>
  <c r="G429" i="4" s="1"/>
  <c r="A291" i="4"/>
  <c r="F291" i="4" s="1"/>
  <c r="G291" i="4" s="1"/>
  <c r="A398" i="4"/>
  <c r="F398" i="4" s="1"/>
  <c r="G398" i="4" s="1"/>
  <c r="A168" i="4"/>
  <c r="F168" i="4" s="1"/>
  <c r="G168" i="4" s="1"/>
  <c r="A198" i="4"/>
  <c r="F198" i="4" s="1"/>
  <c r="G198" i="4" s="1"/>
  <c r="A887" i="4"/>
  <c r="F887" i="4" s="1"/>
  <c r="G887" i="4" s="1"/>
  <c r="A217" i="4"/>
  <c r="F217" i="4" s="1"/>
  <c r="G217" i="4" s="1"/>
  <c r="A921" i="4"/>
  <c r="F921" i="4" s="1"/>
  <c r="G921" i="4" s="1"/>
  <c r="A365" i="4"/>
  <c r="F365" i="4" s="1"/>
  <c r="G365" i="4" s="1"/>
  <c r="A994" i="4"/>
  <c r="F994" i="4" s="1"/>
  <c r="G994" i="4" s="1"/>
  <c r="A457" i="4"/>
  <c r="F457" i="4" s="1"/>
  <c r="G457" i="4" s="1"/>
  <c r="A647" i="4"/>
  <c r="F647" i="4" s="1"/>
  <c r="G647" i="4" s="1"/>
  <c r="A155" i="4"/>
  <c r="F155" i="4" s="1"/>
  <c r="G155" i="4" s="1"/>
  <c r="A389" i="4"/>
  <c r="F389" i="4" s="1"/>
  <c r="G389" i="4" s="1"/>
  <c r="A177" i="4"/>
  <c r="F177" i="4" s="1"/>
  <c r="G177" i="4" s="1"/>
  <c r="A899" i="4"/>
  <c r="F899" i="4" s="1"/>
  <c r="G899" i="4" s="1"/>
  <c r="A466" i="4"/>
  <c r="F466" i="4" s="1"/>
  <c r="G466" i="4" s="1"/>
  <c r="A879" i="4"/>
  <c r="F879" i="4" s="1"/>
  <c r="G879" i="4" s="1"/>
  <c r="A277" i="4"/>
  <c r="F277" i="4" s="1"/>
  <c r="G277" i="4" s="1"/>
  <c r="A234" i="4"/>
  <c r="F234" i="4" s="1"/>
  <c r="G234" i="4" s="1"/>
  <c r="A516" i="4"/>
  <c r="F516" i="4" s="1"/>
  <c r="G516" i="4" s="1"/>
  <c r="A407" i="4"/>
  <c r="F407" i="4" s="1"/>
  <c r="G407" i="4" s="1"/>
  <c r="A798" i="4"/>
  <c r="F798" i="4" s="1"/>
  <c r="G798" i="4" s="1"/>
  <c r="A480" i="4"/>
  <c r="F480" i="4" s="1"/>
  <c r="G480" i="4" s="1"/>
  <c r="A435" i="4"/>
  <c r="F435" i="4" s="1"/>
  <c r="G435" i="4" s="1"/>
  <c r="A555" i="4"/>
  <c r="F555" i="4" s="1"/>
  <c r="G555" i="4" s="1"/>
  <c r="A460" i="4"/>
  <c r="F460" i="4" s="1"/>
  <c r="G460" i="4" s="1"/>
  <c r="A616" i="4"/>
  <c r="F616" i="4" s="1"/>
  <c r="G616" i="4" s="1"/>
  <c r="A768" i="4"/>
  <c r="F768" i="4" s="1"/>
  <c r="G768" i="4" s="1"/>
  <c r="A185" i="4"/>
  <c r="F185" i="4" s="1"/>
  <c r="G185" i="4" s="1"/>
  <c r="A308" i="4"/>
  <c r="F308" i="4" s="1"/>
  <c r="G308" i="4" s="1"/>
  <c r="A504" i="4"/>
  <c r="F504" i="4" s="1"/>
  <c r="G504" i="4" s="1"/>
  <c r="A197" i="4"/>
  <c r="F197" i="4" s="1"/>
  <c r="G197" i="4" s="1"/>
  <c r="A951" i="4"/>
  <c r="F951" i="4" s="1"/>
  <c r="G951" i="4" s="1"/>
  <c r="A961" i="4"/>
  <c r="F961" i="4" s="1"/>
  <c r="G961" i="4" s="1"/>
  <c r="A202" i="4"/>
  <c r="F202" i="4" s="1"/>
  <c r="G202" i="4" s="1"/>
  <c r="A395" i="4"/>
  <c r="F395" i="4" s="1"/>
  <c r="G395" i="4" s="1"/>
  <c r="A371" i="4"/>
  <c r="F371" i="4" s="1"/>
  <c r="G371" i="4" s="1"/>
  <c r="A421" i="4"/>
  <c r="F421" i="4" s="1"/>
  <c r="G421" i="4" s="1"/>
  <c r="A396" i="4"/>
  <c r="F396" i="4" s="1"/>
  <c r="G396" i="4" s="1"/>
  <c r="A472" i="4"/>
  <c r="F472" i="4" s="1"/>
  <c r="G472" i="4" s="1"/>
  <c r="A367" i="4"/>
  <c r="F367" i="4" s="1"/>
  <c r="G367" i="4" s="1"/>
  <c r="A414" i="4"/>
  <c r="F414" i="4" s="1"/>
  <c r="G414" i="4" s="1"/>
  <c r="A184" i="4"/>
  <c r="F184" i="4" s="1"/>
  <c r="G184" i="4" s="1"/>
  <c r="A214" i="4"/>
  <c r="F214" i="4" s="1"/>
  <c r="G214" i="4" s="1"/>
  <c r="A937" i="4"/>
  <c r="F937" i="4" s="1"/>
  <c r="G937" i="4" s="1"/>
  <c r="A233" i="4"/>
  <c r="F233" i="4" s="1"/>
  <c r="G233" i="4" s="1"/>
  <c r="A972" i="4"/>
  <c r="F972" i="4" s="1"/>
  <c r="G972" i="4" s="1"/>
  <c r="A451" i="4"/>
  <c r="F451" i="4" s="1"/>
  <c r="G451" i="4" s="1"/>
  <c r="A821" i="4"/>
  <c r="F821" i="4" s="1"/>
  <c r="G821" i="4" s="1"/>
  <c r="A752" i="4"/>
  <c r="F752" i="4" s="1"/>
  <c r="G752" i="4" s="1"/>
  <c r="A876" i="4"/>
  <c r="F876" i="4" s="1"/>
  <c r="G876" i="4" s="1"/>
  <c r="A484" i="4"/>
  <c r="F484" i="4" s="1"/>
  <c r="G484" i="4" s="1"/>
  <c r="A824" i="4"/>
  <c r="F824" i="4" s="1"/>
  <c r="G824" i="4" s="1"/>
  <c r="A513" i="4"/>
  <c r="F513" i="4" s="1"/>
  <c r="G513" i="4" s="1"/>
  <c r="A537" i="4"/>
  <c r="F537" i="4" s="1"/>
  <c r="G537" i="4" s="1"/>
  <c r="A738" i="4"/>
  <c r="F738" i="4" s="1"/>
  <c r="G738" i="4" s="1"/>
  <c r="A263" i="4"/>
  <c r="F263" i="4" s="1"/>
  <c r="G263" i="4" s="1"/>
  <c r="A455" i="4"/>
  <c r="F455" i="4" s="1"/>
  <c r="G455" i="4" s="1"/>
  <c r="A603" i="4"/>
  <c r="F603" i="4" s="1"/>
  <c r="G603" i="4" s="1"/>
  <c r="A976" i="4"/>
  <c r="F976" i="4" s="1"/>
  <c r="G976" i="4" s="1"/>
  <c r="A323" i="4"/>
  <c r="F323" i="4" s="1"/>
  <c r="G323" i="4" s="1"/>
  <c r="A325" i="4"/>
  <c r="F325" i="4" s="1"/>
  <c r="G325" i="4" s="1"/>
  <c r="A831" i="4"/>
  <c r="F831" i="4" s="1"/>
  <c r="G831" i="4" s="1"/>
  <c r="A648" i="4"/>
  <c r="F648" i="4" s="1"/>
  <c r="G648" i="4" s="1"/>
  <c r="A149" i="4"/>
  <c r="F149" i="4" s="1"/>
  <c r="G149" i="4" s="1"/>
  <c r="A729" i="4"/>
  <c r="F729" i="4" s="1"/>
  <c r="G729" i="4" s="1"/>
  <c r="A211" i="4"/>
  <c r="F211" i="4" s="1"/>
  <c r="G211" i="4" s="1"/>
  <c r="A543" i="4"/>
  <c r="F543" i="4" s="1"/>
  <c r="G543" i="4" s="1"/>
  <c r="A542" i="4"/>
  <c r="F542" i="4" s="1"/>
  <c r="G542" i="4" s="1"/>
  <c r="A280" i="4"/>
  <c r="F280" i="4" s="1"/>
  <c r="G280" i="4" s="1"/>
  <c r="A278" i="4"/>
  <c r="F278" i="4" s="1"/>
  <c r="G278" i="4" s="1"/>
  <c r="A236" i="4"/>
  <c r="F236" i="4" s="1"/>
  <c r="G236" i="4" s="1"/>
  <c r="A297" i="4"/>
  <c r="F297" i="4" s="1"/>
  <c r="G297" i="4" s="1"/>
  <c r="A274" i="4"/>
  <c r="F274" i="4" s="1"/>
  <c r="G274" i="4" s="1"/>
  <c r="A847" i="4"/>
  <c r="F847" i="4" s="1"/>
  <c r="G847" i="4" s="1"/>
  <c r="A956" i="4"/>
  <c r="F956" i="4" s="1"/>
  <c r="G956" i="4" s="1"/>
  <c r="A930" i="4"/>
  <c r="F930" i="4" s="1"/>
  <c r="G930" i="4" s="1"/>
  <c r="A195" i="4"/>
  <c r="F195" i="4" s="1"/>
  <c r="G195" i="4" s="1"/>
  <c r="A215" i="4"/>
  <c r="F215" i="4" s="1"/>
  <c r="G215" i="4" s="1"/>
  <c r="A324" i="4"/>
  <c r="F324" i="4" s="1"/>
  <c r="G324" i="4" s="1"/>
  <c r="A575" i="4"/>
  <c r="F575" i="4" s="1"/>
  <c r="G575" i="4" s="1"/>
  <c r="A524" i="4"/>
  <c r="F524" i="4" s="1"/>
  <c r="G524" i="4" s="1"/>
  <c r="A182" i="4"/>
  <c r="F182" i="4" s="1"/>
  <c r="G182" i="4" s="1"/>
  <c r="A436" i="4"/>
  <c r="F436" i="4" s="1"/>
  <c r="G436" i="4" s="1"/>
  <c r="A827" i="4"/>
  <c r="F827" i="4" s="1"/>
  <c r="G827" i="4" s="1"/>
  <c r="A216" i="4"/>
  <c r="F216" i="4" s="1"/>
  <c r="G216" i="4" s="1"/>
  <c r="A230" i="4"/>
  <c r="F230" i="4" s="1"/>
  <c r="G230" i="4" s="1"/>
  <c r="A988" i="4"/>
  <c r="F988" i="4" s="1"/>
  <c r="G988" i="4" s="1"/>
  <c r="A249" i="4"/>
  <c r="F249" i="4" s="1"/>
  <c r="G249" i="4" s="1"/>
  <c r="A178" i="4"/>
  <c r="F178" i="4" s="1"/>
  <c r="G178" i="4" s="1"/>
  <c r="A539" i="4"/>
  <c r="F539" i="4" s="1"/>
  <c r="G539" i="4" s="1"/>
  <c r="A837" i="4"/>
  <c r="F837" i="4" s="1"/>
  <c r="G837" i="4" s="1"/>
  <c r="A803" i="4"/>
  <c r="F803" i="4" s="1"/>
  <c r="G803" i="4" s="1"/>
  <c r="A903" i="4"/>
  <c r="F903" i="4" s="1"/>
  <c r="G903" i="4" s="1"/>
  <c r="A528" i="4"/>
  <c r="F528" i="4" s="1"/>
  <c r="G528" i="4" s="1"/>
  <c r="A875" i="4"/>
  <c r="F875" i="4" s="1"/>
  <c r="G875" i="4" s="1"/>
  <c r="A563" i="4"/>
  <c r="F563" i="4" s="1"/>
  <c r="G563" i="4" s="1"/>
  <c r="A640" i="4"/>
  <c r="F640" i="4" s="1"/>
  <c r="G640" i="4" s="1"/>
  <c r="A565" i="4"/>
  <c r="F565" i="4" s="1"/>
  <c r="G565" i="4" s="1"/>
  <c r="A500" i="4"/>
  <c r="F500" i="4" s="1"/>
  <c r="G500" i="4" s="1"/>
  <c r="A672" i="4"/>
  <c r="F672" i="4" s="1"/>
  <c r="G672" i="4" s="1"/>
  <c r="A187" i="4"/>
  <c r="F187" i="4" s="1"/>
  <c r="G187" i="4" s="1"/>
  <c r="A432" i="4"/>
  <c r="F432" i="4" s="1"/>
  <c r="G432" i="4" s="1"/>
  <c r="A209" i="4"/>
  <c r="F209" i="4" s="1"/>
  <c r="G209" i="4" s="1"/>
  <c r="A196" i="4"/>
  <c r="F196" i="4" s="1"/>
  <c r="G196" i="4" s="1"/>
  <c r="A482" i="4"/>
  <c r="F482" i="4" s="1"/>
  <c r="G482" i="4" s="1"/>
  <c r="A904" i="4"/>
  <c r="F904" i="4" s="1"/>
  <c r="G904" i="4" s="1"/>
  <c r="A293" i="4"/>
  <c r="F293" i="4" s="1"/>
  <c r="G293" i="4" s="1"/>
  <c r="A266" i="4"/>
  <c r="F266" i="4" s="1"/>
  <c r="G266" i="4" s="1"/>
  <c r="A567" i="4"/>
  <c r="F567" i="4" s="1"/>
  <c r="G567" i="4" s="1"/>
  <c r="A492" i="4"/>
  <c r="F492" i="4" s="1"/>
  <c r="G492" i="4" s="1"/>
  <c r="A846" i="4"/>
  <c r="F846" i="4" s="1"/>
  <c r="G846" i="4" s="1"/>
  <c r="A523" i="4"/>
  <c r="F523" i="4" s="1"/>
  <c r="G523" i="4" s="1"/>
  <c r="A456" i="4"/>
  <c r="F456" i="4" s="1"/>
  <c r="G456" i="4" s="1"/>
  <c r="A607" i="4"/>
  <c r="F607" i="4" s="1"/>
  <c r="G607" i="4" s="1"/>
  <c r="A481" i="4"/>
  <c r="F481" i="4" s="1"/>
  <c r="G481" i="4" s="1"/>
  <c r="A667" i="4"/>
  <c r="F667" i="4" s="1"/>
  <c r="G667" i="4" s="1"/>
  <c r="A745" i="4"/>
  <c r="F745" i="4" s="1"/>
  <c r="G745" i="4" s="1"/>
  <c r="A965" i="4"/>
  <c r="F965" i="4" s="1"/>
  <c r="G965" i="4" s="1"/>
  <c r="A931" i="4"/>
  <c r="F931" i="4" s="1"/>
  <c r="G931" i="4" s="1"/>
  <c r="A150" i="4"/>
  <c r="F150" i="4" s="1"/>
  <c r="G150" i="4" s="1"/>
  <c r="A732" i="4"/>
  <c r="F732" i="4" s="1"/>
  <c r="G732" i="4" s="1"/>
  <c r="A169" i="4"/>
  <c r="F169" i="4" s="1"/>
  <c r="G169" i="4" s="1"/>
  <c r="A226" i="4"/>
  <c r="F226" i="4" s="1"/>
  <c r="G226" i="4" s="1"/>
  <c r="A897" i="4"/>
  <c r="F897" i="4" s="1"/>
  <c r="G897" i="4" s="1"/>
  <c r="A412" i="4"/>
  <c r="F412" i="4" s="1"/>
  <c r="G412" i="4" s="1"/>
  <c r="A724" i="4"/>
  <c r="F724" i="4" s="1"/>
  <c r="G724" i="4" s="1"/>
  <c r="A835" i="4"/>
  <c r="F835" i="4" s="1"/>
  <c r="G835" i="4" s="1"/>
  <c r="A1000" i="4"/>
  <c r="F1000" i="4" s="1"/>
  <c r="G1000" i="4" s="1"/>
  <c r="A828" i="4"/>
  <c r="F828" i="4" s="1"/>
  <c r="G828" i="4" s="1"/>
  <c r="A928" i="4"/>
  <c r="F928" i="4" s="1"/>
  <c r="G928" i="4" s="1"/>
  <c r="A579" i="4"/>
  <c r="F579" i="4" s="1"/>
  <c r="G579" i="4" s="1"/>
  <c r="A927" i="4"/>
  <c r="F927" i="4" s="1"/>
  <c r="G927" i="4" s="1"/>
  <c r="A615" i="4"/>
  <c r="F615" i="4" s="1"/>
  <c r="G615" i="4" s="1"/>
  <c r="A743" i="4"/>
  <c r="F743" i="4" s="1"/>
  <c r="G743" i="4" s="1"/>
  <c r="A581" i="4"/>
  <c r="F581" i="4" s="1"/>
  <c r="G581" i="4" s="1"/>
  <c r="A521" i="4"/>
  <c r="F521" i="4" s="1"/>
  <c r="G521" i="4" s="1"/>
  <c r="A697" i="4"/>
  <c r="F697" i="4" s="1"/>
  <c r="G697" i="4" s="1"/>
  <c r="A219" i="4"/>
  <c r="F219" i="4" s="1"/>
  <c r="G219" i="4" s="1"/>
  <c r="A475" i="4"/>
  <c r="F475" i="4" s="1"/>
  <c r="G475" i="4" s="1"/>
  <c r="A241" i="4"/>
  <c r="F241" i="4" s="1"/>
  <c r="G241" i="4" s="1"/>
  <c r="A496" i="4"/>
  <c r="F496" i="4" s="1"/>
  <c r="G496" i="4" s="1"/>
  <c r="A786" i="4"/>
  <c r="F786" i="4" s="1"/>
  <c r="G786" i="4" s="1"/>
  <c r="A279" i="4"/>
  <c r="F279" i="4" s="1"/>
  <c r="G279" i="4" s="1"/>
  <c r="A476" i="4"/>
  <c r="F476" i="4" s="1"/>
  <c r="G476" i="4" s="1"/>
  <c r="A655" i="4"/>
  <c r="F655" i="4" s="1"/>
  <c r="G655" i="4" s="1"/>
  <c r="A148" i="4"/>
  <c r="F148" i="4" s="1"/>
  <c r="G148" i="4" s="1"/>
  <c r="A408" i="4"/>
  <c r="F408" i="4" s="1"/>
  <c r="G408" i="4" s="1"/>
  <c r="A696" i="4"/>
  <c r="F696" i="4" s="1"/>
  <c r="G696" i="4" s="1"/>
  <c r="A856" i="4"/>
  <c r="F856" i="4" s="1"/>
  <c r="G856" i="4" s="1"/>
  <c r="A673" i="4"/>
  <c r="F673" i="4" s="1"/>
  <c r="G673" i="4" s="1"/>
  <c r="A165" i="4"/>
  <c r="F165" i="4" s="1"/>
  <c r="G165" i="4" s="1"/>
  <c r="A780" i="4"/>
  <c r="F780" i="4" s="1"/>
  <c r="G780" i="4" s="1"/>
  <c r="A243" i="4"/>
  <c r="F243" i="4" s="1"/>
  <c r="G243" i="4" s="1"/>
  <c r="A644" i="4"/>
  <c r="F644" i="4" s="1"/>
  <c r="G644" i="4" s="1"/>
  <c r="A590" i="4"/>
  <c r="F590" i="4" s="1"/>
  <c r="G590" i="4" s="1"/>
  <c r="A296" i="4"/>
  <c r="F296" i="4" s="1"/>
  <c r="G296" i="4" s="1"/>
  <c r="A294" i="4"/>
  <c r="F294" i="4" s="1"/>
  <c r="G294" i="4" s="1"/>
  <c r="A268" i="4"/>
  <c r="F268" i="4" s="1"/>
  <c r="G268" i="4" s="1"/>
  <c r="A313" i="4"/>
  <c r="F313" i="4" s="1"/>
  <c r="G313" i="4" s="1"/>
  <c r="A306" i="4"/>
  <c r="F306" i="4" s="1"/>
  <c r="G306" i="4" s="1"/>
  <c r="A948" i="4"/>
  <c r="F948" i="4" s="1"/>
  <c r="G948" i="4" s="1"/>
  <c r="A709" i="4"/>
  <c r="F709" i="4" s="1"/>
  <c r="G709" i="4" s="1"/>
  <c r="A649" i="4"/>
  <c r="F649" i="4" s="1"/>
  <c r="G649" i="4" s="1"/>
  <c r="A800" i="4"/>
  <c r="F800" i="4" s="1"/>
  <c r="G800" i="4" s="1"/>
  <c r="A356" i="4"/>
  <c r="F356" i="4" s="1"/>
  <c r="G356" i="4" s="1"/>
  <c r="A671" i="4"/>
  <c r="F671" i="4" s="1"/>
  <c r="G671" i="4" s="1"/>
  <c r="A385" i="4"/>
  <c r="F385" i="4" s="1"/>
  <c r="G385" i="4" s="1"/>
  <c r="A289" i="4"/>
  <c r="F289" i="4" s="1"/>
  <c r="G289" i="4" s="1"/>
  <c r="A503" i="4"/>
  <c r="F503" i="4" s="1"/>
  <c r="G503" i="4" s="1"/>
  <c r="A334" i="4"/>
  <c r="F334" i="4" s="1"/>
  <c r="G334" i="4" s="1"/>
  <c r="A784" i="4"/>
  <c r="F784" i="4" s="1"/>
  <c r="G784" i="4" s="1"/>
  <c r="A595" i="4"/>
  <c r="F595" i="4" s="1"/>
  <c r="G595" i="4" s="1"/>
  <c r="A428" i="4"/>
  <c r="F428" i="4" s="1"/>
  <c r="G428" i="4" s="1"/>
  <c r="A873" i="4"/>
  <c r="F873" i="4" s="1"/>
  <c r="G873" i="4" s="1"/>
  <c r="A849" i="4"/>
  <c r="F849" i="4" s="1"/>
  <c r="G849" i="4" s="1"/>
  <c r="A152" i="4"/>
  <c r="F152" i="4" s="1"/>
  <c r="G152" i="4" s="1"/>
  <c r="A620" i="4"/>
  <c r="F620" i="4" s="1"/>
  <c r="G620" i="4" s="1"/>
  <c r="A473" i="4"/>
  <c r="F473" i="4" s="1"/>
  <c r="G473" i="4" s="1"/>
  <c r="A462" i="4"/>
  <c r="F462" i="4" s="1"/>
  <c r="G462" i="4" s="1"/>
  <c r="A547" i="4"/>
  <c r="F547" i="4" s="1"/>
  <c r="G547" i="4" s="1"/>
  <c r="A723" i="4"/>
  <c r="F723" i="4" s="1"/>
  <c r="G723" i="4" s="1"/>
  <c r="A251" i="4"/>
  <c r="F251" i="4" s="1"/>
  <c r="G251" i="4" s="1"/>
  <c r="A517" i="4"/>
  <c r="F517" i="4" s="1"/>
  <c r="G517" i="4" s="1"/>
  <c r="A273" i="4"/>
  <c r="F273" i="4" s="1"/>
  <c r="G273" i="4" s="1"/>
  <c r="A900" i="4"/>
  <c r="F900" i="4" s="1"/>
  <c r="G900" i="4" s="1"/>
  <c r="A802" i="4"/>
  <c r="F802" i="4" s="1"/>
  <c r="G802" i="4" s="1"/>
  <c r="A295" i="4"/>
  <c r="F295" i="4" s="1"/>
  <c r="G295" i="4" s="1"/>
  <c r="A497" i="4"/>
  <c r="F497" i="4" s="1"/>
  <c r="G497" i="4" s="1"/>
  <c r="A705" i="4"/>
  <c r="F705" i="4" s="1"/>
  <c r="G705" i="4" s="1"/>
  <c r="A180" i="4"/>
  <c r="F180" i="4" s="1"/>
  <c r="G180" i="4" s="1"/>
  <c r="A493" i="4"/>
  <c r="F493" i="4" s="1"/>
  <c r="G493" i="4" s="1"/>
  <c r="A409" i="4"/>
  <c r="F409" i="4" s="1"/>
  <c r="G409" i="4" s="1"/>
  <c r="A530" i="4"/>
  <c r="F530" i="4" s="1"/>
  <c r="G530" i="4" s="1"/>
  <c r="A929" i="4"/>
  <c r="F929" i="4" s="1"/>
  <c r="G929" i="4" s="1"/>
  <c r="A309" i="4"/>
  <c r="F309" i="4" s="1"/>
  <c r="G309" i="4" s="1"/>
  <c r="A298" i="4"/>
  <c r="F298" i="4" s="1"/>
  <c r="G298" i="4" s="1"/>
  <c r="A617" i="4"/>
  <c r="F617" i="4" s="1"/>
  <c r="G617" i="4" s="1"/>
  <c r="A588" i="4"/>
  <c r="F588" i="4" s="1"/>
  <c r="G588" i="4" s="1"/>
  <c r="A862" i="4"/>
  <c r="F862" i="4" s="1"/>
  <c r="G862" i="4" s="1"/>
  <c r="A548" i="4"/>
  <c r="F548" i="4" s="1"/>
  <c r="G548" i="4" s="1"/>
  <c r="A477" i="4"/>
  <c r="F477" i="4" s="1"/>
  <c r="G477" i="4" s="1"/>
  <c r="A657" i="4"/>
  <c r="F657" i="4" s="1"/>
  <c r="G657" i="4" s="1"/>
  <c r="A719" i="4"/>
  <c r="F719" i="4" s="1"/>
  <c r="G719" i="4" s="1"/>
  <c r="A848" i="4"/>
  <c r="F848" i="4" s="1"/>
  <c r="G848" i="4" s="1"/>
  <c r="A166" i="4"/>
  <c r="F166" i="4" s="1"/>
  <c r="G166" i="4" s="1"/>
  <c r="A415" i="4"/>
  <c r="F415" i="4" s="1"/>
  <c r="G415" i="4" s="1"/>
  <c r="A883" i="4"/>
  <c r="F883" i="4" s="1"/>
  <c r="G883" i="4" s="1"/>
  <c r="A769" i="4"/>
  <c r="F769" i="4" s="1"/>
  <c r="G769" i="4" s="1"/>
  <c r="A290" i="4"/>
  <c r="F290" i="4" s="1"/>
  <c r="G290" i="4" s="1"/>
  <c r="A495" i="4"/>
  <c r="F495" i="4" s="1"/>
  <c r="G495" i="4" s="1"/>
  <c r="A885" i="4"/>
  <c r="F885" i="4" s="1"/>
  <c r="G885" i="4" s="1"/>
  <c r="A329" i="4"/>
  <c r="F329" i="4" s="1"/>
  <c r="G329" i="4" s="1"/>
  <c r="A519" i="4"/>
  <c r="F519" i="4" s="1"/>
  <c r="G519" i="4" s="1"/>
  <c r="A756" i="4"/>
  <c r="F756" i="4" s="1"/>
  <c r="G756" i="4" s="1"/>
  <c r="A212" i="4"/>
  <c r="F212" i="4" s="1"/>
  <c r="G212" i="4" s="1"/>
  <c r="A591" i="4"/>
  <c r="F591" i="4" s="1"/>
  <c r="G591" i="4" s="1"/>
  <c r="A796" i="4"/>
  <c r="F796" i="4" s="1"/>
  <c r="G796" i="4" s="1"/>
  <c r="A546" i="4"/>
  <c r="F546" i="4" s="1"/>
  <c r="G546" i="4" s="1"/>
  <c r="A980" i="4"/>
  <c r="F980" i="4" s="1"/>
  <c r="G980" i="4" s="1"/>
  <c r="A327" i="4"/>
  <c r="F327" i="4" s="1"/>
  <c r="G327" i="4" s="1"/>
  <c r="A333" i="4"/>
  <c r="F333" i="4" s="1"/>
  <c r="G333" i="4" s="1"/>
  <c r="A668" i="4"/>
  <c r="F668" i="4" s="1"/>
  <c r="G668" i="4" s="1"/>
  <c r="A691" i="4"/>
  <c r="F691" i="4" s="1"/>
  <c r="G691" i="4" s="1"/>
  <c r="A260" i="4"/>
  <c r="F260" i="4" s="1"/>
  <c r="G260" i="4" s="1"/>
  <c r="A932" i="4"/>
  <c r="F932" i="4" s="1"/>
  <c r="G932" i="4" s="1"/>
  <c r="A699" i="4"/>
  <c r="F699" i="4" s="1"/>
  <c r="G699" i="4" s="1"/>
  <c r="A181" i="4"/>
  <c r="F181" i="4" s="1"/>
  <c r="G181" i="4" s="1"/>
  <c r="A832" i="4"/>
  <c r="F832" i="4" s="1"/>
  <c r="G832" i="4" s="1"/>
  <c r="A275" i="4"/>
  <c r="F275" i="4" s="1"/>
  <c r="G275" i="4" s="1"/>
  <c r="A747" i="4"/>
  <c r="F747" i="4" s="1"/>
  <c r="G747" i="4" s="1"/>
  <c r="A606" i="4"/>
  <c r="F606" i="4" s="1"/>
  <c r="G606" i="4" s="1"/>
  <c r="A312" i="4"/>
  <c r="F312" i="4" s="1"/>
  <c r="G312" i="4" s="1"/>
  <c r="A310" i="4"/>
  <c r="F310" i="4" s="1"/>
  <c r="G310" i="4" s="1"/>
  <c r="A300" i="4"/>
  <c r="F300" i="4" s="1"/>
  <c r="G300" i="4" s="1"/>
  <c r="A332" i="4"/>
  <c r="F332" i="4" s="1"/>
  <c r="G332" i="4" s="1"/>
  <c r="A344" i="4"/>
  <c r="F344" i="4" s="1"/>
  <c r="G344" i="4" s="1"/>
  <c r="A163" i="4"/>
  <c r="F163" i="4" s="1"/>
  <c r="G163" i="4" s="1"/>
  <c r="A757" i="4"/>
  <c r="F757" i="4" s="1"/>
  <c r="G757" i="4" s="1"/>
  <c r="A700" i="4"/>
  <c r="F700" i="4" s="1"/>
  <c r="G700" i="4" s="1"/>
  <c r="A825" i="4"/>
  <c r="F825" i="4" s="1"/>
  <c r="G825" i="4" s="1"/>
  <c r="A399" i="4"/>
  <c r="F399" i="4" s="1"/>
  <c r="G399" i="4" s="1"/>
  <c r="A721" i="4"/>
  <c r="F721" i="4" s="1"/>
  <c r="G721" i="4" s="1"/>
  <c r="A674" i="4"/>
  <c r="F674" i="4" s="1"/>
  <c r="G674" i="4" s="1"/>
  <c r="A499" i="4"/>
  <c r="F499" i="4" s="1"/>
  <c r="G499" i="4" s="1"/>
  <c r="A350" i="4"/>
  <c r="F350" i="4" s="1"/>
  <c r="G350" i="4" s="1"/>
  <c r="A978" i="4"/>
  <c r="F978" i="4" s="1"/>
  <c r="G978" i="4" s="1"/>
  <c r="A418" i="4"/>
  <c r="F418" i="4" s="1"/>
  <c r="G418" i="4" s="1"/>
  <c r="AF668" i="1"/>
  <c r="Z477" i="1"/>
  <c r="Z478" i="1" s="1"/>
  <c r="Z479" i="1" s="1"/>
  <c r="E885" i="4" l="1"/>
  <c r="C885" i="4"/>
  <c r="D885" i="4"/>
  <c r="B885" i="4"/>
  <c r="D590" i="4"/>
  <c r="C590" i="4"/>
  <c r="E590" i="4"/>
  <c r="B590" i="4"/>
  <c r="B837" i="4"/>
  <c r="E837" i="4"/>
  <c r="D837" i="4"/>
  <c r="C837" i="4"/>
  <c r="B516" i="4"/>
  <c r="C516" i="4"/>
  <c r="D516" i="4"/>
  <c r="E516" i="4"/>
  <c r="D353" i="4"/>
  <c r="C353" i="4"/>
  <c r="B353" i="4"/>
  <c r="E353" i="4"/>
  <c r="C468" i="4"/>
  <c r="D468" i="4"/>
  <c r="B468" i="4"/>
  <c r="E468" i="4"/>
  <c r="D109" i="4"/>
  <c r="B109" i="4"/>
  <c r="E109" i="4"/>
  <c r="C109" i="4"/>
  <c r="C586" i="4"/>
  <c r="B586" i="4"/>
  <c r="D586" i="4"/>
  <c r="E586" i="4"/>
  <c r="C331" i="4"/>
  <c r="E331" i="4"/>
  <c r="D331" i="4"/>
  <c r="B331" i="4"/>
  <c r="D971" i="4"/>
  <c r="C971" i="4"/>
  <c r="B971" i="4"/>
  <c r="E971" i="4"/>
  <c r="D121" i="4"/>
  <c r="E121" i="4"/>
  <c r="C121" i="4"/>
  <c r="B121" i="4"/>
  <c r="D501" i="4"/>
  <c r="C501" i="4"/>
  <c r="B501" i="4"/>
  <c r="E501" i="4"/>
  <c r="E384" i="4"/>
  <c r="D384" i="4"/>
  <c r="B384" i="4"/>
  <c r="C384" i="4"/>
  <c r="B136" i="4"/>
  <c r="D136" i="4"/>
  <c r="C136" i="4"/>
  <c r="E136" i="4"/>
  <c r="E839" i="4"/>
  <c r="D839" i="4"/>
  <c r="C839" i="4"/>
  <c r="B839" i="4"/>
  <c r="D54" i="4"/>
  <c r="C54" i="4"/>
  <c r="E54" i="4"/>
  <c r="B54" i="4"/>
  <c r="B942" i="4"/>
  <c r="E942" i="4"/>
  <c r="D942" i="4"/>
  <c r="C942" i="4"/>
  <c r="E721" i="4"/>
  <c r="D721" i="4"/>
  <c r="C721" i="4"/>
  <c r="B721" i="4"/>
  <c r="D657" i="4"/>
  <c r="C657" i="4"/>
  <c r="B657" i="4"/>
  <c r="E657" i="4"/>
  <c r="C334" i="4"/>
  <c r="D334" i="4"/>
  <c r="B334" i="4"/>
  <c r="E334" i="4"/>
  <c r="E148" i="4"/>
  <c r="D148" i="4"/>
  <c r="C148" i="4"/>
  <c r="B148" i="4"/>
  <c r="E219" i="4"/>
  <c r="D219" i="4"/>
  <c r="C219" i="4"/>
  <c r="B219" i="4"/>
  <c r="D928" i="4"/>
  <c r="C928" i="4"/>
  <c r="B928" i="4"/>
  <c r="E928" i="4"/>
  <c r="B169" i="4"/>
  <c r="E169" i="4"/>
  <c r="D169" i="4"/>
  <c r="C169" i="4"/>
  <c r="C607" i="4"/>
  <c r="E607" i="4"/>
  <c r="D607" i="4"/>
  <c r="B607" i="4"/>
  <c r="B904" i="4"/>
  <c r="C904" i="4"/>
  <c r="E904" i="4"/>
  <c r="D904" i="4"/>
  <c r="E565" i="4"/>
  <c r="D565" i="4"/>
  <c r="C565" i="4"/>
  <c r="B565" i="4"/>
  <c r="E539" i="4"/>
  <c r="D539" i="4"/>
  <c r="B539" i="4"/>
  <c r="C539" i="4"/>
  <c r="E182" i="4"/>
  <c r="D182" i="4"/>
  <c r="C182" i="4"/>
  <c r="B182" i="4"/>
  <c r="B847" i="4"/>
  <c r="E847" i="4"/>
  <c r="D847" i="4"/>
  <c r="C847" i="4"/>
  <c r="E211" i="4"/>
  <c r="D211" i="4"/>
  <c r="B211" i="4"/>
  <c r="C211" i="4"/>
  <c r="D603" i="4"/>
  <c r="C603" i="4"/>
  <c r="E603" i="4"/>
  <c r="B603" i="4"/>
  <c r="D876" i="4"/>
  <c r="C876" i="4"/>
  <c r="E876" i="4"/>
  <c r="B876" i="4"/>
  <c r="C184" i="4"/>
  <c r="B184" i="4"/>
  <c r="D184" i="4"/>
  <c r="E184" i="4"/>
  <c r="C202" i="4"/>
  <c r="B202" i="4"/>
  <c r="E202" i="4"/>
  <c r="D202" i="4"/>
  <c r="E616" i="4"/>
  <c r="D616" i="4"/>
  <c r="B616" i="4"/>
  <c r="C616" i="4"/>
  <c r="C234" i="4"/>
  <c r="E234" i="4"/>
  <c r="B234" i="4"/>
  <c r="D234" i="4"/>
  <c r="D647" i="4"/>
  <c r="C647" i="4"/>
  <c r="E647" i="4"/>
  <c r="B647" i="4"/>
  <c r="D168" i="4"/>
  <c r="C168" i="4"/>
  <c r="E168" i="4"/>
  <c r="B168" i="4"/>
  <c r="E670" i="4"/>
  <c r="D670" i="4"/>
  <c r="B670" i="4"/>
  <c r="C670" i="4"/>
  <c r="B347" i="4"/>
  <c r="E347" i="4"/>
  <c r="D347" i="4"/>
  <c r="C347" i="4"/>
  <c r="E643" i="4"/>
  <c r="D643" i="4"/>
  <c r="C643" i="4"/>
  <c r="B643" i="4"/>
  <c r="B258" i="4"/>
  <c r="E258" i="4"/>
  <c r="D258" i="4"/>
  <c r="C258" i="4"/>
  <c r="C772" i="4"/>
  <c r="B772" i="4"/>
  <c r="E772" i="4"/>
  <c r="D772" i="4"/>
  <c r="B336" i="4"/>
  <c r="E336" i="4"/>
  <c r="D336" i="4"/>
  <c r="C336" i="4"/>
  <c r="C520" i="4"/>
  <c r="B520" i="4"/>
  <c r="D520" i="4"/>
  <c r="E520" i="4"/>
  <c r="E338" i="4"/>
  <c r="B338" i="4"/>
  <c r="C338" i="4"/>
  <c r="D338" i="4"/>
  <c r="C720" i="4"/>
  <c r="B720" i="4"/>
  <c r="E720" i="4"/>
  <c r="D720" i="4"/>
  <c r="E244" i="4"/>
  <c r="D244" i="4"/>
  <c r="B244" i="4"/>
  <c r="C244" i="4"/>
  <c r="C315" i="4"/>
  <c r="E315" i="4"/>
  <c r="D315" i="4"/>
  <c r="B315" i="4"/>
  <c r="D159" i="4"/>
  <c r="C159" i="4"/>
  <c r="B159" i="4"/>
  <c r="E159" i="4"/>
  <c r="C661" i="4"/>
  <c r="B661" i="4"/>
  <c r="E661" i="4"/>
  <c r="D661" i="4"/>
  <c r="C320" i="4"/>
  <c r="D320" i="4"/>
  <c r="E320" i="4"/>
  <c r="B320" i="4"/>
  <c r="D770" i="4"/>
  <c r="B770" i="4"/>
  <c r="C770" i="4"/>
  <c r="E770" i="4"/>
  <c r="D688" i="4"/>
  <c r="C688" i="4"/>
  <c r="B688" i="4"/>
  <c r="E688" i="4"/>
  <c r="D659" i="4"/>
  <c r="C659" i="4"/>
  <c r="B659" i="4"/>
  <c r="E659" i="4"/>
  <c r="C24" i="4"/>
  <c r="E24" i="4"/>
  <c r="B24" i="4"/>
  <c r="D24" i="4"/>
  <c r="C137" i="4"/>
  <c r="E137" i="4"/>
  <c r="B137" i="4"/>
  <c r="D137" i="4"/>
  <c r="B96" i="4"/>
  <c r="E96" i="4"/>
  <c r="D96" i="4"/>
  <c r="C96" i="4"/>
  <c r="B599" i="4"/>
  <c r="D599" i="4"/>
  <c r="C599" i="4"/>
  <c r="E599" i="4"/>
  <c r="C949" i="4"/>
  <c r="B949" i="4"/>
  <c r="E949" i="4"/>
  <c r="D949" i="4"/>
  <c r="D682" i="4"/>
  <c r="B682" i="4"/>
  <c r="E682" i="4"/>
  <c r="C682" i="4"/>
  <c r="E553" i="4"/>
  <c r="D553" i="4"/>
  <c r="C553" i="4"/>
  <c r="B553" i="4"/>
  <c r="C989" i="4"/>
  <c r="B989" i="4"/>
  <c r="E989" i="4"/>
  <c r="D989" i="4"/>
  <c r="D397" i="4"/>
  <c r="C397" i="4"/>
  <c r="B397" i="4"/>
  <c r="E397" i="4"/>
  <c r="C621" i="4"/>
  <c r="B621" i="4"/>
  <c r="E621" i="4"/>
  <c r="D621" i="4"/>
  <c r="E288" i="4"/>
  <c r="D288" i="4"/>
  <c r="B288" i="4"/>
  <c r="C288" i="4"/>
  <c r="C7" i="4"/>
  <c r="E7" i="4"/>
  <c r="B7" i="4"/>
  <c r="D7" i="4"/>
  <c r="C66" i="4"/>
  <c r="D66" i="4"/>
  <c r="E66" i="4"/>
  <c r="B66" i="4"/>
  <c r="D665" i="4"/>
  <c r="B665" i="4"/>
  <c r="C665" i="4"/>
  <c r="E665" i="4"/>
  <c r="B281" i="4"/>
  <c r="E281" i="4"/>
  <c r="D281" i="4"/>
  <c r="C281" i="4"/>
  <c r="B424" i="4"/>
  <c r="D424" i="4"/>
  <c r="E424" i="4"/>
  <c r="C424" i="4"/>
  <c r="B754" i="4"/>
  <c r="E754" i="4"/>
  <c r="D754" i="4"/>
  <c r="C754" i="4"/>
  <c r="E663" i="4"/>
  <c r="D663" i="4"/>
  <c r="C663" i="4"/>
  <c r="B663" i="4"/>
  <c r="E386" i="4"/>
  <c r="D386" i="4"/>
  <c r="C386" i="4"/>
  <c r="B386" i="4"/>
  <c r="E191" i="4"/>
  <c r="D191" i="4"/>
  <c r="C191" i="4"/>
  <c r="B191" i="4"/>
  <c r="B173" i="4"/>
  <c r="E173" i="4"/>
  <c r="D173" i="4"/>
  <c r="C173" i="4"/>
  <c r="D790" i="4"/>
  <c r="C790" i="4"/>
  <c r="B790" i="4"/>
  <c r="E790" i="4"/>
  <c r="B144" i="4"/>
  <c r="D144" i="4"/>
  <c r="E144" i="4"/>
  <c r="C144" i="4"/>
  <c r="C114" i="4"/>
  <c r="B114" i="4"/>
  <c r="D114" i="4"/>
  <c r="E114" i="4"/>
  <c r="E232" i="4"/>
  <c r="D232" i="4"/>
  <c r="C232" i="4"/>
  <c r="B232" i="4"/>
  <c r="B782" i="4"/>
  <c r="E782" i="4"/>
  <c r="D782" i="4"/>
  <c r="C782" i="4"/>
  <c r="B810" i="4"/>
  <c r="D810" i="4"/>
  <c r="E810" i="4"/>
  <c r="C810" i="4"/>
  <c r="D963" i="4"/>
  <c r="C963" i="4"/>
  <c r="B963" i="4"/>
  <c r="E963" i="4"/>
  <c r="D438" i="4"/>
  <c r="B438" i="4"/>
  <c r="E438" i="4"/>
  <c r="C438" i="4"/>
  <c r="D783" i="4"/>
  <c r="C783" i="4"/>
  <c r="B783" i="4"/>
  <c r="E783" i="4"/>
  <c r="C749" i="4"/>
  <c r="D749" i="4"/>
  <c r="B749" i="4"/>
  <c r="E749" i="4"/>
  <c r="B448" i="4"/>
  <c r="E448" i="4"/>
  <c r="D448" i="4"/>
  <c r="C448" i="4"/>
  <c r="B63" i="4"/>
  <c r="C63" i="4"/>
  <c r="D63" i="4"/>
  <c r="E63" i="4"/>
  <c r="D83" i="4"/>
  <c r="B83" i="4"/>
  <c r="C83" i="4"/>
  <c r="E83" i="4"/>
  <c r="B515" i="4"/>
  <c r="C515" i="4"/>
  <c r="D515" i="4"/>
  <c r="E515" i="4"/>
  <c r="E627" i="4"/>
  <c r="D627" i="4"/>
  <c r="C627" i="4"/>
  <c r="B627" i="4"/>
  <c r="C609" i="4"/>
  <c r="B609" i="4"/>
  <c r="E609" i="4"/>
  <c r="D609" i="4"/>
  <c r="C882" i="4"/>
  <c r="B882" i="4"/>
  <c r="E882" i="4"/>
  <c r="D882" i="4"/>
  <c r="E867" i="4"/>
  <c r="D867" i="4"/>
  <c r="C867" i="4"/>
  <c r="B867" i="4"/>
  <c r="E514" i="4"/>
  <c r="D514" i="4"/>
  <c r="B514" i="4"/>
  <c r="C514" i="4"/>
  <c r="C319" i="4"/>
  <c r="D319" i="4"/>
  <c r="B319" i="4"/>
  <c r="E319" i="4"/>
  <c r="D301" i="4"/>
  <c r="C301" i="4"/>
  <c r="B301" i="4"/>
  <c r="E301" i="4"/>
  <c r="C918" i="4"/>
  <c r="B918" i="4"/>
  <c r="E918" i="4"/>
  <c r="D918" i="4"/>
  <c r="C19" i="4"/>
  <c r="B19" i="4"/>
  <c r="E19" i="4"/>
  <c r="D19" i="4"/>
  <c r="C88" i="4"/>
  <c r="B88" i="4"/>
  <c r="E88" i="4"/>
  <c r="D88" i="4"/>
  <c r="C571" i="4"/>
  <c r="D571" i="4"/>
  <c r="B571" i="4"/>
  <c r="E571" i="4"/>
  <c r="C402" i="4"/>
  <c r="D402" i="4"/>
  <c r="E402" i="4"/>
  <c r="B402" i="4"/>
  <c r="C426" i="4"/>
  <c r="D426" i="4"/>
  <c r="B426" i="4"/>
  <c r="E426" i="4"/>
  <c r="B731" i="4"/>
  <c r="E731" i="4"/>
  <c r="D731" i="4"/>
  <c r="C731" i="4"/>
  <c r="B733" i="4"/>
  <c r="E733" i="4"/>
  <c r="D733" i="4"/>
  <c r="C733" i="4"/>
  <c r="C958" i="4"/>
  <c r="B958" i="4"/>
  <c r="E958" i="4"/>
  <c r="D958" i="4"/>
  <c r="D842" i="4"/>
  <c r="E842" i="4"/>
  <c r="C842" i="4"/>
  <c r="B842" i="4"/>
  <c r="D816" i="4"/>
  <c r="B816" i="4"/>
  <c r="E816" i="4"/>
  <c r="C816" i="4"/>
  <c r="E145" i="4"/>
  <c r="C145" i="4"/>
  <c r="B145" i="4"/>
  <c r="D145" i="4"/>
  <c r="B140" i="4"/>
  <c r="D140" i="4"/>
  <c r="E140" i="4"/>
  <c r="C140" i="4"/>
  <c r="C193" i="4"/>
  <c r="B193" i="4"/>
  <c r="E193" i="4"/>
  <c r="D193" i="4"/>
  <c r="C823" i="4"/>
  <c r="B823" i="4"/>
  <c r="E823" i="4"/>
  <c r="D823" i="4"/>
  <c r="D992" i="4"/>
  <c r="E992" i="4"/>
  <c r="C992" i="4"/>
  <c r="B992" i="4"/>
  <c r="E498" i="4"/>
  <c r="D498" i="4"/>
  <c r="C498" i="4"/>
  <c r="B498" i="4"/>
  <c r="D303" i="4"/>
  <c r="C303" i="4"/>
  <c r="B303" i="4"/>
  <c r="E303" i="4"/>
  <c r="B703" i="4"/>
  <c r="D703" i="4"/>
  <c r="E703" i="4"/>
  <c r="C703" i="4"/>
  <c r="C660" i="4"/>
  <c r="B660" i="4"/>
  <c r="E660" i="4"/>
  <c r="D660" i="4"/>
  <c r="E316" i="4"/>
  <c r="C316" i="4"/>
  <c r="B316" i="4"/>
  <c r="D316" i="4"/>
  <c r="E534" i="4"/>
  <c r="B534" i="4"/>
  <c r="C534" i="4"/>
  <c r="D534" i="4"/>
  <c r="C21" i="4"/>
  <c r="E21" i="4"/>
  <c r="B21" i="4"/>
  <c r="D21" i="4"/>
  <c r="D134" i="4"/>
  <c r="B134" i="4"/>
  <c r="E134" i="4"/>
  <c r="C134" i="4"/>
  <c r="C167" i="4"/>
  <c r="B167" i="4"/>
  <c r="E167" i="4"/>
  <c r="D167" i="4"/>
  <c r="E914" i="4"/>
  <c r="C914" i="4"/>
  <c r="D914" i="4"/>
  <c r="B914" i="4"/>
  <c r="E554" i="4"/>
  <c r="C554" i="4"/>
  <c r="D554" i="4"/>
  <c r="B554" i="4"/>
  <c r="B235" i="4"/>
  <c r="E235" i="4"/>
  <c r="D235" i="4"/>
  <c r="C235" i="4"/>
  <c r="E861" i="4"/>
  <c r="C861" i="4"/>
  <c r="D861" i="4"/>
  <c r="B861" i="4"/>
  <c r="E960" i="4"/>
  <c r="D960" i="4"/>
  <c r="C960" i="4"/>
  <c r="B960" i="4"/>
  <c r="E970" i="4"/>
  <c r="C970" i="4"/>
  <c r="B970" i="4"/>
  <c r="D970" i="4"/>
  <c r="D160" i="4"/>
  <c r="C160" i="4"/>
  <c r="E160" i="4"/>
  <c r="B160" i="4"/>
  <c r="D143" i="4"/>
  <c r="C143" i="4"/>
  <c r="E143" i="4"/>
  <c r="B143" i="4"/>
  <c r="B16" i="4"/>
  <c r="D16" i="4"/>
  <c r="C16" i="4"/>
  <c r="E16" i="4"/>
  <c r="D181" i="4"/>
  <c r="C181" i="4"/>
  <c r="B181" i="4"/>
  <c r="E181" i="4"/>
  <c r="D649" i="4"/>
  <c r="C649" i="4"/>
  <c r="B649" i="4"/>
  <c r="E649" i="4"/>
  <c r="E293" i="4"/>
  <c r="D293" i="4"/>
  <c r="C293" i="4"/>
  <c r="B293" i="4"/>
  <c r="D768" i="4"/>
  <c r="C768" i="4"/>
  <c r="E768" i="4"/>
  <c r="B768" i="4"/>
  <c r="D471" i="4"/>
  <c r="B471" i="4"/>
  <c r="C471" i="4"/>
  <c r="E471" i="4"/>
  <c r="E626" i="4"/>
  <c r="D626" i="4"/>
  <c r="C626" i="4"/>
  <c r="B626" i="4"/>
  <c r="E748" i="4"/>
  <c r="C748" i="4"/>
  <c r="B748" i="4"/>
  <c r="D748" i="4"/>
  <c r="D425" i="4"/>
  <c r="C425" i="4"/>
  <c r="B425" i="4"/>
  <c r="E425" i="4"/>
  <c r="B840" i="4"/>
  <c r="E840" i="4"/>
  <c r="D840" i="4"/>
  <c r="C840" i="4"/>
  <c r="C28" i="4"/>
  <c r="E28" i="4"/>
  <c r="B28" i="4"/>
  <c r="D28" i="4"/>
  <c r="E714" i="4"/>
  <c r="C714" i="4"/>
  <c r="B714" i="4"/>
  <c r="D714" i="4"/>
  <c r="D467" i="4"/>
  <c r="B467" i="4"/>
  <c r="C467" i="4"/>
  <c r="E467" i="4"/>
  <c r="B814" i="4"/>
  <c r="E814" i="4"/>
  <c r="C814" i="4"/>
  <c r="D814" i="4"/>
  <c r="E253" i="4"/>
  <c r="D253" i="4"/>
  <c r="C253" i="4"/>
  <c r="B253" i="4"/>
  <c r="D29" i="4"/>
  <c r="E29" i="4"/>
  <c r="C29" i="4"/>
  <c r="B29" i="4"/>
  <c r="D100" i="4"/>
  <c r="C100" i="4"/>
  <c r="B100" i="4"/>
  <c r="E100" i="4"/>
  <c r="E495" i="4"/>
  <c r="D495" i="4"/>
  <c r="C495" i="4"/>
  <c r="B495" i="4"/>
  <c r="C473" i="4"/>
  <c r="B473" i="4"/>
  <c r="E473" i="4"/>
  <c r="D473" i="4"/>
  <c r="C399" i="4"/>
  <c r="E399" i="4"/>
  <c r="D399" i="4"/>
  <c r="B399" i="4"/>
  <c r="D477" i="4"/>
  <c r="C477" i="4"/>
  <c r="B477" i="4"/>
  <c r="E477" i="4"/>
  <c r="D620" i="4"/>
  <c r="E620" i="4"/>
  <c r="C620" i="4"/>
  <c r="B620" i="4"/>
  <c r="E243" i="4"/>
  <c r="D243" i="4"/>
  <c r="C243" i="4"/>
  <c r="B243" i="4"/>
  <c r="E828" i="4"/>
  <c r="D828" i="4"/>
  <c r="C828" i="4"/>
  <c r="B828" i="4"/>
  <c r="E456" i="4"/>
  <c r="D456" i="4"/>
  <c r="B456" i="4"/>
  <c r="C456" i="4"/>
  <c r="C178" i="4"/>
  <c r="B178" i="4"/>
  <c r="E178" i="4"/>
  <c r="D178" i="4"/>
  <c r="D274" i="4"/>
  <c r="C274" i="4"/>
  <c r="B274" i="4"/>
  <c r="E274" i="4"/>
  <c r="C729" i="4"/>
  <c r="B729" i="4"/>
  <c r="E729" i="4"/>
  <c r="D729" i="4"/>
  <c r="E455" i="4"/>
  <c r="D455" i="4"/>
  <c r="C455" i="4"/>
  <c r="B455" i="4"/>
  <c r="D414" i="4"/>
  <c r="C414" i="4"/>
  <c r="B414" i="4"/>
  <c r="E414" i="4"/>
  <c r="D961" i="4"/>
  <c r="B961" i="4"/>
  <c r="C961" i="4"/>
  <c r="E961" i="4"/>
  <c r="C460" i="4"/>
  <c r="B460" i="4"/>
  <c r="E460" i="4"/>
  <c r="D460" i="4"/>
  <c r="D277" i="4"/>
  <c r="E277" i="4"/>
  <c r="C277" i="4"/>
  <c r="B277" i="4"/>
  <c r="D457" i="4"/>
  <c r="B457" i="4"/>
  <c r="E457" i="4"/>
  <c r="C457" i="4"/>
  <c r="C398" i="4"/>
  <c r="B398" i="4"/>
  <c r="E398" i="4"/>
  <c r="D398" i="4"/>
  <c r="E228" i="4"/>
  <c r="D228" i="4"/>
  <c r="C228" i="4"/>
  <c r="B228" i="4"/>
  <c r="D201" i="4"/>
  <c r="C201" i="4"/>
  <c r="B201" i="4"/>
  <c r="E201" i="4"/>
  <c r="E453" i="4"/>
  <c r="C453" i="4"/>
  <c r="D453" i="4"/>
  <c r="B453" i="4"/>
  <c r="D924" i="4"/>
  <c r="C924" i="4"/>
  <c r="B924" i="4"/>
  <c r="E924" i="4"/>
  <c r="B441" i="4"/>
  <c r="E441" i="4"/>
  <c r="D441" i="4"/>
  <c r="C441" i="4"/>
  <c r="D328" i="4"/>
  <c r="B328" i="4"/>
  <c r="E328" i="4"/>
  <c r="C328" i="4"/>
  <c r="E625" i="4"/>
  <c r="D625" i="4"/>
  <c r="C625" i="4"/>
  <c r="B625" i="4"/>
  <c r="C321" i="4"/>
  <c r="E321" i="4"/>
  <c r="D321" i="4"/>
  <c r="B321" i="4"/>
  <c r="D376" i="4"/>
  <c r="C376" i="4"/>
  <c r="B376" i="4"/>
  <c r="E376" i="4"/>
  <c r="B808" i="4"/>
  <c r="C808" i="4"/>
  <c r="E808" i="4"/>
  <c r="D808" i="4"/>
  <c r="C775" i="4"/>
  <c r="B775" i="4"/>
  <c r="D775" i="4"/>
  <c r="E775" i="4"/>
  <c r="E841" i="4"/>
  <c r="D841" i="4"/>
  <c r="C841" i="4"/>
  <c r="B841" i="4"/>
  <c r="E494" i="4"/>
  <c r="D494" i="4"/>
  <c r="C494" i="4"/>
  <c r="B494" i="4"/>
  <c r="E378" i="4"/>
  <c r="D378" i="4"/>
  <c r="B378" i="4"/>
  <c r="C378" i="4"/>
  <c r="E805" i="4"/>
  <c r="C805" i="4"/>
  <c r="B805" i="4"/>
  <c r="D805" i="4"/>
  <c r="D512" i="4"/>
  <c r="C512" i="4"/>
  <c r="B512" i="4"/>
  <c r="E512" i="4"/>
  <c r="C488" i="4"/>
  <c r="D488" i="4"/>
  <c r="B488" i="4"/>
  <c r="E488" i="4"/>
  <c r="E62" i="4"/>
  <c r="D62" i="4"/>
  <c r="C62" i="4"/>
  <c r="B62" i="4"/>
  <c r="B42" i="4"/>
  <c r="E42" i="4"/>
  <c r="D42" i="4"/>
  <c r="C42" i="4"/>
  <c r="B34" i="4"/>
  <c r="D34" i="4"/>
  <c r="E34" i="4"/>
  <c r="C34" i="4"/>
  <c r="D645" i="4"/>
  <c r="C645" i="4"/>
  <c r="B645" i="4"/>
  <c r="E645" i="4"/>
  <c r="D680" i="4"/>
  <c r="C680" i="4"/>
  <c r="B680" i="4"/>
  <c r="E680" i="4"/>
  <c r="B717" i="4"/>
  <c r="E717" i="4"/>
  <c r="C717" i="4"/>
  <c r="D717" i="4"/>
  <c r="E205" i="4"/>
  <c r="D205" i="4"/>
  <c r="C205" i="4"/>
  <c r="B205" i="4"/>
  <c r="D822" i="4"/>
  <c r="C822" i="4"/>
  <c r="B822" i="4"/>
  <c r="E822" i="4"/>
  <c r="B156" i="4"/>
  <c r="E156" i="4"/>
  <c r="D156" i="4"/>
  <c r="C156" i="4"/>
  <c r="C454" i="4"/>
  <c r="B454" i="4"/>
  <c r="E454" i="4"/>
  <c r="D454" i="4"/>
  <c r="C346" i="4"/>
  <c r="D346" i="4"/>
  <c r="B346" i="4"/>
  <c r="E346" i="4"/>
  <c r="B85" i="4"/>
  <c r="C85" i="4"/>
  <c r="D85" i="4"/>
  <c r="E85" i="4"/>
  <c r="D43" i="4"/>
  <c r="B43" i="4"/>
  <c r="C43" i="4"/>
  <c r="E43" i="4"/>
  <c r="E977" i="4"/>
  <c r="D977" i="4"/>
  <c r="B977" i="4"/>
  <c r="C977" i="4"/>
  <c r="D204" i="4"/>
  <c r="C204" i="4"/>
  <c r="B204" i="4"/>
  <c r="E204" i="4"/>
  <c r="E287" i="4"/>
  <c r="D287" i="4"/>
  <c r="C287" i="4"/>
  <c r="B287" i="4"/>
  <c r="D789" i="4"/>
  <c r="B789" i="4"/>
  <c r="C789" i="4"/>
  <c r="E789" i="4"/>
  <c r="C491" i="4"/>
  <c r="B491" i="4"/>
  <c r="E491" i="4"/>
  <c r="D491" i="4"/>
  <c r="E898" i="4"/>
  <c r="D898" i="4"/>
  <c r="B898" i="4"/>
  <c r="C898" i="4"/>
  <c r="B892" i="4"/>
  <c r="E892" i="4"/>
  <c r="D892" i="4"/>
  <c r="C892" i="4"/>
  <c r="E864" i="4"/>
  <c r="D864" i="4"/>
  <c r="C864" i="4"/>
  <c r="B864" i="4"/>
  <c r="E142" i="4"/>
  <c r="D142" i="4"/>
  <c r="B142" i="4"/>
  <c r="C142" i="4"/>
  <c r="D77" i="4"/>
  <c r="E77" i="4"/>
  <c r="B77" i="4"/>
  <c r="C77" i="4"/>
  <c r="E25" i="4"/>
  <c r="C25" i="4"/>
  <c r="B25" i="4"/>
  <c r="D25" i="4"/>
  <c r="D478" i="4"/>
  <c r="C478" i="4"/>
  <c r="B478" i="4"/>
  <c r="E478" i="4"/>
  <c r="B203" i="4"/>
  <c r="E203" i="4"/>
  <c r="D203" i="4"/>
  <c r="C203" i="4"/>
  <c r="B845" i="4"/>
  <c r="E845" i="4"/>
  <c r="D845" i="4"/>
  <c r="C845" i="4"/>
  <c r="E337" i="4"/>
  <c r="D337" i="4"/>
  <c r="C337" i="4"/>
  <c r="B337" i="4"/>
  <c r="E950" i="4"/>
  <c r="D950" i="4"/>
  <c r="C950" i="4"/>
  <c r="B950" i="4"/>
  <c r="D443" i="4"/>
  <c r="C443" i="4"/>
  <c r="B443" i="4"/>
  <c r="E443" i="4"/>
  <c r="D582" i="4"/>
  <c r="C582" i="4"/>
  <c r="B582" i="4"/>
  <c r="E582" i="4"/>
  <c r="D474" i="4"/>
  <c r="C474" i="4"/>
  <c r="B474" i="4"/>
  <c r="E474" i="4"/>
  <c r="E39" i="4"/>
  <c r="B39" i="4"/>
  <c r="C39" i="4"/>
  <c r="D39" i="4"/>
  <c r="D138" i="4"/>
  <c r="B138" i="4"/>
  <c r="C138" i="4"/>
  <c r="E138" i="4"/>
  <c r="B417" i="4"/>
  <c r="C417" i="4"/>
  <c r="E417" i="4"/>
  <c r="D417" i="4"/>
  <c r="C913" i="4"/>
  <c r="B913" i="4"/>
  <c r="E913" i="4"/>
  <c r="D913" i="4"/>
  <c r="B447" i="4"/>
  <c r="E447" i="4"/>
  <c r="C447" i="4"/>
  <c r="D447" i="4"/>
  <c r="C917" i="4"/>
  <c r="B917" i="4"/>
  <c r="E917" i="4"/>
  <c r="D917" i="4"/>
  <c r="B689" i="4"/>
  <c r="E689" i="4"/>
  <c r="D689" i="4"/>
  <c r="C689" i="4"/>
  <c r="E549" i="4"/>
  <c r="C549" i="4"/>
  <c r="B549" i="4"/>
  <c r="D549" i="4"/>
  <c r="C208" i="4"/>
  <c r="B208" i="4"/>
  <c r="E208" i="4"/>
  <c r="D208" i="4"/>
  <c r="D190" i="4"/>
  <c r="C190" i="4"/>
  <c r="B190" i="4"/>
  <c r="E190" i="4"/>
  <c r="B125" i="4"/>
  <c r="E125" i="4"/>
  <c r="D125" i="4"/>
  <c r="C125" i="4"/>
  <c r="C61" i="4"/>
  <c r="B61" i="4"/>
  <c r="D61" i="4"/>
  <c r="E61" i="4"/>
  <c r="B11" i="4"/>
  <c r="E11" i="4"/>
  <c r="C11" i="4"/>
  <c r="D11" i="4"/>
  <c r="D676" i="4"/>
  <c r="C676" i="4"/>
  <c r="E676" i="4"/>
  <c r="B676" i="4"/>
  <c r="E857" i="4"/>
  <c r="D857" i="4"/>
  <c r="B857" i="4"/>
  <c r="C857" i="4"/>
  <c r="D938" i="4"/>
  <c r="B938" i="4"/>
  <c r="C938" i="4"/>
  <c r="E938" i="4"/>
  <c r="B400" i="4"/>
  <c r="E400" i="4"/>
  <c r="D400" i="4"/>
  <c r="C400" i="4"/>
  <c r="B566" i="4"/>
  <c r="E566" i="4"/>
  <c r="D566" i="4"/>
  <c r="C566" i="4"/>
  <c r="B267" i="4"/>
  <c r="E267" i="4"/>
  <c r="C267" i="4"/>
  <c r="D267" i="4"/>
  <c r="D877" i="4"/>
  <c r="C877" i="4"/>
  <c r="E877" i="4"/>
  <c r="B877" i="4"/>
  <c r="B639" i="4"/>
  <c r="E639" i="4"/>
  <c r="D639" i="4"/>
  <c r="C639" i="4"/>
  <c r="C73" i="4"/>
  <c r="B73" i="4"/>
  <c r="D73" i="4"/>
  <c r="E73" i="4"/>
  <c r="C33" i="4"/>
  <c r="B33" i="4"/>
  <c r="E33" i="4"/>
  <c r="D33" i="4"/>
  <c r="C388" i="4"/>
  <c r="B388" i="4"/>
  <c r="E388" i="4"/>
  <c r="D388" i="4"/>
  <c r="D461" i="4"/>
  <c r="C461" i="4"/>
  <c r="B461" i="4"/>
  <c r="E461" i="4"/>
  <c r="C815" i="4"/>
  <c r="B815" i="4"/>
  <c r="E815" i="4"/>
  <c r="D815" i="4"/>
  <c r="D533" i="4"/>
  <c r="C533" i="4"/>
  <c r="E533" i="4"/>
  <c r="B533" i="4"/>
  <c r="B192" i="4"/>
  <c r="E192" i="4"/>
  <c r="D192" i="4"/>
  <c r="C192" i="4"/>
  <c r="E642" i="4"/>
  <c r="D642" i="4"/>
  <c r="B642" i="4"/>
  <c r="C642" i="4"/>
  <c r="E489" i="4"/>
  <c r="D489" i="4"/>
  <c r="C489" i="4"/>
  <c r="B489" i="4"/>
  <c r="E465" i="4"/>
  <c r="D465" i="4"/>
  <c r="C465" i="4"/>
  <c r="B465" i="4"/>
  <c r="B67" i="4"/>
  <c r="D67" i="4"/>
  <c r="C67" i="4"/>
  <c r="E67" i="4"/>
  <c r="C116" i="4"/>
  <c r="B116" i="4"/>
  <c r="D116" i="4"/>
  <c r="E116" i="4"/>
  <c r="E64" i="4"/>
  <c r="C64" i="4"/>
  <c r="D64" i="4"/>
  <c r="B64" i="4"/>
  <c r="D610" i="4"/>
  <c r="B610" i="4"/>
  <c r="E610" i="4"/>
  <c r="C610" i="4"/>
  <c r="D314" i="4"/>
  <c r="B314" i="4"/>
  <c r="E314" i="4"/>
  <c r="C314" i="4"/>
  <c r="E589" i="4"/>
  <c r="D589" i="4"/>
  <c r="C589" i="4"/>
  <c r="B589" i="4"/>
  <c r="D785" i="4"/>
  <c r="C785" i="4"/>
  <c r="B785" i="4"/>
  <c r="E785" i="4"/>
  <c r="B694" i="4"/>
  <c r="E694" i="4"/>
  <c r="D694" i="4"/>
  <c r="C694" i="4"/>
  <c r="C604" i="4"/>
  <c r="B604" i="4"/>
  <c r="E604" i="4"/>
  <c r="D604" i="4"/>
  <c r="B326" i="4"/>
  <c r="E326" i="4"/>
  <c r="D326" i="4"/>
  <c r="C326" i="4"/>
  <c r="D843" i="4"/>
  <c r="C843" i="4"/>
  <c r="B843" i="4"/>
  <c r="E843" i="4"/>
  <c r="B131" i="4"/>
  <c r="C131" i="4"/>
  <c r="D131" i="4"/>
  <c r="E131" i="4"/>
  <c r="B37" i="4"/>
  <c r="C37" i="4"/>
  <c r="D37" i="4"/>
  <c r="E37" i="4"/>
  <c r="B980" i="4"/>
  <c r="C980" i="4"/>
  <c r="E980" i="4"/>
  <c r="D980" i="4"/>
  <c r="E295" i="4"/>
  <c r="D295" i="4"/>
  <c r="C295" i="4"/>
  <c r="B295" i="4"/>
  <c r="D579" i="4"/>
  <c r="C579" i="4"/>
  <c r="B579" i="4"/>
  <c r="E579" i="4"/>
  <c r="B956" i="4"/>
  <c r="E956" i="4"/>
  <c r="D956" i="4"/>
  <c r="C956" i="4"/>
  <c r="E214" i="4"/>
  <c r="D214" i="4"/>
  <c r="C214" i="4"/>
  <c r="B214" i="4"/>
  <c r="D261" i="4"/>
  <c r="C261" i="4"/>
  <c r="B261" i="4"/>
  <c r="E261" i="4"/>
  <c r="B692" i="4"/>
  <c r="C692" i="4"/>
  <c r="E692" i="4"/>
  <c r="D692" i="4"/>
  <c r="E865" i="4"/>
  <c r="D865" i="4"/>
  <c r="C865" i="4"/>
  <c r="B865" i="4"/>
  <c r="B767" i="4"/>
  <c r="E767" i="4"/>
  <c r="D767" i="4"/>
  <c r="C767" i="4"/>
  <c r="B141" i="4"/>
  <c r="E141" i="4"/>
  <c r="D141" i="4"/>
  <c r="C141" i="4"/>
  <c r="D881" i="4"/>
  <c r="C881" i="4"/>
  <c r="B881" i="4"/>
  <c r="E881" i="4"/>
  <c r="C35" i="4"/>
  <c r="B35" i="4"/>
  <c r="E35" i="4"/>
  <c r="D35" i="4"/>
  <c r="E830" i="4"/>
  <c r="D830" i="4"/>
  <c r="C830" i="4"/>
  <c r="B830" i="4"/>
  <c r="C975" i="4"/>
  <c r="D975" i="4"/>
  <c r="B975" i="4"/>
  <c r="E975" i="4"/>
  <c r="D860" i="4"/>
  <c r="C860" i="4"/>
  <c r="B860" i="4"/>
  <c r="E860" i="4"/>
  <c r="E801" i="4"/>
  <c r="D801" i="4"/>
  <c r="B801" i="4"/>
  <c r="C801" i="4"/>
  <c r="C993" i="4"/>
  <c r="B993" i="4"/>
  <c r="D993" i="4"/>
  <c r="E993" i="4"/>
  <c r="D880" i="4"/>
  <c r="B880" i="4"/>
  <c r="E880" i="4"/>
  <c r="C880" i="4"/>
  <c r="D372" i="4"/>
  <c r="C372" i="4"/>
  <c r="B372" i="4"/>
  <c r="E372" i="4"/>
  <c r="E271" i="4"/>
  <c r="D271" i="4"/>
  <c r="C271" i="4"/>
  <c r="B271" i="4"/>
  <c r="C546" i="4"/>
  <c r="D546" i="4"/>
  <c r="B546" i="4"/>
  <c r="E546" i="4"/>
  <c r="E802" i="4"/>
  <c r="C802" i="4"/>
  <c r="D802" i="4"/>
  <c r="B802" i="4"/>
  <c r="B709" i="4"/>
  <c r="E709" i="4"/>
  <c r="D709" i="4"/>
  <c r="C709" i="4"/>
  <c r="E932" i="4"/>
  <c r="D932" i="4"/>
  <c r="C932" i="4"/>
  <c r="B932" i="4"/>
  <c r="C290" i="4"/>
  <c r="B290" i="4"/>
  <c r="E290" i="4"/>
  <c r="D290" i="4"/>
  <c r="B530" i="4"/>
  <c r="E530" i="4"/>
  <c r="C530" i="4"/>
  <c r="D530" i="4"/>
  <c r="B503" i="4"/>
  <c r="E503" i="4"/>
  <c r="D503" i="4"/>
  <c r="C503" i="4"/>
  <c r="D655" i="4"/>
  <c r="B655" i="4"/>
  <c r="E655" i="4"/>
  <c r="C655" i="4"/>
  <c r="E697" i="4"/>
  <c r="D697" i="4"/>
  <c r="C697" i="4"/>
  <c r="B697" i="4"/>
  <c r="E732" i="4"/>
  <c r="D732" i="4"/>
  <c r="C732" i="4"/>
  <c r="B732" i="4"/>
  <c r="B482" i="4"/>
  <c r="E482" i="4"/>
  <c r="C482" i="4"/>
  <c r="D482" i="4"/>
  <c r="D640" i="4"/>
  <c r="C640" i="4"/>
  <c r="B640" i="4"/>
  <c r="E640" i="4"/>
  <c r="B524" i="4"/>
  <c r="D524" i="4"/>
  <c r="C524" i="4"/>
  <c r="E524" i="4"/>
  <c r="C752" i="4"/>
  <c r="D752" i="4"/>
  <c r="B752" i="4"/>
  <c r="E752" i="4"/>
  <c r="D825" i="4"/>
  <c r="B825" i="4"/>
  <c r="C825" i="4"/>
  <c r="E825" i="4"/>
  <c r="C312" i="4"/>
  <c r="B312" i="4"/>
  <c r="D312" i="4"/>
  <c r="E312" i="4"/>
  <c r="E260" i="4"/>
  <c r="D260" i="4"/>
  <c r="B260" i="4"/>
  <c r="C260" i="4"/>
  <c r="C591" i="4"/>
  <c r="B591" i="4"/>
  <c r="E591" i="4"/>
  <c r="D591" i="4"/>
  <c r="D769" i="4"/>
  <c r="E769" i="4"/>
  <c r="C769" i="4"/>
  <c r="B769" i="4"/>
  <c r="B548" i="4"/>
  <c r="E548" i="4"/>
  <c r="D548" i="4"/>
  <c r="C548" i="4"/>
  <c r="E409" i="4"/>
  <c r="C409" i="4"/>
  <c r="D409" i="4"/>
  <c r="B409" i="4"/>
  <c r="C273" i="4"/>
  <c r="B273" i="4"/>
  <c r="E273" i="4"/>
  <c r="D273" i="4"/>
  <c r="C152" i="4"/>
  <c r="E152" i="4"/>
  <c r="D152" i="4"/>
  <c r="B152" i="4"/>
  <c r="E289" i="4"/>
  <c r="D289" i="4"/>
  <c r="C289" i="4"/>
  <c r="B289" i="4"/>
  <c r="C306" i="4"/>
  <c r="B306" i="4"/>
  <c r="E306" i="4"/>
  <c r="D306" i="4"/>
  <c r="E780" i="4"/>
  <c r="B780" i="4"/>
  <c r="C780" i="4"/>
  <c r="D780" i="4"/>
  <c r="B476" i="4"/>
  <c r="E476" i="4"/>
  <c r="D476" i="4"/>
  <c r="C476" i="4"/>
  <c r="E521" i="4"/>
  <c r="C521" i="4"/>
  <c r="B521" i="4"/>
  <c r="D521" i="4"/>
  <c r="D1000" i="4"/>
  <c r="C1000" i="4"/>
  <c r="B1000" i="4"/>
  <c r="E1000" i="4"/>
  <c r="C150" i="4"/>
  <c r="B150" i="4"/>
  <c r="E150" i="4"/>
  <c r="D150" i="4"/>
  <c r="C523" i="4"/>
  <c r="E523" i="4"/>
  <c r="D523" i="4"/>
  <c r="B523" i="4"/>
  <c r="D196" i="4"/>
  <c r="C196" i="4"/>
  <c r="B196" i="4"/>
  <c r="E196" i="4"/>
  <c r="D563" i="4"/>
  <c r="C563" i="4"/>
  <c r="B563" i="4"/>
  <c r="E563" i="4"/>
  <c r="C249" i="4"/>
  <c r="B249" i="4"/>
  <c r="E249" i="4"/>
  <c r="D249" i="4"/>
  <c r="E575" i="4"/>
  <c r="C575" i="4"/>
  <c r="D575" i="4"/>
  <c r="B575" i="4"/>
  <c r="E297" i="4"/>
  <c r="D297" i="4"/>
  <c r="B297" i="4"/>
  <c r="C297" i="4"/>
  <c r="D149" i="4"/>
  <c r="B149" i="4"/>
  <c r="C149" i="4"/>
  <c r="E149" i="4"/>
  <c r="B263" i="4"/>
  <c r="E263" i="4"/>
  <c r="C263" i="4"/>
  <c r="D263" i="4"/>
  <c r="E821" i="4"/>
  <c r="D821" i="4"/>
  <c r="B821" i="4"/>
  <c r="C821" i="4"/>
  <c r="D367" i="4"/>
  <c r="C367" i="4"/>
  <c r="E367" i="4"/>
  <c r="B367" i="4"/>
  <c r="C951" i="4"/>
  <c r="B951" i="4"/>
  <c r="E951" i="4"/>
  <c r="D951" i="4"/>
  <c r="D555" i="4"/>
  <c r="C555" i="4"/>
  <c r="B555" i="4"/>
  <c r="E555" i="4"/>
  <c r="D879" i="4"/>
  <c r="C879" i="4"/>
  <c r="E879" i="4"/>
  <c r="B879" i="4"/>
  <c r="D994" i="4"/>
  <c r="B994" i="4"/>
  <c r="C994" i="4"/>
  <c r="E994" i="4"/>
  <c r="B291" i="4"/>
  <c r="E291" i="4"/>
  <c r="C291" i="4"/>
  <c r="D291" i="4"/>
  <c r="E872" i="4"/>
  <c r="D872" i="4"/>
  <c r="B872" i="4"/>
  <c r="C872" i="4"/>
  <c r="E910" i="4"/>
  <c r="D910" i="4"/>
  <c r="C910" i="4"/>
  <c r="B910" i="4"/>
  <c r="D179" i="4"/>
  <c r="C179" i="4"/>
  <c r="B179" i="4"/>
  <c r="E179" i="4"/>
  <c r="C552" i="4"/>
  <c r="E552" i="4"/>
  <c r="B552" i="4"/>
  <c r="D552" i="4"/>
  <c r="B851" i="4"/>
  <c r="E851" i="4"/>
  <c r="D851" i="4"/>
  <c r="C851" i="4"/>
  <c r="C352" i="4"/>
  <c r="B352" i="4"/>
  <c r="E352" i="4"/>
  <c r="D352" i="4"/>
  <c r="E926" i="4"/>
  <c r="D926" i="4"/>
  <c r="C926" i="4"/>
  <c r="B926" i="4"/>
  <c r="C871" i="4"/>
  <c r="B871" i="4"/>
  <c r="E871" i="4"/>
  <c r="D871" i="4"/>
  <c r="C348" i="4"/>
  <c r="B348" i="4"/>
  <c r="E348" i="4"/>
  <c r="D348" i="4"/>
  <c r="E544" i="4"/>
  <c r="D544" i="4"/>
  <c r="C544" i="4"/>
  <c r="B544" i="4"/>
  <c r="E624" i="4"/>
  <c r="D624" i="4"/>
  <c r="C624" i="4"/>
  <c r="B624" i="4"/>
  <c r="D664" i="4"/>
  <c r="B664" i="4"/>
  <c r="E664" i="4"/>
  <c r="C664" i="4"/>
  <c r="D704" i="4"/>
  <c r="C704" i="4"/>
  <c r="B704" i="4"/>
  <c r="E704" i="4"/>
  <c r="E890" i="4"/>
  <c r="D890" i="4"/>
  <c r="B890" i="4"/>
  <c r="C890" i="4"/>
  <c r="E638" i="4"/>
  <c r="D638" i="4"/>
  <c r="B638" i="4"/>
  <c r="C638" i="4"/>
  <c r="E522" i="4"/>
  <c r="C522" i="4"/>
  <c r="B522" i="4"/>
  <c r="D522" i="4"/>
  <c r="D340" i="4"/>
  <c r="C340" i="4"/>
  <c r="B340" i="4"/>
  <c r="E340" i="4"/>
  <c r="E8" i="4"/>
  <c r="D8" i="4"/>
  <c r="B8" i="4"/>
  <c r="C8" i="4"/>
  <c r="E18" i="4"/>
  <c r="B18" i="4"/>
  <c r="C18" i="4"/>
  <c r="D18" i="4"/>
  <c r="C850" i="4"/>
  <c r="D850" i="4"/>
  <c r="E850" i="4"/>
  <c r="B850" i="4"/>
  <c r="E947" i="4"/>
  <c r="D947" i="4"/>
  <c r="C947" i="4"/>
  <c r="B947" i="4"/>
  <c r="D357" i="4"/>
  <c r="C357" i="4"/>
  <c r="B357" i="4"/>
  <c r="E357" i="4"/>
  <c r="D550" i="4"/>
  <c r="C550" i="4"/>
  <c r="B550" i="4"/>
  <c r="E550" i="4"/>
  <c r="E915" i="4"/>
  <c r="D915" i="4"/>
  <c r="C915" i="4"/>
  <c r="B915" i="4"/>
  <c r="D393" i="4"/>
  <c r="C393" i="4"/>
  <c r="B393" i="4"/>
  <c r="E393" i="4"/>
  <c r="C359" i="4"/>
  <c r="B359" i="4"/>
  <c r="E359" i="4"/>
  <c r="D359" i="4"/>
  <c r="D966" i="4"/>
  <c r="C966" i="4"/>
  <c r="B966" i="4"/>
  <c r="E966" i="4"/>
  <c r="D858" i="4"/>
  <c r="C858" i="4"/>
  <c r="B858" i="4"/>
  <c r="E858" i="4"/>
  <c r="D135" i="4"/>
  <c r="B135" i="4"/>
  <c r="C135" i="4"/>
  <c r="E135" i="4"/>
  <c r="B51" i="4"/>
  <c r="E51" i="4"/>
  <c r="C51" i="4"/>
  <c r="D51" i="4"/>
  <c r="D631" i="4"/>
  <c r="C631" i="4"/>
  <c r="B631" i="4"/>
  <c r="E631" i="4"/>
  <c r="D262" i="4"/>
  <c r="C262" i="4"/>
  <c r="B262" i="4"/>
  <c r="E262" i="4"/>
  <c r="E176" i="4"/>
  <c r="D176" i="4"/>
  <c r="C176" i="4"/>
  <c r="B176" i="4"/>
  <c r="C622" i="4"/>
  <c r="B622" i="4"/>
  <c r="E622" i="4"/>
  <c r="D622" i="4"/>
  <c r="C506" i="4"/>
  <c r="D506" i="4"/>
  <c r="B506" i="4"/>
  <c r="E506" i="4"/>
  <c r="E933" i="4"/>
  <c r="D933" i="4"/>
  <c r="B933" i="4"/>
  <c r="C933" i="4"/>
  <c r="D715" i="4"/>
  <c r="C715" i="4"/>
  <c r="B715" i="4"/>
  <c r="E715" i="4"/>
  <c r="E687" i="4"/>
  <c r="D687" i="4"/>
  <c r="C687" i="4"/>
  <c r="B687" i="4"/>
  <c r="B127" i="4"/>
  <c r="C127" i="4"/>
  <c r="D127" i="4"/>
  <c r="E127" i="4"/>
  <c r="B139" i="4"/>
  <c r="E139" i="4"/>
  <c r="D139" i="4"/>
  <c r="C139" i="4"/>
  <c r="B89" i="4"/>
  <c r="C89" i="4"/>
  <c r="D89" i="4"/>
  <c r="E89" i="4"/>
  <c r="D540" i="4"/>
  <c r="C540" i="4"/>
  <c r="B540" i="4"/>
  <c r="E540" i="4"/>
  <c r="D735" i="4"/>
  <c r="B735" i="4"/>
  <c r="E735" i="4"/>
  <c r="C735" i="4"/>
  <c r="D678" i="4"/>
  <c r="C678" i="4"/>
  <c r="B678" i="4"/>
  <c r="E678" i="4"/>
  <c r="C222" i="4"/>
  <c r="B222" i="4"/>
  <c r="E222" i="4"/>
  <c r="D222" i="4"/>
  <c r="E572" i="4"/>
  <c r="D572" i="4"/>
  <c r="C572" i="4"/>
  <c r="B572" i="4"/>
  <c r="D531" i="4"/>
  <c r="C531" i="4"/>
  <c r="B531" i="4"/>
  <c r="E531" i="4"/>
  <c r="C154" i="4"/>
  <c r="B154" i="4"/>
  <c r="E154" i="4"/>
  <c r="D154" i="4"/>
  <c r="C986" i="4"/>
  <c r="B986" i="4"/>
  <c r="E986" i="4"/>
  <c r="D986" i="4"/>
  <c r="E76" i="4"/>
  <c r="B76" i="4"/>
  <c r="C76" i="4"/>
  <c r="D76" i="4"/>
  <c r="D117" i="4"/>
  <c r="C117" i="4"/>
  <c r="E117" i="4"/>
  <c r="B117" i="4"/>
  <c r="E464" i="4"/>
  <c r="D464" i="4"/>
  <c r="C464" i="4"/>
  <c r="B464" i="4"/>
  <c r="E596" i="4"/>
  <c r="D596" i="4"/>
  <c r="C596" i="4"/>
  <c r="B596" i="4"/>
  <c r="C304" i="4"/>
  <c r="B304" i="4"/>
  <c r="E304" i="4"/>
  <c r="D304" i="4"/>
  <c r="D750" i="4"/>
  <c r="C750" i="4"/>
  <c r="B750" i="4"/>
  <c r="E750" i="4"/>
  <c r="E634" i="4"/>
  <c r="C634" i="4"/>
  <c r="D634" i="4"/>
  <c r="B634" i="4"/>
  <c r="C382" i="4"/>
  <c r="E382" i="4"/>
  <c r="D382" i="4"/>
  <c r="B382" i="4"/>
  <c r="C920" i="4"/>
  <c r="B920" i="4"/>
  <c r="E920" i="4"/>
  <c r="D920" i="4"/>
  <c r="E891" i="4"/>
  <c r="D891" i="4"/>
  <c r="C891" i="4"/>
  <c r="B891" i="4"/>
  <c r="E10" i="4"/>
  <c r="B10" i="4"/>
  <c r="D10" i="4"/>
  <c r="C10" i="4"/>
  <c r="C59" i="4"/>
  <c r="B59" i="4"/>
  <c r="D59" i="4"/>
  <c r="E59" i="4"/>
  <c r="D70" i="4"/>
  <c r="B70" i="4"/>
  <c r="E70" i="4"/>
  <c r="C70" i="4"/>
  <c r="B990" i="4"/>
  <c r="D990" i="4"/>
  <c r="E990" i="4"/>
  <c r="C990" i="4"/>
  <c r="E505" i="4"/>
  <c r="C505" i="4"/>
  <c r="B505" i="4"/>
  <c r="D505" i="4"/>
  <c r="E973" i="4"/>
  <c r="D973" i="4"/>
  <c r="C973" i="4"/>
  <c r="B973" i="4"/>
  <c r="C508" i="4"/>
  <c r="B508" i="4"/>
  <c r="E508" i="4"/>
  <c r="D508" i="4"/>
  <c r="B955" i="4"/>
  <c r="E955" i="4"/>
  <c r="D955" i="4"/>
  <c r="C955" i="4"/>
  <c r="C836" i="4"/>
  <c r="B836" i="4"/>
  <c r="E836" i="4"/>
  <c r="D836" i="4"/>
  <c r="B710" i="4"/>
  <c r="E710" i="4"/>
  <c r="D710" i="4"/>
  <c r="C710" i="4"/>
  <c r="E602" i="4"/>
  <c r="D602" i="4"/>
  <c r="C602" i="4"/>
  <c r="B602" i="4"/>
  <c r="B99" i="4"/>
  <c r="D99" i="4"/>
  <c r="C99" i="4"/>
  <c r="E99" i="4"/>
  <c r="D108" i="4"/>
  <c r="C108" i="4"/>
  <c r="E108" i="4"/>
  <c r="B108" i="4"/>
  <c r="E985" i="4"/>
  <c r="D985" i="4"/>
  <c r="B985" i="4"/>
  <c r="C985" i="4"/>
  <c r="B391" i="4"/>
  <c r="E391" i="4"/>
  <c r="D391" i="4"/>
  <c r="C391" i="4"/>
  <c r="E636" i="4"/>
  <c r="D636" i="4"/>
  <c r="C636" i="4"/>
  <c r="B636" i="4"/>
  <c r="C366" i="4"/>
  <c r="B366" i="4"/>
  <c r="E366" i="4"/>
  <c r="D366" i="4"/>
  <c r="C895" i="4"/>
  <c r="E895" i="4"/>
  <c r="D895" i="4"/>
  <c r="B895" i="4"/>
  <c r="E677" i="4"/>
  <c r="C677" i="4"/>
  <c r="D677" i="4"/>
  <c r="B677" i="4"/>
  <c r="D341" i="4"/>
  <c r="B341" i="4"/>
  <c r="E341" i="4"/>
  <c r="C341" i="4"/>
  <c r="E318" i="4"/>
  <c r="C318" i="4"/>
  <c r="B318" i="4"/>
  <c r="D318" i="4"/>
  <c r="E27" i="4"/>
  <c r="C27" i="4"/>
  <c r="D27" i="4"/>
  <c r="B27" i="4"/>
  <c r="B90" i="4"/>
  <c r="E90" i="4"/>
  <c r="C90" i="4"/>
  <c r="D90" i="4"/>
  <c r="C101" i="4"/>
  <c r="E101" i="4"/>
  <c r="D101" i="4"/>
  <c r="B101" i="4"/>
  <c r="E799" i="4"/>
  <c r="D799" i="4"/>
  <c r="C799" i="4"/>
  <c r="B799" i="4"/>
  <c r="D912" i="4"/>
  <c r="C912" i="4"/>
  <c r="E912" i="4"/>
  <c r="B912" i="4"/>
  <c r="D422" i="4"/>
  <c r="B422" i="4"/>
  <c r="C422" i="4"/>
  <c r="E422" i="4"/>
  <c r="E711" i="4"/>
  <c r="D711" i="4"/>
  <c r="C711" i="4"/>
  <c r="B711" i="4"/>
  <c r="B247" i="4"/>
  <c r="E247" i="4"/>
  <c r="D247" i="4"/>
  <c r="C247" i="4"/>
  <c r="E221" i="4"/>
  <c r="D221" i="4"/>
  <c r="C221" i="4"/>
  <c r="B221" i="4"/>
  <c r="B838" i="4"/>
  <c r="E838" i="4"/>
  <c r="D838" i="4"/>
  <c r="C838" i="4"/>
  <c r="D730" i="4"/>
  <c r="C730" i="4"/>
  <c r="B730" i="4"/>
  <c r="E730" i="4"/>
  <c r="E78" i="4"/>
  <c r="D78" i="4"/>
  <c r="B78" i="4"/>
  <c r="C78" i="4"/>
  <c r="D93" i="4"/>
  <c r="C93" i="4"/>
  <c r="E93" i="4"/>
  <c r="B93" i="4"/>
  <c r="D674" i="4"/>
  <c r="B674" i="4"/>
  <c r="E674" i="4"/>
  <c r="C674" i="4"/>
  <c r="D309" i="4"/>
  <c r="E309" i="4"/>
  <c r="C309" i="4"/>
  <c r="B309" i="4"/>
  <c r="B475" i="4"/>
  <c r="E475" i="4"/>
  <c r="D475" i="4"/>
  <c r="C475" i="4"/>
  <c r="B500" i="4"/>
  <c r="E500" i="4"/>
  <c r="D500" i="4"/>
  <c r="C500" i="4"/>
  <c r="B484" i="4"/>
  <c r="E484" i="4"/>
  <c r="C484" i="4"/>
  <c r="D484" i="4"/>
  <c r="C373" i="4"/>
  <c r="D373" i="4"/>
  <c r="B373" i="4"/>
  <c r="E373" i="4"/>
  <c r="D760" i="4"/>
  <c r="C760" i="4"/>
  <c r="B760" i="4"/>
  <c r="E760" i="4"/>
  <c r="E270" i="4"/>
  <c r="D270" i="4"/>
  <c r="C270" i="4"/>
  <c r="B270" i="4"/>
  <c r="E662" i="4"/>
  <c r="D662" i="4"/>
  <c r="C662" i="4"/>
  <c r="B662" i="4"/>
  <c r="B954" i="4"/>
  <c r="E954" i="4"/>
  <c r="C954" i="4"/>
  <c r="D954" i="4"/>
  <c r="E92" i="4"/>
  <c r="C92" i="4"/>
  <c r="D92" i="4"/>
  <c r="B92" i="4"/>
  <c r="E302" i="4"/>
  <c r="D302" i="4"/>
  <c r="C302" i="4"/>
  <c r="B302" i="4"/>
  <c r="D246" i="4"/>
  <c r="B246" i="4"/>
  <c r="E246" i="4"/>
  <c r="C246" i="4"/>
  <c r="D611" i="4"/>
  <c r="B611" i="4"/>
  <c r="E611" i="4"/>
  <c r="C611" i="4"/>
  <c r="B370" i="4"/>
  <c r="C370" i="4"/>
  <c r="D370" i="4"/>
  <c r="E370" i="4"/>
  <c r="D75" i="4"/>
  <c r="B75" i="4"/>
  <c r="C75" i="4"/>
  <c r="E75" i="4"/>
  <c r="D330" i="4"/>
  <c r="B330" i="4"/>
  <c r="E330" i="4"/>
  <c r="C330" i="4"/>
  <c r="D974" i="4"/>
  <c r="B974" i="4"/>
  <c r="E974" i="4"/>
  <c r="C974" i="4"/>
  <c r="C701" i="4"/>
  <c r="D701" i="4"/>
  <c r="B701" i="4"/>
  <c r="E701" i="4"/>
  <c r="C574" i="4"/>
  <c r="B574" i="4"/>
  <c r="E574" i="4"/>
  <c r="D574" i="4"/>
  <c r="E699" i="4"/>
  <c r="C699" i="4"/>
  <c r="B699" i="4"/>
  <c r="D699" i="4"/>
  <c r="B929" i="4"/>
  <c r="D929" i="4"/>
  <c r="C929" i="4"/>
  <c r="E929" i="4"/>
  <c r="C644" i="4"/>
  <c r="B644" i="4"/>
  <c r="E644" i="4"/>
  <c r="D644" i="4"/>
  <c r="D310" i="4"/>
  <c r="C310" i="4"/>
  <c r="B310" i="4"/>
  <c r="E310" i="4"/>
  <c r="C796" i="4"/>
  <c r="E796" i="4"/>
  <c r="B796" i="4"/>
  <c r="D796" i="4"/>
  <c r="B900" i="4"/>
  <c r="C900" i="4"/>
  <c r="D900" i="4"/>
  <c r="E900" i="4"/>
  <c r="D948" i="4"/>
  <c r="B948" i="4"/>
  <c r="C948" i="4"/>
  <c r="E948" i="4"/>
  <c r="D418" i="4"/>
  <c r="B418" i="4"/>
  <c r="E418" i="4"/>
  <c r="C418" i="4"/>
  <c r="B700" i="4"/>
  <c r="C700" i="4"/>
  <c r="E700" i="4"/>
  <c r="D700" i="4"/>
  <c r="B606" i="4"/>
  <c r="E606" i="4"/>
  <c r="D606" i="4"/>
  <c r="C606" i="4"/>
  <c r="E691" i="4"/>
  <c r="C691" i="4"/>
  <c r="D691" i="4"/>
  <c r="B691" i="4"/>
  <c r="C212" i="4"/>
  <c r="B212" i="4"/>
  <c r="E212" i="4"/>
  <c r="D212" i="4"/>
  <c r="C883" i="4"/>
  <c r="B883" i="4"/>
  <c r="E883" i="4"/>
  <c r="D883" i="4"/>
  <c r="C862" i="4"/>
  <c r="B862" i="4"/>
  <c r="E862" i="4"/>
  <c r="D862" i="4"/>
  <c r="D493" i="4"/>
  <c r="B493" i="4"/>
  <c r="E493" i="4"/>
  <c r="C493" i="4"/>
  <c r="E517" i="4"/>
  <c r="D517" i="4"/>
  <c r="B517" i="4"/>
  <c r="C517" i="4"/>
  <c r="C849" i="4"/>
  <c r="B849" i="4"/>
  <c r="E849" i="4"/>
  <c r="D849" i="4"/>
  <c r="C385" i="4"/>
  <c r="B385" i="4"/>
  <c r="E385" i="4"/>
  <c r="D385" i="4"/>
  <c r="E313" i="4"/>
  <c r="D313" i="4"/>
  <c r="B313" i="4"/>
  <c r="C313" i="4"/>
  <c r="E165" i="4"/>
  <c r="D165" i="4"/>
  <c r="C165" i="4"/>
  <c r="B165" i="4"/>
  <c r="C279" i="4"/>
  <c r="B279" i="4"/>
  <c r="E279" i="4"/>
  <c r="D279" i="4"/>
  <c r="B581" i="4"/>
  <c r="E581" i="4"/>
  <c r="D581" i="4"/>
  <c r="C581" i="4"/>
  <c r="D835" i="4"/>
  <c r="C835" i="4"/>
  <c r="B835" i="4"/>
  <c r="E835" i="4"/>
  <c r="B931" i="4"/>
  <c r="E931" i="4"/>
  <c r="D931" i="4"/>
  <c r="C931" i="4"/>
  <c r="E846" i="4"/>
  <c r="C846" i="4"/>
  <c r="B846" i="4"/>
  <c r="D846" i="4"/>
  <c r="B209" i="4"/>
  <c r="E209" i="4"/>
  <c r="D209" i="4"/>
  <c r="C209" i="4"/>
  <c r="C875" i="4"/>
  <c r="B875" i="4"/>
  <c r="E875" i="4"/>
  <c r="D875" i="4"/>
  <c r="B988" i="4"/>
  <c r="D988" i="4"/>
  <c r="E988" i="4"/>
  <c r="C988" i="4"/>
  <c r="C324" i="4"/>
  <c r="B324" i="4"/>
  <c r="E324" i="4"/>
  <c r="D324" i="4"/>
  <c r="E236" i="4"/>
  <c r="D236" i="4"/>
  <c r="C236" i="4"/>
  <c r="B236" i="4"/>
  <c r="B648" i="4"/>
  <c r="C648" i="4"/>
  <c r="E648" i="4"/>
  <c r="D648" i="4"/>
  <c r="C738" i="4"/>
  <c r="D738" i="4"/>
  <c r="B738" i="4"/>
  <c r="E738" i="4"/>
  <c r="C451" i="4"/>
  <c r="E451" i="4"/>
  <c r="D451" i="4"/>
  <c r="B451" i="4"/>
  <c r="C472" i="4"/>
  <c r="B472" i="4"/>
  <c r="E472" i="4"/>
  <c r="D472" i="4"/>
  <c r="B197" i="4"/>
  <c r="E197" i="4"/>
  <c r="D197" i="4"/>
  <c r="C197" i="4"/>
  <c r="B435" i="4"/>
  <c r="D435" i="4"/>
  <c r="E435" i="4"/>
  <c r="C435" i="4"/>
  <c r="E466" i="4"/>
  <c r="C466" i="4"/>
  <c r="D466" i="4"/>
  <c r="B466" i="4"/>
  <c r="B365" i="4"/>
  <c r="E365" i="4"/>
  <c r="D365" i="4"/>
  <c r="C365" i="4"/>
  <c r="E429" i="4"/>
  <c r="C429" i="4"/>
  <c r="B429" i="4"/>
  <c r="D429" i="4"/>
  <c r="B576" i="4"/>
  <c r="E576" i="4"/>
  <c r="D576" i="4"/>
  <c r="C576" i="4"/>
  <c r="E194" i="4"/>
  <c r="D194" i="4"/>
  <c r="C194" i="4"/>
  <c r="B194" i="4"/>
  <c r="C679" i="4"/>
  <c r="B679" i="4"/>
  <c r="E679" i="4"/>
  <c r="D679" i="4"/>
  <c r="D433" i="4"/>
  <c r="E433" i="4"/>
  <c r="C433" i="4"/>
  <c r="B433" i="4"/>
  <c r="B727" i="4"/>
  <c r="E727" i="4"/>
  <c r="D727" i="4"/>
  <c r="C727" i="4"/>
  <c r="D654" i="4"/>
  <c r="C654" i="4"/>
  <c r="B654" i="4"/>
  <c r="E654" i="4"/>
  <c r="D952" i="4"/>
  <c r="C952" i="4"/>
  <c r="B952" i="4"/>
  <c r="E952" i="4"/>
  <c r="B708" i="4"/>
  <c r="E708" i="4"/>
  <c r="C708" i="4"/>
  <c r="D708" i="4"/>
  <c r="B151" i="4"/>
  <c r="E151" i="4"/>
  <c r="D151" i="4"/>
  <c r="C151" i="4"/>
  <c r="B351" i="4"/>
  <c r="E351" i="4"/>
  <c r="D351" i="4"/>
  <c r="C351" i="4"/>
  <c r="C693" i="4"/>
  <c r="B693" i="4"/>
  <c r="E693" i="4"/>
  <c r="D693" i="4"/>
  <c r="D618" i="4"/>
  <c r="B618" i="4"/>
  <c r="E618" i="4"/>
  <c r="C618" i="4"/>
  <c r="B377" i="4"/>
  <c r="E377" i="4"/>
  <c r="C377" i="4"/>
  <c r="D377" i="4"/>
  <c r="D925" i="4"/>
  <c r="C925" i="4"/>
  <c r="B925" i="4"/>
  <c r="E925" i="4"/>
  <c r="D250" i="4"/>
  <c r="C250" i="4"/>
  <c r="B250" i="4"/>
  <c r="E250" i="4"/>
  <c r="C557" i="4"/>
  <c r="B557" i="4"/>
  <c r="D557" i="4"/>
  <c r="E557" i="4"/>
  <c r="E224" i="4"/>
  <c r="D224" i="4"/>
  <c r="C224" i="4"/>
  <c r="B224" i="4"/>
  <c r="B46" i="4"/>
  <c r="E46" i="4"/>
  <c r="C46" i="4"/>
  <c r="D46" i="4"/>
  <c r="D122" i="4"/>
  <c r="B122" i="4"/>
  <c r="C122" i="4"/>
  <c r="E122" i="4"/>
  <c r="E161" i="4"/>
  <c r="D161" i="4"/>
  <c r="C161" i="4"/>
  <c r="B161" i="4"/>
  <c r="B716" i="4"/>
  <c r="E716" i="4"/>
  <c r="D716" i="4"/>
  <c r="C716" i="4"/>
  <c r="D487" i="4"/>
  <c r="C487" i="4"/>
  <c r="B487" i="4"/>
  <c r="E487" i="4"/>
  <c r="D779" i="4"/>
  <c r="C779" i="4"/>
  <c r="E779" i="4"/>
  <c r="B779" i="4"/>
  <c r="D737" i="4"/>
  <c r="C737" i="4"/>
  <c r="B737" i="4"/>
  <c r="E737" i="4"/>
  <c r="D264" i="4"/>
  <c r="C264" i="4"/>
  <c r="B264" i="4"/>
  <c r="E264" i="4"/>
  <c r="B238" i="4"/>
  <c r="E238" i="4"/>
  <c r="D238" i="4"/>
  <c r="C238" i="4"/>
  <c r="B299" i="4"/>
  <c r="E299" i="4"/>
  <c r="D299" i="4"/>
  <c r="C299" i="4"/>
  <c r="D893" i="4"/>
  <c r="B893" i="4"/>
  <c r="E893" i="4"/>
  <c r="C893" i="4"/>
  <c r="D45" i="4"/>
  <c r="E45" i="4"/>
  <c r="B45" i="4"/>
  <c r="C45" i="4"/>
  <c r="B15" i="4"/>
  <c r="D15" i="4"/>
  <c r="C15" i="4"/>
  <c r="E15" i="4"/>
  <c r="B953" i="4"/>
  <c r="C953" i="4"/>
  <c r="E953" i="4"/>
  <c r="D953" i="4"/>
  <c r="D248" i="4"/>
  <c r="C248" i="4"/>
  <c r="B248" i="4"/>
  <c r="E248" i="4"/>
  <c r="C868" i="4"/>
  <c r="B868" i="4"/>
  <c r="E868" i="4"/>
  <c r="D868" i="4"/>
  <c r="C218" i="4"/>
  <c r="B218" i="4"/>
  <c r="E218" i="4"/>
  <c r="D218" i="4"/>
  <c r="B541" i="4"/>
  <c r="C541" i="4"/>
  <c r="E541" i="4"/>
  <c r="D541" i="4"/>
  <c r="C766" i="4"/>
  <c r="E766" i="4"/>
  <c r="D766" i="4"/>
  <c r="B766" i="4"/>
  <c r="D650" i="4"/>
  <c r="E650" i="4"/>
  <c r="C650" i="4"/>
  <c r="B650" i="4"/>
  <c r="B511" i="4"/>
  <c r="E511" i="4"/>
  <c r="D511" i="4"/>
  <c r="C511" i="4"/>
  <c r="D47" i="4"/>
  <c r="E47" i="4"/>
  <c r="B47" i="4"/>
  <c r="C47" i="4"/>
  <c r="C107" i="4"/>
  <c r="E107" i="4"/>
  <c r="B107" i="4"/>
  <c r="D107" i="4"/>
  <c r="E641" i="4"/>
  <c r="D641" i="4"/>
  <c r="C641" i="4"/>
  <c r="B641" i="4"/>
  <c r="D564" i="4"/>
  <c r="C564" i="4"/>
  <c r="B564" i="4"/>
  <c r="E564" i="4"/>
  <c r="E684" i="4"/>
  <c r="D684" i="4"/>
  <c r="C684" i="4"/>
  <c r="B684" i="4"/>
  <c r="D984" i="4"/>
  <c r="E984" i="4"/>
  <c r="C984" i="4"/>
  <c r="B984" i="4"/>
  <c r="E943" i="4"/>
  <c r="D943" i="4"/>
  <c r="C943" i="4"/>
  <c r="B943" i="4"/>
  <c r="E416" i="4"/>
  <c r="D416" i="4"/>
  <c r="C416" i="4"/>
  <c r="B416" i="4"/>
  <c r="E381" i="4"/>
  <c r="D381" i="4"/>
  <c r="C381" i="4"/>
  <c r="B381" i="4"/>
  <c r="D656" i="4"/>
  <c r="C656" i="4"/>
  <c r="B656" i="4"/>
  <c r="E656" i="4"/>
  <c r="B342" i="4"/>
  <c r="E342" i="4"/>
  <c r="D342" i="4"/>
  <c r="C342" i="4"/>
  <c r="C132" i="4"/>
  <c r="E132" i="4"/>
  <c r="D132" i="4"/>
  <c r="B132" i="4"/>
  <c r="E56" i="4"/>
  <c r="D56" i="4"/>
  <c r="B56" i="4"/>
  <c r="C56" i="4"/>
  <c r="E392" i="4"/>
  <c r="D392" i="4"/>
  <c r="C392" i="4"/>
  <c r="B392" i="4"/>
  <c r="E728" i="4"/>
  <c r="D728" i="4"/>
  <c r="C728" i="4"/>
  <c r="B728" i="4"/>
  <c r="C362" i="4"/>
  <c r="E362" i="4"/>
  <c r="D362" i="4"/>
  <c r="B362" i="4"/>
  <c r="D527" i="4"/>
  <c r="E527" i="4"/>
  <c r="C527" i="4"/>
  <c r="B527" i="4"/>
  <c r="B669" i="4"/>
  <c r="C669" i="4"/>
  <c r="E669" i="4"/>
  <c r="D669" i="4"/>
  <c r="B894" i="4"/>
  <c r="C894" i="4"/>
  <c r="D894" i="4"/>
  <c r="E894" i="4"/>
  <c r="E778" i="4"/>
  <c r="D778" i="4"/>
  <c r="C778" i="4"/>
  <c r="B778" i="4"/>
  <c r="E713" i="4"/>
  <c r="D713" i="4"/>
  <c r="B713" i="4"/>
  <c r="C713" i="4"/>
  <c r="B133" i="4"/>
  <c r="C133" i="4"/>
  <c r="E133" i="4"/>
  <c r="D133" i="4"/>
  <c r="B36" i="4"/>
  <c r="C36" i="4"/>
  <c r="D36" i="4"/>
  <c r="E36" i="4"/>
  <c r="B718" i="4"/>
  <c r="E718" i="4"/>
  <c r="D718" i="4"/>
  <c r="C718" i="4"/>
  <c r="E257" i="4"/>
  <c r="D257" i="4"/>
  <c r="B257" i="4"/>
  <c r="C257" i="4"/>
  <c r="B189" i="4"/>
  <c r="E189" i="4"/>
  <c r="C189" i="4"/>
  <c r="D189" i="4"/>
  <c r="E806" i="4"/>
  <c r="D806" i="4"/>
  <c r="B806" i="4"/>
  <c r="C806" i="4"/>
  <c r="E360" i="4"/>
  <c r="C360" i="4"/>
  <c r="B360" i="4"/>
  <c r="D360" i="4"/>
  <c r="D777" i="4"/>
  <c r="E777" i="4"/>
  <c r="B777" i="4"/>
  <c r="C777" i="4"/>
  <c r="B736" i="4"/>
  <c r="E736" i="4"/>
  <c r="C736" i="4"/>
  <c r="D736" i="4"/>
  <c r="E440" i="4"/>
  <c r="D440" i="4"/>
  <c r="C440" i="4"/>
  <c r="B440" i="4"/>
  <c r="B637" i="4"/>
  <c r="D637" i="4"/>
  <c r="C637" i="4"/>
  <c r="E637" i="4"/>
  <c r="B105" i="4"/>
  <c r="C105" i="4"/>
  <c r="D105" i="4"/>
  <c r="E105" i="4"/>
  <c r="D87" i="4"/>
  <c r="E87" i="4"/>
  <c r="C87" i="4"/>
  <c r="B87" i="4"/>
  <c r="C229" i="4"/>
  <c r="B229" i="4"/>
  <c r="E229" i="4"/>
  <c r="D229" i="4"/>
  <c r="E199" i="4"/>
  <c r="D199" i="4"/>
  <c r="C199" i="4"/>
  <c r="B199" i="4"/>
  <c r="C469" i="4"/>
  <c r="B469" i="4"/>
  <c r="E469" i="4"/>
  <c r="D469" i="4"/>
  <c r="D878" i="4"/>
  <c r="C878" i="4"/>
  <c r="E878" i="4"/>
  <c r="B878" i="4"/>
  <c r="E762" i="4"/>
  <c r="C762" i="4"/>
  <c r="D762" i="4"/>
  <c r="B762" i="4"/>
  <c r="C510" i="4"/>
  <c r="B510" i="4"/>
  <c r="E510" i="4"/>
  <c r="D510" i="4"/>
  <c r="E394" i="4"/>
  <c r="D394" i="4"/>
  <c r="B394" i="4"/>
  <c r="C394" i="4"/>
  <c r="C207" i="4"/>
  <c r="B207" i="4"/>
  <c r="E207" i="4"/>
  <c r="D207" i="4"/>
  <c r="E95" i="4"/>
  <c r="B95" i="4"/>
  <c r="D95" i="4"/>
  <c r="C95" i="4"/>
  <c r="C17" i="4"/>
  <c r="E17" i="4"/>
  <c r="D17" i="4"/>
  <c r="B17" i="4"/>
  <c r="C259" i="4"/>
  <c r="B259" i="4"/>
  <c r="E259" i="4"/>
  <c r="D259" i="4"/>
  <c r="B795" i="4"/>
  <c r="D795" i="4"/>
  <c r="E795" i="4"/>
  <c r="C795" i="4"/>
  <c r="C317" i="4"/>
  <c r="E317" i="4"/>
  <c r="D317" i="4"/>
  <c r="B317" i="4"/>
  <c r="C934" i="4"/>
  <c r="B934" i="4"/>
  <c r="E934" i="4"/>
  <c r="D934" i="4"/>
  <c r="D532" i="4"/>
  <c r="B532" i="4"/>
  <c r="C532" i="4"/>
  <c r="E532" i="4"/>
  <c r="D983" i="4"/>
  <c r="C983" i="4"/>
  <c r="E983" i="4"/>
  <c r="B983" i="4"/>
  <c r="E940" i="4"/>
  <c r="D940" i="4"/>
  <c r="C940" i="4"/>
  <c r="B940" i="4"/>
  <c r="B833" i="4"/>
  <c r="E833" i="4"/>
  <c r="D833" i="4"/>
  <c r="C833" i="4"/>
  <c r="E765" i="4"/>
  <c r="D765" i="4"/>
  <c r="C765" i="4"/>
  <c r="B765" i="4"/>
  <c r="D49" i="4"/>
  <c r="B49" i="4"/>
  <c r="E49" i="4"/>
  <c r="C49" i="4"/>
  <c r="D52" i="4"/>
  <c r="C52" i="4"/>
  <c r="E52" i="4"/>
  <c r="B52" i="4"/>
  <c r="C784" i="4"/>
  <c r="E784" i="4"/>
  <c r="B784" i="4"/>
  <c r="D784" i="4"/>
  <c r="B436" i="4"/>
  <c r="C436" i="4"/>
  <c r="E436" i="4"/>
  <c r="D436" i="4"/>
  <c r="C198" i="4"/>
  <c r="B198" i="4"/>
  <c r="E198" i="4"/>
  <c r="D198" i="4"/>
  <c r="E793" i="4"/>
  <c r="D793" i="4"/>
  <c r="B793" i="4"/>
  <c r="C793" i="4"/>
  <c r="B905" i="4"/>
  <c r="E905" i="4"/>
  <c r="D905" i="4"/>
  <c r="C905" i="4"/>
  <c r="B583" i="4"/>
  <c r="E583" i="4"/>
  <c r="D583" i="4"/>
  <c r="C583" i="4"/>
  <c r="D459" i="4"/>
  <c r="C459" i="4"/>
  <c r="B459" i="4"/>
  <c r="E459" i="4"/>
  <c r="E452" i="4"/>
  <c r="C452" i="4"/>
  <c r="D452" i="4"/>
  <c r="B452" i="4"/>
  <c r="E863" i="4"/>
  <c r="D863" i="4"/>
  <c r="B863" i="4"/>
  <c r="C863" i="4"/>
  <c r="C870" i="4"/>
  <c r="B870" i="4"/>
  <c r="E870" i="4"/>
  <c r="D870" i="4"/>
  <c r="B458" i="4"/>
  <c r="D458" i="4"/>
  <c r="E458" i="4"/>
  <c r="C458" i="4"/>
  <c r="B747" i="4"/>
  <c r="E747" i="4"/>
  <c r="D747" i="4"/>
  <c r="C747" i="4"/>
  <c r="C588" i="4"/>
  <c r="B588" i="4"/>
  <c r="E588" i="4"/>
  <c r="D588" i="4"/>
  <c r="E268" i="4"/>
  <c r="D268" i="4"/>
  <c r="B268" i="4"/>
  <c r="C268" i="4"/>
  <c r="E965" i="4"/>
  <c r="D965" i="4"/>
  <c r="C965" i="4"/>
  <c r="B965" i="4"/>
  <c r="D230" i="4"/>
  <c r="C230" i="4"/>
  <c r="B230" i="4"/>
  <c r="E230" i="4"/>
  <c r="E831" i="4"/>
  <c r="D831" i="4"/>
  <c r="B831" i="4"/>
  <c r="C831" i="4"/>
  <c r="D537" i="4"/>
  <c r="C537" i="4"/>
  <c r="E537" i="4"/>
  <c r="B537" i="4"/>
  <c r="C504" i="4"/>
  <c r="B504" i="4"/>
  <c r="E504" i="4"/>
  <c r="D504" i="4"/>
  <c r="E480" i="4"/>
  <c r="D480" i="4"/>
  <c r="C480" i="4"/>
  <c r="B480" i="4"/>
  <c r="E899" i="4"/>
  <c r="D899" i="4"/>
  <c r="B899" i="4"/>
  <c r="C899" i="4"/>
  <c r="E921" i="4"/>
  <c r="D921" i="4"/>
  <c r="B921" i="4"/>
  <c r="C921" i="4"/>
  <c r="D375" i="4"/>
  <c r="E375" i="4"/>
  <c r="B375" i="4"/>
  <c r="C375" i="4"/>
  <c r="E811" i="4"/>
  <c r="D811" i="4"/>
  <c r="B811" i="4"/>
  <c r="C811" i="4"/>
  <c r="E364" i="4"/>
  <c r="D364" i="4"/>
  <c r="C364" i="4"/>
  <c r="B364" i="4"/>
  <c r="B964" i="4"/>
  <c r="E964" i="4"/>
  <c r="D964" i="4"/>
  <c r="C964" i="4"/>
  <c r="D231" i="4"/>
  <c r="C231" i="4"/>
  <c r="B231" i="4"/>
  <c r="E231" i="4"/>
  <c r="C773" i="4"/>
  <c r="B773" i="4"/>
  <c r="E773" i="4"/>
  <c r="D773" i="4"/>
  <c r="C164" i="4"/>
  <c r="E164" i="4"/>
  <c r="B164" i="4"/>
  <c r="D164" i="4"/>
  <c r="B345" i="4"/>
  <c r="E345" i="4"/>
  <c r="C345" i="4"/>
  <c r="D345" i="4"/>
  <c r="B307" i="4"/>
  <c r="E307" i="4"/>
  <c r="D307" i="4"/>
  <c r="C307" i="4"/>
  <c r="E629" i="4"/>
  <c r="B629" i="4"/>
  <c r="D629" i="4"/>
  <c r="C629" i="4"/>
  <c r="D866" i="4"/>
  <c r="B866" i="4"/>
  <c r="E866" i="4"/>
  <c r="C866" i="4"/>
  <c r="C483" i="4"/>
  <c r="B483" i="4"/>
  <c r="E483" i="4"/>
  <c r="D483" i="4"/>
  <c r="C653" i="4"/>
  <c r="B653" i="4"/>
  <c r="E653" i="4"/>
  <c r="D653" i="4"/>
  <c r="B991" i="4"/>
  <c r="D991" i="4"/>
  <c r="E991" i="4"/>
  <c r="C991" i="4"/>
  <c r="E758" i="4"/>
  <c r="D758" i="4"/>
  <c r="C758" i="4"/>
  <c r="B758" i="4"/>
  <c r="B809" i="4"/>
  <c r="E809" i="4"/>
  <c r="D809" i="4"/>
  <c r="C809" i="4"/>
  <c r="C390" i="4"/>
  <c r="D390" i="4"/>
  <c r="B390" i="4"/>
  <c r="E390" i="4"/>
  <c r="E945" i="4"/>
  <c r="D945" i="4"/>
  <c r="C945" i="4"/>
  <c r="B945" i="4"/>
  <c r="B123" i="4"/>
  <c r="D123" i="4"/>
  <c r="E123" i="4"/>
  <c r="C123" i="4"/>
  <c r="B41" i="4"/>
  <c r="E41" i="4"/>
  <c r="C41" i="4"/>
  <c r="D41" i="4"/>
  <c r="C305" i="4"/>
  <c r="B305" i="4"/>
  <c r="E305" i="4"/>
  <c r="D305" i="4"/>
  <c r="D153" i="4"/>
  <c r="C153" i="4"/>
  <c r="B153" i="4"/>
  <c r="E153" i="4"/>
  <c r="E339" i="4"/>
  <c r="B339" i="4"/>
  <c r="D339" i="4"/>
  <c r="C339" i="4"/>
  <c r="D690" i="4"/>
  <c r="C690" i="4"/>
  <c r="B690" i="4"/>
  <c r="E690" i="4"/>
  <c r="E560" i="4"/>
  <c r="D560" i="4"/>
  <c r="C560" i="4"/>
  <c r="B560" i="4"/>
  <c r="B322" i="4"/>
  <c r="E322" i="4"/>
  <c r="C322" i="4"/>
  <c r="D322" i="4"/>
  <c r="D968" i="4"/>
  <c r="C968" i="4"/>
  <c r="B968" i="4"/>
  <c r="E968" i="4"/>
  <c r="E888" i="4"/>
  <c r="D888" i="4"/>
  <c r="C888" i="4"/>
  <c r="B888" i="4"/>
  <c r="D726" i="4"/>
  <c r="B726" i="4"/>
  <c r="E726" i="4"/>
  <c r="C726" i="4"/>
  <c r="D74" i="4"/>
  <c r="E74" i="4"/>
  <c r="C74" i="4"/>
  <c r="B74" i="4"/>
  <c r="C57" i="4"/>
  <c r="D57" i="4"/>
  <c r="E57" i="4"/>
  <c r="B57" i="4"/>
  <c r="C855" i="4"/>
  <c r="B855" i="4"/>
  <c r="E855" i="4"/>
  <c r="D855" i="4"/>
  <c r="E526" i="4"/>
  <c r="D526" i="4"/>
  <c r="C526" i="4"/>
  <c r="B526" i="4"/>
  <c r="C746" i="4"/>
  <c r="D746" i="4"/>
  <c r="B746" i="4"/>
  <c r="E746" i="4"/>
  <c r="C759" i="4"/>
  <c r="B759" i="4"/>
  <c r="E759" i="4"/>
  <c r="D759" i="4"/>
  <c r="E374" i="4"/>
  <c r="D374" i="4"/>
  <c r="C374" i="4"/>
  <c r="B374" i="4"/>
  <c r="D577" i="4"/>
  <c r="C577" i="4"/>
  <c r="B577" i="4"/>
  <c r="E577" i="4"/>
  <c r="D685" i="4"/>
  <c r="C685" i="4"/>
  <c r="B685" i="4"/>
  <c r="E685" i="4"/>
  <c r="E363" i="4"/>
  <c r="D363" i="4"/>
  <c r="C363" i="4"/>
  <c r="B363" i="4"/>
  <c r="D119" i="4"/>
  <c r="B119" i="4"/>
  <c r="E119" i="4"/>
  <c r="C119" i="4"/>
  <c r="E130" i="4"/>
  <c r="D130" i="4"/>
  <c r="C130" i="4"/>
  <c r="B130" i="4"/>
  <c r="C210" i="4"/>
  <c r="B210" i="4"/>
  <c r="E210" i="4"/>
  <c r="D210" i="4"/>
  <c r="E439" i="4"/>
  <c r="C439" i="4"/>
  <c r="B439" i="4"/>
  <c r="D439" i="4"/>
  <c r="D509" i="4"/>
  <c r="C509" i="4"/>
  <c r="B509" i="4"/>
  <c r="E509" i="4"/>
  <c r="C818" i="4"/>
  <c r="B818" i="4"/>
  <c r="E818" i="4"/>
  <c r="D818" i="4"/>
  <c r="D764" i="4"/>
  <c r="C764" i="4"/>
  <c r="B764" i="4"/>
  <c r="E764" i="4"/>
  <c r="B450" i="4"/>
  <c r="D450" i="4"/>
  <c r="E450" i="4"/>
  <c r="C450" i="4"/>
  <c r="E255" i="4"/>
  <c r="D255" i="4"/>
  <c r="C255" i="4"/>
  <c r="B255" i="4"/>
  <c r="E237" i="4"/>
  <c r="D237" i="4"/>
  <c r="C237" i="4"/>
  <c r="B237" i="4"/>
  <c r="B854" i="4"/>
  <c r="C854" i="4"/>
  <c r="E854" i="4"/>
  <c r="D854" i="4"/>
  <c r="B23" i="4"/>
  <c r="C23" i="4"/>
  <c r="E23" i="4"/>
  <c r="D23" i="4"/>
  <c r="C81" i="4"/>
  <c r="E81" i="4"/>
  <c r="B81" i="4"/>
  <c r="D81" i="4"/>
  <c r="D437" i="4"/>
  <c r="C437" i="4"/>
  <c r="B437" i="4"/>
  <c r="E437" i="4"/>
  <c r="B652" i="4"/>
  <c r="E652" i="4"/>
  <c r="D652" i="4"/>
  <c r="C652" i="4"/>
  <c r="E874" i="4"/>
  <c r="C874" i="4"/>
  <c r="D874" i="4"/>
  <c r="B874" i="4"/>
  <c r="C252" i="4"/>
  <c r="B252" i="4"/>
  <c r="E252" i="4"/>
  <c r="D252" i="4"/>
  <c r="B502" i="4"/>
  <c r="C502" i="4"/>
  <c r="E502" i="4"/>
  <c r="D502" i="4"/>
  <c r="C987" i="4"/>
  <c r="B987" i="4"/>
  <c r="E987" i="4"/>
  <c r="D987" i="4"/>
  <c r="E813" i="4"/>
  <c r="D813" i="4"/>
  <c r="C813" i="4"/>
  <c r="B813" i="4"/>
  <c r="D536" i="4"/>
  <c r="C536" i="4"/>
  <c r="B536" i="4"/>
  <c r="E536" i="4"/>
  <c r="C120" i="4"/>
  <c r="B120" i="4"/>
  <c r="D120" i="4"/>
  <c r="E120" i="4"/>
  <c r="E22" i="4"/>
  <c r="D22" i="4"/>
  <c r="C22" i="4"/>
  <c r="B22" i="4"/>
  <c r="B292" i="4"/>
  <c r="E292" i="4"/>
  <c r="D292" i="4"/>
  <c r="C292" i="4"/>
  <c r="C431" i="4"/>
  <c r="D431" i="4"/>
  <c r="B431" i="4"/>
  <c r="E431" i="4"/>
  <c r="B889" i="4"/>
  <c r="E889" i="4"/>
  <c r="D889" i="4"/>
  <c r="C889" i="4"/>
  <c r="E434" i="4"/>
  <c r="D434" i="4"/>
  <c r="C434" i="4"/>
  <c r="B434" i="4"/>
  <c r="C239" i="4"/>
  <c r="B239" i="4"/>
  <c r="E239" i="4"/>
  <c r="D239" i="4"/>
  <c r="B600" i="4"/>
  <c r="E600" i="4"/>
  <c r="D600" i="4"/>
  <c r="C600" i="4"/>
  <c r="C559" i="4"/>
  <c r="B559" i="4"/>
  <c r="E559" i="4"/>
  <c r="D559" i="4"/>
  <c r="E188" i="4"/>
  <c r="D188" i="4"/>
  <c r="C188" i="4"/>
  <c r="B188" i="4"/>
  <c r="B470" i="4"/>
  <c r="D470" i="4"/>
  <c r="E470" i="4"/>
  <c r="C470" i="4"/>
  <c r="B128" i="4"/>
  <c r="D128" i="4"/>
  <c r="C128" i="4"/>
  <c r="E128" i="4"/>
  <c r="D146" i="4"/>
  <c r="C146" i="4"/>
  <c r="B146" i="4"/>
  <c r="E146" i="4"/>
  <c r="B776" i="4"/>
  <c r="E776" i="4"/>
  <c r="D776" i="4"/>
  <c r="C776" i="4"/>
  <c r="E658" i="4"/>
  <c r="C658" i="4"/>
  <c r="D658" i="4"/>
  <c r="B658" i="4"/>
  <c r="D490" i="4"/>
  <c r="B490" i="4"/>
  <c r="E490" i="4"/>
  <c r="C490" i="4"/>
  <c r="B936" i="4"/>
  <c r="E936" i="4"/>
  <c r="D936" i="4"/>
  <c r="C936" i="4"/>
  <c r="E797" i="4"/>
  <c r="D797" i="4"/>
  <c r="C797" i="4"/>
  <c r="B797" i="4"/>
  <c r="C755" i="4"/>
  <c r="B755" i="4"/>
  <c r="E755" i="4"/>
  <c r="D755" i="4"/>
  <c r="C906" i="4"/>
  <c r="B906" i="4"/>
  <c r="D906" i="4"/>
  <c r="E906" i="4"/>
  <c r="D919" i="4"/>
  <c r="C919" i="4"/>
  <c r="B919" i="4"/>
  <c r="E919" i="4"/>
  <c r="E80" i="4"/>
  <c r="C80" i="4"/>
  <c r="D80" i="4"/>
  <c r="B80" i="4"/>
  <c r="D60" i="4"/>
  <c r="E60" i="4"/>
  <c r="C60" i="4"/>
  <c r="B60" i="4"/>
  <c r="D896" i="4"/>
  <c r="C896" i="4"/>
  <c r="B896" i="4"/>
  <c r="E896" i="4"/>
  <c r="E276" i="4"/>
  <c r="D276" i="4"/>
  <c r="C276" i="4"/>
  <c r="B276" i="4"/>
  <c r="B206" i="4"/>
  <c r="E206" i="4"/>
  <c r="D206" i="4"/>
  <c r="C206" i="4"/>
  <c r="D562" i="4"/>
  <c r="C562" i="4"/>
  <c r="B562" i="4"/>
  <c r="E562" i="4"/>
  <c r="B383" i="4"/>
  <c r="E383" i="4"/>
  <c r="D383" i="4"/>
  <c r="C383" i="4"/>
  <c r="E804" i="4"/>
  <c r="D804" i="4"/>
  <c r="C804" i="4"/>
  <c r="B804" i="4"/>
  <c r="B763" i="4"/>
  <c r="E763" i="4"/>
  <c r="D763" i="4"/>
  <c r="C763" i="4"/>
  <c r="E485" i="4"/>
  <c r="D485" i="4"/>
  <c r="C485" i="4"/>
  <c r="B485" i="4"/>
  <c r="C598" i="4"/>
  <c r="B598" i="4"/>
  <c r="E598" i="4"/>
  <c r="D598" i="4"/>
  <c r="B58" i="4"/>
  <c r="D58" i="4"/>
  <c r="C58" i="4"/>
  <c r="E58" i="4"/>
  <c r="D82" i="4"/>
  <c r="B82" i="4"/>
  <c r="E82" i="4"/>
  <c r="C82" i="4"/>
  <c r="E332" i="4"/>
  <c r="D332" i="4"/>
  <c r="C332" i="4"/>
  <c r="B332" i="4"/>
  <c r="B462" i="4"/>
  <c r="E462" i="4"/>
  <c r="D462" i="4"/>
  <c r="C462" i="4"/>
  <c r="D226" i="4"/>
  <c r="C226" i="4"/>
  <c r="B226" i="4"/>
  <c r="E226" i="4"/>
  <c r="E543" i="4"/>
  <c r="D543" i="4"/>
  <c r="C543" i="4"/>
  <c r="B543" i="4"/>
  <c r="B395" i="4"/>
  <c r="E395" i="4"/>
  <c r="D395" i="4"/>
  <c r="C395" i="4"/>
  <c r="D162" i="4"/>
  <c r="C162" i="4"/>
  <c r="B162" i="4"/>
  <c r="E162" i="4"/>
  <c r="B619" i="4"/>
  <c r="E619" i="4"/>
  <c r="D619" i="4"/>
  <c r="C619" i="4"/>
  <c r="B683" i="4"/>
  <c r="E683" i="4"/>
  <c r="D683" i="4"/>
  <c r="C683" i="4"/>
  <c r="D908" i="4"/>
  <c r="C908" i="4"/>
  <c r="B908" i="4"/>
  <c r="E908" i="4"/>
  <c r="B844" i="4"/>
  <c r="E844" i="4"/>
  <c r="C844" i="4"/>
  <c r="D844" i="4"/>
  <c r="E463" i="4"/>
  <c r="D463" i="4"/>
  <c r="C463" i="4"/>
  <c r="B463" i="4"/>
  <c r="D355" i="4"/>
  <c r="C355" i="4"/>
  <c r="B355" i="4"/>
  <c r="E355" i="4"/>
  <c r="B69" i="4"/>
  <c r="E69" i="4"/>
  <c r="C69" i="4"/>
  <c r="D69" i="4"/>
  <c r="D175" i="4"/>
  <c r="C175" i="4"/>
  <c r="B175" i="4"/>
  <c r="E175" i="4"/>
  <c r="E118" i="4"/>
  <c r="D118" i="4"/>
  <c r="B118" i="4"/>
  <c r="C118" i="4"/>
  <c r="B446" i="4"/>
  <c r="E446" i="4"/>
  <c r="C446" i="4"/>
  <c r="D446" i="4"/>
  <c r="E999" i="4"/>
  <c r="D999" i="4"/>
  <c r="C999" i="4"/>
  <c r="B999" i="4"/>
  <c r="E628" i="4"/>
  <c r="C628" i="4"/>
  <c r="B628" i="4"/>
  <c r="D628" i="4"/>
  <c r="C561" i="4"/>
  <c r="B561" i="4"/>
  <c r="E561" i="4"/>
  <c r="D561" i="4"/>
  <c r="C20" i="4"/>
  <c r="D20" i="4"/>
  <c r="B20" i="4"/>
  <c r="E20" i="4"/>
  <c r="C978" i="4"/>
  <c r="D978" i="4"/>
  <c r="E978" i="4"/>
  <c r="B978" i="4"/>
  <c r="B668" i="4"/>
  <c r="E668" i="4"/>
  <c r="D668" i="4"/>
  <c r="C668" i="4"/>
  <c r="E415" i="4"/>
  <c r="B415" i="4"/>
  <c r="C415" i="4"/>
  <c r="D415" i="4"/>
  <c r="C251" i="4"/>
  <c r="B251" i="4"/>
  <c r="D251" i="4"/>
  <c r="E251" i="4"/>
  <c r="B671" i="4"/>
  <c r="E671" i="4"/>
  <c r="D671" i="4"/>
  <c r="C671" i="4"/>
  <c r="B786" i="4"/>
  <c r="E786" i="4"/>
  <c r="C786" i="4"/>
  <c r="D786" i="4"/>
  <c r="C724" i="4"/>
  <c r="B724" i="4"/>
  <c r="E724" i="4"/>
  <c r="D724" i="4"/>
  <c r="D432" i="4"/>
  <c r="C432" i="4"/>
  <c r="B432" i="4"/>
  <c r="E432" i="4"/>
  <c r="D215" i="4"/>
  <c r="C215" i="4"/>
  <c r="B215" i="4"/>
  <c r="E215" i="4"/>
  <c r="E972" i="4"/>
  <c r="D972" i="4"/>
  <c r="B972" i="4"/>
  <c r="C972" i="4"/>
  <c r="E163" i="4"/>
  <c r="D163" i="4"/>
  <c r="C163" i="4"/>
  <c r="B163" i="4"/>
  <c r="E333" i="4"/>
  <c r="D333" i="4"/>
  <c r="C333" i="4"/>
  <c r="B333" i="4"/>
  <c r="B166" i="4"/>
  <c r="D166" i="4"/>
  <c r="E166" i="4"/>
  <c r="C166" i="4"/>
  <c r="B705" i="4"/>
  <c r="E705" i="4"/>
  <c r="D705" i="4"/>
  <c r="C705" i="4"/>
  <c r="C723" i="4"/>
  <c r="B723" i="4"/>
  <c r="E723" i="4"/>
  <c r="D723" i="4"/>
  <c r="E428" i="4"/>
  <c r="D428" i="4"/>
  <c r="C428" i="4"/>
  <c r="B428" i="4"/>
  <c r="C356" i="4"/>
  <c r="D356" i="4"/>
  <c r="B356" i="4"/>
  <c r="E356" i="4"/>
  <c r="C294" i="4"/>
  <c r="E294" i="4"/>
  <c r="D294" i="4"/>
  <c r="B294" i="4"/>
  <c r="E856" i="4"/>
  <c r="D856" i="4"/>
  <c r="C856" i="4"/>
  <c r="B856" i="4"/>
  <c r="B496" i="4"/>
  <c r="D496" i="4"/>
  <c r="C496" i="4"/>
  <c r="E496" i="4"/>
  <c r="D615" i="4"/>
  <c r="C615" i="4"/>
  <c r="B615" i="4"/>
  <c r="E615" i="4"/>
  <c r="D412" i="4"/>
  <c r="C412" i="4"/>
  <c r="E412" i="4"/>
  <c r="B412" i="4"/>
  <c r="E745" i="4"/>
  <c r="D745" i="4"/>
  <c r="C745" i="4"/>
  <c r="B745" i="4"/>
  <c r="D567" i="4"/>
  <c r="C567" i="4"/>
  <c r="B567" i="4"/>
  <c r="E567" i="4"/>
  <c r="C187" i="4"/>
  <c r="D187" i="4"/>
  <c r="B187" i="4"/>
  <c r="E187" i="4"/>
  <c r="B903" i="4"/>
  <c r="E903" i="4"/>
  <c r="C903" i="4"/>
  <c r="D903" i="4"/>
  <c r="C216" i="4"/>
  <c r="B216" i="4"/>
  <c r="E216" i="4"/>
  <c r="D216" i="4"/>
  <c r="B195" i="4"/>
  <c r="E195" i="4"/>
  <c r="D195" i="4"/>
  <c r="C195" i="4"/>
  <c r="C280" i="4"/>
  <c r="B280" i="4"/>
  <c r="E280" i="4"/>
  <c r="D280" i="4"/>
  <c r="D325" i="4"/>
  <c r="E325" i="4"/>
  <c r="C325" i="4"/>
  <c r="B325" i="4"/>
  <c r="D513" i="4"/>
  <c r="C513" i="4"/>
  <c r="B513" i="4"/>
  <c r="E513" i="4"/>
  <c r="C233" i="4"/>
  <c r="B233" i="4"/>
  <c r="E233" i="4"/>
  <c r="D233" i="4"/>
  <c r="B421" i="4"/>
  <c r="E421" i="4"/>
  <c r="D421" i="4"/>
  <c r="C421" i="4"/>
  <c r="C308" i="4"/>
  <c r="B308" i="4"/>
  <c r="E308" i="4"/>
  <c r="D308" i="4"/>
  <c r="E798" i="4"/>
  <c r="B798" i="4"/>
  <c r="D798" i="4"/>
  <c r="C798" i="4"/>
  <c r="C177" i="4"/>
  <c r="B177" i="4"/>
  <c r="E177" i="4"/>
  <c r="D177" i="4"/>
  <c r="C217" i="4"/>
  <c r="B217" i="4"/>
  <c r="E217" i="4"/>
  <c r="D217" i="4"/>
  <c r="C379" i="4"/>
  <c r="B379" i="4"/>
  <c r="E379" i="4"/>
  <c r="D379" i="4"/>
  <c r="B545" i="4"/>
  <c r="E545" i="4"/>
  <c r="D545" i="4"/>
  <c r="C545" i="4"/>
  <c r="C911" i="4"/>
  <c r="B911" i="4"/>
  <c r="D911" i="4"/>
  <c r="E911" i="4"/>
  <c r="C623" i="4"/>
  <c r="B623" i="4"/>
  <c r="E623" i="4"/>
  <c r="D623" i="4"/>
  <c r="C722" i="4"/>
  <c r="D722" i="4"/>
  <c r="B722" i="4"/>
  <c r="E722" i="4"/>
  <c r="D227" i="4"/>
  <c r="C227" i="4"/>
  <c r="B227" i="4"/>
  <c r="E227" i="4"/>
  <c r="E820" i="4"/>
  <c r="D820" i="4"/>
  <c r="C820" i="4"/>
  <c r="B820" i="4"/>
  <c r="E935" i="4"/>
  <c r="D935" i="4"/>
  <c r="C935" i="4"/>
  <c r="B935" i="4"/>
  <c r="C959" i="4"/>
  <c r="B959" i="4"/>
  <c r="E959" i="4"/>
  <c r="D959" i="4"/>
  <c r="B594" i="4"/>
  <c r="E594" i="4"/>
  <c r="C594" i="4"/>
  <c r="D594" i="4"/>
  <c r="D225" i="4"/>
  <c r="C225" i="4"/>
  <c r="B225" i="4"/>
  <c r="E225" i="4"/>
  <c r="D220" i="4"/>
  <c r="C220" i="4"/>
  <c r="B220" i="4"/>
  <c r="E220" i="4"/>
  <c r="D486" i="4"/>
  <c r="E486" i="4"/>
  <c r="C486" i="4"/>
  <c r="B486" i="4"/>
  <c r="C812" i="4"/>
  <c r="B812" i="4"/>
  <c r="E812" i="4"/>
  <c r="D812" i="4"/>
  <c r="B311" i="4"/>
  <c r="C311" i="4"/>
  <c r="D311" i="4"/>
  <c r="E311" i="4"/>
  <c r="C285" i="4"/>
  <c r="B285" i="4"/>
  <c r="E285" i="4"/>
  <c r="D285" i="4"/>
  <c r="E902" i="4"/>
  <c r="D902" i="4"/>
  <c r="B902" i="4"/>
  <c r="C902" i="4"/>
  <c r="C794" i="4"/>
  <c r="D794" i="4"/>
  <c r="B794" i="4"/>
  <c r="E794" i="4"/>
  <c r="D111" i="4"/>
  <c r="E111" i="4"/>
  <c r="B111" i="4"/>
  <c r="C111" i="4"/>
  <c r="D112" i="4"/>
  <c r="E112" i="4"/>
  <c r="B112" i="4"/>
  <c r="C112" i="4"/>
  <c r="E568" i="4"/>
  <c r="D568" i="4"/>
  <c r="C568" i="4"/>
  <c r="B568" i="4"/>
  <c r="E681" i="4"/>
  <c r="C681" i="4"/>
  <c r="D681" i="4"/>
  <c r="B681" i="4"/>
  <c r="E223" i="4"/>
  <c r="D223" i="4"/>
  <c r="C223" i="4"/>
  <c r="B223" i="4"/>
  <c r="C725" i="4"/>
  <c r="B725" i="4"/>
  <c r="E725" i="4"/>
  <c r="D725" i="4"/>
  <c r="C405" i="4"/>
  <c r="D405" i="4"/>
  <c r="B405" i="4"/>
  <c r="E405" i="4"/>
  <c r="B834" i="4"/>
  <c r="E834" i="4"/>
  <c r="C834" i="4"/>
  <c r="D834" i="4"/>
  <c r="B791" i="4"/>
  <c r="C791" i="4"/>
  <c r="E791" i="4"/>
  <c r="D791" i="4"/>
  <c r="C761" i="4"/>
  <c r="D761" i="4"/>
  <c r="B761" i="4"/>
  <c r="E761" i="4"/>
  <c r="B86" i="4"/>
  <c r="E86" i="4"/>
  <c r="D86" i="4"/>
  <c r="C86" i="4"/>
  <c r="C26" i="4"/>
  <c r="B26" i="4"/>
  <c r="E26" i="4"/>
  <c r="D26" i="4"/>
  <c r="D65" i="4"/>
  <c r="B65" i="4"/>
  <c r="C65" i="4"/>
  <c r="E65" i="4"/>
  <c r="E901" i="4"/>
  <c r="D901" i="4"/>
  <c r="C901" i="4"/>
  <c r="B901" i="4"/>
  <c r="C884" i="4"/>
  <c r="B884" i="4"/>
  <c r="E884" i="4"/>
  <c r="D884" i="4"/>
  <c r="D781" i="4"/>
  <c r="C781" i="4"/>
  <c r="B781" i="4"/>
  <c r="E781" i="4"/>
  <c r="B269" i="4"/>
  <c r="E269" i="4"/>
  <c r="D269" i="4"/>
  <c r="C269" i="4"/>
  <c r="C886" i="4"/>
  <c r="B886" i="4"/>
  <c r="E886" i="4"/>
  <c r="D886" i="4"/>
  <c r="E284" i="4"/>
  <c r="D284" i="4"/>
  <c r="C284" i="4"/>
  <c r="B284" i="4"/>
  <c r="D518" i="4"/>
  <c r="C518" i="4"/>
  <c r="B518" i="4"/>
  <c r="E518" i="4"/>
  <c r="C410" i="4"/>
  <c r="E410" i="4"/>
  <c r="D410" i="4"/>
  <c r="B410" i="4"/>
  <c r="C115" i="4"/>
  <c r="E115" i="4"/>
  <c r="B115" i="4"/>
  <c r="D115" i="4"/>
  <c r="D44" i="4"/>
  <c r="E44" i="4"/>
  <c r="B44" i="4"/>
  <c r="C44" i="4"/>
  <c r="B265" i="4"/>
  <c r="E265" i="4"/>
  <c r="D265" i="4"/>
  <c r="C265" i="4"/>
  <c r="E507" i="4"/>
  <c r="D507" i="4"/>
  <c r="C507" i="4"/>
  <c r="B507" i="4"/>
  <c r="D361" i="4"/>
  <c r="C361" i="4"/>
  <c r="B361" i="4"/>
  <c r="E361" i="4"/>
  <c r="E853" i="4"/>
  <c r="D853" i="4"/>
  <c r="C853" i="4"/>
  <c r="B853" i="4"/>
  <c r="E587" i="4"/>
  <c r="D587" i="4"/>
  <c r="C587" i="4"/>
  <c r="B587" i="4"/>
  <c r="D962" i="4"/>
  <c r="B962" i="4"/>
  <c r="E962" i="4"/>
  <c r="C962" i="4"/>
  <c r="D995" i="4"/>
  <c r="C995" i="4"/>
  <c r="B995" i="4"/>
  <c r="E995" i="4"/>
  <c r="E967" i="4"/>
  <c r="D967" i="4"/>
  <c r="C967" i="4"/>
  <c r="B967" i="4"/>
  <c r="C91" i="4"/>
  <c r="E91" i="4"/>
  <c r="D91" i="4"/>
  <c r="B91" i="4"/>
  <c r="B5" i="4"/>
  <c r="D5" i="4"/>
  <c r="E5" i="4"/>
  <c r="C5" i="4"/>
  <c r="E12" i="4"/>
  <c r="B12" i="4"/>
  <c r="C12" i="4"/>
  <c r="D12" i="4"/>
  <c r="B734" i="4"/>
  <c r="D734" i="4"/>
  <c r="E734" i="4"/>
  <c r="C734" i="4"/>
  <c r="B335" i="4"/>
  <c r="E335" i="4"/>
  <c r="D335" i="4"/>
  <c r="C335" i="4"/>
  <c r="E909" i="4"/>
  <c r="B909" i="4"/>
  <c r="D909" i="4"/>
  <c r="C909" i="4"/>
  <c r="C423" i="4"/>
  <c r="B423" i="4"/>
  <c r="D423" i="4"/>
  <c r="E423" i="4"/>
  <c r="E852" i="4"/>
  <c r="D852" i="4"/>
  <c r="B852" i="4"/>
  <c r="C852" i="4"/>
  <c r="B632" i="4"/>
  <c r="E632" i="4"/>
  <c r="C632" i="4"/>
  <c r="D632" i="4"/>
  <c r="B646" i="4"/>
  <c r="E646" i="4"/>
  <c r="C646" i="4"/>
  <c r="D646" i="4"/>
  <c r="C538" i="4"/>
  <c r="D538" i="4"/>
  <c r="B538" i="4"/>
  <c r="E538" i="4"/>
  <c r="C98" i="4"/>
  <c r="E98" i="4"/>
  <c r="D98" i="4"/>
  <c r="B98" i="4"/>
  <c r="C71" i="4"/>
  <c r="B71" i="4"/>
  <c r="D71" i="4"/>
  <c r="E71" i="4"/>
  <c r="B923" i="4"/>
  <c r="E923" i="4"/>
  <c r="C923" i="4"/>
  <c r="D923" i="4"/>
  <c r="D170" i="4"/>
  <c r="C170" i="4"/>
  <c r="E170" i="4"/>
  <c r="B170" i="4"/>
  <c r="B712" i="4"/>
  <c r="E712" i="4"/>
  <c r="C712" i="4"/>
  <c r="D712" i="4"/>
  <c r="D946" i="4"/>
  <c r="C946" i="4"/>
  <c r="E946" i="4"/>
  <c r="B946" i="4"/>
  <c r="E969" i="4"/>
  <c r="D969" i="4"/>
  <c r="B969" i="4"/>
  <c r="C969" i="4"/>
  <c r="D578" i="4"/>
  <c r="B578" i="4"/>
  <c r="C578" i="4"/>
  <c r="E578" i="4"/>
  <c r="C404" i="4"/>
  <c r="B404" i="4"/>
  <c r="D404" i="4"/>
  <c r="E404" i="4"/>
  <c r="E380" i="4"/>
  <c r="D380" i="4"/>
  <c r="B380" i="4"/>
  <c r="C380" i="4"/>
  <c r="B982" i="4"/>
  <c r="E982" i="4"/>
  <c r="C982" i="4"/>
  <c r="D982" i="4"/>
  <c r="C84" i="4"/>
  <c r="E84" i="4"/>
  <c r="B84" i="4"/>
  <c r="D84" i="4"/>
  <c r="B48" i="4"/>
  <c r="E48" i="4"/>
  <c r="C48" i="4"/>
  <c r="D48" i="4"/>
  <c r="E354" i="4"/>
  <c r="D354" i="4"/>
  <c r="B354" i="4"/>
  <c r="C354" i="4"/>
  <c r="B186" i="4"/>
  <c r="E186" i="4"/>
  <c r="D186" i="4"/>
  <c r="C186" i="4"/>
  <c r="D525" i="4"/>
  <c r="B525" i="4"/>
  <c r="C525" i="4"/>
  <c r="E525" i="4"/>
  <c r="D580" i="4"/>
  <c r="C580" i="4"/>
  <c r="B580" i="4"/>
  <c r="E580" i="4"/>
  <c r="E630" i="4"/>
  <c r="D630" i="4"/>
  <c r="C630" i="4"/>
  <c r="B630" i="4"/>
  <c r="D420" i="4"/>
  <c r="E420" i="4"/>
  <c r="C420" i="4"/>
  <c r="B420" i="4"/>
  <c r="E941" i="4"/>
  <c r="D941" i="4"/>
  <c r="C941" i="4"/>
  <c r="B941" i="4"/>
  <c r="B740" i="4"/>
  <c r="E740" i="4"/>
  <c r="C740" i="4"/>
  <c r="D740" i="4"/>
  <c r="B50" i="4"/>
  <c r="E50" i="4"/>
  <c r="D50" i="4"/>
  <c r="C50" i="4"/>
  <c r="D30" i="4"/>
  <c r="C30" i="4"/>
  <c r="E30" i="4"/>
  <c r="B30" i="4"/>
  <c r="E771" i="4"/>
  <c r="D771" i="4"/>
  <c r="C771" i="4"/>
  <c r="B771" i="4"/>
  <c r="E859" i="4"/>
  <c r="D859" i="4"/>
  <c r="C859" i="4"/>
  <c r="B859" i="4"/>
  <c r="C916" i="4"/>
  <c r="B916" i="4"/>
  <c r="E916" i="4"/>
  <c r="D916" i="4"/>
  <c r="E597" i="4"/>
  <c r="D597" i="4"/>
  <c r="C597" i="4"/>
  <c r="B597" i="4"/>
  <c r="B256" i="4"/>
  <c r="E256" i="4"/>
  <c r="D256" i="4"/>
  <c r="C256" i="4"/>
  <c r="E706" i="4"/>
  <c r="C706" i="4"/>
  <c r="D706" i="4"/>
  <c r="B706" i="4"/>
  <c r="E585" i="4"/>
  <c r="D585" i="4"/>
  <c r="C585" i="4"/>
  <c r="B585" i="4"/>
  <c r="C556" i="4"/>
  <c r="B556" i="4"/>
  <c r="E556" i="4"/>
  <c r="D556" i="4"/>
  <c r="D53" i="4"/>
  <c r="B53" i="4"/>
  <c r="C53" i="4"/>
  <c r="E53" i="4"/>
  <c r="D32" i="4"/>
  <c r="C32" i="4"/>
  <c r="B32" i="4"/>
  <c r="E32" i="4"/>
  <c r="D72" i="4"/>
  <c r="E72" i="4"/>
  <c r="C72" i="4"/>
  <c r="B72" i="4"/>
  <c r="E719" i="4"/>
  <c r="D719" i="4"/>
  <c r="C719" i="4"/>
  <c r="B719" i="4"/>
  <c r="B408" i="4"/>
  <c r="E408" i="4"/>
  <c r="D408" i="4"/>
  <c r="C408" i="4"/>
  <c r="E481" i="4"/>
  <c r="B481" i="4"/>
  <c r="D481" i="4"/>
  <c r="C481" i="4"/>
  <c r="E976" i="4"/>
  <c r="D976" i="4"/>
  <c r="C976" i="4"/>
  <c r="B976" i="4"/>
  <c r="B155" i="4"/>
  <c r="E155" i="4"/>
  <c r="D155" i="4"/>
  <c r="C155" i="4"/>
  <c r="D695" i="4"/>
  <c r="C695" i="4"/>
  <c r="B695" i="4"/>
  <c r="E695" i="4"/>
  <c r="E751" i="4"/>
  <c r="D751" i="4"/>
  <c r="C751" i="4"/>
  <c r="B751" i="4"/>
  <c r="B907" i="4"/>
  <c r="D907" i="4"/>
  <c r="C907" i="4"/>
  <c r="E907" i="4"/>
  <c r="C38" i="4"/>
  <c r="D38" i="4"/>
  <c r="B38" i="4"/>
  <c r="E38" i="4"/>
  <c r="D702" i="4"/>
  <c r="C702" i="4"/>
  <c r="B702" i="4"/>
  <c r="E702" i="4"/>
  <c r="D242" i="4"/>
  <c r="C242" i="4"/>
  <c r="B242" i="4"/>
  <c r="E242" i="4"/>
  <c r="E957" i="4"/>
  <c r="D957" i="4"/>
  <c r="C957" i="4"/>
  <c r="B957" i="4"/>
  <c r="E605" i="4"/>
  <c r="D605" i="4"/>
  <c r="C605" i="4"/>
  <c r="B605" i="4"/>
  <c r="C787" i="4"/>
  <c r="E787" i="4"/>
  <c r="B787" i="4"/>
  <c r="D787" i="4"/>
  <c r="C406" i="4"/>
  <c r="B406" i="4"/>
  <c r="E406" i="4"/>
  <c r="D406" i="4"/>
  <c r="D698" i="4"/>
  <c r="B698" i="4"/>
  <c r="C698" i="4"/>
  <c r="E698" i="4"/>
  <c r="C40" i="4"/>
  <c r="E40" i="4"/>
  <c r="D40" i="4"/>
  <c r="B40" i="4"/>
  <c r="D445" i="4"/>
  <c r="C445" i="4"/>
  <c r="B445" i="4"/>
  <c r="E445" i="4"/>
  <c r="E369" i="4"/>
  <c r="D369" i="4"/>
  <c r="C369" i="4"/>
  <c r="B369" i="4"/>
  <c r="E826" i="4"/>
  <c r="C826" i="4"/>
  <c r="D826" i="4"/>
  <c r="B826" i="4"/>
  <c r="C300" i="4"/>
  <c r="B300" i="4"/>
  <c r="E300" i="4"/>
  <c r="D300" i="4"/>
  <c r="D757" i="4"/>
  <c r="B757" i="4"/>
  <c r="E757" i="4"/>
  <c r="C757" i="4"/>
  <c r="C756" i="4"/>
  <c r="B756" i="4"/>
  <c r="E756" i="4"/>
  <c r="D756" i="4"/>
  <c r="C180" i="4"/>
  <c r="B180" i="4"/>
  <c r="E180" i="4"/>
  <c r="D180" i="4"/>
  <c r="E873" i="4"/>
  <c r="D873" i="4"/>
  <c r="B873" i="4"/>
  <c r="C873" i="4"/>
  <c r="B673" i="4"/>
  <c r="C673" i="4"/>
  <c r="E673" i="4"/>
  <c r="D673" i="4"/>
  <c r="C743" i="4"/>
  <c r="D743" i="4"/>
  <c r="B743" i="4"/>
  <c r="E743" i="4"/>
  <c r="D492" i="4"/>
  <c r="C492" i="4"/>
  <c r="B492" i="4"/>
  <c r="E492" i="4"/>
  <c r="B528" i="4"/>
  <c r="E528" i="4"/>
  <c r="C528" i="4"/>
  <c r="D528" i="4"/>
  <c r="D278" i="4"/>
  <c r="C278" i="4"/>
  <c r="B278" i="4"/>
  <c r="E278" i="4"/>
  <c r="E396" i="4"/>
  <c r="D396" i="4"/>
  <c r="B396" i="4"/>
  <c r="C396" i="4"/>
  <c r="C350" i="4"/>
  <c r="B350" i="4"/>
  <c r="E350" i="4"/>
  <c r="D350" i="4"/>
  <c r="E275" i="4"/>
  <c r="D275" i="4"/>
  <c r="C275" i="4"/>
  <c r="B275" i="4"/>
  <c r="C519" i="4"/>
  <c r="E519" i="4"/>
  <c r="D519" i="4"/>
  <c r="B519" i="4"/>
  <c r="D617" i="4"/>
  <c r="C617" i="4"/>
  <c r="B617" i="4"/>
  <c r="E617" i="4"/>
  <c r="E499" i="4"/>
  <c r="D499" i="4"/>
  <c r="C499" i="4"/>
  <c r="B499" i="4"/>
  <c r="B344" i="4"/>
  <c r="E344" i="4"/>
  <c r="D344" i="4"/>
  <c r="C344" i="4"/>
  <c r="B832" i="4"/>
  <c r="E832" i="4"/>
  <c r="D832" i="4"/>
  <c r="C832" i="4"/>
  <c r="E327" i="4"/>
  <c r="C327" i="4"/>
  <c r="B327" i="4"/>
  <c r="D327" i="4"/>
  <c r="B329" i="4"/>
  <c r="E329" i="4"/>
  <c r="D329" i="4"/>
  <c r="C329" i="4"/>
  <c r="E848" i="4"/>
  <c r="D848" i="4"/>
  <c r="C848" i="4"/>
  <c r="B848" i="4"/>
  <c r="C298" i="4"/>
  <c r="B298" i="4"/>
  <c r="E298" i="4"/>
  <c r="D298" i="4"/>
  <c r="E497" i="4"/>
  <c r="C497" i="4"/>
  <c r="D497" i="4"/>
  <c r="B497" i="4"/>
  <c r="E547" i="4"/>
  <c r="D547" i="4"/>
  <c r="C547" i="4"/>
  <c r="B547" i="4"/>
  <c r="D595" i="4"/>
  <c r="C595" i="4"/>
  <c r="B595" i="4"/>
  <c r="E595" i="4"/>
  <c r="E800" i="4"/>
  <c r="B800" i="4"/>
  <c r="D800" i="4"/>
  <c r="C800" i="4"/>
  <c r="D296" i="4"/>
  <c r="C296" i="4"/>
  <c r="B296" i="4"/>
  <c r="E296" i="4"/>
  <c r="E696" i="4"/>
  <c r="D696" i="4"/>
  <c r="C696" i="4"/>
  <c r="B696" i="4"/>
  <c r="E241" i="4"/>
  <c r="D241" i="4"/>
  <c r="C241" i="4"/>
  <c r="B241" i="4"/>
  <c r="D927" i="4"/>
  <c r="C927" i="4"/>
  <c r="B927" i="4"/>
  <c r="E927" i="4"/>
  <c r="C897" i="4"/>
  <c r="D897" i="4"/>
  <c r="E897" i="4"/>
  <c r="B897" i="4"/>
  <c r="E667" i="4"/>
  <c r="D667" i="4"/>
  <c r="C667" i="4"/>
  <c r="B667" i="4"/>
  <c r="D266" i="4"/>
  <c r="C266" i="4"/>
  <c r="B266" i="4"/>
  <c r="E266" i="4"/>
  <c r="D672" i="4"/>
  <c r="E672" i="4"/>
  <c r="C672" i="4"/>
  <c r="B672" i="4"/>
  <c r="B803" i="4"/>
  <c r="C803" i="4"/>
  <c r="E803" i="4"/>
  <c r="D803" i="4"/>
  <c r="C827" i="4"/>
  <c r="B827" i="4"/>
  <c r="E827" i="4"/>
  <c r="D827" i="4"/>
  <c r="B930" i="4"/>
  <c r="E930" i="4"/>
  <c r="C930" i="4"/>
  <c r="D930" i="4"/>
  <c r="C542" i="4"/>
  <c r="B542" i="4"/>
  <c r="D542" i="4"/>
  <c r="E542" i="4"/>
  <c r="B323" i="4"/>
  <c r="E323" i="4"/>
  <c r="D323" i="4"/>
  <c r="C323" i="4"/>
  <c r="C824" i="4"/>
  <c r="B824" i="4"/>
  <c r="D824" i="4"/>
  <c r="E824" i="4"/>
  <c r="E937" i="4"/>
  <c r="D937" i="4"/>
  <c r="B937" i="4"/>
  <c r="C937" i="4"/>
  <c r="E371" i="4"/>
  <c r="C371" i="4"/>
  <c r="B371" i="4"/>
  <c r="D371" i="4"/>
  <c r="E185" i="4"/>
  <c r="D185" i="4"/>
  <c r="C185" i="4"/>
  <c r="B185" i="4"/>
  <c r="E407" i="4"/>
  <c r="C407" i="4"/>
  <c r="B407" i="4"/>
  <c r="D407" i="4"/>
  <c r="D389" i="4"/>
  <c r="C389" i="4"/>
  <c r="E389" i="4"/>
  <c r="B389" i="4"/>
  <c r="D887" i="4"/>
  <c r="E887" i="4"/>
  <c r="B887" i="4"/>
  <c r="C887" i="4"/>
  <c r="B349" i="4"/>
  <c r="E349" i="4"/>
  <c r="C349" i="4"/>
  <c r="D349" i="4"/>
  <c r="E651" i="4"/>
  <c r="D651" i="4"/>
  <c r="B651" i="4"/>
  <c r="C651" i="4"/>
  <c r="E819" i="4"/>
  <c r="D819" i="4"/>
  <c r="C819" i="4"/>
  <c r="B819" i="4"/>
  <c r="E753" i="4"/>
  <c r="D753" i="4"/>
  <c r="C753" i="4"/>
  <c r="B753" i="4"/>
  <c r="B449" i="4"/>
  <c r="E449" i="4"/>
  <c r="D449" i="4"/>
  <c r="C449" i="4"/>
  <c r="D387" i="4"/>
  <c r="C387" i="4"/>
  <c r="B387" i="4"/>
  <c r="E387" i="4"/>
  <c r="B551" i="4"/>
  <c r="E551" i="4"/>
  <c r="D551" i="4"/>
  <c r="C551" i="4"/>
  <c r="D213" i="4"/>
  <c r="C213" i="4"/>
  <c r="B213" i="4"/>
  <c r="E213" i="4"/>
  <c r="B593" i="4"/>
  <c r="C593" i="4"/>
  <c r="E593" i="4"/>
  <c r="D593" i="4"/>
  <c r="C411" i="4"/>
  <c r="B411" i="4"/>
  <c r="D411" i="4"/>
  <c r="E411" i="4"/>
  <c r="E343" i="4"/>
  <c r="C343" i="4"/>
  <c r="D343" i="4"/>
  <c r="B343" i="4"/>
  <c r="C401" i="4"/>
  <c r="B401" i="4"/>
  <c r="E401" i="4"/>
  <c r="D401" i="4"/>
  <c r="D998" i="4"/>
  <c r="E998" i="4"/>
  <c r="C998" i="4"/>
  <c r="B998" i="4"/>
  <c r="E635" i="4"/>
  <c r="C635" i="4"/>
  <c r="B635" i="4"/>
  <c r="D635" i="4"/>
  <c r="D200" i="4"/>
  <c r="C200" i="4"/>
  <c r="E200" i="4"/>
  <c r="B200" i="4"/>
  <c r="C174" i="4"/>
  <c r="B174" i="4"/>
  <c r="E174" i="4"/>
  <c r="D174" i="4"/>
  <c r="B171" i="4"/>
  <c r="E171" i="4"/>
  <c r="D171" i="4"/>
  <c r="C171" i="4"/>
  <c r="C829" i="4"/>
  <c r="B829" i="4"/>
  <c r="E829" i="4"/>
  <c r="D829" i="4"/>
  <c r="C6" i="4"/>
  <c r="D6" i="4"/>
  <c r="E6" i="4"/>
  <c r="B6" i="4"/>
  <c r="B129" i="4"/>
  <c r="E129" i="4"/>
  <c r="D129" i="4"/>
  <c r="C129" i="4"/>
  <c r="C283" i="4"/>
  <c r="B283" i="4"/>
  <c r="E283" i="4"/>
  <c r="D283" i="4"/>
  <c r="E979" i="4"/>
  <c r="D979" i="4"/>
  <c r="C979" i="4"/>
  <c r="B979" i="4"/>
  <c r="D944" i="4"/>
  <c r="C944" i="4"/>
  <c r="B944" i="4"/>
  <c r="E944" i="4"/>
  <c r="E558" i="4"/>
  <c r="D558" i="4"/>
  <c r="B558" i="4"/>
  <c r="C558" i="4"/>
  <c r="D442" i="4"/>
  <c r="B442" i="4"/>
  <c r="E442" i="4"/>
  <c r="C442" i="4"/>
  <c r="C869" i="4"/>
  <c r="B869" i="4"/>
  <c r="E869" i="4"/>
  <c r="D869" i="4"/>
  <c r="D612" i="4"/>
  <c r="C612" i="4"/>
  <c r="B612" i="4"/>
  <c r="E612" i="4"/>
  <c r="E584" i="4"/>
  <c r="C584" i="4"/>
  <c r="D584" i="4"/>
  <c r="B584" i="4"/>
  <c r="C124" i="4"/>
  <c r="E124" i="4"/>
  <c r="B124" i="4"/>
  <c r="D124" i="4"/>
  <c r="E147" i="4"/>
  <c r="C147" i="4"/>
  <c r="D147" i="4"/>
  <c r="B147" i="4"/>
  <c r="B126" i="4"/>
  <c r="D126" i="4"/>
  <c r="E126" i="4"/>
  <c r="C126" i="4"/>
  <c r="D744" i="4"/>
  <c r="C744" i="4"/>
  <c r="B744" i="4"/>
  <c r="E744" i="4"/>
  <c r="B529" i="4"/>
  <c r="C529" i="4"/>
  <c r="E529" i="4"/>
  <c r="D529" i="4"/>
  <c r="E614" i="4"/>
  <c r="B614" i="4"/>
  <c r="D614" i="4"/>
  <c r="C614" i="4"/>
  <c r="B158" i="4"/>
  <c r="E158" i="4"/>
  <c r="D158" i="4"/>
  <c r="C158" i="4"/>
  <c r="B479" i="4"/>
  <c r="E479" i="4"/>
  <c r="D479" i="4"/>
  <c r="C479" i="4"/>
  <c r="E444" i="4"/>
  <c r="C444" i="4"/>
  <c r="D444" i="4"/>
  <c r="B444" i="4"/>
  <c r="C807" i="4"/>
  <c r="D807" i="4"/>
  <c r="B807" i="4"/>
  <c r="E807" i="4"/>
  <c r="D922" i="4"/>
  <c r="B922" i="4"/>
  <c r="E922" i="4"/>
  <c r="C922" i="4"/>
  <c r="C55" i="4"/>
  <c r="D55" i="4"/>
  <c r="E55" i="4"/>
  <c r="B55" i="4"/>
  <c r="E14" i="4"/>
  <c r="B14" i="4"/>
  <c r="D14" i="4"/>
  <c r="C14" i="4"/>
  <c r="C172" i="4"/>
  <c r="B172" i="4"/>
  <c r="E172" i="4"/>
  <c r="D172" i="4"/>
  <c r="E413" i="4"/>
  <c r="C413" i="4"/>
  <c r="D413" i="4"/>
  <c r="B413" i="4"/>
  <c r="C240" i="4"/>
  <c r="B240" i="4"/>
  <c r="E240" i="4"/>
  <c r="D240" i="4"/>
  <c r="D686" i="4"/>
  <c r="E686" i="4"/>
  <c r="C686" i="4"/>
  <c r="B686" i="4"/>
  <c r="B570" i="4"/>
  <c r="E570" i="4"/>
  <c r="C570" i="4"/>
  <c r="D570" i="4"/>
  <c r="D997" i="4"/>
  <c r="C997" i="4"/>
  <c r="B997" i="4"/>
  <c r="E997" i="4"/>
  <c r="C817" i="4"/>
  <c r="B817" i="4"/>
  <c r="D817" i="4"/>
  <c r="E817" i="4"/>
  <c r="B788" i="4"/>
  <c r="E788" i="4"/>
  <c r="D788" i="4"/>
  <c r="C788" i="4"/>
  <c r="B113" i="4"/>
  <c r="C113" i="4"/>
  <c r="E113" i="4"/>
  <c r="D113" i="4"/>
  <c r="B9" i="4"/>
  <c r="D9" i="4"/>
  <c r="E9" i="4"/>
  <c r="C9" i="4"/>
  <c r="C102" i="4"/>
  <c r="E102" i="4"/>
  <c r="B102" i="4"/>
  <c r="D102" i="4"/>
  <c r="B368" i="4"/>
  <c r="E368" i="4"/>
  <c r="D368" i="4"/>
  <c r="C368" i="4"/>
  <c r="C939" i="4"/>
  <c r="B939" i="4"/>
  <c r="E939" i="4"/>
  <c r="D939" i="4"/>
  <c r="C742" i="4"/>
  <c r="B742" i="4"/>
  <c r="E742" i="4"/>
  <c r="D742" i="4"/>
  <c r="D286" i="4"/>
  <c r="C286" i="4"/>
  <c r="B286" i="4"/>
  <c r="E286" i="4"/>
  <c r="D675" i="4"/>
  <c r="B675" i="4"/>
  <c r="E675" i="4"/>
  <c r="C675" i="4"/>
  <c r="E633" i="4"/>
  <c r="D633" i="4"/>
  <c r="C633" i="4"/>
  <c r="B633" i="4"/>
  <c r="B282" i="4"/>
  <c r="E282" i="4"/>
  <c r="D282" i="4"/>
  <c r="C282" i="4"/>
  <c r="B573" i="4"/>
  <c r="E573" i="4"/>
  <c r="D573" i="4"/>
  <c r="C573" i="4"/>
  <c r="E97" i="4"/>
  <c r="D97" i="4"/>
  <c r="C97" i="4"/>
  <c r="B97" i="4"/>
  <c r="C104" i="4"/>
  <c r="E104" i="4"/>
  <c r="B104" i="4"/>
  <c r="D104" i="4"/>
  <c r="E601" i="4"/>
  <c r="C601" i="4"/>
  <c r="B601" i="4"/>
  <c r="D601" i="4"/>
  <c r="C245" i="4"/>
  <c r="B245" i="4"/>
  <c r="E245" i="4"/>
  <c r="D245" i="4"/>
  <c r="C535" i="4"/>
  <c r="B535" i="4"/>
  <c r="E535" i="4"/>
  <c r="D535" i="4"/>
  <c r="B981" i="4"/>
  <c r="E981" i="4"/>
  <c r="D981" i="4"/>
  <c r="C981" i="4"/>
  <c r="C792" i="4"/>
  <c r="D792" i="4"/>
  <c r="B792" i="4"/>
  <c r="E792" i="4"/>
  <c r="B613" i="4"/>
  <c r="E613" i="4"/>
  <c r="D613" i="4"/>
  <c r="C613" i="4"/>
  <c r="E272" i="4"/>
  <c r="D272" i="4"/>
  <c r="C272" i="4"/>
  <c r="B272" i="4"/>
  <c r="E254" i="4"/>
  <c r="D254" i="4"/>
  <c r="C254" i="4"/>
  <c r="B254" i="4"/>
  <c r="B31" i="4"/>
  <c r="D31" i="4"/>
  <c r="C31" i="4"/>
  <c r="E31" i="4"/>
  <c r="D13" i="4"/>
  <c r="B13" i="4"/>
  <c r="C13" i="4"/>
  <c r="E13" i="4"/>
  <c r="E103" i="4"/>
  <c r="D103" i="4"/>
  <c r="B103" i="4"/>
  <c r="C103" i="4"/>
  <c r="D592" i="4"/>
  <c r="E592" i="4"/>
  <c r="C592" i="4"/>
  <c r="B592" i="4"/>
  <c r="E707" i="4"/>
  <c r="D707" i="4"/>
  <c r="C707" i="4"/>
  <c r="B707" i="4"/>
  <c r="E358" i="4"/>
  <c r="C358" i="4"/>
  <c r="D358" i="4"/>
  <c r="B358" i="4"/>
  <c r="C608" i="4"/>
  <c r="B608" i="4"/>
  <c r="E608" i="4"/>
  <c r="D608" i="4"/>
  <c r="E183" i="4"/>
  <c r="C183" i="4"/>
  <c r="D183" i="4"/>
  <c r="B183" i="4"/>
  <c r="D157" i="4"/>
  <c r="C157" i="4"/>
  <c r="B157" i="4"/>
  <c r="E157" i="4"/>
  <c r="D774" i="4"/>
  <c r="C774" i="4"/>
  <c r="B774" i="4"/>
  <c r="E774" i="4"/>
  <c r="B666" i="4"/>
  <c r="E666" i="4"/>
  <c r="C666" i="4"/>
  <c r="D666" i="4"/>
  <c r="E106" i="4"/>
  <c r="D106" i="4"/>
  <c r="B106" i="4"/>
  <c r="C106" i="4"/>
  <c r="C68" i="4"/>
  <c r="B68" i="4"/>
  <c r="E68" i="4"/>
  <c r="D68" i="4"/>
  <c r="C419" i="4"/>
  <c r="B419" i="4"/>
  <c r="E419" i="4"/>
  <c r="D419" i="4"/>
  <c r="C569" i="4"/>
  <c r="B569" i="4"/>
  <c r="E569" i="4"/>
  <c r="D569" i="4"/>
  <c r="D739" i="4"/>
  <c r="C739" i="4"/>
  <c r="B739" i="4"/>
  <c r="E739" i="4"/>
  <c r="D430" i="4"/>
  <c r="C430" i="4"/>
  <c r="B430" i="4"/>
  <c r="E430" i="4"/>
  <c r="B996" i="4"/>
  <c r="E996" i="4"/>
  <c r="D996" i="4"/>
  <c r="C996" i="4"/>
  <c r="B741" i="4"/>
  <c r="E741" i="4"/>
  <c r="D741" i="4"/>
  <c r="C741" i="4"/>
  <c r="C427" i="4"/>
  <c r="D427" i="4"/>
  <c r="B427" i="4"/>
  <c r="E427" i="4"/>
  <c r="E403" i="4"/>
  <c r="C403" i="4"/>
  <c r="D403" i="4"/>
  <c r="B403" i="4"/>
  <c r="D110" i="4"/>
  <c r="C110" i="4"/>
  <c r="B110" i="4"/>
  <c r="E110" i="4"/>
  <c r="B94" i="4"/>
  <c r="C94" i="4"/>
  <c r="E94" i="4"/>
  <c r="D94" i="4"/>
  <c r="B79" i="4"/>
  <c r="E79" i="4"/>
  <c r="D79" i="4"/>
  <c r="C79" i="4"/>
  <c r="AF669" i="1"/>
  <c r="Z480" i="1"/>
  <c r="AF671" i="1" l="1"/>
  <c r="AF670" i="1"/>
  <c r="Z481" i="1"/>
  <c r="Z482" i="1" s="1"/>
  <c r="AF673" i="1" l="1"/>
  <c r="AF672" i="1"/>
  <c r="Z483" i="1"/>
  <c r="Z484" i="1" s="1"/>
  <c r="AF676" i="1" l="1"/>
  <c r="AF678" i="1" s="1"/>
  <c r="AF674" i="1"/>
  <c r="AF675" i="1" s="1"/>
  <c r="Z485" i="1"/>
  <c r="Z486" i="1" s="1"/>
  <c r="Z487" i="1" s="1"/>
  <c r="Z488" i="1" s="1"/>
  <c r="Z489" i="1" s="1"/>
  <c r="AF679" i="1" l="1"/>
  <c r="AF681" i="1" s="1"/>
  <c r="Z490" i="1"/>
  <c r="Z491" i="1" s="1"/>
  <c r="Z492" i="1" s="1"/>
  <c r="Z493" i="1" s="1"/>
  <c r="Z494" i="1" s="1"/>
  <c r="Z495" i="1" s="1"/>
  <c r="Z496" i="1" s="1"/>
  <c r="AF682" i="1" l="1"/>
  <c r="AF683" i="1" s="1"/>
  <c r="Z497" i="1"/>
  <c r="Z498" i="1" s="1"/>
  <c r="AF684" i="1" l="1"/>
  <c r="AF685" i="1" s="1"/>
  <c r="AF686" i="1" s="1"/>
  <c r="AF687" i="1" s="1"/>
  <c r="AF689" i="1" s="1"/>
  <c r="Z499" i="1"/>
  <c r="Z500" i="1" s="1"/>
  <c r="Z501" i="1" s="1"/>
  <c r="Z502" i="1" s="1"/>
  <c r="Z503" i="1" s="1"/>
  <c r="AF691" i="1" l="1"/>
  <c r="AF690" i="1"/>
  <c r="Z504" i="1"/>
  <c r="Z505" i="1" s="1"/>
  <c r="AF692" i="1" l="1"/>
  <c r="AF693" i="1" s="1"/>
  <c r="AF694" i="1" s="1"/>
  <c r="Z506" i="1"/>
  <c r="Z507" i="1" s="1"/>
  <c r="AF695" i="1" l="1"/>
  <c r="AF696" i="1" s="1"/>
  <c r="AF697" i="1" s="1"/>
  <c r="AF698" i="1" s="1"/>
  <c r="AF699" i="1" s="1"/>
  <c r="AF700" i="1" s="1"/>
  <c r="AF701" i="1" s="1"/>
  <c r="A13" i="9" s="1"/>
  <c r="F31" i="8" s="1"/>
  <c r="Z508" i="1"/>
  <c r="Z509" i="1" s="1"/>
  <c r="Z510" i="1" s="1"/>
  <c r="Z511" i="1" s="1"/>
  <c r="Z512" i="1" s="1"/>
  <c r="Z513" i="1" s="1"/>
  <c r="A1000" i="9" l="1"/>
  <c r="F1000" i="9" s="1"/>
  <c r="G1000" i="9" s="1"/>
  <c r="A978" i="9"/>
  <c r="F978" i="9" s="1"/>
  <c r="G978" i="9" s="1"/>
  <c r="A974" i="9"/>
  <c r="F974" i="9" s="1"/>
  <c r="G974" i="9" s="1"/>
  <c r="A969" i="9"/>
  <c r="F969" i="9" s="1"/>
  <c r="G969" i="9" s="1"/>
  <c r="A955" i="9"/>
  <c r="F955" i="9" s="1"/>
  <c r="G955" i="9" s="1"/>
  <c r="A952" i="9"/>
  <c r="F952" i="9" s="1"/>
  <c r="G952" i="9" s="1"/>
  <c r="A939" i="9"/>
  <c r="F939" i="9" s="1"/>
  <c r="G939" i="9" s="1"/>
  <c r="A936" i="9"/>
  <c r="F936" i="9" s="1"/>
  <c r="G936" i="9" s="1"/>
  <c r="A931" i="9"/>
  <c r="F931" i="9" s="1"/>
  <c r="G931" i="9" s="1"/>
  <c r="A928" i="9"/>
  <c r="F928" i="9" s="1"/>
  <c r="G928" i="9" s="1"/>
  <c r="A921" i="9"/>
  <c r="F921" i="9" s="1"/>
  <c r="G921" i="9" s="1"/>
  <c r="A915" i="9"/>
  <c r="F915" i="9" s="1"/>
  <c r="G915" i="9" s="1"/>
  <c r="A912" i="9"/>
  <c r="F912" i="9" s="1"/>
  <c r="G912" i="9" s="1"/>
  <c r="A907" i="9"/>
  <c r="F907" i="9" s="1"/>
  <c r="G907" i="9" s="1"/>
  <c r="A904" i="9"/>
  <c r="F904" i="9" s="1"/>
  <c r="G904" i="9" s="1"/>
  <c r="A899" i="9"/>
  <c r="F899" i="9" s="1"/>
  <c r="G899" i="9" s="1"/>
  <c r="A883" i="9"/>
  <c r="F883" i="9" s="1"/>
  <c r="G883" i="9" s="1"/>
  <c r="A880" i="9"/>
  <c r="F880" i="9" s="1"/>
  <c r="G880" i="9" s="1"/>
  <c r="A872" i="9"/>
  <c r="F872" i="9" s="1"/>
  <c r="G872" i="9" s="1"/>
  <c r="A855" i="9"/>
  <c r="F855" i="9" s="1"/>
  <c r="G855" i="9" s="1"/>
  <c r="A997" i="9"/>
  <c r="F997" i="9" s="1"/>
  <c r="G997" i="9" s="1"/>
  <c r="A991" i="9"/>
  <c r="F991" i="9" s="1"/>
  <c r="G991" i="9" s="1"/>
  <c r="A988" i="9"/>
  <c r="F988" i="9" s="1"/>
  <c r="G988" i="9" s="1"/>
  <c r="A982" i="9"/>
  <c r="F982" i="9" s="1"/>
  <c r="G982" i="9" s="1"/>
  <c r="A977" i="9"/>
  <c r="F977" i="9" s="1"/>
  <c r="G977" i="9" s="1"/>
  <c r="A963" i="9"/>
  <c r="F963" i="9" s="1"/>
  <c r="G963" i="9" s="1"/>
  <c r="A960" i="9"/>
  <c r="F960" i="9" s="1"/>
  <c r="G960" i="9" s="1"/>
  <c r="A941" i="9"/>
  <c r="F941" i="9" s="1"/>
  <c r="G941" i="9" s="1"/>
  <c r="A923" i="9"/>
  <c r="F923" i="9" s="1"/>
  <c r="G923" i="9" s="1"/>
  <c r="A920" i="9"/>
  <c r="F920" i="9" s="1"/>
  <c r="G920" i="9" s="1"/>
  <c r="A896" i="9"/>
  <c r="F896" i="9" s="1"/>
  <c r="G896" i="9" s="1"/>
  <c r="A891" i="9"/>
  <c r="F891" i="9" s="1"/>
  <c r="G891" i="9" s="1"/>
  <c r="A879" i="9"/>
  <c r="F879" i="9" s="1"/>
  <c r="G879" i="9" s="1"/>
  <c r="A876" i="9"/>
  <c r="F876" i="9" s="1"/>
  <c r="G876" i="9" s="1"/>
  <c r="A871" i="9"/>
  <c r="F871" i="9" s="1"/>
  <c r="G871" i="9" s="1"/>
  <c r="A868" i="9"/>
  <c r="F868" i="9" s="1"/>
  <c r="G868" i="9" s="1"/>
  <c r="A860" i="9"/>
  <c r="F860" i="9" s="1"/>
  <c r="G860" i="9" s="1"/>
  <c r="A852" i="9"/>
  <c r="F852" i="9" s="1"/>
  <c r="G852" i="9" s="1"/>
  <c r="A848" i="9"/>
  <c r="F848" i="9" s="1"/>
  <c r="G848" i="9" s="1"/>
  <c r="A845" i="9"/>
  <c r="F845" i="9" s="1"/>
  <c r="G845" i="9" s="1"/>
  <c r="A833" i="9"/>
  <c r="F833" i="9" s="1"/>
  <c r="G833" i="9" s="1"/>
  <c r="A819" i="9"/>
  <c r="F819" i="9" s="1"/>
  <c r="G819" i="9" s="1"/>
  <c r="A802" i="9"/>
  <c r="F802" i="9" s="1"/>
  <c r="G802" i="9" s="1"/>
  <c r="A796" i="9"/>
  <c r="F796" i="9" s="1"/>
  <c r="G796" i="9" s="1"/>
  <c r="A793" i="9"/>
  <c r="F793" i="9" s="1"/>
  <c r="G793" i="9" s="1"/>
  <c r="A784" i="9"/>
  <c r="F784" i="9" s="1"/>
  <c r="G784" i="9" s="1"/>
  <c r="A779" i="9"/>
  <c r="F779" i="9" s="1"/>
  <c r="G779" i="9" s="1"/>
  <c r="A775" i="9"/>
  <c r="F775" i="9" s="1"/>
  <c r="G775" i="9" s="1"/>
  <c r="A986" i="9"/>
  <c r="F986" i="9" s="1"/>
  <c r="G986" i="9" s="1"/>
  <c r="A971" i="9"/>
  <c r="F971" i="9" s="1"/>
  <c r="G971" i="9" s="1"/>
  <c r="A968" i="9"/>
  <c r="F968" i="9" s="1"/>
  <c r="G968" i="9" s="1"/>
  <c r="A949" i="9"/>
  <c r="F949" i="9" s="1"/>
  <c r="G949" i="9" s="1"/>
  <c r="A943" i="9"/>
  <c r="F943" i="9" s="1"/>
  <c r="G943" i="9" s="1"/>
  <c r="A933" i="9"/>
  <c r="F933" i="9" s="1"/>
  <c r="G933" i="9" s="1"/>
  <c r="A925" i="9"/>
  <c r="F925" i="9" s="1"/>
  <c r="G925" i="9" s="1"/>
  <c r="A909" i="9"/>
  <c r="F909" i="9" s="1"/>
  <c r="G909" i="9" s="1"/>
  <c r="A901" i="9"/>
  <c r="F901" i="9" s="1"/>
  <c r="G901" i="9" s="1"/>
  <c r="A888" i="9"/>
  <c r="F888" i="9" s="1"/>
  <c r="G888" i="9" s="1"/>
  <c r="A885" i="9"/>
  <c r="F885" i="9" s="1"/>
  <c r="G885" i="9" s="1"/>
  <c r="A874" i="9"/>
  <c r="F874" i="9" s="1"/>
  <c r="G874" i="9" s="1"/>
  <c r="A866" i="9"/>
  <c r="F866" i="9" s="1"/>
  <c r="G866" i="9" s="1"/>
  <c r="A863" i="9"/>
  <c r="F863" i="9" s="1"/>
  <c r="G863" i="9" s="1"/>
  <c r="A858" i="9"/>
  <c r="F858" i="9" s="1"/>
  <c r="G858" i="9" s="1"/>
  <c r="A850" i="9"/>
  <c r="F850" i="9" s="1"/>
  <c r="G850" i="9" s="1"/>
  <c r="A835" i="9"/>
  <c r="F835" i="9" s="1"/>
  <c r="G835" i="9" s="1"/>
  <c r="A826" i="9"/>
  <c r="F826" i="9" s="1"/>
  <c r="G826" i="9" s="1"/>
  <c r="A810" i="9"/>
  <c r="F810" i="9" s="1"/>
  <c r="G810" i="9" s="1"/>
  <c r="A804" i="9"/>
  <c r="F804" i="9" s="1"/>
  <c r="G804" i="9" s="1"/>
  <c r="A801" i="9"/>
  <c r="F801" i="9" s="1"/>
  <c r="G801" i="9" s="1"/>
  <c r="A798" i="9"/>
  <c r="F798" i="9" s="1"/>
  <c r="G798" i="9" s="1"/>
  <c r="A792" i="9"/>
  <c r="F792" i="9" s="1"/>
  <c r="G792" i="9" s="1"/>
  <c r="A778" i="9"/>
  <c r="F778" i="9" s="1"/>
  <c r="G778" i="9" s="1"/>
  <c r="A999" i="9"/>
  <c r="F999" i="9" s="1"/>
  <c r="G999" i="9" s="1"/>
  <c r="A996" i="9"/>
  <c r="F996" i="9" s="1"/>
  <c r="G996" i="9" s="1"/>
  <c r="A990" i="9"/>
  <c r="F990" i="9" s="1"/>
  <c r="G990" i="9" s="1"/>
  <c r="A985" i="9"/>
  <c r="F985" i="9" s="1"/>
  <c r="G985" i="9" s="1"/>
  <c r="A979" i="9"/>
  <c r="F979" i="9" s="1"/>
  <c r="G979" i="9" s="1"/>
  <c r="A976" i="9"/>
  <c r="F976" i="9" s="1"/>
  <c r="G976" i="9" s="1"/>
  <c r="A965" i="9"/>
  <c r="F965" i="9" s="1"/>
  <c r="G965" i="9" s="1"/>
  <c r="A957" i="9"/>
  <c r="F957" i="9" s="1"/>
  <c r="G957" i="9" s="1"/>
  <c r="A951" i="9"/>
  <c r="F951" i="9" s="1"/>
  <c r="G951" i="9" s="1"/>
  <c r="A948" i="9"/>
  <c r="F948" i="9" s="1"/>
  <c r="G948" i="9" s="1"/>
  <c r="A935" i="9"/>
  <c r="F935" i="9" s="1"/>
  <c r="G935" i="9" s="1"/>
  <c r="A927" i="9"/>
  <c r="F927" i="9" s="1"/>
  <c r="G927" i="9" s="1"/>
  <c r="A917" i="9"/>
  <c r="F917" i="9" s="1"/>
  <c r="G917" i="9" s="1"/>
  <c r="A911" i="9"/>
  <c r="F911" i="9" s="1"/>
  <c r="G911" i="9" s="1"/>
  <c r="A903" i="9"/>
  <c r="F903" i="9" s="1"/>
  <c r="G903" i="9" s="1"/>
  <c r="A893" i="9"/>
  <c r="F893" i="9" s="1"/>
  <c r="G893" i="9" s="1"/>
  <c r="A887" i="9"/>
  <c r="F887" i="9" s="1"/>
  <c r="G887" i="9" s="1"/>
  <c r="A857" i="9"/>
  <c r="F857" i="9" s="1"/>
  <c r="G857" i="9" s="1"/>
  <c r="A854" i="9"/>
  <c r="F854" i="9" s="1"/>
  <c r="G854" i="9" s="1"/>
  <c r="A847" i="9"/>
  <c r="F847" i="9" s="1"/>
  <c r="G847" i="9" s="1"/>
  <c r="A840" i="9"/>
  <c r="F840" i="9" s="1"/>
  <c r="G840" i="9" s="1"/>
  <c r="A837" i="9"/>
  <c r="F837" i="9" s="1"/>
  <c r="G837" i="9" s="1"/>
  <c r="A830" i="9"/>
  <c r="F830" i="9" s="1"/>
  <c r="G830" i="9" s="1"/>
  <c r="A828" i="9"/>
  <c r="F828" i="9" s="1"/>
  <c r="G828" i="9" s="1"/>
  <c r="A825" i="9"/>
  <c r="F825" i="9" s="1"/>
  <c r="G825" i="9" s="1"/>
  <c r="A818" i="9"/>
  <c r="F818" i="9" s="1"/>
  <c r="G818" i="9" s="1"/>
  <c r="A812" i="9"/>
  <c r="F812" i="9" s="1"/>
  <c r="G812" i="9" s="1"/>
  <c r="A809" i="9"/>
  <c r="F809" i="9" s="1"/>
  <c r="G809" i="9" s="1"/>
  <c r="A806" i="9"/>
  <c r="F806" i="9" s="1"/>
  <c r="G806" i="9" s="1"/>
  <c r="A789" i="9"/>
  <c r="F789" i="9" s="1"/>
  <c r="G789" i="9" s="1"/>
  <c r="A783" i="9"/>
  <c r="F783" i="9" s="1"/>
  <c r="G783" i="9" s="1"/>
  <c r="A994" i="9"/>
  <c r="F994" i="9" s="1"/>
  <c r="G994" i="9" s="1"/>
  <c r="A984" i="9"/>
  <c r="F984" i="9" s="1"/>
  <c r="G984" i="9" s="1"/>
  <c r="A973" i="9"/>
  <c r="F973" i="9" s="1"/>
  <c r="G973" i="9" s="1"/>
  <c r="A959" i="9"/>
  <c r="F959" i="9" s="1"/>
  <c r="G959" i="9" s="1"/>
  <c r="A956" i="9"/>
  <c r="F956" i="9" s="1"/>
  <c r="G956" i="9" s="1"/>
  <c r="A946" i="9"/>
  <c r="F946" i="9" s="1"/>
  <c r="G946" i="9" s="1"/>
  <c r="A940" i="9"/>
  <c r="F940" i="9" s="1"/>
  <c r="G940" i="9" s="1"/>
  <c r="A932" i="9"/>
  <c r="F932" i="9" s="1"/>
  <c r="G932" i="9" s="1"/>
  <c r="A919" i="9"/>
  <c r="F919" i="9" s="1"/>
  <c r="G919" i="9" s="1"/>
  <c r="A916" i="9"/>
  <c r="F916" i="9" s="1"/>
  <c r="G916" i="9" s="1"/>
  <c r="A908" i="9"/>
  <c r="F908" i="9" s="1"/>
  <c r="G908" i="9" s="1"/>
  <c r="A900" i="9"/>
  <c r="F900" i="9" s="1"/>
  <c r="G900" i="9" s="1"/>
  <c r="A895" i="9"/>
  <c r="F895" i="9" s="1"/>
  <c r="G895" i="9" s="1"/>
  <c r="A884" i="9"/>
  <c r="F884" i="9" s="1"/>
  <c r="G884" i="9" s="1"/>
  <c r="A878" i="9"/>
  <c r="F878" i="9" s="1"/>
  <c r="G878" i="9" s="1"/>
  <c r="A870" i="9"/>
  <c r="F870" i="9" s="1"/>
  <c r="G870" i="9" s="1"/>
  <c r="A998" i="9"/>
  <c r="F998" i="9" s="1"/>
  <c r="G998" i="9" s="1"/>
  <c r="A993" i="9"/>
  <c r="F993" i="9" s="1"/>
  <c r="G993" i="9" s="1"/>
  <c r="A987" i="9"/>
  <c r="F987" i="9" s="1"/>
  <c r="G987" i="9" s="1"/>
  <c r="A981" i="9"/>
  <c r="F981" i="9" s="1"/>
  <c r="G981" i="9" s="1"/>
  <c r="A967" i="9"/>
  <c r="F967" i="9" s="1"/>
  <c r="G967" i="9" s="1"/>
  <c r="A964" i="9"/>
  <c r="F964" i="9" s="1"/>
  <c r="G964" i="9" s="1"/>
  <c r="A954" i="9"/>
  <c r="F954" i="9" s="1"/>
  <c r="G954" i="9" s="1"/>
  <c r="A945" i="9"/>
  <c r="F945" i="9" s="1"/>
  <c r="G945" i="9" s="1"/>
  <c r="A942" i="9"/>
  <c r="F942" i="9" s="1"/>
  <c r="G942" i="9" s="1"/>
  <c r="A938" i="9"/>
  <c r="F938" i="9" s="1"/>
  <c r="G938" i="9" s="1"/>
  <c r="A930" i="9"/>
  <c r="F930" i="9" s="1"/>
  <c r="G930" i="9" s="1"/>
  <c r="A924" i="9"/>
  <c r="F924" i="9" s="1"/>
  <c r="G924" i="9" s="1"/>
  <c r="A914" i="9"/>
  <c r="F914" i="9" s="1"/>
  <c r="G914" i="9" s="1"/>
  <c r="A906" i="9"/>
  <c r="F906" i="9" s="1"/>
  <c r="G906" i="9" s="1"/>
  <c r="A898" i="9"/>
  <c r="F898" i="9" s="1"/>
  <c r="G898" i="9" s="1"/>
  <c r="A892" i="9"/>
  <c r="F892" i="9" s="1"/>
  <c r="G892" i="9" s="1"/>
  <c r="A882" i="9"/>
  <c r="F882" i="9" s="1"/>
  <c r="G882" i="9" s="1"/>
  <c r="A875" i="9"/>
  <c r="F875" i="9" s="1"/>
  <c r="G875" i="9" s="1"/>
  <c r="A873" i="9"/>
  <c r="F873" i="9" s="1"/>
  <c r="G873" i="9" s="1"/>
  <c r="A867" i="9"/>
  <c r="F867" i="9" s="1"/>
  <c r="G867" i="9" s="1"/>
  <c r="A865" i="9"/>
  <c r="F865" i="9" s="1"/>
  <c r="G865" i="9" s="1"/>
  <c r="A862" i="9"/>
  <c r="F862" i="9" s="1"/>
  <c r="G862" i="9" s="1"/>
  <c r="A859" i="9"/>
  <c r="F859" i="9" s="1"/>
  <c r="G859" i="9" s="1"/>
  <c r="A851" i="9"/>
  <c r="F851" i="9" s="1"/>
  <c r="G851" i="9" s="1"/>
  <c r="A849" i="9"/>
  <c r="F849" i="9" s="1"/>
  <c r="G849" i="9" s="1"/>
  <c r="A842" i="9"/>
  <c r="F842" i="9" s="1"/>
  <c r="G842" i="9" s="1"/>
  <c r="A839" i="9"/>
  <c r="F839" i="9" s="1"/>
  <c r="G839" i="9" s="1"/>
  <c r="A832" i="9"/>
  <c r="F832" i="9" s="1"/>
  <c r="G832" i="9" s="1"/>
  <c r="A808" i="9"/>
  <c r="F808" i="9" s="1"/>
  <c r="G808" i="9" s="1"/>
  <c r="A797" i="9"/>
  <c r="F797" i="9" s="1"/>
  <c r="G797" i="9" s="1"/>
  <c r="A777" i="9"/>
  <c r="F777" i="9" s="1"/>
  <c r="G777" i="9" s="1"/>
  <c r="A774" i="9"/>
  <c r="F774" i="9" s="1"/>
  <c r="G774" i="9" s="1"/>
  <c r="A992" i="9"/>
  <c r="F992" i="9" s="1"/>
  <c r="G992" i="9" s="1"/>
  <c r="A975" i="9"/>
  <c r="F975" i="9" s="1"/>
  <c r="G975" i="9" s="1"/>
  <c r="A972" i="9"/>
  <c r="F972" i="9" s="1"/>
  <c r="G972" i="9" s="1"/>
  <c r="A962" i="9"/>
  <c r="F962" i="9" s="1"/>
  <c r="G962" i="9" s="1"/>
  <c r="A953" i="9"/>
  <c r="F953" i="9" s="1"/>
  <c r="G953" i="9" s="1"/>
  <c r="A950" i="9"/>
  <c r="F950" i="9" s="1"/>
  <c r="G950" i="9" s="1"/>
  <c r="A934" i="9"/>
  <c r="F934" i="9" s="1"/>
  <c r="G934" i="9" s="1"/>
  <c r="A929" i="9"/>
  <c r="F929" i="9" s="1"/>
  <c r="G929" i="9" s="1"/>
  <c r="A926" i="9"/>
  <c r="F926" i="9" s="1"/>
  <c r="G926" i="9" s="1"/>
  <c r="A922" i="9"/>
  <c r="F922" i="9" s="1"/>
  <c r="G922" i="9" s="1"/>
  <c r="A913" i="9"/>
  <c r="F913" i="9" s="1"/>
  <c r="G913" i="9" s="1"/>
  <c r="A910" i="9"/>
  <c r="F910" i="9" s="1"/>
  <c r="G910" i="9" s="1"/>
  <c r="A902" i="9"/>
  <c r="F902" i="9" s="1"/>
  <c r="G902" i="9" s="1"/>
  <c r="A897" i="9"/>
  <c r="F897" i="9" s="1"/>
  <c r="G897" i="9" s="1"/>
  <c r="A890" i="9"/>
  <c r="F890" i="9" s="1"/>
  <c r="G890" i="9" s="1"/>
  <c r="A886" i="9"/>
  <c r="F886" i="9" s="1"/>
  <c r="G886" i="9" s="1"/>
  <c r="A877" i="9"/>
  <c r="F877" i="9" s="1"/>
  <c r="G877" i="9" s="1"/>
  <c r="A856" i="9"/>
  <c r="F856" i="9" s="1"/>
  <c r="G856" i="9" s="1"/>
  <c r="A853" i="9"/>
  <c r="F853" i="9" s="1"/>
  <c r="G853" i="9" s="1"/>
  <c r="A846" i="9"/>
  <c r="F846" i="9" s="1"/>
  <c r="G846" i="9" s="1"/>
  <c r="A836" i="9"/>
  <c r="F836" i="9" s="1"/>
  <c r="G836" i="9" s="1"/>
  <c r="A829" i="9"/>
  <c r="F829" i="9" s="1"/>
  <c r="G829" i="9" s="1"/>
  <c r="A824" i="9"/>
  <c r="F824" i="9" s="1"/>
  <c r="G824" i="9" s="1"/>
  <c r="A816" i="9"/>
  <c r="F816" i="9" s="1"/>
  <c r="G816" i="9" s="1"/>
  <c r="A805" i="9"/>
  <c r="F805" i="9" s="1"/>
  <c r="G805" i="9" s="1"/>
  <c r="A799" i="9"/>
  <c r="F799" i="9" s="1"/>
  <c r="G799" i="9" s="1"/>
  <c r="A795" i="9"/>
  <c r="F795" i="9" s="1"/>
  <c r="G795" i="9" s="1"/>
  <c r="A786" i="9"/>
  <c r="F786" i="9" s="1"/>
  <c r="G786" i="9" s="1"/>
  <c r="A889" i="9"/>
  <c r="F889" i="9" s="1"/>
  <c r="G889" i="9" s="1"/>
  <c r="A817" i="9"/>
  <c r="F817" i="9" s="1"/>
  <c r="G817" i="9" s="1"/>
  <c r="A811" i="9"/>
  <c r="F811" i="9" s="1"/>
  <c r="G811" i="9" s="1"/>
  <c r="A803" i="9"/>
  <c r="F803" i="9" s="1"/>
  <c r="G803" i="9" s="1"/>
  <c r="A769" i="9"/>
  <c r="F769" i="9" s="1"/>
  <c r="G769" i="9" s="1"/>
  <c r="A766" i="9"/>
  <c r="F766" i="9" s="1"/>
  <c r="G766" i="9" s="1"/>
  <c r="A757" i="9"/>
  <c r="F757" i="9" s="1"/>
  <c r="G757" i="9" s="1"/>
  <c r="A746" i="9"/>
  <c r="F746" i="9" s="1"/>
  <c r="G746" i="9" s="1"/>
  <c r="A738" i="9"/>
  <c r="F738" i="9" s="1"/>
  <c r="G738" i="9" s="1"/>
  <c r="A729" i="9"/>
  <c r="F729" i="9" s="1"/>
  <c r="G729" i="9" s="1"/>
  <c r="A711" i="9"/>
  <c r="F711" i="9" s="1"/>
  <c r="G711" i="9" s="1"/>
  <c r="A698" i="9"/>
  <c r="F698" i="9" s="1"/>
  <c r="G698" i="9" s="1"/>
  <c r="A692" i="9"/>
  <c r="F692" i="9" s="1"/>
  <c r="G692" i="9" s="1"/>
  <c r="A684" i="9"/>
  <c r="F684" i="9" s="1"/>
  <c r="G684" i="9" s="1"/>
  <c r="A676" i="9"/>
  <c r="F676" i="9" s="1"/>
  <c r="G676" i="9" s="1"/>
  <c r="A668" i="9"/>
  <c r="F668" i="9" s="1"/>
  <c r="G668" i="9" s="1"/>
  <c r="A660" i="9"/>
  <c r="F660" i="9" s="1"/>
  <c r="G660" i="9" s="1"/>
  <c r="A652" i="9"/>
  <c r="F652" i="9" s="1"/>
  <c r="G652" i="9" s="1"/>
  <c r="A621" i="9"/>
  <c r="F621" i="9" s="1"/>
  <c r="G621" i="9" s="1"/>
  <c r="A608" i="9"/>
  <c r="F608" i="9" s="1"/>
  <c r="G608" i="9" s="1"/>
  <c r="A995" i="9"/>
  <c r="F995" i="9" s="1"/>
  <c r="G995" i="9" s="1"/>
  <c r="A864" i="9"/>
  <c r="F864" i="9" s="1"/>
  <c r="G864" i="9" s="1"/>
  <c r="A843" i="9"/>
  <c r="F843" i="9" s="1"/>
  <c r="G843" i="9" s="1"/>
  <c r="A823" i="9"/>
  <c r="F823" i="9" s="1"/>
  <c r="G823" i="9" s="1"/>
  <c r="A787" i="9"/>
  <c r="F787" i="9" s="1"/>
  <c r="G787" i="9" s="1"/>
  <c r="A773" i="9"/>
  <c r="F773" i="9" s="1"/>
  <c r="G773" i="9" s="1"/>
  <c r="A765" i="9"/>
  <c r="F765" i="9" s="1"/>
  <c r="G765" i="9" s="1"/>
  <c r="A759" i="9"/>
  <c r="F759" i="9" s="1"/>
  <c r="G759" i="9" s="1"/>
  <c r="A755" i="9"/>
  <c r="F755" i="9" s="1"/>
  <c r="G755" i="9" s="1"/>
  <c r="A751" i="9"/>
  <c r="F751" i="9" s="1"/>
  <c r="G751" i="9" s="1"/>
  <c r="A737" i="9"/>
  <c r="F737" i="9" s="1"/>
  <c r="G737" i="9" s="1"/>
  <c r="A734" i="9"/>
  <c r="F734" i="9" s="1"/>
  <c r="G734" i="9" s="1"/>
  <c r="A728" i="9"/>
  <c r="F728" i="9" s="1"/>
  <c r="G728" i="9" s="1"/>
  <c r="A721" i="9"/>
  <c r="F721" i="9" s="1"/>
  <c r="G721" i="9" s="1"/>
  <c r="A717" i="9"/>
  <c r="F717" i="9" s="1"/>
  <c r="G717" i="9" s="1"/>
  <c r="A710" i="9"/>
  <c r="F710" i="9" s="1"/>
  <c r="G710" i="9" s="1"/>
  <c r="A704" i="9"/>
  <c r="F704" i="9" s="1"/>
  <c r="G704" i="9" s="1"/>
  <c r="A700" i="9"/>
  <c r="F700" i="9" s="1"/>
  <c r="G700" i="9" s="1"/>
  <c r="A697" i="9"/>
  <c r="F697" i="9" s="1"/>
  <c r="G697" i="9" s="1"/>
  <c r="A694" i="9"/>
  <c r="F694" i="9" s="1"/>
  <c r="G694" i="9" s="1"/>
  <c r="A689" i="9"/>
  <c r="F689" i="9" s="1"/>
  <c r="G689" i="9" s="1"/>
  <c r="A686" i="9"/>
  <c r="F686" i="9" s="1"/>
  <c r="G686" i="9" s="1"/>
  <c r="A681" i="9"/>
  <c r="F681" i="9" s="1"/>
  <c r="G681" i="9" s="1"/>
  <c r="A678" i="9"/>
  <c r="F678" i="9" s="1"/>
  <c r="G678" i="9" s="1"/>
  <c r="A673" i="9"/>
  <c r="F673" i="9" s="1"/>
  <c r="G673" i="9" s="1"/>
  <c r="A670" i="9"/>
  <c r="F670" i="9" s="1"/>
  <c r="G670" i="9" s="1"/>
  <c r="A665" i="9"/>
  <c r="F665" i="9" s="1"/>
  <c r="G665" i="9" s="1"/>
  <c r="A662" i="9"/>
  <c r="F662" i="9" s="1"/>
  <c r="G662" i="9" s="1"/>
  <c r="A657" i="9"/>
  <c r="F657" i="9" s="1"/>
  <c r="G657" i="9" s="1"/>
  <c r="A654" i="9"/>
  <c r="F654" i="9" s="1"/>
  <c r="G654" i="9" s="1"/>
  <c r="A644" i="9"/>
  <c r="F644" i="9" s="1"/>
  <c r="G644" i="9" s="1"/>
  <c r="A636" i="9"/>
  <c r="F636" i="9" s="1"/>
  <c r="G636" i="9" s="1"/>
  <c r="A628" i="9"/>
  <c r="F628" i="9" s="1"/>
  <c r="G628" i="9" s="1"/>
  <c r="A618" i="9"/>
  <c r="F618" i="9" s="1"/>
  <c r="G618" i="9" s="1"/>
  <c r="A615" i="9"/>
  <c r="F615" i="9" s="1"/>
  <c r="G615" i="9" s="1"/>
  <c r="A610" i="9"/>
  <c r="F610" i="9" s="1"/>
  <c r="G610" i="9" s="1"/>
  <c r="A600" i="9"/>
  <c r="F600" i="9" s="1"/>
  <c r="G600" i="9" s="1"/>
  <c r="A594" i="9"/>
  <c r="F594" i="9" s="1"/>
  <c r="G594" i="9" s="1"/>
  <c r="A592" i="9"/>
  <c r="F592" i="9" s="1"/>
  <c r="G592" i="9" s="1"/>
  <c r="A590" i="9"/>
  <c r="F590" i="9" s="1"/>
  <c r="G590" i="9" s="1"/>
  <c r="A970" i="9"/>
  <c r="F970" i="9" s="1"/>
  <c r="G970" i="9" s="1"/>
  <c r="A947" i="9"/>
  <c r="F947" i="9" s="1"/>
  <c r="G947" i="9" s="1"/>
  <c r="A905" i="9"/>
  <c r="F905" i="9" s="1"/>
  <c r="G905" i="9" s="1"/>
  <c r="A861" i="9"/>
  <c r="F861" i="9" s="1"/>
  <c r="G861" i="9" s="1"/>
  <c r="A822" i="9"/>
  <c r="F822" i="9" s="1"/>
  <c r="G822" i="9" s="1"/>
  <c r="A815" i="9"/>
  <c r="F815" i="9" s="1"/>
  <c r="G815" i="9" s="1"/>
  <c r="A807" i="9"/>
  <c r="F807" i="9" s="1"/>
  <c r="G807" i="9" s="1"/>
  <c r="A800" i="9"/>
  <c r="F800" i="9" s="1"/>
  <c r="G800" i="9" s="1"/>
  <c r="A794" i="9"/>
  <c r="F794" i="9" s="1"/>
  <c r="G794" i="9" s="1"/>
  <c r="A785" i="9"/>
  <c r="F785" i="9" s="1"/>
  <c r="G785" i="9" s="1"/>
  <c r="A768" i="9"/>
  <c r="F768" i="9" s="1"/>
  <c r="G768" i="9" s="1"/>
  <c r="A763" i="9"/>
  <c r="F763" i="9" s="1"/>
  <c r="G763" i="9" s="1"/>
  <c r="A748" i="9"/>
  <c r="F748" i="9" s="1"/>
  <c r="G748" i="9" s="1"/>
  <c r="A740" i="9"/>
  <c r="F740" i="9" s="1"/>
  <c r="G740" i="9" s="1"/>
  <c r="A733" i="9"/>
  <c r="F733" i="9" s="1"/>
  <c r="G733" i="9" s="1"/>
  <c r="A715" i="9"/>
  <c r="F715" i="9" s="1"/>
  <c r="G715" i="9" s="1"/>
  <c r="A703" i="9"/>
  <c r="F703" i="9" s="1"/>
  <c r="G703" i="9" s="1"/>
  <c r="A691" i="9"/>
  <c r="F691" i="9" s="1"/>
  <c r="G691" i="9" s="1"/>
  <c r="A688" i="9"/>
  <c r="F688" i="9" s="1"/>
  <c r="G688" i="9" s="1"/>
  <c r="A683" i="9"/>
  <c r="F683" i="9" s="1"/>
  <c r="G683" i="9" s="1"/>
  <c r="A680" i="9"/>
  <c r="F680" i="9" s="1"/>
  <c r="G680" i="9" s="1"/>
  <c r="A675" i="9"/>
  <c r="F675" i="9" s="1"/>
  <c r="G675" i="9" s="1"/>
  <c r="A672" i="9"/>
  <c r="F672" i="9" s="1"/>
  <c r="G672" i="9" s="1"/>
  <c r="A667" i="9"/>
  <c r="F667" i="9" s="1"/>
  <c r="G667" i="9" s="1"/>
  <c r="A664" i="9"/>
  <c r="F664" i="9" s="1"/>
  <c r="G664" i="9" s="1"/>
  <c r="A659" i="9"/>
  <c r="F659" i="9" s="1"/>
  <c r="G659" i="9" s="1"/>
  <c r="A656" i="9"/>
  <c r="F656" i="9" s="1"/>
  <c r="G656" i="9" s="1"/>
  <c r="A649" i="9"/>
  <c r="F649" i="9" s="1"/>
  <c r="G649" i="9" s="1"/>
  <c r="A646" i="9"/>
  <c r="F646" i="9" s="1"/>
  <c r="G646" i="9" s="1"/>
  <c r="A638" i="9"/>
  <c r="F638" i="9" s="1"/>
  <c r="G638" i="9" s="1"/>
  <c r="A635" i="9"/>
  <c r="F635" i="9" s="1"/>
  <c r="G635" i="9" s="1"/>
  <c r="A633" i="9"/>
  <c r="F633" i="9" s="1"/>
  <c r="G633" i="9" s="1"/>
  <c r="A630" i="9"/>
  <c r="F630" i="9" s="1"/>
  <c r="G630" i="9" s="1"/>
  <c r="A613" i="9"/>
  <c r="F613" i="9" s="1"/>
  <c r="G613" i="9" s="1"/>
  <c r="A607" i="9"/>
  <c r="F607" i="9" s="1"/>
  <c r="G607" i="9" s="1"/>
  <c r="A602" i="9"/>
  <c r="F602" i="9" s="1"/>
  <c r="G602" i="9" s="1"/>
  <c r="A599" i="9"/>
  <c r="F599" i="9" s="1"/>
  <c r="G599" i="9" s="1"/>
  <c r="A989" i="9"/>
  <c r="F989" i="9" s="1"/>
  <c r="G989" i="9" s="1"/>
  <c r="A966" i="9"/>
  <c r="F966" i="9" s="1"/>
  <c r="G966" i="9" s="1"/>
  <c r="A944" i="9"/>
  <c r="F944" i="9" s="1"/>
  <c r="G944" i="9" s="1"/>
  <c r="A881" i="9"/>
  <c r="F881" i="9" s="1"/>
  <c r="G881" i="9" s="1"/>
  <c r="A841" i="9"/>
  <c r="F841" i="9" s="1"/>
  <c r="G841" i="9" s="1"/>
  <c r="A821" i="9"/>
  <c r="F821" i="9" s="1"/>
  <c r="G821" i="9" s="1"/>
  <c r="A814" i="9"/>
  <c r="F814" i="9" s="1"/>
  <c r="G814" i="9" s="1"/>
  <c r="A791" i="9"/>
  <c r="F791" i="9" s="1"/>
  <c r="G791" i="9" s="1"/>
  <c r="A772" i="9"/>
  <c r="F772" i="9" s="1"/>
  <c r="G772" i="9" s="1"/>
  <c r="A762" i="9"/>
  <c r="F762" i="9" s="1"/>
  <c r="G762" i="9" s="1"/>
  <c r="A754" i="9"/>
  <c r="F754" i="9" s="1"/>
  <c r="G754" i="9" s="1"/>
  <c r="A745" i="9"/>
  <c r="F745" i="9" s="1"/>
  <c r="G745" i="9" s="1"/>
  <c r="A742" i="9"/>
  <c r="F742" i="9" s="1"/>
  <c r="G742" i="9" s="1"/>
  <c r="A736" i="9"/>
  <c r="F736" i="9" s="1"/>
  <c r="G736" i="9" s="1"/>
  <c r="A731" i="9"/>
  <c r="F731" i="9" s="1"/>
  <c r="G731" i="9" s="1"/>
  <c r="A727" i="9"/>
  <c r="F727" i="9" s="1"/>
  <c r="G727" i="9" s="1"/>
  <c r="A725" i="9"/>
  <c r="F725" i="9" s="1"/>
  <c r="G725" i="9" s="1"/>
  <c r="A709" i="9"/>
  <c r="F709" i="9" s="1"/>
  <c r="G709" i="9" s="1"/>
  <c r="A702" i="9"/>
  <c r="F702" i="9" s="1"/>
  <c r="G702" i="9" s="1"/>
  <c r="A696" i="9"/>
  <c r="F696" i="9" s="1"/>
  <c r="G696" i="9" s="1"/>
  <c r="A651" i="9"/>
  <c r="F651" i="9" s="1"/>
  <c r="G651" i="9" s="1"/>
  <c r="A648" i="9"/>
  <c r="F648" i="9" s="1"/>
  <c r="G648" i="9" s="1"/>
  <c r="A643" i="9"/>
  <c r="F643" i="9" s="1"/>
  <c r="G643" i="9" s="1"/>
  <c r="A641" i="9"/>
  <c r="F641" i="9" s="1"/>
  <c r="G641" i="9" s="1"/>
  <c r="A620" i="9"/>
  <c r="F620" i="9" s="1"/>
  <c r="G620" i="9" s="1"/>
  <c r="A605" i="9"/>
  <c r="F605" i="9" s="1"/>
  <c r="G605" i="9" s="1"/>
  <c r="A597" i="9"/>
  <c r="F597" i="9" s="1"/>
  <c r="G597" i="9" s="1"/>
  <c r="A834" i="9"/>
  <c r="F834" i="9" s="1"/>
  <c r="G834" i="9" s="1"/>
  <c r="A813" i="9"/>
  <c r="F813" i="9" s="1"/>
  <c r="G813" i="9" s="1"/>
  <c r="A776" i="9"/>
  <c r="F776" i="9" s="1"/>
  <c r="G776" i="9" s="1"/>
  <c r="A767" i="9"/>
  <c r="F767" i="9" s="1"/>
  <c r="G767" i="9" s="1"/>
  <c r="A756" i="9"/>
  <c r="F756" i="9" s="1"/>
  <c r="G756" i="9" s="1"/>
  <c r="A753" i="9"/>
  <c r="F753" i="9" s="1"/>
  <c r="G753" i="9" s="1"/>
  <c r="A723" i="9"/>
  <c r="F723" i="9" s="1"/>
  <c r="G723" i="9" s="1"/>
  <c r="A714" i="9"/>
  <c r="F714" i="9" s="1"/>
  <c r="G714" i="9" s="1"/>
  <c r="A707" i="9"/>
  <c r="F707" i="9" s="1"/>
  <c r="G707" i="9" s="1"/>
  <c r="A695" i="9"/>
  <c r="F695" i="9" s="1"/>
  <c r="G695" i="9" s="1"/>
  <c r="A687" i="9"/>
  <c r="F687" i="9" s="1"/>
  <c r="G687" i="9" s="1"/>
  <c r="A679" i="9"/>
  <c r="F679" i="9" s="1"/>
  <c r="G679" i="9" s="1"/>
  <c r="A671" i="9"/>
  <c r="F671" i="9" s="1"/>
  <c r="G671" i="9" s="1"/>
  <c r="A663" i="9"/>
  <c r="F663" i="9" s="1"/>
  <c r="G663" i="9" s="1"/>
  <c r="A655" i="9"/>
  <c r="F655" i="9" s="1"/>
  <c r="G655" i="9" s="1"/>
  <c r="A640" i="9"/>
  <c r="F640" i="9" s="1"/>
  <c r="G640" i="9" s="1"/>
  <c r="A632" i="9"/>
  <c r="F632" i="9" s="1"/>
  <c r="G632" i="9" s="1"/>
  <c r="A627" i="9"/>
  <c r="F627" i="9" s="1"/>
  <c r="G627" i="9" s="1"/>
  <c r="A625" i="9"/>
  <c r="F625" i="9" s="1"/>
  <c r="G625" i="9" s="1"/>
  <c r="A622" i="9"/>
  <c r="F622" i="9" s="1"/>
  <c r="G622" i="9" s="1"/>
  <c r="A983" i="9"/>
  <c r="F983" i="9" s="1"/>
  <c r="G983" i="9" s="1"/>
  <c r="A961" i="9"/>
  <c r="F961" i="9" s="1"/>
  <c r="G961" i="9" s="1"/>
  <c r="A918" i="9"/>
  <c r="F918" i="9" s="1"/>
  <c r="G918" i="9" s="1"/>
  <c r="A820" i="9"/>
  <c r="F820" i="9" s="1"/>
  <c r="G820" i="9" s="1"/>
  <c r="A790" i="9"/>
  <c r="F790" i="9" s="1"/>
  <c r="G790" i="9" s="1"/>
  <c r="A782" i="9"/>
  <c r="F782" i="9" s="1"/>
  <c r="G782" i="9" s="1"/>
  <c r="A764" i="9"/>
  <c r="F764" i="9" s="1"/>
  <c r="G764" i="9" s="1"/>
  <c r="A758" i="9"/>
  <c r="F758" i="9" s="1"/>
  <c r="G758" i="9" s="1"/>
  <c r="A750" i="9"/>
  <c r="F750" i="9" s="1"/>
  <c r="G750" i="9" s="1"/>
  <c r="A744" i="9"/>
  <c r="F744" i="9" s="1"/>
  <c r="G744" i="9" s="1"/>
  <c r="A735" i="9"/>
  <c r="F735" i="9" s="1"/>
  <c r="G735" i="9" s="1"/>
  <c r="A730" i="9"/>
  <c r="F730" i="9" s="1"/>
  <c r="G730" i="9" s="1"/>
  <c r="A720" i="9"/>
  <c r="F720" i="9" s="1"/>
  <c r="G720" i="9" s="1"/>
  <c r="A716" i="9"/>
  <c r="F716" i="9" s="1"/>
  <c r="G716" i="9" s="1"/>
  <c r="A713" i="9"/>
  <c r="F713" i="9" s="1"/>
  <c r="G713" i="9" s="1"/>
  <c r="A701" i="9"/>
  <c r="F701" i="9" s="1"/>
  <c r="G701" i="9" s="1"/>
  <c r="A693" i="9"/>
  <c r="F693" i="9" s="1"/>
  <c r="G693" i="9" s="1"/>
  <c r="A690" i="9"/>
  <c r="F690" i="9" s="1"/>
  <c r="G690" i="9" s="1"/>
  <c r="A685" i="9"/>
  <c r="F685" i="9" s="1"/>
  <c r="G685" i="9" s="1"/>
  <c r="A682" i="9"/>
  <c r="F682" i="9" s="1"/>
  <c r="G682" i="9" s="1"/>
  <c r="A677" i="9"/>
  <c r="F677" i="9" s="1"/>
  <c r="G677" i="9" s="1"/>
  <c r="A674" i="9"/>
  <c r="F674" i="9" s="1"/>
  <c r="G674" i="9" s="1"/>
  <c r="A669" i="9"/>
  <c r="F669" i="9" s="1"/>
  <c r="G669" i="9" s="1"/>
  <c r="A666" i="9"/>
  <c r="F666" i="9" s="1"/>
  <c r="G666" i="9" s="1"/>
  <c r="A661" i="9"/>
  <c r="F661" i="9" s="1"/>
  <c r="G661" i="9" s="1"/>
  <c r="A658" i="9"/>
  <c r="F658" i="9" s="1"/>
  <c r="G658" i="9" s="1"/>
  <c r="A653" i="9"/>
  <c r="F653" i="9" s="1"/>
  <c r="G653" i="9" s="1"/>
  <c r="A647" i="9"/>
  <c r="F647" i="9" s="1"/>
  <c r="G647" i="9" s="1"/>
  <c r="A639" i="9"/>
  <c r="F639" i="9" s="1"/>
  <c r="G639" i="9" s="1"/>
  <c r="A634" i="9"/>
  <c r="F634" i="9" s="1"/>
  <c r="G634" i="9" s="1"/>
  <c r="A631" i="9"/>
  <c r="F631" i="9" s="1"/>
  <c r="G631" i="9" s="1"/>
  <c r="A612" i="9"/>
  <c r="F612" i="9" s="1"/>
  <c r="G612" i="9" s="1"/>
  <c r="A596" i="9"/>
  <c r="F596" i="9" s="1"/>
  <c r="G596" i="9" s="1"/>
  <c r="A589" i="9"/>
  <c r="F589" i="9" s="1"/>
  <c r="G589" i="9" s="1"/>
  <c r="A980" i="9"/>
  <c r="F980" i="9" s="1"/>
  <c r="G980" i="9" s="1"/>
  <c r="A894" i="9"/>
  <c r="F894" i="9" s="1"/>
  <c r="G894" i="9" s="1"/>
  <c r="A781" i="9"/>
  <c r="F781" i="9" s="1"/>
  <c r="G781" i="9" s="1"/>
  <c r="A741" i="9"/>
  <c r="F741" i="9" s="1"/>
  <c r="G741" i="9" s="1"/>
  <c r="A719" i="9"/>
  <c r="F719" i="9" s="1"/>
  <c r="G719" i="9" s="1"/>
  <c r="A706" i="9"/>
  <c r="F706" i="9" s="1"/>
  <c r="G706" i="9" s="1"/>
  <c r="A650" i="9"/>
  <c r="F650" i="9" s="1"/>
  <c r="G650" i="9" s="1"/>
  <c r="A629" i="9"/>
  <c r="F629" i="9" s="1"/>
  <c r="G629" i="9" s="1"/>
  <c r="A619" i="9"/>
  <c r="F619" i="9" s="1"/>
  <c r="G619" i="9" s="1"/>
  <c r="A609" i="9"/>
  <c r="F609" i="9" s="1"/>
  <c r="G609" i="9" s="1"/>
  <c r="A601" i="9"/>
  <c r="F601" i="9" s="1"/>
  <c r="G601" i="9" s="1"/>
  <c r="A593" i="9"/>
  <c r="F593" i="9" s="1"/>
  <c r="G593" i="9" s="1"/>
  <c r="A588" i="9"/>
  <c r="F588" i="9" s="1"/>
  <c r="G588" i="9" s="1"/>
  <c r="A585" i="9"/>
  <c r="F585" i="9" s="1"/>
  <c r="G585" i="9" s="1"/>
  <c r="A576" i="9"/>
  <c r="F576" i="9" s="1"/>
  <c r="G576" i="9" s="1"/>
  <c r="A567" i="9"/>
  <c r="F567" i="9" s="1"/>
  <c r="G567" i="9" s="1"/>
  <c r="A554" i="9"/>
  <c r="F554" i="9" s="1"/>
  <c r="G554" i="9" s="1"/>
  <c r="A551" i="9"/>
  <c r="F551" i="9" s="1"/>
  <c r="G551" i="9" s="1"/>
  <c r="A548" i="9"/>
  <c r="F548" i="9" s="1"/>
  <c r="G548" i="9" s="1"/>
  <c r="A545" i="9"/>
  <c r="F545" i="9" s="1"/>
  <c r="G545" i="9" s="1"/>
  <c r="A533" i="9"/>
  <c r="F533" i="9" s="1"/>
  <c r="G533" i="9" s="1"/>
  <c r="A530" i="9"/>
  <c r="F530" i="9" s="1"/>
  <c r="G530" i="9" s="1"/>
  <c r="A528" i="9"/>
  <c r="F528" i="9" s="1"/>
  <c r="G528" i="9" s="1"/>
  <c r="A517" i="9"/>
  <c r="F517" i="9" s="1"/>
  <c r="G517" i="9" s="1"/>
  <c r="A514" i="9"/>
  <c r="F514" i="9" s="1"/>
  <c r="G514" i="9" s="1"/>
  <c r="A512" i="9"/>
  <c r="F512" i="9" s="1"/>
  <c r="G512" i="9" s="1"/>
  <c r="A506" i="9"/>
  <c r="F506" i="9" s="1"/>
  <c r="G506" i="9" s="1"/>
  <c r="A498" i="9"/>
  <c r="F498" i="9" s="1"/>
  <c r="G498" i="9" s="1"/>
  <c r="A493" i="9"/>
  <c r="F493" i="9" s="1"/>
  <c r="G493" i="9" s="1"/>
  <c r="A489" i="9"/>
  <c r="F489" i="9" s="1"/>
  <c r="G489" i="9" s="1"/>
  <c r="A486" i="9"/>
  <c r="F486" i="9" s="1"/>
  <c r="G486" i="9" s="1"/>
  <c r="A484" i="9"/>
  <c r="F484" i="9" s="1"/>
  <c r="G484" i="9" s="1"/>
  <c r="A471" i="9"/>
  <c r="F471" i="9" s="1"/>
  <c r="G471" i="9" s="1"/>
  <c r="A461" i="9"/>
  <c r="F461" i="9" s="1"/>
  <c r="G461" i="9" s="1"/>
  <c r="A459" i="9"/>
  <c r="F459" i="9" s="1"/>
  <c r="G459" i="9" s="1"/>
  <c r="A455" i="9"/>
  <c r="F455" i="9" s="1"/>
  <c r="G455" i="9" s="1"/>
  <c r="A430" i="9"/>
  <c r="F430" i="9" s="1"/>
  <c r="G430" i="9" s="1"/>
  <c r="A428" i="9"/>
  <c r="F428" i="9" s="1"/>
  <c r="G428" i="9" s="1"/>
  <c r="A418" i="9"/>
  <c r="F418" i="9" s="1"/>
  <c r="G418" i="9" s="1"/>
  <c r="A838" i="9"/>
  <c r="F838" i="9" s="1"/>
  <c r="G838" i="9" s="1"/>
  <c r="A780" i="9"/>
  <c r="F780" i="9" s="1"/>
  <c r="G780" i="9" s="1"/>
  <c r="A752" i="9"/>
  <c r="F752" i="9" s="1"/>
  <c r="G752" i="9" s="1"/>
  <c r="A718" i="9"/>
  <c r="F718" i="9" s="1"/>
  <c r="G718" i="9" s="1"/>
  <c r="A705" i="9"/>
  <c r="F705" i="9" s="1"/>
  <c r="G705" i="9" s="1"/>
  <c r="A579" i="9"/>
  <c r="F579" i="9" s="1"/>
  <c r="G579" i="9" s="1"/>
  <c r="A575" i="9"/>
  <c r="F575" i="9" s="1"/>
  <c r="G575" i="9" s="1"/>
  <c r="A565" i="9"/>
  <c r="F565" i="9" s="1"/>
  <c r="G565" i="9" s="1"/>
  <c r="A523" i="9"/>
  <c r="F523" i="9" s="1"/>
  <c r="G523" i="9" s="1"/>
  <c r="A521" i="9"/>
  <c r="F521" i="9" s="1"/>
  <c r="G521" i="9" s="1"/>
  <c r="A503" i="9"/>
  <c r="F503" i="9" s="1"/>
  <c r="G503" i="9" s="1"/>
  <c r="A495" i="9"/>
  <c r="F495" i="9" s="1"/>
  <c r="G495" i="9" s="1"/>
  <c r="A488" i="9"/>
  <c r="F488" i="9" s="1"/>
  <c r="G488" i="9" s="1"/>
  <c r="A482" i="9"/>
  <c r="F482" i="9" s="1"/>
  <c r="G482" i="9" s="1"/>
  <c r="A463" i="9"/>
  <c r="F463" i="9" s="1"/>
  <c r="G463" i="9" s="1"/>
  <c r="A438" i="9"/>
  <c r="F438" i="9" s="1"/>
  <c r="G438" i="9" s="1"/>
  <c r="A436" i="9"/>
  <c r="F436" i="9" s="1"/>
  <c r="G436" i="9" s="1"/>
  <c r="A426" i="9"/>
  <c r="F426" i="9" s="1"/>
  <c r="G426" i="9" s="1"/>
  <c r="A417" i="9"/>
  <c r="F417" i="9" s="1"/>
  <c r="G417" i="9" s="1"/>
  <c r="A958" i="9"/>
  <c r="F958" i="9" s="1"/>
  <c r="G958" i="9" s="1"/>
  <c r="A761" i="9"/>
  <c r="F761" i="9" s="1"/>
  <c r="G761" i="9" s="1"/>
  <c r="A749" i="9"/>
  <c r="F749" i="9" s="1"/>
  <c r="G749" i="9" s="1"/>
  <c r="A637" i="9"/>
  <c r="F637" i="9" s="1"/>
  <c r="G637" i="9" s="1"/>
  <c r="A617" i="9"/>
  <c r="F617" i="9" s="1"/>
  <c r="G617" i="9" s="1"/>
  <c r="A591" i="9"/>
  <c r="F591" i="9" s="1"/>
  <c r="G591" i="9" s="1"/>
  <c r="A587" i="9"/>
  <c r="F587" i="9" s="1"/>
  <c r="G587" i="9" s="1"/>
  <c r="A582" i="9"/>
  <c r="F582" i="9" s="1"/>
  <c r="G582" i="9" s="1"/>
  <c r="A578" i="9"/>
  <c r="F578" i="9" s="1"/>
  <c r="G578" i="9" s="1"/>
  <c r="A573" i="9"/>
  <c r="F573" i="9" s="1"/>
  <c r="G573" i="9" s="1"/>
  <c r="A562" i="9"/>
  <c r="F562" i="9" s="1"/>
  <c r="G562" i="9" s="1"/>
  <c r="A560" i="9"/>
  <c r="F560" i="9" s="1"/>
  <c r="G560" i="9" s="1"/>
  <c r="A558" i="9"/>
  <c r="F558" i="9" s="1"/>
  <c r="G558" i="9" s="1"/>
  <c r="A547" i="9"/>
  <c r="F547" i="9" s="1"/>
  <c r="G547" i="9" s="1"/>
  <c r="A542" i="9"/>
  <c r="F542" i="9" s="1"/>
  <c r="G542" i="9" s="1"/>
  <c r="A539" i="9"/>
  <c r="F539" i="9" s="1"/>
  <c r="G539" i="9" s="1"/>
  <c r="A537" i="9"/>
  <c r="F537" i="9" s="1"/>
  <c r="G537" i="9" s="1"/>
  <c r="A532" i="9"/>
  <c r="F532" i="9" s="1"/>
  <c r="G532" i="9" s="1"/>
  <c r="A527" i="9"/>
  <c r="F527" i="9" s="1"/>
  <c r="G527" i="9" s="1"/>
  <c r="A516" i="9"/>
  <c r="F516" i="9" s="1"/>
  <c r="G516" i="9" s="1"/>
  <c r="A511" i="9"/>
  <c r="F511" i="9" s="1"/>
  <c r="G511" i="9" s="1"/>
  <c r="A478" i="9"/>
  <c r="F478" i="9" s="1"/>
  <c r="G478" i="9" s="1"/>
  <c r="A476" i="9"/>
  <c r="F476" i="9" s="1"/>
  <c r="G476" i="9" s="1"/>
  <c r="A446" i="9"/>
  <c r="F446" i="9" s="1"/>
  <c r="G446" i="9" s="1"/>
  <c r="A444" i="9"/>
  <c r="F444" i="9" s="1"/>
  <c r="G444" i="9" s="1"/>
  <c r="A434" i="9"/>
  <c r="F434" i="9" s="1"/>
  <c r="G434" i="9" s="1"/>
  <c r="A425" i="9"/>
  <c r="F425" i="9" s="1"/>
  <c r="G425" i="9" s="1"/>
  <c r="A869" i="9"/>
  <c r="F869" i="9" s="1"/>
  <c r="G869" i="9" s="1"/>
  <c r="A831" i="9"/>
  <c r="F831" i="9" s="1"/>
  <c r="G831" i="9" s="1"/>
  <c r="A760" i="9"/>
  <c r="F760" i="9" s="1"/>
  <c r="G760" i="9" s="1"/>
  <c r="A739" i="9"/>
  <c r="F739" i="9" s="1"/>
  <c r="G739" i="9" s="1"/>
  <c r="A726" i="9"/>
  <c r="F726" i="9" s="1"/>
  <c r="G726" i="9" s="1"/>
  <c r="A626" i="9"/>
  <c r="F626" i="9" s="1"/>
  <c r="G626" i="9" s="1"/>
  <c r="A616" i="9"/>
  <c r="F616" i="9" s="1"/>
  <c r="G616" i="9" s="1"/>
  <c r="A606" i="9"/>
  <c r="F606" i="9" s="1"/>
  <c r="G606" i="9" s="1"/>
  <c r="A598" i="9"/>
  <c r="F598" i="9" s="1"/>
  <c r="G598" i="9" s="1"/>
  <c r="A586" i="9"/>
  <c r="F586" i="9" s="1"/>
  <c r="G586" i="9" s="1"/>
  <c r="A584" i="9"/>
  <c r="F584" i="9" s="1"/>
  <c r="G584" i="9" s="1"/>
  <c r="A572" i="9"/>
  <c r="F572" i="9" s="1"/>
  <c r="G572" i="9" s="1"/>
  <c r="A569" i="9"/>
  <c r="F569" i="9" s="1"/>
  <c r="G569" i="9" s="1"/>
  <c r="A564" i="9"/>
  <c r="F564" i="9" s="1"/>
  <c r="G564" i="9" s="1"/>
  <c r="A557" i="9"/>
  <c r="F557" i="9" s="1"/>
  <c r="G557" i="9" s="1"/>
  <c r="A546" i="9"/>
  <c r="F546" i="9" s="1"/>
  <c r="G546" i="9" s="1"/>
  <c r="A544" i="9"/>
  <c r="F544" i="9" s="1"/>
  <c r="G544" i="9" s="1"/>
  <c r="A536" i="9"/>
  <c r="F536" i="9" s="1"/>
  <c r="G536" i="9" s="1"/>
  <c r="A520" i="9"/>
  <c r="F520" i="9" s="1"/>
  <c r="G520" i="9" s="1"/>
  <c r="A507" i="9"/>
  <c r="F507" i="9" s="1"/>
  <c r="G507" i="9" s="1"/>
  <c r="A505" i="9"/>
  <c r="F505" i="9" s="1"/>
  <c r="G505" i="9" s="1"/>
  <c r="A499" i="9"/>
  <c r="F499" i="9" s="1"/>
  <c r="G499" i="9" s="1"/>
  <c r="A497" i="9"/>
  <c r="F497" i="9" s="1"/>
  <c r="G497" i="9" s="1"/>
  <c r="A492" i="9"/>
  <c r="F492" i="9" s="1"/>
  <c r="G492" i="9" s="1"/>
  <c r="A474" i="9"/>
  <c r="F474" i="9" s="1"/>
  <c r="G474" i="9" s="1"/>
  <c r="A470" i="9"/>
  <c r="F470" i="9" s="1"/>
  <c r="G470" i="9" s="1"/>
  <c r="A468" i="9"/>
  <c r="F468" i="9" s="1"/>
  <c r="G468" i="9" s="1"/>
  <c r="A454" i="9"/>
  <c r="F454" i="9" s="1"/>
  <c r="G454" i="9" s="1"/>
  <c r="A452" i="9"/>
  <c r="F452" i="9" s="1"/>
  <c r="G452" i="9" s="1"/>
  <c r="A442" i="9"/>
  <c r="F442" i="9" s="1"/>
  <c r="G442" i="9" s="1"/>
  <c r="A433" i="9"/>
  <c r="F433" i="9" s="1"/>
  <c r="G433" i="9" s="1"/>
  <c r="A424" i="9"/>
  <c r="F424" i="9" s="1"/>
  <c r="G424" i="9" s="1"/>
  <c r="A421" i="9"/>
  <c r="F421" i="9" s="1"/>
  <c r="G421" i="9" s="1"/>
  <c r="A419" i="9"/>
  <c r="F419" i="9" s="1"/>
  <c r="G419" i="9" s="1"/>
  <c r="A415" i="9"/>
  <c r="F415" i="9" s="1"/>
  <c r="G415" i="9" s="1"/>
  <c r="A937" i="9"/>
  <c r="F937" i="9" s="1"/>
  <c r="G937" i="9" s="1"/>
  <c r="A827" i="9"/>
  <c r="F827" i="9" s="1"/>
  <c r="G827" i="9" s="1"/>
  <c r="A771" i="9"/>
  <c r="F771" i="9" s="1"/>
  <c r="G771" i="9" s="1"/>
  <c r="A699" i="9"/>
  <c r="F699" i="9" s="1"/>
  <c r="G699" i="9" s="1"/>
  <c r="A645" i="9"/>
  <c r="F645" i="9" s="1"/>
  <c r="G645" i="9" s="1"/>
  <c r="A624" i="9"/>
  <c r="F624" i="9" s="1"/>
  <c r="G624" i="9" s="1"/>
  <c r="A614" i="9"/>
  <c r="F614" i="9" s="1"/>
  <c r="G614" i="9" s="1"/>
  <c r="A604" i="9"/>
  <c r="F604" i="9" s="1"/>
  <c r="G604" i="9" s="1"/>
  <c r="A571" i="9"/>
  <c r="F571" i="9" s="1"/>
  <c r="G571" i="9" s="1"/>
  <c r="A526" i="9"/>
  <c r="F526" i="9" s="1"/>
  <c r="G526" i="9" s="1"/>
  <c r="A522" i="9"/>
  <c r="F522" i="9" s="1"/>
  <c r="G522" i="9" s="1"/>
  <c r="A510" i="9"/>
  <c r="F510" i="9" s="1"/>
  <c r="G510" i="9" s="1"/>
  <c r="A502" i="9"/>
  <c r="F502" i="9" s="1"/>
  <c r="G502" i="9" s="1"/>
  <c r="A494" i="9"/>
  <c r="F494" i="9" s="1"/>
  <c r="G494" i="9" s="1"/>
  <c r="A490" i="9"/>
  <c r="F490" i="9" s="1"/>
  <c r="G490" i="9" s="1"/>
  <c r="A485" i="9"/>
  <c r="F485" i="9" s="1"/>
  <c r="G485" i="9" s="1"/>
  <c r="A483" i="9"/>
  <c r="F483" i="9" s="1"/>
  <c r="G483" i="9" s="1"/>
  <c r="A481" i="9"/>
  <c r="F481" i="9" s="1"/>
  <c r="G481" i="9" s="1"/>
  <c r="A770" i="9"/>
  <c r="F770" i="9" s="1"/>
  <c r="G770" i="9" s="1"/>
  <c r="A747" i="9"/>
  <c r="F747" i="9" s="1"/>
  <c r="G747" i="9" s="1"/>
  <c r="A724" i="9"/>
  <c r="F724" i="9" s="1"/>
  <c r="G724" i="9" s="1"/>
  <c r="A712" i="9"/>
  <c r="F712" i="9" s="1"/>
  <c r="G712" i="9" s="1"/>
  <c r="A623" i="9"/>
  <c r="F623" i="9" s="1"/>
  <c r="G623" i="9" s="1"/>
  <c r="A603" i="9"/>
  <c r="F603" i="9" s="1"/>
  <c r="G603" i="9" s="1"/>
  <c r="A595" i="9"/>
  <c r="F595" i="9" s="1"/>
  <c r="G595" i="9" s="1"/>
  <c r="A583" i="9"/>
  <c r="F583" i="9" s="1"/>
  <c r="G583" i="9" s="1"/>
  <c r="A568" i="9"/>
  <c r="F568" i="9" s="1"/>
  <c r="G568" i="9" s="1"/>
  <c r="A566" i="9"/>
  <c r="F566" i="9" s="1"/>
  <c r="G566" i="9" s="1"/>
  <c r="A559" i="9"/>
  <c r="F559" i="9" s="1"/>
  <c r="G559" i="9" s="1"/>
  <c r="A556" i="9"/>
  <c r="F556" i="9" s="1"/>
  <c r="G556" i="9" s="1"/>
  <c r="A553" i="9"/>
  <c r="F553" i="9" s="1"/>
  <c r="G553" i="9" s="1"/>
  <c r="A550" i="9"/>
  <c r="F550" i="9" s="1"/>
  <c r="G550" i="9" s="1"/>
  <c r="A543" i="9"/>
  <c r="F543" i="9" s="1"/>
  <c r="G543" i="9" s="1"/>
  <c r="A541" i="9"/>
  <c r="F541" i="9" s="1"/>
  <c r="G541" i="9" s="1"/>
  <c r="A538" i="9"/>
  <c r="F538" i="9" s="1"/>
  <c r="G538" i="9" s="1"/>
  <c r="A535" i="9"/>
  <c r="F535" i="9" s="1"/>
  <c r="G535" i="9" s="1"/>
  <c r="A531" i="9"/>
  <c r="F531" i="9" s="1"/>
  <c r="G531" i="9" s="1"/>
  <c r="A529" i="9"/>
  <c r="F529" i="9" s="1"/>
  <c r="G529" i="9" s="1"/>
  <c r="A525" i="9"/>
  <c r="F525" i="9" s="1"/>
  <c r="G525" i="9" s="1"/>
  <c r="A519" i="9"/>
  <c r="F519" i="9" s="1"/>
  <c r="G519" i="9" s="1"/>
  <c r="A515" i="9"/>
  <c r="F515" i="9" s="1"/>
  <c r="G515" i="9" s="1"/>
  <c r="A513" i="9"/>
  <c r="F513" i="9" s="1"/>
  <c r="G513" i="9" s="1"/>
  <c r="A501" i="9"/>
  <c r="F501" i="9" s="1"/>
  <c r="G501" i="9" s="1"/>
  <c r="A487" i="9"/>
  <c r="F487" i="9" s="1"/>
  <c r="G487" i="9" s="1"/>
  <c r="A480" i="9"/>
  <c r="F480" i="9" s="1"/>
  <c r="G480" i="9" s="1"/>
  <c r="A473" i="9"/>
  <c r="F473" i="9" s="1"/>
  <c r="G473" i="9" s="1"/>
  <c r="A458" i="9"/>
  <c r="F458" i="9" s="1"/>
  <c r="G458" i="9" s="1"/>
  <c r="A449" i="9"/>
  <c r="F449" i="9" s="1"/>
  <c r="G449" i="9" s="1"/>
  <c r="A440" i="9"/>
  <c r="F440" i="9" s="1"/>
  <c r="G440" i="9" s="1"/>
  <c r="A437" i="9"/>
  <c r="F437" i="9" s="1"/>
  <c r="G437" i="9" s="1"/>
  <c r="A435" i="9"/>
  <c r="F435" i="9" s="1"/>
  <c r="G435" i="9" s="1"/>
  <c r="A431" i="9"/>
  <c r="F431" i="9" s="1"/>
  <c r="G431" i="9" s="1"/>
  <c r="A722" i="9"/>
  <c r="F722" i="9" s="1"/>
  <c r="G722" i="9" s="1"/>
  <c r="A581" i="9"/>
  <c r="F581" i="9" s="1"/>
  <c r="G581" i="9" s="1"/>
  <c r="A509" i="9"/>
  <c r="F509" i="9" s="1"/>
  <c r="G509" i="9" s="1"/>
  <c r="A465" i="9"/>
  <c r="F465" i="9" s="1"/>
  <c r="G465" i="9" s="1"/>
  <c r="A451" i="9"/>
  <c r="F451" i="9" s="1"/>
  <c r="G451" i="9" s="1"/>
  <c r="A443" i="9"/>
  <c r="F443" i="9" s="1"/>
  <c r="G443" i="9" s="1"/>
  <c r="A414" i="9"/>
  <c r="F414" i="9" s="1"/>
  <c r="G414" i="9" s="1"/>
  <c r="A409" i="9"/>
  <c r="F409" i="9" s="1"/>
  <c r="G409" i="9" s="1"/>
  <c r="A397" i="9"/>
  <c r="F397" i="9" s="1"/>
  <c r="G397" i="9" s="1"/>
  <c r="A392" i="9"/>
  <c r="F392" i="9" s="1"/>
  <c r="G392" i="9" s="1"/>
  <c r="A386" i="9"/>
  <c r="F386" i="9" s="1"/>
  <c r="G386" i="9" s="1"/>
  <c r="A384" i="9"/>
  <c r="F384" i="9" s="1"/>
  <c r="G384" i="9" s="1"/>
  <c r="A378" i="9"/>
  <c r="F378" i="9" s="1"/>
  <c r="G378" i="9" s="1"/>
  <c r="A376" i="9"/>
  <c r="F376" i="9" s="1"/>
  <c r="G376" i="9" s="1"/>
  <c r="A370" i="9"/>
  <c r="F370" i="9" s="1"/>
  <c r="G370" i="9" s="1"/>
  <c r="A368" i="9"/>
  <c r="F368" i="9" s="1"/>
  <c r="G368" i="9" s="1"/>
  <c r="A345" i="9"/>
  <c r="F345" i="9" s="1"/>
  <c r="G345" i="9" s="1"/>
  <c r="A342" i="9"/>
  <c r="F342" i="9" s="1"/>
  <c r="G342" i="9" s="1"/>
  <c r="A335" i="9"/>
  <c r="F335" i="9" s="1"/>
  <c r="G335" i="9" s="1"/>
  <c r="A313" i="9"/>
  <c r="F313" i="9" s="1"/>
  <c r="G313" i="9" s="1"/>
  <c r="A310" i="9"/>
  <c r="F310" i="9" s="1"/>
  <c r="G310" i="9" s="1"/>
  <c r="A303" i="9"/>
  <c r="F303" i="9" s="1"/>
  <c r="G303" i="9" s="1"/>
  <c r="A281" i="9"/>
  <c r="F281" i="9" s="1"/>
  <c r="G281" i="9" s="1"/>
  <c r="A278" i="9"/>
  <c r="F278" i="9" s="1"/>
  <c r="G278" i="9" s="1"/>
  <c r="A271" i="9"/>
  <c r="F271" i="9" s="1"/>
  <c r="G271" i="9" s="1"/>
  <c r="A580" i="9"/>
  <c r="F580" i="9" s="1"/>
  <c r="G580" i="9" s="1"/>
  <c r="A534" i="9"/>
  <c r="F534" i="9" s="1"/>
  <c r="G534" i="9" s="1"/>
  <c r="A508" i="9"/>
  <c r="F508" i="9" s="1"/>
  <c r="G508" i="9" s="1"/>
  <c r="A479" i="9"/>
  <c r="F479" i="9" s="1"/>
  <c r="G479" i="9" s="1"/>
  <c r="A464" i="9"/>
  <c r="F464" i="9" s="1"/>
  <c r="G464" i="9" s="1"/>
  <c r="A457" i="9"/>
  <c r="F457" i="9" s="1"/>
  <c r="G457" i="9" s="1"/>
  <c r="A450" i="9"/>
  <c r="F450" i="9" s="1"/>
  <c r="G450" i="9" s="1"/>
  <c r="A427" i="9"/>
  <c r="F427" i="9" s="1"/>
  <c r="G427" i="9" s="1"/>
  <c r="A420" i="9"/>
  <c r="F420" i="9" s="1"/>
  <c r="G420" i="9" s="1"/>
  <c r="A408" i="9"/>
  <c r="F408" i="9" s="1"/>
  <c r="G408" i="9" s="1"/>
  <c r="A405" i="9"/>
  <c r="F405" i="9" s="1"/>
  <c r="G405" i="9" s="1"/>
  <c r="A400" i="9"/>
  <c r="F400" i="9" s="1"/>
  <c r="G400" i="9" s="1"/>
  <c r="A394" i="9"/>
  <c r="F394" i="9" s="1"/>
  <c r="G394" i="9" s="1"/>
  <c r="A391" i="9"/>
  <c r="F391" i="9" s="1"/>
  <c r="G391" i="9" s="1"/>
  <c r="A383" i="9"/>
  <c r="F383" i="9" s="1"/>
  <c r="G383" i="9" s="1"/>
  <c r="A375" i="9"/>
  <c r="F375" i="9" s="1"/>
  <c r="G375" i="9" s="1"/>
  <c r="A367" i="9"/>
  <c r="F367" i="9" s="1"/>
  <c r="G367" i="9" s="1"/>
  <c r="A362" i="9"/>
  <c r="F362" i="9" s="1"/>
  <c r="G362" i="9" s="1"/>
  <c r="A360" i="9"/>
  <c r="F360" i="9" s="1"/>
  <c r="G360" i="9" s="1"/>
  <c r="A357" i="9"/>
  <c r="F357" i="9" s="1"/>
  <c r="G357" i="9" s="1"/>
  <c r="A347" i="9"/>
  <c r="F347" i="9" s="1"/>
  <c r="G347" i="9" s="1"/>
  <c r="A340" i="9"/>
  <c r="F340" i="9" s="1"/>
  <c r="G340" i="9" s="1"/>
  <c r="A330" i="9"/>
  <c r="F330" i="9" s="1"/>
  <c r="G330" i="9" s="1"/>
  <c r="A328" i="9"/>
  <c r="F328" i="9" s="1"/>
  <c r="G328" i="9" s="1"/>
  <c r="A325" i="9"/>
  <c r="F325" i="9" s="1"/>
  <c r="G325" i="9" s="1"/>
  <c r="A315" i="9"/>
  <c r="F315" i="9" s="1"/>
  <c r="G315" i="9" s="1"/>
  <c r="A308" i="9"/>
  <c r="F308" i="9" s="1"/>
  <c r="G308" i="9" s="1"/>
  <c r="A298" i="9"/>
  <c r="F298" i="9" s="1"/>
  <c r="G298" i="9" s="1"/>
  <c r="A296" i="9"/>
  <c r="F296" i="9" s="1"/>
  <c r="G296" i="9" s="1"/>
  <c r="A293" i="9"/>
  <c r="F293" i="9" s="1"/>
  <c r="G293" i="9" s="1"/>
  <c r="A283" i="9"/>
  <c r="F283" i="9" s="1"/>
  <c r="G283" i="9" s="1"/>
  <c r="A276" i="9"/>
  <c r="F276" i="9" s="1"/>
  <c r="G276" i="9" s="1"/>
  <c r="A266" i="9"/>
  <c r="F266" i="9" s="1"/>
  <c r="G266" i="9" s="1"/>
  <c r="A264" i="9"/>
  <c r="F264" i="9" s="1"/>
  <c r="G264" i="9" s="1"/>
  <c r="A261" i="9"/>
  <c r="F261" i="9" s="1"/>
  <c r="G261" i="9" s="1"/>
  <c r="A555" i="9"/>
  <c r="F555" i="9" s="1"/>
  <c r="G555" i="9" s="1"/>
  <c r="A496" i="9"/>
  <c r="F496" i="9" s="1"/>
  <c r="G496" i="9" s="1"/>
  <c r="A477" i="9"/>
  <c r="F477" i="9" s="1"/>
  <c r="G477" i="9" s="1"/>
  <c r="A462" i="9"/>
  <c r="F462" i="9" s="1"/>
  <c r="G462" i="9" s="1"/>
  <c r="A456" i="9"/>
  <c r="F456" i="9" s="1"/>
  <c r="G456" i="9" s="1"/>
  <c r="A448" i="9"/>
  <c r="F448" i="9" s="1"/>
  <c r="G448" i="9" s="1"/>
  <c r="A441" i="9"/>
  <c r="F441" i="9" s="1"/>
  <c r="G441" i="9" s="1"/>
  <c r="A413" i="9"/>
  <c r="F413" i="9" s="1"/>
  <c r="G413" i="9" s="1"/>
  <c r="A411" i="9"/>
  <c r="F411" i="9" s="1"/>
  <c r="G411" i="9" s="1"/>
  <c r="A407" i="9"/>
  <c r="F407" i="9" s="1"/>
  <c r="G407" i="9" s="1"/>
  <c r="A402" i="9"/>
  <c r="F402" i="9" s="1"/>
  <c r="G402" i="9" s="1"/>
  <c r="A399" i="9"/>
  <c r="F399" i="9" s="1"/>
  <c r="G399" i="9" s="1"/>
  <c r="A359" i="9"/>
  <c r="F359" i="9" s="1"/>
  <c r="G359" i="9" s="1"/>
  <c r="A337" i="9"/>
  <c r="F337" i="9" s="1"/>
  <c r="G337" i="9" s="1"/>
  <c r="A334" i="9"/>
  <c r="F334" i="9" s="1"/>
  <c r="G334" i="9" s="1"/>
  <c r="A327" i="9"/>
  <c r="F327" i="9" s="1"/>
  <c r="G327" i="9" s="1"/>
  <c r="A305" i="9"/>
  <c r="F305" i="9" s="1"/>
  <c r="G305" i="9" s="1"/>
  <c r="A302" i="9"/>
  <c r="F302" i="9" s="1"/>
  <c r="G302" i="9" s="1"/>
  <c r="A295" i="9"/>
  <c r="F295" i="9" s="1"/>
  <c r="G295" i="9" s="1"/>
  <c r="A273" i="9"/>
  <c r="F273" i="9" s="1"/>
  <c r="G273" i="9" s="1"/>
  <c r="A270" i="9"/>
  <c r="F270" i="9" s="1"/>
  <c r="G270" i="9" s="1"/>
  <c r="A263" i="9"/>
  <c r="F263" i="9" s="1"/>
  <c r="G263" i="9" s="1"/>
  <c r="A844" i="9"/>
  <c r="F844" i="9" s="1"/>
  <c r="G844" i="9" s="1"/>
  <c r="A708" i="9"/>
  <c r="F708" i="9" s="1"/>
  <c r="G708" i="9" s="1"/>
  <c r="A577" i="9"/>
  <c r="F577" i="9" s="1"/>
  <c r="G577" i="9" s="1"/>
  <c r="A518" i="9"/>
  <c r="F518" i="9" s="1"/>
  <c r="G518" i="9" s="1"/>
  <c r="A469" i="9"/>
  <c r="F469" i="9" s="1"/>
  <c r="G469" i="9" s="1"/>
  <c r="A447" i="9"/>
  <c r="F447" i="9" s="1"/>
  <c r="G447" i="9" s="1"/>
  <c r="A439" i="9"/>
  <c r="F439" i="9" s="1"/>
  <c r="G439" i="9" s="1"/>
  <c r="A432" i="9"/>
  <c r="F432" i="9" s="1"/>
  <c r="G432" i="9" s="1"/>
  <c r="A390" i="9"/>
  <c r="F390" i="9" s="1"/>
  <c r="G390" i="9" s="1"/>
  <c r="A388" i="9"/>
  <c r="F388" i="9" s="1"/>
  <c r="G388" i="9" s="1"/>
  <c r="A385" i="9"/>
  <c r="F385" i="9" s="1"/>
  <c r="G385" i="9" s="1"/>
  <c r="A382" i="9"/>
  <c r="F382" i="9" s="1"/>
  <c r="G382" i="9" s="1"/>
  <c r="A380" i="9"/>
  <c r="F380" i="9" s="1"/>
  <c r="G380" i="9" s="1"/>
  <c r="A377" i="9"/>
  <c r="F377" i="9" s="1"/>
  <c r="G377" i="9" s="1"/>
  <c r="A374" i="9"/>
  <c r="F374" i="9" s="1"/>
  <c r="G374" i="9" s="1"/>
  <c r="A372" i="9"/>
  <c r="F372" i="9" s="1"/>
  <c r="G372" i="9" s="1"/>
  <c r="A369" i="9"/>
  <c r="F369" i="9" s="1"/>
  <c r="G369" i="9" s="1"/>
  <c r="A366" i="9"/>
  <c r="F366" i="9" s="1"/>
  <c r="G366" i="9" s="1"/>
  <c r="A364" i="9"/>
  <c r="F364" i="9" s="1"/>
  <c r="G364" i="9" s="1"/>
  <c r="A354" i="9"/>
  <c r="F354" i="9" s="1"/>
  <c r="G354" i="9" s="1"/>
  <c r="A352" i="9"/>
  <c r="F352" i="9" s="1"/>
  <c r="G352" i="9" s="1"/>
  <c r="A349" i="9"/>
  <c r="F349" i="9" s="1"/>
  <c r="G349" i="9" s="1"/>
  <c r="A339" i="9"/>
  <c r="F339" i="9" s="1"/>
  <c r="G339" i="9" s="1"/>
  <c r="A332" i="9"/>
  <c r="F332" i="9" s="1"/>
  <c r="G332" i="9" s="1"/>
  <c r="A322" i="9"/>
  <c r="F322" i="9" s="1"/>
  <c r="G322" i="9" s="1"/>
  <c r="A320" i="9"/>
  <c r="F320" i="9" s="1"/>
  <c r="G320" i="9" s="1"/>
  <c r="A317" i="9"/>
  <c r="F317" i="9" s="1"/>
  <c r="G317" i="9" s="1"/>
  <c r="A307" i="9"/>
  <c r="F307" i="9" s="1"/>
  <c r="G307" i="9" s="1"/>
  <c r="A300" i="9"/>
  <c r="F300" i="9" s="1"/>
  <c r="G300" i="9" s="1"/>
  <c r="A290" i="9"/>
  <c r="F290" i="9" s="1"/>
  <c r="G290" i="9" s="1"/>
  <c r="A288" i="9"/>
  <c r="F288" i="9" s="1"/>
  <c r="G288" i="9" s="1"/>
  <c r="A285" i="9"/>
  <c r="F285" i="9" s="1"/>
  <c r="G285" i="9" s="1"/>
  <c r="A275" i="9"/>
  <c r="F275" i="9" s="1"/>
  <c r="G275" i="9" s="1"/>
  <c r="A268" i="9"/>
  <c r="F268" i="9" s="1"/>
  <c r="G268" i="9" s="1"/>
  <c r="A743" i="9"/>
  <c r="F743" i="9" s="1"/>
  <c r="G743" i="9" s="1"/>
  <c r="A563" i="9"/>
  <c r="F563" i="9" s="1"/>
  <c r="G563" i="9" s="1"/>
  <c r="A552" i="9"/>
  <c r="F552" i="9" s="1"/>
  <c r="G552" i="9" s="1"/>
  <c r="A460" i="9"/>
  <c r="F460" i="9" s="1"/>
  <c r="G460" i="9" s="1"/>
  <c r="A453" i="9"/>
  <c r="F453" i="9" s="1"/>
  <c r="G453" i="9" s="1"/>
  <c r="A445" i="9"/>
  <c r="F445" i="9" s="1"/>
  <c r="G445" i="9" s="1"/>
  <c r="A416" i="9"/>
  <c r="F416" i="9" s="1"/>
  <c r="G416" i="9" s="1"/>
  <c r="A406" i="9"/>
  <c r="F406" i="9" s="1"/>
  <c r="G406" i="9" s="1"/>
  <c r="A404" i="9"/>
  <c r="F404" i="9" s="1"/>
  <c r="G404" i="9" s="1"/>
  <c r="A401" i="9"/>
  <c r="F401" i="9" s="1"/>
  <c r="G401" i="9" s="1"/>
  <c r="A387" i="9"/>
  <c r="F387" i="9" s="1"/>
  <c r="G387" i="9" s="1"/>
  <c r="A379" i="9"/>
  <c r="F379" i="9" s="1"/>
  <c r="G379" i="9" s="1"/>
  <c r="A371" i="9"/>
  <c r="F371" i="9" s="1"/>
  <c r="G371" i="9" s="1"/>
  <c r="A363" i="9"/>
  <c r="F363" i="9" s="1"/>
  <c r="G363" i="9" s="1"/>
  <c r="A356" i="9"/>
  <c r="F356" i="9" s="1"/>
  <c r="G356" i="9" s="1"/>
  <c r="A346" i="9"/>
  <c r="F346" i="9" s="1"/>
  <c r="G346" i="9" s="1"/>
  <c r="A344" i="9"/>
  <c r="F344" i="9" s="1"/>
  <c r="G344" i="9" s="1"/>
  <c r="A341" i="9"/>
  <c r="F341" i="9" s="1"/>
  <c r="G341" i="9" s="1"/>
  <c r="A331" i="9"/>
  <c r="F331" i="9" s="1"/>
  <c r="G331" i="9" s="1"/>
  <c r="A324" i="9"/>
  <c r="F324" i="9" s="1"/>
  <c r="G324" i="9" s="1"/>
  <c r="A314" i="9"/>
  <c r="F314" i="9" s="1"/>
  <c r="G314" i="9" s="1"/>
  <c r="A312" i="9"/>
  <c r="F312" i="9" s="1"/>
  <c r="G312" i="9" s="1"/>
  <c r="A309" i="9"/>
  <c r="F309" i="9" s="1"/>
  <c r="G309" i="9" s="1"/>
  <c r="A299" i="9"/>
  <c r="F299" i="9" s="1"/>
  <c r="G299" i="9" s="1"/>
  <c r="A292" i="9"/>
  <c r="F292" i="9" s="1"/>
  <c r="G292" i="9" s="1"/>
  <c r="A282" i="9"/>
  <c r="F282" i="9" s="1"/>
  <c r="G282" i="9" s="1"/>
  <c r="A280" i="9"/>
  <c r="F280" i="9" s="1"/>
  <c r="G280" i="9" s="1"/>
  <c r="A277" i="9"/>
  <c r="F277" i="9" s="1"/>
  <c r="G277" i="9" s="1"/>
  <c r="A267" i="9"/>
  <c r="F267" i="9" s="1"/>
  <c r="G267" i="9" s="1"/>
  <c r="A260" i="9"/>
  <c r="F260" i="9" s="1"/>
  <c r="G260" i="9" s="1"/>
  <c r="A732" i="9"/>
  <c r="F732" i="9" s="1"/>
  <c r="G732" i="9" s="1"/>
  <c r="A642" i="9"/>
  <c r="F642" i="9" s="1"/>
  <c r="G642" i="9" s="1"/>
  <c r="A570" i="9"/>
  <c r="F570" i="9" s="1"/>
  <c r="G570" i="9" s="1"/>
  <c r="A524" i="9"/>
  <c r="F524" i="9" s="1"/>
  <c r="G524" i="9" s="1"/>
  <c r="A467" i="9"/>
  <c r="F467" i="9" s="1"/>
  <c r="G467" i="9" s="1"/>
  <c r="A429" i="9"/>
  <c r="F429" i="9" s="1"/>
  <c r="G429" i="9" s="1"/>
  <c r="A422" i="9"/>
  <c r="F422" i="9" s="1"/>
  <c r="G422" i="9" s="1"/>
  <c r="A412" i="9"/>
  <c r="F412" i="9" s="1"/>
  <c r="G412" i="9" s="1"/>
  <c r="A395" i="9"/>
  <c r="F395" i="9" s="1"/>
  <c r="G395" i="9" s="1"/>
  <c r="A353" i="9"/>
  <c r="F353" i="9" s="1"/>
  <c r="G353" i="9" s="1"/>
  <c r="A350" i="9"/>
  <c r="F350" i="9" s="1"/>
  <c r="G350" i="9" s="1"/>
  <c r="A343" i="9"/>
  <c r="F343" i="9" s="1"/>
  <c r="G343" i="9" s="1"/>
  <c r="A321" i="9"/>
  <c r="F321" i="9" s="1"/>
  <c r="G321" i="9" s="1"/>
  <c r="A318" i="9"/>
  <c r="F318" i="9" s="1"/>
  <c r="G318" i="9" s="1"/>
  <c r="A311" i="9"/>
  <c r="F311" i="9" s="1"/>
  <c r="G311" i="9" s="1"/>
  <c r="A289" i="9"/>
  <c r="F289" i="9" s="1"/>
  <c r="G289" i="9" s="1"/>
  <c r="A286" i="9"/>
  <c r="F286" i="9" s="1"/>
  <c r="G286" i="9" s="1"/>
  <c r="A279" i="9"/>
  <c r="F279" i="9" s="1"/>
  <c r="G279" i="9" s="1"/>
  <c r="A611" i="9"/>
  <c r="F611" i="9" s="1"/>
  <c r="G611" i="9" s="1"/>
  <c r="A504" i="9"/>
  <c r="F504" i="9" s="1"/>
  <c r="G504" i="9" s="1"/>
  <c r="A358" i="9"/>
  <c r="F358" i="9" s="1"/>
  <c r="G358" i="9" s="1"/>
  <c r="A329" i="9"/>
  <c r="F329" i="9" s="1"/>
  <c r="G329" i="9" s="1"/>
  <c r="A319" i="9"/>
  <c r="F319" i="9" s="1"/>
  <c r="G319" i="9" s="1"/>
  <c r="A262" i="9"/>
  <c r="F262" i="9" s="1"/>
  <c r="G262" i="9" s="1"/>
  <c r="A250" i="9"/>
  <c r="F250" i="9" s="1"/>
  <c r="G250" i="9" s="1"/>
  <c r="A248" i="9"/>
  <c r="F248" i="9" s="1"/>
  <c r="G248" i="9" s="1"/>
  <c r="A245" i="9"/>
  <c r="F245" i="9" s="1"/>
  <c r="G245" i="9" s="1"/>
  <c r="A235" i="9"/>
  <c r="F235" i="9" s="1"/>
  <c r="G235" i="9" s="1"/>
  <c r="A228" i="9"/>
  <c r="F228" i="9" s="1"/>
  <c r="G228" i="9" s="1"/>
  <c r="A218" i="9"/>
  <c r="F218" i="9" s="1"/>
  <c r="G218" i="9" s="1"/>
  <c r="A216" i="9"/>
  <c r="F216" i="9" s="1"/>
  <c r="G216" i="9" s="1"/>
  <c r="A213" i="9"/>
  <c r="F213" i="9" s="1"/>
  <c r="G213" i="9" s="1"/>
  <c r="A203" i="9"/>
  <c r="F203" i="9" s="1"/>
  <c r="G203" i="9" s="1"/>
  <c r="A201" i="9"/>
  <c r="F201" i="9" s="1"/>
  <c r="G201" i="9" s="1"/>
  <c r="A198" i="9"/>
  <c r="F198" i="9" s="1"/>
  <c r="G198" i="9" s="1"/>
  <c r="A194" i="9"/>
  <c r="F194" i="9" s="1"/>
  <c r="G194" i="9" s="1"/>
  <c r="A192" i="9"/>
  <c r="F192" i="9" s="1"/>
  <c r="G192" i="9" s="1"/>
  <c r="A189" i="9"/>
  <c r="F189" i="9" s="1"/>
  <c r="G189" i="9" s="1"/>
  <c r="A788" i="9"/>
  <c r="F788" i="9" s="1"/>
  <c r="G788" i="9" s="1"/>
  <c r="A549" i="9"/>
  <c r="F549" i="9" s="1"/>
  <c r="G549" i="9" s="1"/>
  <c r="A500" i="9"/>
  <c r="F500" i="9" s="1"/>
  <c r="G500" i="9" s="1"/>
  <c r="A466" i="9"/>
  <c r="F466" i="9" s="1"/>
  <c r="G466" i="9" s="1"/>
  <c r="A389" i="9"/>
  <c r="F389" i="9" s="1"/>
  <c r="G389" i="9" s="1"/>
  <c r="A348" i="9"/>
  <c r="F348" i="9" s="1"/>
  <c r="G348" i="9" s="1"/>
  <c r="A338" i="9"/>
  <c r="F338" i="9" s="1"/>
  <c r="G338" i="9" s="1"/>
  <c r="A269" i="9"/>
  <c r="F269" i="9" s="1"/>
  <c r="G269" i="9" s="1"/>
  <c r="A257" i="9"/>
  <c r="F257" i="9" s="1"/>
  <c r="G257" i="9" s="1"/>
  <c r="A254" i="9"/>
  <c r="F254" i="9" s="1"/>
  <c r="G254" i="9" s="1"/>
  <c r="A247" i="9"/>
  <c r="F247" i="9" s="1"/>
  <c r="G247" i="9" s="1"/>
  <c r="A225" i="9"/>
  <c r="F225" i="9" s="1"/>
  <c r="G225" i="9" s="1"/>
  <c r="A222" i="9"/>
  <c r="F222" i="9" s="1"/>
  <c r="G222" i="9" s="1"/>
  <c r="A215" i="9"/>
  <c r="F215" i="9" s="1"/>
  <c r="G215" i="9" s="1"/>
  <c r="A196" i="9"/>
  <c r="F196" i="9" s="1"/>
  <c r="G196" i="9" s="1"/>
  <c r="A191" i="9"/>
  <c r="F191" i="9" s="1"/>
  <c r="G191" i="9" s="1"/>
  <c r="A179" i="9"/>
  <c r="F179" i="9" s="1"/>
  <c r="G179" i="9" s="1"/>
  <c r="A177" i="9"/>
  <c r="F177" i="9" s="1"/>
  <c r="G177" i="9" s="1"/>
  <c r="A174" i="9"/>
  <c r="F174" i="9" s="1"/>
  <c r="G174" i="9" s="1"/>
  <c r="A170" i="9"/>
  <c r="F170" i="9" s="1"/>
  <c r="G170" i="9" s="1"/>
  <c r="A168" i="9"/>
  <c r="F168" i="9" s="1"/>
  <c r="G168" i="9" s="1"/>
  <c r="A165" i="9"/>
  <c r="F165" i="9" s="1"/>
  <c r="G165" i="9" s="1"/>
  <c r="A540" i="9"/>
  <c r="F540" i="9" s="1"/>
  <c r="G540" i="9" s="1"/>
  <c r="A398" i="9"/>
  <c r="F398" i="9" s="1"/>
  <c r="G398" i="9" s="1"/>
  <c r="A326" i="9"/>
  <c r="F326" i="9" s="1"/>
  <c r="G326" i="9" s="1"/>
  <c r="A297" i="9"/>
  <c r="F297" i="9" s="1"/>
  <c r="G297" i="9" s="1"/>
  <c r="A287" i="9"/>
  <c r="F287" i="9" s="1"/>
  <c r="G287" i="9" s="1"/>
  <c r="A252" i="9"/>
  <c r="F252" i="9" s="1"/>
  <c r="G252" i="9" s="1"/>
  <c r="A242" i="9"/>
  <c r="F242" i="9" s="1"/>
  <c r="G242" i="9" s="1"/>
  <c r="A240" i="9"/>
  <c r="F240" i="9" s="1"/>
  <c r="G240" i="9" s="1"/>
  <c r="A237" i="9"/>
  <c r="F237" i="9" s="1"/>
  <c r="G237" i="9" s="1"/>
  <c r="A227" i="9"/>
  <c r="F227" i="9" s="1"/>
  <c r="G227" i="9" s="1"/>
  <c r="A220" i="9"/>
  <c r="F220" i="9" s="1"/>
  <c r="G220" i="9" s="1"/>
  <c r="A210" i="9"/>
  <c r="F210" i="9" s="1"/>
  <c r="G210" i="9" s="1"/>
  <c r="A208" i="9"/>
  <c r="F208" i="9" s="1"/>
  <c r="G208" i="9" s="1"/>
  <c r="A205" i="9"/>
  <c r="F205" i="9" s="1"/>
  <c r="G205" i="9" s="1"/>
  <c r="A172" i="9"/>
  <c r="F172" i="9" s="1"/>
  <c r="G172" i="9" s="1"/>
  <c r="A167" i="9"/>
  <c r="F167" i="9" s="1"/>
  <c r="G167" i="9" s="1"/>
  <c r="A491" i="9"/>
  <c r="F491" i="9" s="1"/>
  <c r="G491" i="9" s="1"/>
  <c r="A410" i="9"/>
  <c r="F410" i="9" s="1"/>
  <c r="G410" i="9" s="1"/>
  <c r="A365" i="9"/>
  <c r="F365" i="9" s="1"/>
  <c r="G365" i="9" s="1"/>
  <c r="A355" i="9"/>
  <c r="F355" i="9" s="1"/>
  <c r="G355" i="9" s="1"/>
  <c r="A336" i="9"/>
  <c r="F336" i="9" s="1"/>
  <c r="G336" i="9" s="1"/>
  <c r="A316" i="9"/>
  <c r="F316" i="9" s="1"/>
  <c r="G316" i="9" s="1"/>
  <c r="A306" i="9"/>
  <c r="F306" i="9" s="1"/>
  <c r="G306" i="9" s="1"/>
  <c r="A249" i="9"/>
  <c r="F249" i="9" s="1"/>
  <c r="G249" i="9" s="1"/>
  <c r="A246" i="9"/>
  <c r="F246" i="9" s="1"/>
  <c r="G246" i="9" s="1"/>
  <c r="A239" i="9"/>
  <c r="F239" i="9" s="1"/>
  <c r="G239" i="9" s="1"/>
  <c r="A217" i="9"/>
  <c r="F217" i="9" s="1"/>
  <c r="G217" i="9" s="1"/>
  <c r="A214" i="9"/>
  <c r="F214" i="9" s="1"/>
  <c r="G214" i="9" s="1"/>
  <c r="A207" i="9"/>
  <c r="F207" i="9" s="1"/>
  <c r="G207" i="9" s="1"/>
  <c r="A195" i="9"/>
  <c r="F195" i="9" s="1"/>
  <c r="G195" i="9" s="1"/>
  <c r="A193" i="9"/>
  <c r="F193" i="9" s="1"/>
  <c r="G193" i="9" s="1"/>
  <c r="A190" i="9"/>
  <c r="F190" i="9" s="1"/>
  <c r="G190" i="9" s="1"/>
  <c r="A186" i="9"/>
  <c r="F186" i="9" s="1"/>
  <c r="G186" i="9" s="1"/>
  <c r="A184" i="9"/>
  <c r="F184" i="9" s="1"/>
  <c r="G184" i="9" s="1"/>
  <c r="A181" i="9"/>
  <c r="F181" i="9" s="1"/>
  <c r="G181" i="9" s="1"/>
  <c r="A574" i="9"/>
  <c r="F574" i="9" s="1"/>
  <c r="G574" i="9" s="1"/>
  <c r="A423" i="9"/>
  <c r="F423" i="9" s="1"/>
  <c r="G423" i="9" s="1"/>
  <c r="A396" i="9"/>
  <c r="F396" i="9" s="1"/>
  <c r="G396" i="9" s="1"/>
  <c r="A294" i="9"/>
  <c r="F294" i="9" s="1"/>
  <c r="G294" i="9" s="1"/>
  <c r="A259" i="9"/>
  <c r="F259" i="9" s="1"/>
  <c r="G259" i="9" s="1"/>
  <c r="A251" i="9"/>
  <c r="F251" i="9" s="1"/>
  <c r="G251" i="9" s="1"/>
  <c r="A244" i="9"/>
  <c r="F244" i="9" s="1"/>
  <c r="G244" i="9" s="1"/>
  <c r="A234" i="9"/>
  <c r="F234" i="9" s="1"/>
  <c r="G234" i="9" s="1"/>
  <c r="A232" i="9"/>
  <c r="F232" i="9" s="1"/>
  <c r="G232" i="9" s="1"/>
  <c r="A229" i="9"/>
  <c r="F229" i="9" s="1"/>
  <c r="G229" i="9" s="1"/>
  <c r="A219" i="9"/>
  <c r="F219" i="9" s="1"/>
  <c r="G219" i="9" s="1"/>
  <c r="A212" i="9"/>
  <c r="F212" i="9" s="1"/>
  <c r="G212" i="9" s="1"/>
  <c r="A188" i="9"/>
  <c r="F188" i="9" s="1"/>
  <c r="G188" i="9" s="1"/>
  <c r="A183" i="9"/>
  <c r="F183" i="9" s="1"/>
  <c r="G183" i="9" s="1"/>
  <c r="A171" i="9"/>
  <c r="F171" i="9" s="1"/>
  <c r="G171" i="9" s="1"/>
  <c r="A169" i="9"/>
  <c r="F169" i="9" s="1"/>
  <c r="G169" i="9" s="1"/>
  <c r="A166" i="9"/>
  <c r="F166" i="9" s="1"/>
  <c r="G166" i="9" s="1"/>
  <c r="A162" i="9"/>
  <c r="F162" i="9" s="1"/>
  <c r="G162" i="9" s="1"/>
  <c r="A160" i="9"/>
  <c r="F160" i="9" s="1"/>
  <c r="G160" i="9" s="1"/>
  <c r="A157" i="9"/>
  <c r="F157" i="9" s="1"/>
  <c r="G157" i="9" s="1"/>
  <c r="A373" i="9"/>
  <c r="F373" i="9" s="1"/>
  <c r="G373" i="9" s="1"/>
  <c r="A333" i="9"/>
  <c r="F333" i="9" s="1"/>
  <c r="G333" i="9" s="1"/>
  <c r="A323" i="9"/>
  <c r="F323" i="9" s="1"/>
  <c r="G323" i="9" s="1"/>
  <c r="A304" i="9"/>
  <c r="F304" i="9" s="1"/>
  <c r="G304" i="9" s="1"/>
  <c r="A284" i="9"/>
  <c r="F284" i="9" s="1"/>
  <c r="G284" i="9" s="1"/>
  <c r="A274" i="9"/>
  <c r="F274" i="9" s="1"/>
  <c r="G274" i="9" s="1"/>
  <c r="A265" i="9"/>
  <c r="F265" i="9" s="1"/>
  <c r="G265" i="9" s="1"/>
  <c r="A241" i="9"/>
  <c r="F241" i="9" s="1"/>
  <c r="G241" i="9" s="1"/>
  <c r="A238" i="9"/>
  <c r="F238" i="9" s="1"/>
  <c r="G238" i="9" s="1"/>
  <c r="A231" i="9"/>
  <c r="F231" i="9" s="1"/>
  <c r="G231" i="9" s="1"/>
  <c r="A209" i="9"/>
  <c r="F209" i="9" s="1"/>
  <c r="G209" i="9" s="1"/>
  <c r="A206" i="9"/>
  <c r="F206" i="9" s="1"/>
  <c r="G206" i="9" s="1"/>
  <c r="A202" i="9"/>
  <c r="F202" i="9" s="1"/>
  <c r="G202" i="9" s="1"/>
  <c r="A200" i="9"/>
  <c r="F200" i="9" s="1"/>
  <c r="G200" i="9" s="1"/>
  <c r="A197" i="9"/>
  <c r="F197" i="9" s="1"/>
  <c r="G197" i="9" s="1"/>
  <c r="A164" i="9"/>
  <c r="F164" i="9" s="1"/>
  <c r="G164" i="9" s="1"/>
  <c r="A159" i="9"/>
  <c r="F159" i="9" s="1"/>
  <c r="G159" i="9" s="1"/>
  <c r="A475" i="9"/>
  <c r="F475" i="9" s="1"/>
  <c r="G475" i="9" s="1"/>
  <c r="A393" i="9"/>
  <c r="F393" i="9" s="1"/>
  <c r="G393" i="9" s="1"/>
  <c r="A361" i="9"/>
  <c r="F361" i="9" s="1"/>
  <c r="G361" i="9" s="1"/>
  <c r="A351" i="9"/>
  <c r="F351" i="9" s="1"/>
  <c r="G351" i="9" s="1"/>
  <c r="A258" i="9"/>
  <c r="F258" i="9" s="1"/>
  <c r="G258" i="9" s="1"/>
  <c r="A256" i="9"/>
  <c r="F256" i="9" s="1"/>
  <c r="G256" i="9" s="1"/>
  <c r="A253" i="9"/>
  <c r="F253" i="9" s="1"/>
  <c r="G253" i="9" s="1"/>
  <c r="A243" i="9"/>
  <c r="F243" i="9" s="1"/>
  <c r="G243" i="9" s="1"/>
  <c r="A236" i="9"/>
  <c r="F236" i="9" s="1"/>
  <c r="G236" i="9" s="1"/>
  <c r="A226" i="9"/>
  <c r="F226" i="9" s="1"/>
  <c r="G226" i="9" s="1"/>
  <c r="A224" i="9"/>
  <c r="F224" i="9" s="1"/>
  <c r="G224" i="9" s="1"/>
  <c r="A221" i="9"/>
  <c r="F221" i="9" s="1"/>
  <c r="G221" i="9" s="1"/>
  <c r="A211" i="9"/>
  <c r="F211" i="9" s="1"/>
  <c r="G211" i="9" s="1"/>
  <c r="A204" i="9"/>
  <c r="F204" i="9" s="1"/>
  <c r="G204" i="9" s="1"/>
  <c r="A199" i="9"/>
  <c r="F199" i="9" s="1"/>
  <c r="G199" i="9" s="1"/>
  <c r="A187" i="9"/>
  <c r="F187" i="9" s="1"/>
  <c r="G187" i="9" s="1"/>
  <c r="A185" i="9"/>
  <c r="F185" i="9" s="1"/>
  <c r="G185" i="9" s="1"/>
  <c r="A182" i="9"/>
  <c r="F182" i="9" s="1"/>
  <c r="G182" i="9" s="1"/>
  <c r="A178" i="9"/>
  <c r="F178" i="9" s="1"/>
  <c r="G178" i="9" s="1"/>
  <c r="A176" i="9"/>
  <c r="F176" i="9" s="1"/>
  <c r="G176" i="9" s="1"/>
  <c r="A173" i="9"/>
  <c r="F173" i="9" s="1"/>
  <c r="G173" i="9" s="1"/>
  <c r="A381" i="9"/>
  <c r="F381" i="9" s="1"/>
  <c r="G381" i="9" s="1"/>
  <c r="A301" i="9"/>
  <c r="F301" i="9" s="1"/>
  <c r="G301" i="9" s="1"/>
  <c r="A230" i="9"/>
  <c r="F230" i="9" s="1"/>
  <c r="G230" i="9" s="1"/>
  <c r="A561" i="9"/>
  <c r="F561" i="9" s="1"/>
  <c r="G561" i="9" s="1"/>
  <c r="A291" i="9"/>
  <c r="F291" i="9" s="1"/>
  <c r="G291" i="9" s="1"/>
  <c r="A472" i="9"/>
  <c r="F472" i="9" s="1"/>
  <c r="G472" i="9" s="1"/>
  <c r="A272" i="9"/>
  <c r="F272" i="9" s="1"/>
  <c r="G272" i="9" s="1"/>
  <c r="A223" i="9"/>
  <c r="F223" i="9" s="1"/>
  <c r="G223" i="9" s="1"/>
  <c r="A163" i="9"/>
  <c r="F163" i="9" s="1"/>
  <c r="G163" i="9" s="1"/>
  <c r="A180" i="9"/>
  <c r="F180" i="9" s="1"/>
  <c r="G180" i="9" s="1"/>
  <c r="A161" i="9"/>
  <c r="F161" i="9" s="1"/>
  <c r="G161" i="9" s="1"/>
  <c r="A403" i="9"/>
  <c r="F403" i="9" s="1"/>
  <c r="G403" i="9" s="1"/>
  <c r="A255" i="9"/>
  <c r="F255" i="9" s="1"/>
  <c r="G255" i="9" s="1"/>
  <c r="A158" i="9"/>
  <c r="F158" i="9" s="1"/>
  <c r="G158" i="9" s="1"/>
  <c r="A233" i="9"/>
  <c r="F233" i="9" s="1"/>
  <c r="G233" i="9" s="1"/>
  <c r="A175" i="9"/>
  <c r="F175" i="9" s="1"/>
  <c r="G175" i="9" s="1"/>
  <c r="A77" i="9"/>
  <c r="F77" i="9" s="1"/>
  <c r="G77" i="9" s="1"/>
  <c r="A91" i="9"/>
  <c r="F91" i="9" s="1"/>
  <c r="G91" i="9" s="1"/>
  <c r="A139" i="9"/>
  <c r="F139" i="9" s="1"/>
  <c r="G139" i="9" s="1"/>
  <c r="A146" i="9"/>
  <c r="F146" i="9" s="1"/>
  <c r="G146" i="9" s="1"/>
  <c r="A123" i="9"/>
  <c r="F123" i="9" s="1"/>
  <c r="G123" i="9" s="1"/>
  <c r="A104" i="9"/>
  <c r="F104" i="9" s="1"/>
  <c r="G104" i="9" s="1"/>
  <c r="A73" i="9"/>
  <c r="F73" i="9" s="1"/>
  <c r="G73" i="9" s="1"/>
  <c r="A130" i="9"/>
  <c r="F130" i="9" s="1"/>
  <c r="G130" i="9" s="1"/>
  <c r="A71" i="9"/>
  <c r="F71" i="9" s="1"/>
  <c r="G71" i="9" s="1"/>
  <c r="A102" i="9"/>
  <c r="F102" i="9" s="1"/>
  <c r="G102" i="9" s="1"/>
  <c r="A28" i="9"/>
  <c r="F28" i="9" s="1"/>
  <c r="G28" i="9" s="1"/>
  <c r="A45" i="9"/>
  <c r="F45" i="9" s="1"/>
  <c r="G45" i="9" s="1"/>
  <c r="A47" i="9"/>
  <c r="F47" i="9" s="1"/>
  <c r="G47" i="9" s="1"/>
  <c r="A56" i="9"/>
  <c r="F56" i="9" s="1"/>
  <c r="G56" i="9" s="1"/>
  <c r="A96" i="9"/>
  <c r="F96" i="9" s="1"/>
  <c r="G96" i="9" s="1"/>
  <c r="A113" i="9"/>
  <c r="F113" i="9" s="1"/>
  <c r="G113" i="9" s="1"/>
  <c r="A38" i="9"/>
  <c r="F38" i="9" s="1"/>
  <c r="G38" i="9" s="1"/>
  <c r="A103" i="9"/>
  <c r="F103" i="9" s="1"/>
  <c r="G103" i="9" s="1"/>
  <c r="A39" i="9"/>
  <c r="F39" i="9" s="1"/>
  <c r="G39" i="9" s="1"/>
  <c r="A80" i="9"/>
  <c r="F80" i="9" s="1"/>
  <c r="G80" i="9" s="1"/>
  <c r="A55" i="9"/>
  <c r="F55" i="9" s="1"/>
  <c r="G55" i="9" s="1"/>
  <c r="A134" i="9"/>
  <c r="F134" i="9" s="1"/>
  <c r="G134" i="9" s="1"/>
  <c r="A21" i="9"/>
  <c r="F21" i="9" s="1"/>
  <c r="G21" i="9" s="1"/>
  <c r="A22" i="9"/>
  <c r="F22" i="9" s="1"/>
  <c r="G22" i="9" s="1"/>
  <c r="A124" i="9"/>
  <c r="F124" i="9" s="1"/>
  <c r="G124" i="9" s="1"/>
  <c r="A100" i="9"/>
  <c r="F100" i="9" s="1"/>
  <c r="G100" i="9" s="1"/>
  <c r="A136" i="9"/>
  <c r="F136" i="9" s="1"/>
  <c r="G136" i="9" s="1"/>
  <c r="A140" i="9"/>
  <c r="F140" i="9" s="1"/>
  <c r="G140" i="9" s="1"/>
  <c r="A19" i="9"/>
  <c r="F19" i="9" s="1"/>
  <c r="G19" i="9" s="1"/>
  <c r="A16" i="9"/>
  <c r="F16" i="9" s="1"/>
  <c r="G16" i="9" s="1"/>
  <c r="A43" i="9"/>
  <c r="F43" i="9" s="1"/>
  <c r="G43" i="9" s="1"/>
  <c r="A44" i="9"/>
  <c r="F44" i="9" s="1"/>
  <c r="G44" i="9" s="1"/>
  <c r="A105" i="9"/>
  <c r="F105" i="9" s="1"/>
  <c r="G105" i="9" s="1"/>
  <c r="A75" i="9"/>
  <c r="F75" i="9" s="1"/>
  <c r="G75" i="9" s="1"/>
  <c r="A51" i="9"/>
  <c r="F51" i="9" s="1"/>
  <c r="G51" i="9" s="1"/>
  <c r="A31" i="9"/>
  <c r="F31" i="9" s="1"/>
  <c r="G31" i="9" s="1"/>
  <c r="A114" i="9"/>
  <c r="F114" i="9" s="1"/>
  <c r="G114" i="9" s="1"/>
  <c r="A147" i="9"/>
  <c r="F147" i="9" s="1"/>
  <c r="G147" i="9" s="1"/>
  <c r="A17" i="9"/>
  <c r="F17" i="9" s="1"/>
  <c r="G17" i="9" s="1"/>
  <c r="A135" i="9"/>
  <c r="F135" i="9" s="1"/>
  <c r="G135" i="9" s="1"/>
  <c r="A119" i="9"/>
  <c r="F119" i="9" s="1"/>
  <c r="G119" i="9" s="1"/>
  <c r="A132" i="9"/>
  <c r="F132" i="9" s="1"/>
  <c r="G132" i="9" s="1"/>
  <c r="A148" i="9"/>
  <c r="F148" i="9" s="1"/>
  <c r="G148" i="9" s="1"/>
  <c r="A41" i="9"/>
  <c r="F41" i="9" s="1"/>
  <c r="G41" i="9" s="1"/>
  <c r="A118" i="9"/>
  <c r="F118" i="9" s="1"/>
  <c r="G118" i="9" s="1"/>
  <c r="A61" i="9"/>
  <c r="F61" i="9" s="1"/>
  <c r="G61" i="9" s="1"/>
  <c r="A115" i="9"/>
  <c r="F115" i="9" s="1"/>
  <c r="G115" i="9" s="1"/>
  <c r="A97" i="9"/>
  <c r="F97" i="9" s="1"/>
  <c r="G97" i="9" s="1"/>
  <c r="A137" i="9"/>
  <c r="F137" i="9" s="1"/>
  <c r="G137" i="9" s="1"/>
  <c r="A133" i="9"/>
  <c r="F133" i="9" s="1"/>
  <c r="G133" i="9" s="1"/>
  <c r="A83" i="9"/>
  <c r="F83" i="9" s="1"/>
  <c r="G83" i="9" s="1"/>
  <c r="A50" i="9"/>
  <c r="F50" i="9" s="1"/>
  <c r="G50" i="9" s="1"/>
  <c r="A29" i="9"/>
  <c r="F29" i="9" s="1"/>
  <c r="G29" i="9" s="1"/>
  <c r="A53" i="9"/>
  <c r="F53" i="9" s="1"/>
  <c r="G53" i="9" s="1"/>
  <c r="A95" i="9"/>
  <c r="F95" i="9" s="1"/>
  <c r="G95" i="9" s="1"/>
  <c r="A86" i="9"/>
  <c r="F86" i="9" s="1"/>
  <c r="G86" i="9" s="1"/>
  <c r="A151" i="9"/>
  <c r="F151" i="9" s="1"/>
  <c r="G151" i="9" s="1"/>
  <c r="A120" i="9"/>
  <c r="F120" i="9" s="1"/>
  <c r="G120" i="9" s="1"/>
  <c r="A87" i="9"/>
  <c r="F87" i="9" s="1"/>
  <c r="G87" i="9" s="1"/>
  <c r="A101" i="9"/>
  <c r="F101" i="9" s="1"/>
  <c r="G101" i="9" s="1"/>
  <c r="A112" i="9"/>
  <c r="F112" i="9" s="1"/>
  <c r="G112" i="9" s="1"/>
  <c r="A126" i="9"/>
  <c r="F126" i="9" s="1"/>
  <c r="G126" i="9" s="1"/>
  <c r="A94" i="9"/>
  <c r="F94" i="9" s="1"/>
  <c r="G94" i="9" s="1"/>
  <c r="A106" i="9"/>
  <c r="F106" i="9" s="1"/>
  <c r="G106" i="9" s="1"/>
  <c r="A93" i="9"/>
  <c r="F93" i="9" s="1"/>
  <c r="G93" i="9" s="1"/>
  <c r="A131" i="9"/>
  <c r="F131" i="9" s="1"/>
  <c r="G131" i="9" s="1"/>
  <c r="A27" i="9"/>
  <c r="F27" i="9" s="1"/>
  <c r="G27" i="9" s="1"/>
  <c r="A60" i="9"/>
  <c r="F60" i="9" s="1"/>
  <c r="G60" i="9" s="1"/>
  <c r="A145" i="9"/>
  <c r="F145" i="9" s="1"/>
  <c r="G145" i="9" s="1"/>
  <c r="A37" i="9"/>
  <c r="F37" i="9" s="1"/>
  <c r="G37" i="9" s="1"/>
  <c r="A42" i="9"/>
  <c r="F42" i="9" s="1"/>
  <c r="G42" i="9" s="1"/>
  <c r="A63" i="9"/>
  <c r="F63" i="9" s="1"/>
  <c r="G63" i="9" s="1"/>
  <c r="A79" i="9"/>
  <c r="F79" i="9" s="1"/>
  <c r="G79" i="9" s="1"/>
  <c r="A18" i="9"/>
  <c r="F18" i="9" s="1"/>
  <c r="G18" i="9" s="1"/>
  <c r="A128" i="9"/>
  <c r="F128" i="9" s="1"/>
  <c r="G128" i="9" s="1"/>
  <c r="A34" i="9"/>
  <c r="F34" i="9" s="1"/>
  <c r="G34" i="9" s="1"/>
  <c r="A70" i="9"/>
  <c r="F70" i="9" s="1"/>
  <c r="G70" i="9" s="1"/>
  <c r="A81" i="9"/>
  <c r="F81" i="9" s="1"/>
  <c r="G81" i="9" s="1"/>
  <c r="A74" i="9"/>
  <c r="F74" i="9" s="1"/>
  <c r="G74" i="9" s="1"/>
  <c r="A35" i="9"/>
  <c r="F35" i="9" s="1"/>
  <c r="G35" i="9" s="1"/>
  <c r="A82" i="9"/>
  <c r="F82" i="9" s="1"/>
  <c r="G82" i="9" s="1"/>
  <c r="A129" i="9"/>
  <c r="F129" i="9" s="1"/>
  <c r="G129" i="9" s="1"/>
  <c r="A84" i="9"/>
  <c r="F84" i="9" s="1"/>
  <c r="G84" i="9" s="1"/>
  <c r="A142" i="9"/>
  <c r="F142" i="9" s="1"/>
  <c r="G142" i="9" s="1"/>
  <c r="A40" i="9"/>
  <c r="F40" i="9" s="1"/>
  <c r="G40" i="9" s="1"/>
  <c r="A54" i="9"/>
  <c r="F54" i="9" s="1"/>
  <c r="G54" i="9" s="1"/>
  <c r="A156" i="9"/>
  <c r="F156" i="9" s="1"/>
  <c r="G156" i="9" s="1"/>
  <c r="A138" i="9"/>
  <c r="F138" i="9" s="1"/>
  <c r="G138" i="9" s="1"/>
  <c r="A98" i="9"/>
  <c r="F98" i="9" s="1"/>
  <c r="G98" i="9" s="1"/>
  <c r="A48" i="9"/>
  <c r="F48" i="9" s="1"/>
  <c r="G48" i="9" s="1"/>
  <c r="A33" i="9"/>
  <c r="F33" i="9" s="1"/>
  <c r="G33" i="9" s="1"/>
  <c r="A46" i="9"/>
  <c r="F46" i="9" s="1"/>
  <c r="G46" i="9" s="1"/>
  <c r="A32" i="9"/>
  <c r="F32" i="9" s="1"/>
  <c r="G32" i="9" s="1"/>
  <c r="A78" i="9"/>
  <c r="F78" i="9" s="1"/>
  <c r="G78" i="9" s="1"/>
  <c r="A57" i="9"/>
  <c r="F57" i="9" s="1"/>
  <c r="G57" i="9" s="1"/>
  <c r="A125" i="9"/>
  <c r="F125" i="9" s="1"/>
  <c r="G125" i="9" s="1"/>
  <c r="A59" i="9"/>
  <c r="F59" i="9" s="1"/>
  <c r="G59" i="9" s="1"/>
  <c r="A141" i="9"/>
  <c r="F141" i="9" s="1"/>
  <c r="G141" i="9" s="1"/>
  <c r="A108" i="9"/>
  <c r="F108" i="9" s="1"/>
  <c r="G108" i="9" s="1"/>
  <c r="A68" i="9"/>
  <c r="F68" i="9" s="1"/>
  <c r="G68" i="9" s="1"/>
  <c r="A85" i="9"/>
  <c r="F85" i="9" s="1"/>
  <c r="G85" i="9" s="1"/>
  <c r="A149" i="9"/>
  <c r="F149" i="9" s="1"/>
  <c r="G149" i="9" s="1"/>
  <c r="A88" i="9"/>
  <c r="F88" i="9" s="1"/>
  <c r="G88" i="9" s="1"/>
  <c r="A143" i="9"/>
  <c r="F143" i="9" s="1"/>
  <c r="G143" i="9" s="1"/>
  <c r="A150" i="9"/>
  <c r="F150" i="9" s="1"/>
  <c r="G150" i="9" s="1"/>
  <c r="A66" i="9"/>
  <c r="F66" i="9" s="1"/>
  <c r="G66" i="9" s="1"/>
  <c r="A121" i="9"/>
  <c r="F121" i="9" s="1"/>
  <c r="G121" i="9" s="1"/>
  <c r="A14" i="9"/>
  <c r="F14" i="9" s="1"/>
  <c r="G14" i="9" s="1"/>
  <c r="A110" i="9"/>
  <c r="F110" i="9" s="1"/>
  <c r="G110" i="9" s="1"/>
  <c r="A69" i="9"/>
  <c r="F69" i="9" s="1"/>
  <c r="G69" i="9" s="1"/>
  <c r="A107" i="9"/>
  <c r="F107" i="9" s="1"/>
  <c r="G107" i="9" s="1"/>
  <c r="A122" i="9"/>
  <c r="F122" i="9" s="1"/>
  <c r="G122" i="9" s="1"/>
  <c r="A26" i="9"/>
  <c r="F26" i="9" s="1"/>
  <c r="G26" i="9" s="1"/>
  <c r="A144" i="9"/>
  <c r="F144" i="9" s="1"/>
  <c r="G144" i="9" s="1"/>
  <c r="A116" i="9"/>
  <c r="F116" i="9" s="1"/>
  <c r="G116" i="9" s="1"/>
  <c r="A89" i="9"/>
  <c r="F89" i="9" s="1"/>
  <c r="G89" i="9" s="1"/>
  <c r="A92" i="9"/>
  <c r="F92" i="9" s="1"/>
  <c r="G92" i="9" s="1"/>
  <c r="A76" i="9"/>
  <c r="F76" i="9" s="1"/>
  <c r="G76" i="9" s="1"/>
  <c r="A65" i="9"/>
  <c r="F65" i="9" s="1"/>
  <c r="G65" i="9" s="1"/>
  <c r="A30" i="9"/>
  <c r="F30" i="9" s="1"/>
  <c r="G30" i="9" s="1"/>
  <c r="A109" i="9"/>
  <c r="F109" i="9" s="1"/>
  <c r="G109" i="9" s="1"/>
  <c r="A52" i="9"/>
  <c r="F52" i="9" s="1"/>
  <c r="G52" i="9" s="1"/>
  <c r="A23" i="9"/>
  <c r="F23" i="9" s="1"/>
  <c r="G23" i="9" s="1"/>
  <c r="A62" i="9"/>
  <c r="F62" i="9" s="1"/>
  <c r="G62" i="9" s="1"/>
  <c r="A72" i="9"/>
  <c r="F72" i="9" s="1"/>
  <c r="G72" i="9" s="1"/>
  <c r="A64" i="9"/>
  <c r="F64" i="9" s="1"/>
  <c r="G64" i="9" s="1"/>
  <c r="A90" i="9"/>
  <c r="F90" i="9" s="1"/>
  <c r="G90" i="9" s="1"/>
  <c r="A36" i="9"/>
  <c r="F36" i="9" s="1"/>
  <c r="G36" i="9" s="1"/>
  <c r="A49" i="9"/>
  <c r="F49" i="9" s="1"/>
  <c r="G49" i="9" s="1"/>
  <c r="A111" i="9"/>
  <c r="F111" i="9" s="1"/>
  <c r="G111" i="9" s="1"/>
  <c r="A25" i="9"/>
  <c r="F25" i="9" s="1"/>
  <c r="G25" i="9" s="1"/>
  <c r="A67" i="9"/>
  <c r="F67" i="9" s="1"/>
  <c r="G67" i="9" s="1"/>
  <c r="A20" i="9"/>
  <c r="F20" i="9" s="1"/>
  <c r="G20" i="9" s="1"/>
  <c r="A154" i="9"/>
  <c r="F154" i="9" s="1"/>
  <c r="G154" i="9" s="1"/>
  <c r="A152" i="9"/>
  <c r="F152" i="9" s="1"/>
  <c r="G152" i="9" s="1"/>
  <c r="A153" i="9"/>
  <c r="F153" i="9" s="1"/>
  <c r="G153" i="9" s="1"/>
  <c r="A127" i="9"/>
  <c r="F127" i="9" s="1"/>
  <c r="G127" i="9" s="1"/>
  <c r="A24" i="9"/>
  <c r="F24" i="9" s="1"/>
  <c r="G24" i="9" s="1"/>
  <c r="A15" i="9"/>
  <c r="F15" i="9" s="1"/>
  <c r="G15" i="9" s="1"/>
  <c r="A155" i="9"/>
  <c r="F155" i="9" s="1"/>
  <c r="G155" i="9" s="1"/>
  <c r="A117" i="9"/>
  <c r="F117" i="9" s="1"/>
  <c r="G117" i="9" s="1"/>
  <c r="A99" i="9"/>
  <c r="F99" i="9" s="1"/>
  <c r="G99" i="9" s="1"/>
  <c r="A58" i="9"/>
  <c r="F58" i="9" s="1"/>
  <c r="G58" i="9" s="1"/>
  <c r="Z514" i="1"/>
  <c r="Z515" i="1" s="1"/>
  <c r="E230" i="9" l="1"/>
  <c r="B230" i="9"/>
  <c r="D230" i="9"/>
  <c r="C230" i="9"/>
  <c r="D259" i="9"/>
  <c r="E259" i="9"/>
  <c r="C259" i="9"/>
  <c r="B259" i="9"/>
  <c r="E215" i="9"/>
  <c r="D215" i="9"/>
  <c r="B215" i="9"/>
  <c r="C215" i="9"/>
  <c r="E524" i="9"/>
  <c r="D524" i="9"/>
  <c r="C524" i="9"/>
  <c r="B524" i="9"/>
  <c r="E382" i="9"/>
  <c r="B382" i="9"/>
  <c r="C382" i="9"/>
  <c r="D382" i="9"/>
  <c r="D347" i="9"/>
  <c r="E347" i="9"/>
  <c r="B347" i="9"/>
  <c r="C347" i="9"/>
  <c r="E541" i="9"/>
  <c r="C541" i="9"/>
  <c r="B541" i="9"/>
  <c r="D541" i="9"/>
  <c r="B726" i="9"/>
  <c r="E726" i="9"/>
  <c r="D726" i="9"/>
  <c r="C726" i="9"/>
  <c r="B461" i="9"/>
  <c r="E461" i="9"/>
  <c r="D461" i="9"/>
  <c r="C461" i="9"/>
  <c r="D730" i="9"/>
  <c r="E730" i="9"/>
  <c r="C730" i="9"/>
  <c r="B730" i="9"/>
  <c r="E944" i="9"/>
  <c r="D944" i="9"/>
  <c r="C944" i="9"/>
  <c r="B944" i="9"/>
  <c r="C636" i="9"/>
  <c r="D636" i="9"/>
  <c r="E636" i="9"/>
  <c r="B636" i="9"/>
  <c r="D816" i="9"/>
  <c r="C816" i="9"/>
  <c r="E816" i="9"/>
  <c r="B816" i="9"/>
  <c r="E870" i="9"/>
  <c r="D870" i="9"/>
  <c r="C870" i="9"/>
  <c r="B870" i="9"/>
  <c r="C848" i="9"/>
  <c r="E848" i="9"/>
  <c r="D848" i="9"/>
  <c r="B848" i="9"/>
  <c r="E272" i="9"/>
  <c r="C272" i="9"/>
  <c r="B272" i="9"/>
  <c r="D272" i="9"/>
  <c r="E351" i="9"/>
  <c r="B351" i="9"/>
  <c r="C351" i="9"/>
  <c r="D351" i="9"/>
  <c r="E232" i="9"/>
  <c r="D232" i="9"/>
  <c r="C232" i="9"/>
  <c r="B232" i="9"/>
  <c r="E297" i="9"/>
  <c r="C297" i="9"/>
  <c r="B297" i="9"/>
  <c r="D297" i="9"/>
  <c r="D403" i="9"/>
  <c r="E403" i="9"/>
  <c r="C403" i="9"/>
  <c r="B403" i="9"/>
  <c r="E561" i="9"/>
  <c r="D561" i="9"/>
  <c r="C561" i="9"/>
  <c r="B561" i="9"/>
  <c r="E185" i="9"/>
  <c r="C185" i="9"/>
  <c r="B185" i="9"/>
  <c r="D185" i="9"/>
  <c r="E236" i="9"/>
  <c r="D236" i="9"/>
  <c r="C236" i="9"/>
  <c r="B236" i="9"/>
  <c r="D475" i="9"/>
  <c r="E475" i="9"/>
  <c r="C475" i="9"/>
  <c r="B475" i="9"/>
  <c r="E231" i="9"/>
  <c r="B231" i="9"/>
  <c r="C231" i="9"/>
  <c r="D231" i="9"/>
  <c r="E333" i="9"/>
  <c r="C333" i="9"/>
  <c r="B333" i="9"/>
  <c r="D333" i="9"/>
  <c r="E183" i="9"/>
  <c r="D183" i="9"/>
  <c r="B183" i="9"/>
  <c r="C183" i="9"/>
  <c r="D251" i="9"/>
  <c r="E251" i="9"/>
  <c r="B251" i="9"/>
  <c r="C251" i="9"/>
  <c r="D186" i="9"/>
  <c r="C186" i="9"/>
  <c r="B186" i="9"/>
  <c r="E186" i="9"/>
  <c r="E246" i="9"/>
  <c r="B246" i="9"/>
  <c r="D246" i="9"/>
  <c r="C246" i="9"/>
  <c r="D491" i="9"/>
  <c r="E491" i="9"/>
  <c r="C491" i="9"/>
  <c r="B491" i="9"/>
  <c r="C237" i="9"/>
  <c r="B237" i="9"/>
  <c r="E237" i="9"/>
  <c r="D237" i="9"/>
  <c r="D540" i="9"/>
  <c r="C540" i="9"/>
  <c r="E540" i="9"/>
  <c r="B540" i="9"/>
  <c r="E196" i="9"/>
  <c r="B196" i="9"/>
  <c r="D196" i="9"/>
  <c r="C196" i="9"/>
  <c r="C338" i="9"/>
  <c r="D338" i="9"/>
  <c r="B338" i="9"/>
  <c r="E338" i="9"/>
  <c r="E192" i="9"/>
  <c r="D192" i="9"/>
  <c r="C192" i="9"/>
  <c r="B192" i="9"/>
  <c r="E228" i="9"/>
  <c r="D228" i="9"/>
  <c r="C228" i="9"/>
  <c r="B228" i="9"/>
  <c r="E358" i="9"/>
  <c r="B358" i="9"/>
  <c r="D358" i="9"/>
  <c r="C358" i="9"/>
  <c r="E321" i="9"/>
  <c r="B321" i="9"/>
  <c r="C321" i="9"/>
  <c r="D321" i="9"/>
  <c r="D467" i="9"/>
  <c r="C467" i="9"/>
  <c r="B467" i="9"/>
  <c r="E467" i="9"/>
  <c r="E280" i="9"/>
  <c r="D280" i="9"/>
  <c r="C280" i="9"/>
  <c r="B280" i="9"/>
  <c r="D331" i="9"/>
  <c r="E331" i="9"/>
  <c r="B331" i="9"/>
  <c r="C331" i="9"/>
  <c r="D387" i="9"/>
  <c r="E387" i="9"/>
  <c r="C387" i="9"/>
  <c r="B387" i="9"/>
  <c r="D552" i="9"/>
  <c r="E552" i="9"/>
  <c r="B552" i="9"/>
  <c r="C552" i="9"/>
  <c r="E300" i="9"/>
  <c r="D300" i="9"/>
  <c r="C300" i="9"/>
  <c r="B300" i="9"/>
  <c r="D352" i="9"/>
  <c r="C352" i="9"/>
  <c r="B352" i="9"/>
  <c r="E352" i="9"/>
  <c r="E380" i="9"/>
  <c r="D380" i="9"/>
  <c r="C380" i="9"/>
  <c r="B380" i="9"/>
  <c r="B469" i="9"/>
  <c r="D469" i="9"/>
  <c r="E469" i="9"/>
  <c r="C469" i="9"/>
  <c r="E295" i="9"/>
  <c r="B295" i="9"/>
  <c r="C295" i="9"/>
  <c r="D295" i="9"/>
  <c r="D402" i="9"/>
  <c r="E402" i="9"/>
  <c r="B402" i="9"/>
  <c r="C402" i="9"/>
  <c r="B477" i="9"/>
  <c r="E477" i="9"/>
  <c r="D477" i="9"/>
  <c r="C477" i="9"/>
  <c r="B293" i="9"/>
  <c r="E293" i="9"/>
  <c r="D293" i="9"/>
  <c r="C293" i="9"/>
  <c r="E340" i="9"/>
  <c r="B340" i="9"/>
  <c r="D340" i="9"/>
  <c r="C340" i="9"/>
  <c r="E391" i="9"/>
  <c r="C391" i="9"/>
  <c r="B391" i="9"/>
  <c r="D391" i="9"/>
  <c r="C457" i="9"/>
  <c r="B457" i="9"/>
  <c r="E457" i="9"/>
  <c r="D457" i="9"/>
  <c r="E281" i="9"/>
  <c r="C281" i="9"/>
  <c r="B281" i="9"/>
  <c r="D281" i="9"/>
  <c r="D370" i="9"/>
  <c r="E370" i="9"/>
  <c r="B370" i="9"/>
  <c r="C370" i="9"/>
  <c r="D414" i="9"/>
  <c r="C414" i="9"/>
  <c r="E414" i="9"/>
  <c r="B414" i="9"/>
  <c r="D435" i="9"/>
  <c r="E435" i="9"/>
  <c r="C435" i="9"/>
  <c r="B435" i="9"/>
  <c r="E501" i="9"/>
  <c r="D501" i="9"/>
  <c r="C501" i="9"/>
  <c r="B501" i="9"/>
  <c r="D538" i="9"/>
  <c r="C538" i="9"/>
  <c r="B538" i="9"/>
  <c r="E538" i="9"/>
  <c r="B568" i="9"/>
  <c r="E568" i="9"/>
  <c r="D568" i="9"/>
  <c r="C568" i="9"/>
  <c r="C770" i="9"/>
  <c r="D770" i="9"/>
  <c r="B770" i="9"/>
  <c r="E770" i="9"/>
  <c r="D522" i="9"/>
  <c r="C522" i="9"/>
  <c r="B522" i="9"/>
  <c r="E522" i="9"/>
  <c r="E771" i="9"/>
  <c r="D771" i="9"/>
  <c r="C771" i="9"/>
  <c r="B771" i="9"/>
  <c r="D442" i="9"/>
  <c r="C442" i="9"/>
  <c r="B442" i="9"/>
  <c r="E442" i="9"/>
  <c r="D499" i="9"/>
  <c r="E499" i="9"/>
  <c r="C499" i="9"/>
  <c r="B499" i="9"/>
  <c r="E564" i="9"/>
  <c r="B564" i="9"/>
  <c r="D564" i="9"/>
  <c r="C564" i="9"/>
  <c r="E626" i="9"/>
  <c r="C626" i="9"/>
  <c r="B626" i="9"/>
  <c r="D626" i="9"/>
  <c r="D444" i="9"/>
  <c r="C444" i="9"/>
  <c r="B444" i="9"/>
  <c r="E444" i="9"/>
  <c r="C537" i="9"/>
  <c r="B537" i="9"/>
  <c r="E537" i="9"/>
  <c r="D537" i="9"/>
  <c r="D578" i="9"/>
  <c r="B578" i="9"/>
  <c r="C578" i="9"/>
  <c r="E578" i="9"/>
  <c r="E958" i="9"/>
  <c r="D958" i="9"/>
  <c r="C958" i="9"/>
  <c r="B958" i="9"/>
  <c r="E495" i="9"/>
  <c r="B495" i="9"/>
  <c r="C495" i="9"/>
  <c r="D495" i="9"/>
  <c r="E718" i="9"/>
  <c r="D718" i="9"/>
  <c r="C718" i="9"/>
  <c r="B718" i="9"/>
  <c r="D459" i="9"/>
  <c r="E459" i="9"/>
  <c r="C459" i="9"/>
  <c r="B459" i="9"/>
  <c r="E506" i="9"/>
  <c r="D506" i="9"/>
  <c r="C506" i="9"/>
  <c r="B506" i="9"/>
  <c r="D548" i="9"/>
  <c r="B548" i="9"/>
  <c r="E548" i="9"/>
  <c r="C548" i="9"/>
  <c r="E601" i="9"/>
  <c r="C601" i="9"/>
  <c r="D601" i="9"/>
  <c r="B601" i="9"/>
  <c r="C781" i="9"/>
  <c r="D781" i="9"/>
  <c r="B781" i="9"/>
  <c r="E781" i="9"/>
  <c r="D639" i="9"/>
  <c r="B639" i="9"/>
  <c r="E639" i="9"/>
  <c r="C639" i="9"/>
  <c r="E677" i="9"/>
  <c r="D677" i="9"/>
  <c r="C677" i="9"/>
  <c r="B677" i="9"/>
  <c r="E720" i="9"/>
  <c r="D720" i="9"/>
  <c r="C720" i="9"/>
  <c r="B720" i="9"/>
  <c r="B790" i="9"/>
  <c r="E790" i="9"/>
  <c r="D790" i="9"/>
  <c r="C790" i="9"/>
  <c r="D632" i="9"/>
  <c r="C632" i="9"/>
  <c r="E632" i="9"/>
  <c r="B632" i="9"/>
  <c r="E707" i="9"/>
  <c r="D707" i="9"/>
  <c r="C707" i="9"/>
  <c r="B707" i="9"/>
  <c r="E834" i="9"/>
  <c r="C834" i="9"/>
  <c r="B834" i="9"/>
  <c r="D834" i="9"/>
  <c r="E696" i="9"/>
  <c r="B696" i="9"/>
  <c r="C696" i="9"/>
  <c r="D696" i="9"/>
  <c r="E745" i="9"/>
  <c r="D745" i="9"/>
  <c r="B745" i="9"/>
  <c r="C745" i="9"/>
  <c r="D881" i="9"/>
  <c r="E881" i="9"/>
  <c r="C881" i="9"/>
  <c r="B881" i="9"/>
  <c r="C630" i="9"/>
  <c r="B630" i="9"/>
  <c r="E630" i="9"/>
  <c r="D630" i="9"/>
  <c r="D664" i="9"/>
  <c r="B664" i="9"/>
  <c r="E664" i="9"/>
  <c r="C664" i="9"/>
  <c r="E703" i="9"/>
  <c r="B703" i="9"/>
  <c r="D703" i="9"/>
  <c r="C703" i="9"/>
  <c r="D794" i="9"/>
  <c r="B794" i="9"/>
  <c r="E794" i="9"/>
  <c r="C794" i="9"/>
  <c r="E970" i="9"/>
  <c r="D970" i="9"/>
  <c r="C970" i="9"/>
  <c r="B970" i="9"/>
  <c r="C628" i="9"/>
  <c r="D628" i="9"/>
  <c r="E628" i="9"/>
  <c r="B628" i="9"/>
  <c r="B673" i="9"/>
  <c r="C673" i="9"/>
  <c r="E673" i="9"/>
  <c r="D673" i="9"/>
  <c r="E704" i="9"/>
  <c r="B704" i="9"/>
  <c r="D704" i="9"/>
  <c r="C704" i="9"/>
  <c r="B755" i="9"/>
  <c r="E755" i="9"/>
  <c r="D755" i="9"/>
  <c r="C755" i="9"/>
  <c r="D995" i="9"/>
  <c r="E995" i="9"/>
  <c r="C995" i="9"/>
  <c r="B995" i="9"/>
  <c r="C692" i="9"/>
  <c r="E692" i="9"/>
  <c r="D692" i="9"/>
  <c r="B692" i="9"/>
  <c r="B769" i="9"/>
  <c r="D769" i="9"/>
  <c r="C769" i="9"/>
  <c r="E769" i="9"/>
  <c r="C805" i="9"/>
  <c r="B805" i="9"/>
  <c r="E805" i="9"/>
  <c r="D805" i="9"/>
  <c r="B877" i="9"/>
  <c r="D877" i="9"/>
  <c r="C877" i="9"/>
  <c r="E877" i="9"/>
  <c r="E926" i="9"/>
  <c r="D926" i="9"/>
  <c r="C926" i="9"/>
  <c r="B926" i="9"/>
  <c r="E992" i="9"/>
  <c r="B992" i="9"/>
  <c r="C992" i="9"/>
  <c r="D992" i="9"/>
  <c r="C849" i="9"/>
  <c r="E849" i="9"/>
  <c r="D849" i="9"/>
  <c r="B849" i="9"/>
  <c r="E882" i="9"/>
  <c r="D882" i="9"/>
  <c r="C882" i="9"/>
  <c r="B882" i="9"/>
  <c r="E942" i="9"/>
  <c r="D942" i="9"/>
  <c r="C942" i="9"/>
  <c r="B942" i="9"/>
  <c r="E998" i="9"/>
  <c r="C998" i="9"/>
  <c r="D998" i="9"/>
  <c r="B998" i="9"/>
  <c r="E919" i="9"/>
  <c r="C919" i="9"/>
  <c r="B919" i="9"/>
  <c r="D919" i="9"/>
  <c r="E994" i="9"/>
  <c r="D994" i="9"/>
  <c r="C994" i="9"/>
  <c r="B994" i="9"/>
  <c r="C828" i="9"/>
  <c r="B828" i="9"/>
  <c r="E828" i="9"/>
  <c r="D828" i="9"/>
  <c r="B893" i="9"/>
  <c r="E893" i="9"/>
  <c r="D893" i="9"/>
  <c r="C893" i="9"/>
  <c r="B957" i="9"/>
  <c r="E957" i="9"/>
  <c r="D957" i="9"/>
  <c r="C957" i="9"/>
  <c r="E778" i="9"/>
  <c r="B778" i="9"/>
  <c r="C778" i="9"/>
  <c r="D778" i="9"/>
  <c r="B850" i="9"/>
  <c r="E850" i="9"/>
  <c r="C850" i="9"/>
  <c r="D850" i="9"/>
  <c r="B909" i="9"/>
  <c r="D909" i="9"/>
  <c r="C909" i="9"/>
  <c r="E909" i="9"/>
  <c r="E775" i="9"/>
  <c r="C775" i="9"/>
  <c r="B775" i="9"/>
  <c r="D775" i="9"/>
  <c r="B845" i="9"/>
  <c r="D845" i="9"/>
  <c r="C845" i="9"/>
  <c r="E845" i="9"/>
  <c r="D891" i="9"/>
  <c r="B891" i="9"/>
  <c r="E891" i="9"/>
  <c r="C891" i="9"/>
  <c r="E982" i="9"/>
  <c r="C982" i="9"/>
  <c r="D982" i="9"/>
  <c r="B982" i="9"/>
  <c r="D899" i="9"/>
  <c r="E899" i="9"/>
  <c r="C899" i="9"/>
  <c r="B899" i="9"/>
  <c r="D936" i="9"/>
  <c r="E936" i="9"/>
  <c r="C936" i="9"/>
  <c r="B936" i="9"/>
  <c r="D243" i="9"/>
  <c r="E243" i="9"/>
  <c r="B243" i="9"/>
  <c r="C243" i="9"/>
  <c r="E249" i="9"/>
  <c r="C249" i="9"/>
  <c r="B249" i="9"/>
  <c r="D249" i="9"/>
  <c r="E194" i="9"/>
  <c r="D194" i="9"/>
  <c r="C194" i="9"/>
  <c r="B194" i="9"/>
  <c r="C563" i="9"/>
  <c r="E563" i="9"/>
  <c r="D563" i="9"/>
  <c r="B563" i="9"/>
  <c r="B296" i="9"/>
  <c r="E296" i="9"/>
  <c r="D296" i="9"/>
  <c r="C296" i="9"/>
  <c r="E583" i="9"/>
  <c r="B583" i="9"/>
  <c r="D583" i="9"/>
  <c r="C583" i="9"/>
  <c r="D569" i="9"/>
  <c r="C569" i="9"/>
  <c r="B569" i="9"/>
  <c r="E569" i="9"/>
  <c r="C417" i="9"/>
  <c r="D417" i="9"/>
  <c r="B417" i="9"/>
  <c r="E417" i="9"/>
  <c r="E609" i="9"/>
  <c r="D609" i="9"/>
  <c r="C609" i="9"/>
  <c r="B609" i="9"/>
  <c r="C714" i="9"/>
  <c r="B714" i="9"/>
  <c r="D714" i="9"/>
  <c r="E714" i="9"/>
  <c r="B667" i="9"/>
  <c r="D667" i="9"/>
  <c r="E667" i="9"/>
  <c r="C667" i="9"/>
  <c r="E710" i="9"/>
  <c r="C710" i="9"/>
  <c r="B710" i="9"/>
  <c r="D710" i="9"/>
  <c r="E886" i="9"/>
  <c r="D886" i="9"/>
  <c r="C886" i="9"/>
  <c r="B886" i="9"/>
  <c r="E892" i="9"/>
  <c r="D892" i="9"/>
  <c r="B892" i="9"/>
  <c r="C892" i="9"/>
  <c r="E783" i="9"/>
  <c r="C783" i="9"/>
  <c r="D783" i="9"/>
  <c r="B783" i="9"/>
  <c r="E903" i="9"/>
  <c r="C903" i="9"/>
  <c r="B903" i="9"/>
  <c r="D903" i="9"/>
  <c r="C858" i="9"/>
  <c r="B858" i="9"/>
  <c r="E858" i="9"/>
  <c r="D858" i="9"/>
  <c r="D939" i="9"/>
  <c r="E939" i="9"/>
  <c r="C939" i="9"/>
  <c r="B939" i="9"/>
  <c r="E180" i="9"/>
  <c r="D180" i="9"/>
  <c r="C180" i="9"/>
  <c r="B180" i="9"/>
  <c r="E301" i="9"/>
  <c r="C301" i="9"/>
  <c r="B301" i="9"/>
  <c r="D301" i="9"/>
  <c r="E199" i="9"/>
  <c r="B199" i="9"/>
  <c r="C199" i="9"/>
  <c r="D199" i="9"/>
  <c r="E253" i="9"/>
  <c r="D253" i="9"/>
  <c r="C253" i="9"/>
  <c r="B253" i="9"/>
  <c r="E164" i="9"/>
  <c r="D164" i="9"/>
  <c r="C164" i="9"/>
  <c r="B164" i="9"/>
  <c r="E241" i="9"/>
  <c r="C241" i="9"/>
  <c r="B241" i="9"/>
  <c r="D241" i="9"/>
  <c r="E157" i="9"/>
  <c r="D157" i="9"/>
  <c r="C157" i="9"/>
  <c r="B157" i="9"/>
  <c r="E212" i="9"/>
  <c r="D212" i="9"/>
  <c r="C212" i="9"/>
  <c r="B212" i="9"/>
  <c r="E294" i="9"/>
  <c r="B294" i="9"/>
  <c r="D294" i="9"/>
  <c r="C294" i="9"/>
  <c r="E193" i="9"/>
  <c r="C193" i="9"/>
  <c r="B193" i="9"/>
  <c r="D193" i="9"/>
  <c r="C306" i="9"/>
  <c r="D306" i="9"/>
  <c r="B306" i="9"/>
  <c r="E306" i="9"/>
  <c r="E172" i="9"/>
  <c r="C172" i="9"/>
  <c r="B172" i="9"/>
  <c r="D172" i="9"/>
  <c r="C242" i="9"/>
  <c r="D242" i="9"/>
  <c r="B242" i="9"/>
  <c r="E242" i="9"/>
  <c r="B168" i="9"/>
  <c r="E168" i="9"/>
  <c r="D168" i="9"/>
  <c r="C168" i="9"/>
  <c r="E222" i="9"/>
  <c r="B222" i="9"/>
  <c r="C222" i="9"/>
  <c r="D222" i="9"/>
  <c r="D389" i="9"/>
  <c r="C389" i="9"/>
  <c r="B389" i="9"/>
  <c r="E389" i="9"/>
  <c r="E198" i="9"/>
  <c r="B198" i="9"/>
  <c r="C198" i="9"/>
  <c r="D198" i="9"/>
  <c r="E245" i="9"/>
  <c r="D245" i="9"/>
  <c r="C245" i="9"/>
  <c r="B245" i="9"/>
  <c r="B611" i="9"/>
  <c r="D611" i="9"/>
  <c r="E611" i="9"/>
  <c r="C611" i="9"/>
  <c r="E350" i="9"/>
  <c r="B350" i="9"/>
  <c r="C350" i="9"/>
  <c r="D350" i="9"/>
  <c r="C570" i="9"/>
  <c r="E570" i="9"/>
  <c r="B570" i="9"/>
  <c r="D570" i="9"/>
  <c r="E292" i="9"/>
  <c r="D292" i="9"/>
  <c r="C292" i="9"/>
  <c r="B292" i="9"/>
  <c r="E344" i="9"/>
  <c r="D344" i="9"/>
  <c r="C344" i="9"/>
  <c r="B344" i="9"/>
  <c r="D404" i="9"/>
  <c r="E404" i="9"/>
  <c r="C404" i="9"/>
  <c r="B404" i="9"/>
  <c r="E743" i="9"/>
  <c r="C743" i="9"/>
  <c r="D743" i="9"/>
  <c r="B743" i="9"/>
  <c r="D317" i="9"/>
  <c r="C317" i="9"/>
  <c r="B317" i="9"/>
  <c r="E317" i="9"/>
  <c r="E364" i="9"/>
  <c r="D364" i="9"/>
  <c r="C364" i="9"/>
  <c r="B364" i="9"/>
  <c r="E385" i="9"/>
  <c r="C385" i="9"/>
  <c r="B385" i="9"/>
  <c r="D385" i="9"/>
  <c r="E577" i="9"/>
  <c r="D577" i="9"/>
  <c r="C577" i="9"/>
  <c r="B577" i="9"/>
  <c r="E305" i="9"/>
  <c r="C305" i="9"/>
  <c r="B305" i="9"/>
  <c r="D305" i="9"/>
  <c r="D411" i="9"/>
  <c r="C411" i="9"/>
  <c r="B411" i="9"/>
  <c r="E411" i="9"/>
  <c r="D555" i="9"/>
  <c r="C555" i="9"/>
  <c r="E555" i="9"/>
  <c r="B555" i="9"/>
  <c r="C298" i="9"/>
  <c r="B298" i="9"/>
  <c r="E298" i="9"/>
  <c r="D298" i="9"/>
  <c r="B357" i="9"/>
  <c r="E357" i="9"/>
  <c r="D357" i="9"/>
  <c r="C357" i="9"/>
  <c r="E400" i="9"/>
  <c r="B400" i="9"/>
  <c r="D400" i="9"/>
  <c r="C400" i="9"/>
  <c r="E479" i="9"/>
  <c r="D479" i="9"/>
  <c r="B479" i="9"/>
  <c r="C479" i="9"/>
  <c r="E310" i="9"/>
  <c r="B310" i="9"/>
  <c r="D310" i="9"/>
  <c r="C310" i="9"/>
  <c r="D378" i="9"/>
  <c r="E378" i="9"/>
  <c r="B378" i="9"/>
  <c r="C378" i="9"/>
  <c r="D451" i="9"/>
  <c r="C451" i="9"/>
  <c r="E451" i="9"/>
  <c r="B451" i="9"/>
  <c r="C440" i="9"/>
  <c r="B440" i="9"/>
  <c r="E440" i="9"/>
  <c r="D440" i="9"/>
  <c r="E515" i="9"/>
  <c r="C515" i="9"/>
  <c r="B515" i="9"/>
  <c r="D515" i="9"/>
  <c r="E543" i="9"/>
  <c r="B543" i="9"/>
  <c r="D543" i="9"/>
  <c r="C543" i="9"/>
  <c r="B595" i="9"/>
  <c r="C595" i="9"/>
  <c r="D595" i="9"/>
  <c r="E595" i="9"/>
  <c r="D483" i="9"/>
  <c r="E483" i="9"/>
  <c r="C483" i="9"/>
  <c r="B483" i="9"/>
  <c r="C571" i="9"/>
  <c r="E571" i="9"/>
  <c r="D571" i="9"/>
  <c r="B571" i="9"/>
  <c r="D937" i="9"/>
  <c r="C937" i="9"/>
  <c r="B937" i="9"/>
  <c r="E937" i="9"/>
  <c r="D454" i="9"/>
  <c r="C454" i="9"/>
  <c r="B454" i="9"/>
  <c r="E454" i="9"/>
  <c r="D507" i="9"/>
  <c r="E507" i="9"/>
  <c r="C507" i="9"/>
  <c r="B507" i="9"/>
  <c r="D572" i="9"/>
  <c r="C572" i="9"/>
  <c r="B572" i="9"/>
  <c r="E572" i="9"/>
  <c r="E739" i="9"/>
  <c r="D739" i="9"/>
  <c r="C739" i="9"/>
  <c r="B739" i="9"/>
  <c r="D476" i="9"/>
  <c r="C476" i="9"/>
  <c r="B476" i="9"/>
  <c r="E476" i="9"/>
  <c r="C542" i="9"/>
  <c r="B542" i="9"/>
  <c r="E542" i="9"/>
  <c r="D542" i="9"/>
  <c r="C587" i="9"/>
  <c r="D587" i="9"/>
  <c r="B587" i="9"/>
  <c r="E587" i="9"/>
  <c r="B426" i="9"/>
  <c r="E426" i="9"/>
  <c r="D426" i="9"/>
  <c r="C426" i="9"/>
  <c r="B521" i="9"/>
  <c r="E521" i="9"/>
  <c r="D521" i="9"/>
  <c r="C521" i="9"/>
  <c r="D780" i="9"/>
  <c r="E780" i="9"/>
  <c r="C780" i="9"/>
  <c r="B780" i="9"/>
  <c r="E471" i="9"/>
  <c r="D471" i="9"/>
  <c r="C471" i="9"/>
  <c r="B471" i="9"/>
  <c r="D514" i="9"/>
  <c r="B514" i="9"/>
  <c r="C514" i="9"/>
  <c r="E514" i="9"/>
  <c r="C554" i="9"/>
  <c r="E554" i="9"/>
  <c r="B554" i="9"/>
  <c r="D554" i="9"/>
  <c r="E619" i="9"/>
  <c r="B619" i="9"/>
  <c r="D619" i="9"/>
  <c r="C619" i="9"/>
  <c r="E980" i="9"/>
  <c r="B980" i="9"/>
  <c r="C980" i="9"/>
  <c r="D980" i="9"/>
  <c r="E653" i="9"/>
  <c r="D653" i="9"/>
  <c r="C653" i="9"/>
  <c r="B653" i="9"/>
  <c r="E685" i="9"/>
  <c r="D685" i="9"/>
  <c r="C685" i="9"/>
  <c r="B685" i="9"/>
  <c r="E735" i="9"/>
  <c r="C735" i="9"/>
  <c r="B735" i="9"/>
  <c r="D735" i="9"/>
  <c r="E918" i="9"/>
  <c r="D918" i="9"/>
  <c r="C918" i="9"/>
  <c r="B918" i="9"/>
  <c r="D655" i="9"/>
  <c r="E655" i="9"/>
  <c r="C655" i="9"/>
  <c r="B655" i="9"/>
  <c r="E723" i="9"/>
  <c r="D723" i="9"/>
  <c r="C723" i="9"/>
  <c r="B723" i="9"/>
  <c r="E605" i="9"/>
  <c r="D605" i="9"/>
  <c r="C605" i="9"/>
  <c r="B605" i="9"/>
  <c r="D709" i="9"/>
  <c r="E709" i="9"/>
  <c r="B709" i="9"/>
  <c r="C709" i="9"/>
  <c r="E762" i="9"/>
  <c r="C762" i="9"/>
  <c r="D762" i="9"/>
  <c r="B762" i="9"/>
  <c r="E966" i="9"/>
  <c r="C966" i="9"/>
  <c r="D966" i="9"/>
  <c r="B966" i="9"/>
  <c r="D635" i="9"/>
  <c r="C635" i="9"/>
  <c r="B635" i="9"/>
  <c r="E635" i="9"/>
  <c r="C672" i="9"/>
  <c r="E672" i="9"/>
  <c r="D672" i="9"/>
  <c r="B672" i="9"/>
  <c r="B733" i="9"/>
  <c r="C733" i="9"/>
  <c r="D733" i="9"/>
  <c r="E733" i="9"/>
  <c r="E807" i="9"/>
  <c r="C807" i="9"/>
  <c r="B807" i="9"/>
  <c r="D807" i="9"/>
  <c r="D592" i="9"/>
  <c r="E592" i="9"/>
  <c r="C592" i="9"/>
  <c r="B592" i="9"/>
  <c r="C644" i="9"/>
  <c r="D644" i="9"/>
  <c r="E644" i="9"/>
  <c r="B644" i="9"/>
  <c r="B681" i="9"/>
  <c r="C681" i="9"/>
  <c r="E681" i="9"/>
  <c r="D681" i="9"/>
  <c r="D717" i="9"/>
  <c r="E717" i="9"/>
  <c r="B717" i="9"/>
  <c r="C717" i="9"/>
  <c r="C765" i="9"/>
  <c r="D765" i="9"/>
  <c r="B765" i="9"/>
  <c r="E765" i="9"/>
  <c r="E621" i="9"/>
  <c r="D621" i="9"/>
  <c r="C621" i="9"/>
  <c r="B621" i="9"/>
  <c r="D711" i="9"/>
  <c r="C711" i="9"/>
  <c r="E711" i="9"/>
  <c r="B711" i="9"/>
  <c r="D811" i="9"/>
  <c r="C811" i="9"/>
  <c r="E811" i="9"/>
  <c r="B811" i="9"/>
  <c r="D824" i="9"/>
  <c r="B824" i="9"/>
  <c r="C824" i="9"/>
  <c r="E824" i="9"/>
  <c r="E890" i="9"/>
  <c r="D890" i="9"/>
  <c r="C890" i="9"/>
  <c r="B890" i="9"/>
  <c r="E934" i="9"/>
  <c r="D934" i="9"/>
  <c r="C934" i="9"/>
  <c r="B934" i="9"/>
  <c r="E777" i="9"/>
  <c r="D777" i="9"/>
  <c r="C777" i="9"/>
  <c r="B777" i="9"/>
  <c r="D859" i="9"/>
  <c r="E859" i="9"/>
  <c r="C859" i="9"/>
  <c r="B859" i="9"/>
  <c r="E898" i="9"/>
  <c r="D898" i="9"/>
  <c r="C898" i="9"/>
  <c r="B898" i="9"/>
  <c r="E954" i="9"/>
  <c r="D954" i="9"/>
  <c r="C954" i="9"/>
  <c r="B954" i="9"/>
  <c r="E878" i="9"/>
  <c r="D878" i="9"/>
  <c r="C878" i="9"/>
  <c r="B878" i="9"/>
  <c r="E940" i="9"/>
  <c r="B940" i="9"/>
  <c r="D940" i="9"/>
  <c r="C940" i="9"/>
  <c r="C789" i="9"/>
  <c r="E789" i="9"/>
  <c r="B789" i="9"/>
  <c r="D789" i="9"/>
  <c r="B837" i="9"/>
  <c r="D837" i="9"/>
  <c r="C837" i="9"/>
  <c r="E837" i="9"/>
  <c r="E911" i="9"/>
  <c r="C911" i="9"/>
  <c r="B911" i="9"/>
  <c r="D911" i="9"/>
  <c r="D976" i="9"/>
  <c r="E976" i="9"/>
  <c r="B976" i="9"/>
  <c r="C976" i="9"/>
  <c r="B798" i="9"/>
  <c r="C798" i="9"/>
  <c r="E798" i="9"/>
  <c r="D798" i="9"/>
  <c r="C863" i="9"/>
  <c r="B863" i="9"/>
  <c r="E863" i="9"/>
  <c r="D863" i="9"/>
  <c r="B933" i="9"/>
  <c r="D933" i="9"/>
  <c r="C933" i="9"/>
  <c r="E933" i="9"/>
  <c r="C784" i="9"/>
  <c r="E784" i="9"/>
  <c r="B784" i="9"/>
  <c r="D784" i="9"/>
  <c r="D852" i="9"/>
  <c r="B852" i="9"/>
  <c r="C852" i="9"/>
  <c r="E852" i="9"/>
  <c r="C920" i="9"/>
  <c r="B920" i="9"/>
  <c r="D920" i="9"/>
  <c r="E920" i="9"/>
  <c r="E991" i="9"/>
  <c r="B991" i="9"/>
  <c r="C991" i="9"/>
  <c r="D991" i="9"/>
  <c r="D907" i="9"/>
  <c r="E907" i="9"/>
  <c r="C907" i="9"/>
  <c r="B907" i="9"/>
  <c r="D952" i="9"/>
  <c r="E952" i="9"/>
  <c r="B952" i="9"/>
  <c r="C952" i="9"/>
  <c r="E238" i="9"/>
  <c r="B238" i="9"/>
  <c r="D238" i="9"/>
  <c r="C238" i="9"/>
  <c r="C240" i="9"/>
  <c r="B240" i="9"/>
  <c r="E240" i="9"/>
  <c r="D240" i="9"/>
  <c r="E504" i="9"/>
  <c r="B504" i="9"/>
  <c r="D504" i="9"/>
  <c r="C504" i="9"/>
  <c r="E401" i="9"/>
  <c r="C401" i="9"/>
  <c r="B401" i="9"/>
  <c r="D401" i="9"/>
  <c r="E407" i="9"/>
  <c r="D407" i="9"/>
  <c r="C407" i="9"/>
  <c r="B407" i="9"/>
  <c r="C464" i="9"/>
  <c r="E464" i="9"/>
  <c r="D464" i="9"/>
  <c r="B464" i="9"/>
  <c r="B437" i="9"/>
  <c r="E437" i="9"/>
  <c r="D437" i="9"/>
  <c r="C437" i="9"/>
  <c r="D452" i="9"/>
  <c r="E452" i="9"/>
  <c r="C452" i="9"/>
  <c r="B452" i="9"/>
  <c r="C582" i="9"/>
  <c r="B582" i="9"/>
  <c r="E582" i="9"/>
  <c r="D582" i="9"/>
  <c r="E512" i="9"/>
  <c r="D512" i="9"/>
  <c r="C512" i="9"/>
  <c r="B512" i="9"/>
  <c r="E682" i="9"/>
  <c r="C682" i="9"/>
  <c r="B682" i="9"/>
  <c r="D682" i="9"/>
  <c r="E702" i="9"/>
  <c r="C702" i="9"/>
  <c r="B702" i="9"/>
  <c r="D702" i="9"/>
  <c r="C715" i="9"/>
  <c r="B715" i="9"/>
  <c r="E715" i="9"/>
  <c r="D715" i="9"/>
  <c r="E759" i="9"/>
  <c r="C759" i="9"/>
  <c r="B759" i="9"/>
  <c r="D759" i="9"/>
  <c r="E929" i="9"/>
  <c r="D929" i="9"/>
  <c r="C929" i="9"/>
  <c r="B929" i="9"/>
  <c r="B932" i="9"/>
  <c r="E932" i="9"/>
  <c r="D932" i="9"/>
  <c r="C932" i="9"/>
  <c r="B965" i="9"/>
  <c r="E965" i="9"/>
  <c r="D965" i="9"/>
  <c r="C965" i="9"/>
  <c r="D904" i="9"/>
  <c r="C904" i="9"/>
  <c r="B904" i="9"/>
  <c r="E904" i="9"/>
  <c r="D163" i="9"/>
  <c r="E163" i="9"/>
  <c r="C163" i="9"/>
  <c r="B163" i="9"/>
  <c r="D381" i="9"/>
  <c r="C381" i="9"/>
  <c r="B381" i="9"/>
  <c r="E381" i="9"/>
  <c r="E204" i="9"/>
  <c r="D204" i="9"/>
  <c r="C204" i="9"/>
  <c r="B204" i="9"/>
  <c r="E256" i="9"/>
  <c r="D256" i="9"/>
  <c r="C256" i="9"/>
  <c r="B256" i="9"/>
  <c r="E197" i="9"/>
  <c r="D197" i="9"/>
  <c r="C197" i="9"/>
  <c r="B197" i="9"/>
  <c r="E265" i="9"/>
  <c r="C265" i="9"/>
  <c r="B265" i="9"/>
  <c r="D265" i="9"/>
  <c r="E160" i="9"/>
  <c r="D160" i="9"/>
  <c r="C160" i="9"/>
  <c r="B160" i="9"/>
  <c r="D219" i="9"/>
  <c r="E219" i="9"/>
  <c r="B219" i="9"/>
  <c r="C219" i="9"/>
  <c r="E396" i="9"/>
  <c r="D396" i="9"/>
  <c r="C396" i="9"/>
  <c r="B396" i="9"/>
  <c r="D195" i="9"/>
  <c r="E195" i="9"/>
  <c r="C195" i="9"/>
  <c r="B195" i="9"/>
  <c r="E316" i="9"/>
  <c r="C316" i="9"/>
  <c r="B316" i="9"/>
  <c r="D316" i="9"/>
  <c r="C205" i="9"/>
  <c r="B205" i="9"/>
  <c r="E205" i="9"/>
  <c r="D205" i="9"/>
  <c r="E252" i="9"/>
  <c r="C252" i="9"/>
  <c r="B252" i="9"/>
  <c r="D252" i="9"/>
  <c r="B170" i="9"/>
  <c r="E170" i="9"/>
  <c r="D170" i="9"/>
  <c r="C170" i="9"/>
  <c r="E225" i="9"/>
  <c r="B225" i="9"/>
  <c r="C225" i="9"/>
  <c r="D225" i="9"/>
  <c r="E466" i="9"/>
  <c r="D466" i="9"/>
  <c r="C466" i="9"/>
  <c r="B466" i="9"/>
  <c r="E201" i="9"/>
  <c r="C201" i="9"/>
  <c r="B201" i="9"/>
  <c r="D201" i="9"/>
  <c r="E248" i="9"/>
  <c r="D248" i="9"/>
  <c r="C248" i="9"/>
  <c r="B248" i="9"/>
  <c r="E279" i="9"/>
  <c r="D279" i="9"/>
  <c r="C279" i="9"/>
  <c r="B279" i="9"/>
  <c r="E353" i="9"/>
  <c r="B353" i="9"/>
  <c r="C353" i="9"/>
  <c r="D353" i="9"/>
  <c r="E642" i="9"/>
  <c r="C642" i="9"/>
  <c r="B642" i="9"/>
  <c r="D642" i="9"/>
  <c r="D299" i="9"/>
  <c r="E299" i="9"/>
  <c r="B299" i="9"/>
  <c r="C299" i="9"/>
  <c r="C346" i="9"/>
  <c r="E346" i="9"/>
  <c r="D346" i="9"/>
  <c r="B346" i="9"/>
  <c r="D406" i="9"/>
  <c r="C406" i="9"/>
  <c r="B406" i="9"/>
  <c r="E406" i="9"/>
  <c r="E268" i="9"/>
  <c r="D268" i="9"/>
  <c r="C268" i="9"/>
  <c r="B268" i="9"/>
  <c r="D320" i="9"/>
  <c r="C320" i="9"/>
  <c r="B320" i="9"/>
  <c r="E320" i="9"/>
  <c r="E366" i="9"/>
  <c r="B366" i="9"/>
  <c r="D366" i="9"/>
  <c r="C366" i="9"/>
  <c r="E388" i="9"/>
  <c r="D388" i="9"/>
  <c r="C388" i="9"/>
  <c r="B388" i="9"/>
  <c r="D708" i="9"/>
  <c r="E708" i="9"/>
  <c r="C708" i="9"/>
  <c r="B708" i="9"/>
  <c r="E327" i="9"/>
  <c r="B327" i="9"/>
  <c r="C327" i="9"/>
  <c r="D327" i="9"/>
  <c r="B413" i="9"/>
  <c r="D413" i="9"/>
  <c r="C413" i="9"/>
  <c r="E413" i="9"/>
  <c r="E261" i="9"/>
  <c r="D261" i="9"/>
  <c r="C261" i="9"/>
  <c r="B261" i="9"/>
  <c r="E308" i="9"/>
  <c r="B308" i="9"/>
  <c r="D308" i="9"/>
  <c r="C308" i="9"/>
  <c r="B360" i="9"/>
  <c r="E360" i="9"/>
  <c r="D360" i="9"/>
  <c r="C360" i="9"/>
  <c r="B405" i="9"/>
  <c r="C405" i="9"/>
  <c r="E405" i="9"/>
  <c r="D405" i="9"/>
  <c r="C508" i="9"/>
  <c r="E508" i="9"/>
  <c r="D508" i="9"/>
  <c r="B508" i="9"/>
  <c r="E313" i="9"/>
  <c r="C313" i="9"/>
  <c r="B313" i="9"/>
  <c r="D313" i="9"/>
  <c r="D384" i="9"/>
  <c r="C384" i="9"/>
  <c r="E384" i="9"/>
  <c r="B384" i="9"/>
  <c r="C465" i="9"/>
  <c r="E465" i="9"/>
  <c r="D465" i="9"/>
  <c r="B465" i="9"/>
  <c r="C449" i="9"/>
  <c r="D449" i="9"/>
  <c r="B449" i="9"/>
  <c r="E449" i="9"/>
  <c r="C519" i="9"/>
  <c r="E519" i="9"/>
  <c r="B519" i="9"/>
  <c r="D519" i="9"/>
  <c r="E550" i="9"/>
  <c r="D550" i="9"/>
  <c r="C550" i="9"/>
  <c r="B550" i="9"/>
  <c r="D603" i="9"/>
  <c r="C603" i="9"/>
  <c r="E603" i="9"/>
  <c r="B603" i="9"/>
  <c r="B485" i="9"/>
  <c r="E485" i="9"/>
  <c r="D485" i="9"/>
  <c r="C485" i="9"/>
  <c r="C604" i="9"/>
  <c r="E604" i="9"/>
  <c r="D604" i="9"/>
  <c r="B604" i="9"/>
  <c r="E415" i="9"/>
  <c r="B415" i="9"/>
  <c r="D415" i="9"/>
  <c r="C415" i="9"/>
  <c r="D468" i="9"/>
  <c r="E468" i="9"/>
  <c r="C468" i="9"/>
  <c r="B468" i="9"/>
  <c r="D520" i="9"/>
  <c r="E520" i="9"/>
  <c r="B520" i="9"/>
  <c r="C520" i="9"/>
  <c r="B584" i="9"/>
  <c r="D584" i="9"/>
  <c r="C584" i="9"/>
  <c r="E584" i="9"/>
  <c r="C760" i="9"/>
  <c r="D760" i="9"/>
  <c r="E760" i="9"/>
  <c r="B760" i="9"/>
  <c r="D478" i="9"/>
  <c r="C478" i="9"/>
  <c r="E478" i="9"/>
  <c r="B478" i="9"/>
  <c r="E547" i="9"/>
  <c r="B547" i="9"/>
  <c r="C547" i="9"/>
  <c r="D547" i="9"/>
  <c r="E591" i="9"/>
  <c r="B591" i="9"/>
  <c r="D591" i="9"/>
  <c r="C591" i="9"/>
  <c r="D436" i="9"/>
  <c r="B436" i="9"/>
  <c r="E436" i="9"/>
  <c r="C436" i="9"/>
  <c r="E523" i="9"/>
  <c r="B523" i="9"/>
  <c r="C523" i="9"/>
  <c r="D523" i="9"/>
  <c r="D838" i="9"/>
  <c r="C838" i="9"/>
  <c r="E838" i="9"/>
  <c r="B838" i="9"/>
  <c r="D484" i="9"/>
  <c r="E484" i="9"/>
  <c r="B484" i="9"/>
  <c r="C484" i="9"/>
  <c r="B517" i="9"/>
  <c r="E517" i="9"/>
  <c r="C517" i="9"/>
  <c r="D517" i="9"/>
  <c r="E567" i="9"/>
  <c r="B567" i="9"/>
  <c r="D567" i="9"/>
  <c r="C567" i="9"/>
  <c r="E629" i="9"/>
  <c r="D629" i="9"/>
  <c r="C629" i="9"/>
  <c r="B629" i="9"/>
  <c r="E589" i="9"/>
  <c r="D589" i="9"/>
  <c r="C589" i="9"/>
  <c r="B589" i="9"/>
  <c r="E658" i="9"/>
  <c r="C658" i="9"/>
  <c r="B658" i="9"/>
  <c r="D658" i="9"/>
  <c r="E690" i="9"/>
  <c r="C690" i="9"/>
  <c r="B690" i="9"/>
  <c r="D690" i="9"/>
  <c r="C744" i="9"/>
  <c r="B744" i="9"/>
  <c r="D744" i="9"/>
  <c r="E744" i="9"/>
  <c r="D961" i="9"/>
  <c r="C961" i="9"/>
  <c r="B961" i="9"/>
  <c r="E961" i="9"/>
  <c r="D663" i="9"/>
  <c r="E663" i="9"/>
  <c r="C663" i="9"/>
  <c r="B663" i="9"/>
  <c r="C753" i="9"/>
  <c r="B753" i="9"/>
  <c r="E753" i="9"/>
  <c r="D753" i="9"/>
  <c r="C620" i="9"/>
  <c r="E620" i="9"/>
  <c r="D620" i="9"/>
  <c r="B620" i="9"/>
  <c r="D725" i="9"/>
  <c r="E725" i="9"/>
  <c r="C725" i="9"/>
  <c r="B725" i="9"/>
  <c r="D772" i="9"/>
  <c r="E772" i="9"/>
  <c r="C772" i="9"/>
  <c r="B772" i="9"/>
  <c r="B989" i="9"/>
  <c r="E989" i="9"/>
  <c r="D989" i="9"/>
  <c r="C989" i="9"/>
  <c r="C638" i="9"/>
  <c r="B638" i="9"/>
  <c r="E638" i="9"/>
  <c r="D638" i="9"/>
  <c r="E675" i="9"/>
  <c r="B675" i="9"/>
  <c r="C675" i="9"/>
  <c r="D675" i="9"/>
  <c r="D740" i="9"/>
  <c r="C740" i="9"/>
  <c r="B740" i="9"/>
  <c r="E740" i="9"/>
  <c r="E815" i="9"/>
  <c r="C815" i="9"/>
  <c r="D815" i="9"/>
  <c r="B815" i="9"/>
  <c r="E594" i="9"/>
  <c r="B594" i="9"/>
  <c r="C594" i="9"/>
  <c r="D594" i="9"/>
  <c r="B654" i="9"/>
  <c r="E654" i="9"/>
  <c r="D654" i="9"/>
  <c r="C654" i="9"/>
  <c r="B686" i="9"/>
  <c r="E686" i="9"/>
  <c r="D686" i="9"/>
  <c r="C686" i="9"/>
  <c r="D721" i="9"/>
  <c r="E721" i="9"/>
  <c r="C721" i="9"/>
  <c r="B721" i="9"/>
  <c r="E773" i="9"/>
  <c r="B773" i="9"/>
  <c r="C773" i="9"/>
  <c r="D773" i="9"/>
  <c r="C652" i="9"/>
  <c r="D652" i="9"/>
  <c r="E652" i="9"/>
  <c r="B652" i="9"/>
  <c r="E729" i="9"/>
  <c r="D729" i="9"/>
  <c r="C729" i="9"/>
  <c r="B729" i="9"/>
  <c r="E817" i="9"/>
  <c r="D817" i="9"/>
  <c r="C817" i="9"/>
  <c r="B817" i="9"/>
  <c r="C829" i="9"/>
  <c r="B829" i="9"/>
  <c r="E829" i="9"/>
  <c r="D829" i="9"/>
  <c r="C897" i="9"/>
  <c r="B897" i="9"/>
  <c r="D897" i="9"/>
  <c r="E897" i="9"/>
  <c r="E950" i="9"/>
  <c r="D950" i="9"/>
  <c r="C950" i="9"/>
  <c r="B950" i="9"/>
  <c r="C797" i="9"/>
  <c r="E797" i="9"/>
  <c r="B797" i="9"/>
  <c r="D797" i="9"/>
  <c r="E862" i="9"/>
  <c r="D862" i="9"/>
  <c r="C862" i="9"/>
  <c r="B862" i="9"/>
  <c r="E906" i="9"/>
  <c r="D906" i="9"/>
  <c r="C906" i="9"/>
  <c r="B906" i="9"/>
  <c r="E964" i="9"/>
  <c r="B964" i="9"/>
  <c r="C964" i="9"/>
  <c r="D964" i="9"/>
  <c r="B884" i="9"/>
  <c r="E884" i="9"/>
  <c r="C884" i="9"/>
  <c r="D884" i="9"/>
  <c r="E946" i="9"/>
  <c r="D946" i="9"/>
  <c r="C946" i="9"/>
  <c r="B946" i="9"/>
  <c r="B806" i="9"/>
  <c r="D806" i="9"/>
  <c r="C806" i="9"/>
  <c r="E806" i="9"/>
  <c r="C840" i="9"/>
  <c r="D840" i="9"/>
  <c r="B840" i="9"/>
  <c r="E840" i="9"/>
  <c r="B917" i="9"/>
  <c r="E917" i="9"/>
  <c r="D917" i="9"/>
  <c r="C917" i="9"/>
  <c r="D979" i="9"/>
  <c r="E979" i="9"/>
  <c r="C979" i="9"/>
  <c r="B979" i="9"/>
  <c r="C801" i="9"/>
  <c r="E801" i="9"/>
  <c r="D801" i="9"/>
  <c r="B801" i="9"/>
  <c r="C866" i="9"/>
  <c r="B866" i="9"/>
  <c r="E866" i="9"/>
  <c r="D866" i="9"/>
  <c r="E943" i="9"/>
  <c r="C943" i="9"/>
  <c r="B943" i="9"/>
  <c r="D943" i="9"/>
  <c r="E793" i="9"/>
  <c r="C793" i="9"/>
  <c r="D793" i="9"/>
  <c r="B793" i="9"/>
  <c r="E860" i="9"/>
  <c r="D860" i="9"/>
  <c r="C860" i="9"/>
  <c r="B860" i="9"/>
  <c r="D923" i="9"/>
  <c r="B923" i="9"/>
  <c r="E923" i="9"/>
  <c r="C923" i="9"/>
  <c r="B997" i="9"/>
  <c r="C997" i="9"/>
  <c r="E997" i="9"/>
  <c r="D997" i="9"/>
  <c r="E912" i="9"/>
  <c r="C912" i="9"/>
  <c r="D912" i="9"/>
  <c r="B912" i="9"/>
  <c r="D955" i="9"/>
  <c r="E955" i="9"/>
  <c r="C955" i="9"/>
  <c r="B955" i="9"/>
  <c r="D187" i="9"/>
  <c r="E187" i="9"/>
  <c r="B187" i="9"/>
  <c r="C187" i="9"/>
  <c r="E190" i="9"/>
  <c r="B190" i="9"/>
  <c r="C190" i="9"/>
  <c r="D190" i="9"/>
  <c r="E348" i="9"/>
  <c r="C348" i="9"/>
  <c r="B348" i="9"/>
  <c r="D348" i="9"/>
  <c r="C282" i="9"/>
  <c r="E282" i="9"/>
  <c r="D282" i="9"/>
  <c r="B282" i="9"/>
  <c r="E302" i="9"/>
  <c r="B302" i="9"/>
  <c r="D302" i="9"/>
  <c r="C302" i="9"/>
  <c r="E303" i="9"/>
  <c r="B303" i="9"/>
  <c r="C303" i="9"/>
  <c r="D303" i="9"/>
  <c r="E513" i="9"/>
  <c r="D513" i="9"/>
  <c r="C513" i="9"/>
  <c r="B513" i="9"/>
  <c r="E505" i="9"/>
  <c r="D505" i="9"/>
  <c r="C505" i="9"/>
  <c r="B505" i="9"/>
  <c r="C752" i="9"/>
  <c r="B752" i="9"/>
  <c r="D752" i="9"/>
  <c r="E752" i="9"/>
  <c r="E647" i="9"/>
  <c r="C647" i="9"/>
  <c r="D647" i="9"/>
  <c r="B647" i="9"/>
  <c r="D754" i="9"/>
  <c r="B754" i="9"/>
  <c r="E754" i="9"/>
  <c r="C754" i="9"/>
  <c r="B590" i="9"/>
  <c r="E590" i="9"/>
  <c r="D590" i="9"/>
  <c r="C590" i="9"/>
  <c r="C698" i="9"/>
  <c r="B698" i="9"/>
  <c r="E698" i="9"/>
  <c r="D698" i="9"/>
  <c r="B774" i="9"/>
  <c r="E774" i="9"/>
  <c r="D774" i="9"/>
  <c r="C774" i="9"/>
  <c r="B830" i="9"/>
  <c r="D830" i="9"/>
  <c r="C830" i="9"/>
  <c r="E830" i="9"/>
  <c r="C792" i="9"/>
  <c r="D792" i="9"/>
  <c r="E792" i="9"/>
  <c r="B792" i="9"/>
  <c r="E988" i="9"/>
  <c r="B988" i="9"/>
  <c r="C988" i="9"/>
  <c r="D988" i="9"/>
  <c r="E175" i="9"/>
  <c r="B175" i="9"/>
  <c r="C175" i="9"/>
  <c r="D175" i="9"/>
  <c r="E223" i="9"/>
  <c r="B223" i="9"/>
  <c r="C223" i="9"/>
  <c r="D223" i="9"/>
  <c r="E173" i="9"/>
  <c r="D173" i="9"/>
  <c r="C173" i="9"/>
  <c r="B173" i="9"/>
  <c r="D211" i="9"/>
  <c r="E211" i="9"/>
  <c r="C211" i="9"/>
  <c r="B211" i="9"/>
  <c r="C258" i="9"/>
  <c r="D258" i="9"/>
  <c r="B258" i="9"/>
  <c r="E258" i="9"/>
  <c r="E200" i="9"/>
  <c r="D200" i="9"/>
  <c r="C200" i="9"/>
  <c r="B200" i="9"/>
  <c r="C274" i="9"/>
  <c r="D274" i="9"/>
  <c r="B274" i="9"/>
  <c r="E274" i="9"/>
  <c r="E162" i="9"/>
  <c r="D162" i="9"/>
  <c r="C162" i="9"/>
  <c r="B162" i="9"/>
  <c r="E229" i="9"/>
  <c r="D229" i="9"/>
  <c r="C229" i="9"/>
  <c r="B229" i="9"/>
  <c r="E423" i="9"/>
  <c r="C423" i="9"/>
  <c r="D423" i="9"/>
  <c r="B423" i="9"/>
  <c r="E207" i="9"/>
  <c r="D207" i="9"/>
  <c r="B207" i="9"/>
  <c r="C207" i="9"/>
  <c r="E336" i="9"/>
  <c r="C336" i="9"/>
  <c r="B336" i="9"/>
  <c r="D336" i="9"/>
  <c r="C208" i="9"/>
  <c r="B208" i="9"/>
  <c r="E208" i="9"/>
  <c r="D208" i="9"/>
  <c r="E287" i="9"/>
  <c r="B287" i="9"/>
  <c r="C287" i="9"/>
  <c r="D287" i="9"/>
  <c r="E174" i="9"/>
  <c r="B174" i="9"/>
  <c r="D174" i="9"/>
  <c r="C174" i="9"/>
  <c r="E247" i="9"/>
  <c r="D247" i="9"/>
  <c r="B247" i="9"/>
  <c r="C247" i="9"/>
  <c r="E500" i="9"/>
  <c r="C500" i="9"/>
  <c r="D500" i="9"/>
  <c r="B500" i="9"/>
  <c r="D203" i="9"/>
  <c r="E203" i="9"/>
  <c r="C203" i="9"/>
  <c r="B203" i="9"/>
  <c r="C250" i="9"/>
  <c r="E250" i="9"/>
  <c r="D250" i="9"/>
  <c r="B250" i="9"/>
  <c r="E286" i="9"/>
  <c r="B286" i="9"/>
  <c r="C286" i="9"/>
  <c r="D286" i="9"/>
  <c r="D395" i="9"/>
  <c r="E395" i="9"/>
  <c r="B395" i="9"/>
  <c r="C395" i="9"/>
  <c r="D732" i="9"/>
  <c r="E732" i="9"/>
  <c r="C732" i="9"/>
  <c r="B732" i="9"/>
  <c r="E309" i="9"/>
  <c r="D309" i="9"/>
  <c r="C309" i="9"/>
  <c r="B309" i="9"/>
  <c r="E356" i="9"/>
  <c r="D356" i="9"/>
  <c r="C356" i="9"/>
  <c r="B356" i="9"/>
  <c r="C416" i="9"/>
  <c r="B416" i="9"/>
  <c r="D416" i="9"/>
  <c r="E416" i="9"/>
  <c r="D275" i="9"/>
  <c r="E275" i="9"/>
  <c r="C275" i="9"/>
  <c r="B275" i="9"/>
  <c r="C322" i="9"/>
  <c r="E322" i="9"/>
  <c r="D322" i="9"/>
  <c r="B322" i="9"/>
  <c r="E369" i="9"/>
  <c r="C369" i="9"/>
  <c r="B369" i="9"/>
  <c r="D369" i="9"/>
  <c r="E390" i="9"/>
  <c r="B390" i="9"/>
  <c r="C390" i="9"/>
  <c r="D390" i="9"/>
  <c r="D844" i="9"/>
  <c r="C844" i="9"/>
  <c r="B844" i="9"/>
  <c r="E844" i="9"/>
  <c r="E334" i="9"/>
  <c r="B334" i="9"/>
  <c r="C334" i="9"/>
  <c r="D334" i="9"/>
  <c r="C441" i="9"/>
  <c r="B441" i="9"/>
  <c r="E441" i="9"/>
  <c r="D441" i="9"/>
  <c r="E264" i="9"/>
  <c r="D264" i="9"/>
  <c r="C264" i="9"/>
  <c r="B264" i="9"/>
  <c r="D315" i="9"/>
  <c r="E315" i="9"/>
  <c r="B315" i="9"/>
  <c r="C315" i="9"/>
  <c r="C362" i="9"/>
  <c r="B362" i="9"/>
  <c r="E362" i="9"/>
  <c r="D362" i="9"/>
  <c r="C408" i="9"/>
  <c r="E408" i="9"/>
  <c r="B408" i="9"/>
  <c r="D408" i="9"/>
  <c r="B534" i="9"/>
  <c r="C534" i="9"/>
  <c r="D534" i="9"/>
  <c r="E534" i="9"/>
  <c r="E335" i="9"/>
  <c r="D335" i="9"/>
  <c r="B335" i="9"/>
  <c r="C335" i="9"/>
  <c r="D386" i="9"/>
  <c r="E386" i="9"/>
  <c r="B386" i="9"/>
  <c r="C386" i="9"/>
  <c r="B509" i="9"/>
  <c r="E509" i="9"/>
  <c r="C509" i="9"/>
  <c r="D509" i="9"/>
  <c r="E458" i="9"/>
  <c r="D458" i="9"/>
  <c r="C458" i="9"/>
  <c r="B458" i="9"/>
  <c r="E525" i="9"/>
  <c r="B525" i="9"/>
  <c r="D525" i="9"/>
  <c r="C525" i="9"/>
  <c r="E553" i="9"/>
  <c r="D553" i="9"/>
  <c r="C553" i="9"/>
  <c r="B553" i="9"/>
  <c r="D623" i="9"/>
  <c r="C623" i="9"/>
  <c r="B623" i="9"/>
  <c r="E623" i="9"/>
  <c r="E490" i="9"/>
  <c r="D490" i="9"/>
  <c r="C490" i="9"/>
  <c r="B490" i="9"/>
  <c r="E614" i="9"/>
  <c r="D614" i="9"/>
  <c r="C614" i="9"/>
  <c r="B614" i="9"/>
  <c r="D419" i="9"/>
  <c r="E419" i="9"/>
  <c r="C419" i="9"/>
  <c r="B419" i="9"/>
  <c r="D470" i="9"/>
  <c r="C470" i="9"/>
  <c r="B470" i="9"/>
  <c r="E470" i="9"/>
  <c r="B536" i="9"/>
  <c r="E536" i="9"/>
  <c r="C536" i="9"/>
  <c r="D536" i="9"/>
  <c r="B586" i="9"/>
  <c r="E586" i="9"/>
  <c r="D586" i="9"/>
  <c r="C586" i="9"/>
  <c r="E831" i="9"/>
  <c r="C831" i="9"/>
  <c r="B831" i="9"/>
  <c r="D831" i="9"/>
  <c r="E511" i="9"/>
  <c r="D511" i="9"/>
  <c r="B511" i="9"/>
  <c r="C511" i="9"/>
  <c r="C558" i="9"/>
  <c r="B558" i="9"/>
  <c r="E558" i="9"/>
  <c r="D558" i="9"/>
  <c r="E617" i="9"/>
  <c r="D617" i="9"/>
  <c r="C617" i="9"/>
  <c r="B617" i="9"/>
  <c r="C438" i="9"/>
  <c r="D438" i="9"/>
  <c r="E438" i="9"/>
  <c r="B438" i="9"/>
  <c r="E565" i="9"/>
  <c r="B565" i="9"/>
  <c r="D565" i="9"/>
  <c r="C565" i="9"/>
  <c r="D418" i="9"/>
  <c r="E418" i="9"/>
  <c r="C418" i="9"/>
  <c r="B418" i="9"/>
  <c r="D486" i="9"/>
  <c r="C486" i="9"/>
  <c r="B486" i="9"/>
  <c r="E486" i="9"/>
  <c r="C528" i="9"/>
  <c r="D528" i="9"/>
  <c r="E528" i="9"/>
  <c r="B528" i="9"/>
  <c r="B576" i="9"/>
  <c r="C576" i="9"/>
  <c r="E576" i="9"/>
  <c r="D576" i="9"/>
  <c r="E650" i="9"/>
  <c r="C650" i="9"/>
  <c r="B650" i="9"/>
  <c r="D650" i="9"/>
  <c r="E596" i="9"/>
  <c r="D596" i="9"/>
  <c r="C596" i="9"/>
  <c r="B596" i="9"/>
  <c r="E661" i="9"/>
  <c r="D661" i="9"/>
  <c r="C661" i="9"/>
  <c r="B661" i="9"/>
  <c r="E693" i="9"/>
  <c r="D693" i="9"/>
  <c r="C693" i="9"/>
  <c r="B693" i="9"/>
  <c r="B750" i="9"/>
  <c r="E750" i="9"/>
  <c r="D750" i="9"/>
  <c r="C750" i="9"/>
  <c r="E983" i="9"/>
  <c r="C983" i="9"/>
  <c r="B983" i="9"/>
  <c r="D983" i="9"/>
  <c r="D671" i="9"/>
  <c r="E671" i="9"/>
  <c r="B671" i="9"/>
  <c r="C671" i="9"/>
  <c r="D756" i="9"/>
  <c r="E756" i="9"/>
  <c r="C756" i="9"/>
  <c r="B756" i="9"/>
  <c r="D641" i="9"/>
  <c r="C641" i="9"/>
  <c r="B641" i="9"/>
  <c r="E641" i="9"/>
  <c r="E727" i="9"/>
  <c r="C727" i="9"/>
  <c r="D727" i="9"/>
  <c r="B727" i="9"/>
  <c r="E791" i="9"/>
  <c r="C791" i="9"/>
  <c r="B791" i="9"/>
  <c r="D791" i="9"/>
  <c r="D599" i="9"/>
  <c r="E599" i="9"/>
  <c r="B599" i="9"/>
  <c r="C599" i="9"/>
  <c r="C646" i="9"/>
  <c r="B646" i="9"/>
  <c r="E646" i="9"/>
  <c r="D646" i="9"/>
  <c r="E680" i="9"/>
  <c r="C680" i="9"/>
  <c r="B680" i="9"/>
  <c r="D680" i="9"/>
  <c r="D748" i="9"/>
  <c r="C748" i="9"/>
  <c r="B748" i="9"/>
  <c r="E748" i="9"/>
  <c r="B822" i="9"/>
  <c r="E822" i="9"/>
  <c r="D822" i="9"/>
  <c r="C822" i="9"/>
  <c r="D600" i="9"/>
  <c r="C600" i="9"/>
  <c r="E600" i="9"/>
  <c r="B600" i="9"/>
  <c r="B657" i="9"/>
  <c r="C657" i="9"/>
  <c r="E657" i="9"/>
  <c r="D657" i="9"/>
  <c r="B689" i="9"/>
  <c r="C689" i="9"/>
  <c r="E689" i="9"/>
  <c r="D689" i="9"/>
  <c r="E728" i="9"/>
  <c r="C728" i="9"/>
  <c r="B728" i="9"/>
  <c r="D728" i="9"/>
  <c r="D787" i="9"/>
  <c r="C787" i="9"/>
  <c r="B787" i="9"/>
  <c r="E787" i="9"/>
  <c r="C660" i="9"/>
  <c r="E660" i="9"/>
  <c r="D660" i="9"/>
  <c r="B660" i="9"/>
  <c r="B738" i="9"/>
  <c r="C738" i="9"/>
  <c r="D738" i="9"/>
  <c r="E738" i="9"/>
  <c r="D889" i="9"/>
  <c r="B889" i="9"/>
  <c r="E889" i="9"/>
  <c r="C889" i="9"/>
  <c r="D836" i="9"/>
  <c r="B836" i="9"/>
  <c r="C836" i="9"/>
  <c r="E836" i="9"/>
  <c r="E902" i="9"/>
  <c r="D902" i="9"/>
  <c r="C902" i="9"/>
  <c r="B902" i="9"/>
  <c r="C953" i="9"/>
  <c r="E953" i="9"/>
  <c r="D953" i="9"/>
  <c r="B953" i="9"/>
  <c r="D808" i="9"/>
  <c r="C808" i="9"/>
  <c r="B808" i="9"/>
  <c r="E808" i="9"/>
  <c r="E865" i="9"/>
  <c r="D865" i="9"/>
  <c r="B865" i="9"/>
  <c r="C865" i="9"/>
  <c r="E914" i="9"/>
  <c r="D914" i="9"/>
  <c r="C914" i="9"/>
  <c r="B914" i="9"/>
  <c r="E967" i="9"/>
  <c r="C967" i="9"/>
  <c r="B967" i="9"/>
  <c r="D967" i="9"/>
  <c r="C895" i="9"/>
  <c r="B895" i="9"/>
  <c r="D895" i="9"/>
  <c r="E895" i="9"/>
  <c r="C956" i="9"/>
  <c r="B956" i="9"/>
  <c r="E956" i="9"/>
  <c r="D956" i="9"/>
  <c r="C809" i="9"/>
  <c r="B809" i="9"/>
  <c r="D809" i="9"/>
  <c r="E809" i="9"/>
  <c r="E847" i="9"/>
  <c r="C847" i="9"/>
  <c r="D847" i="9"/>
  <c r="B847" i="9"/>
  <c r="E927" i="9"/>
  <c r="C927" i="9"/>
  <c r="B927" i="9"/>
  <c r="D927" i="9"/>
  <c r="E985" i="9"/>
  <c r="B985" i="9"/>
  <c r="D985" i="9"/>
  <c r="C985" i="9"/>
  <c r="D804" i="9"/>
  <c r="B804" i="9"/>
  <c r="E804" i="9"/>
  <c r="C804" i="9"/>
  <c r="C874" i="9"/>
  <c r="B874" i="9"/>
  <c r="E874" i="9"/>
  <c r="D874" i="9"/>
  <c r="B949" i="9"/>
  <c r="D949" i="9"/>
  <c r="C949" i="9"/>
  <c r="E949" i="9"/>
  <c r="D796" i="9"/>
  <c r="E796" i="9"/>
  <c r="C796" i="9"/>
  <c r="B796" i="9"/>
  <c r="B868" i="9"/>
  <c r="E868" i="9"/>
  <c r="D868" i="9"/>
  <c r="C868" i="9"/>
  <c r="B941" i="9"/>
  <c r="C941" i="9"/>
  <c r="E941" i="9"/>
  <c r="D941" i="9"/>
  <c r="B855" i="9"/>
  <c r="C855" i="9"/>
  <c r="D855" i="9"/>
  <c r="E855" i="9"/>
  <c r="D915" i="9"/>
  <c r="E915" i="9"/>
  <c r="C915" i="9"/>
  <c r="B915" i="9"/>
  <c r="D969" i="9"/>
  <c r="E969" i="9"/>
  <c r="C969" i="9"/>
  <c r="B969" i="9"/>
  <c r="E188" i="9"/>
  <c r="D188" i="9"/>
  <c r="C188" i="9"/>
  <c r="B188" i="9"/>
  <c r="C354" i="9"/>
  <c r="E354" i="9"/>
  <c r="D354" i="9"/>
  <c r="B354" i="9"/>
  <c r="D827" i="9"/>
  <c r="C827" i="9"/>
  <c r="E827" i="9"/>
  <c r="B827" i="9"/>
  <c r="D820" i="9"/>
  <c r="C820" i="9"/>
  <c r="B820" i="9"/>
  <c r="E820" i="9"/>
  <c r="B925" i="9"/>
  <c r="D925" i="9"/>
  <c r="C925" i="9"/>
  <c r="E925" i="9"/>
  <c r="E233" i="9"/>
  <c r="C233" i="9"/>
  <c r="B233" i="9"/>
  <c r="D233" i="9"/>
  <c r="E284" i="9"/>
  <c r="C284" i="9"/>
  <c r="B284" i="9"/>
  <c r="D284" i="9"/>
  <c r="E214" i="9"/>
  <c r="B214" i="9"/>
  <c r="D214" i="9"/>
  <c r="C214" i="9"/>
  <c r="D355" i="9"/>
  <c r="E355" i="9"/>
  <c r="C355" i="9"/>
  <c r="B355" i="9"/>
  <c r="C210" i="9"/>
  <c r="D210" i="9"/>
  <c r="B210" i="9"/>
  <c r="E210" i="9"/>
  <c r="E177" i="9"/>
  <c r="B177" i="9"/>
  <c r="C177" i="9"/>
  <c r="D177" i="9"/>
  <c r="E213" i="9"/>
  <c r="D213" i="9"/>
  <c r="C213" i="9"/>
  <c r="B213" i="9"/>
  <c r="E262" i="9"/>
  <c r="B262" i="9"/>
  <c r="C262" i="9"/>
  <c r="D262" i="9"/>
  <c r="E289" i="9"/>
  <c r="B289" i="9"/>
  <c r="C289" i="9"/>
  <c r="D289" i="9"/>
  <c r="D412" i="9"/>
  <c r="E412" i="9"/>
  <c r="B412" i="9"/>
  <c r="C412" i="9"/>
  <c r="E260" i="9"/>
  <c r="D260" i="9"/>
  <c r="C260" i="9"/>
  <c r="B260" i="9"/>
  <c r="E312" i="9"/>
  <c r="D312" i="9"/>
  <c r="C312" i="9"/>
  <c r="B312" i="9"/>
  <c r="D363" i="9"/>
  <c r="E363" i="9"/>
  <c r="B363" i="9"/>
  <c r="C363" i="9"/>
  <c r="B445" i="9"/>
  <c r="E445" i="9"/>
  <c r="C445" i="9"/>
  <c r="D445" i="9"/>
  <c r="D285" i="9"/>
  <c r="C285" i="9"/>
  <c r="B285" i="9"/>
  <c r="E285" i="9"/>
  <c r="E332" i="9"/>
  <c r="D332" i="9"/>
  <c r="C332" i="9"/>
  <c r="B332" i="9"/>
  <c r="E372" i="9"/>
  <c r="D372" i="9"/>
  <c r="C372" i="9"/>
  <c r="B372" i="9"/>
  <c r="C432" i="9"/>
  <c r="D432" i="9"/>
  <c r="E432" i="9"/>
  <c r="B432" i="9"/>
  <c r="E263" i="9"/>
  <c r="B263" i="9"/>
  <c r="C263" i="9"/>
  <c r="D263" i="9"/>
  <c r="E337" i="9"/>
  <c r="C337" i="9"/>
  <c r="B337" i="9"/>
  <c r="D337" i="9"/>
  <c r="C448" i="9"/>
  <c r="D448" i="9"/>
  <c r="B448" i="9"/>
  <c r="E448" i="9"/>
  <c r="C266" i="9"/>
  <c r="E266" i="9"/>
  <c r="D266" i="9"/>
  <c r="B266" i="9"/>
  <c r="B325" i="9"/>
  <c r="E325" i="9"/>
  <c r="D325" i="9"/>
  <c r="C325" i="9"/>
  <c r="E367" i="9"/>
  <c r="B367" i="9"/>
  <c r="C367" i="9"/>
  <c r="D367" i="9"/>
  <c r="D420" i="9"/>
  <c r="C420" i="9"/>
  <c r="B420" i="9"/>
  <c r="E420" i="9"/>
  <c r="C580" i="9"/>
  <c r="E580" i="9"/>
  <c r="D580" i="9"/>
  <c r="B580" i="9"/>
  <c r="E342" i="9"/>
  <c r="B342" i="9"/>
  <c r="D342" i="9"/>
  <c r="C342" i="9"/>
  <c r="E392" i="9"/>
  <c r="D392" i="9"/>
  <c r="C392" i="9"/>
  <c r="B392" i="9"/>
  <c r="E581" i="9"/>
  <c r="D581" i="9"/>
  <c r="C581" i="9"/>
  <c r="B581" i="9"/>
  <c r="C473" i="9"/>
  <c r="E473" i="9"/>
  <c r="B473" i="9"/>
  <c r="D473" i="9"/>
  <c r="E529" i="9"/>
  <c r="D529" i="9"/>
  <c r="C529" i="9"/>
  <c r="B529" i="9"/>
  <c r="E556" i="9"/>
  <c r="C556" i="9"/>
  <c r="D556" i="9"/>
  <c r="B556" i="9"/>
  <c r="E712" i="9"/>
  <c r="B712" i="9"/>
  <c r="C712" i="9"/>
  <c r="D712" i="9"/>
  <c r="B494" i="9"/>
  <c r="D494" i="9"/>
  <c r="C494" i="9"/>
  <c r="E494" i="9"/>
  <c r="D624" i="9"/>
  <c r="C624" i="9"/>
  <c r="E624" i="9"/>
  <c r="B624" i="9"/>
  <c r="B421" i="9"/>
  <c r="E421" i="9"/>
  <c r="D421" i="9"/>
  <c r="C421" i="9"/>
  <c r="D474" i="9"/>
  <c r="C474" i="9"/>
  <c r="B474" i="9"/>
  <c r="E474" i="9"/>
  <c r="E544" i="9"/>
  <c r="C544" i="9"/>
  <c r="B544" i="9"/>
  <c r="D544" i="9"/>
  <c r="E598" i="9"/>
  <c r="C598" i="9"/>
  <c r="D598" i="9"/>
  <c r="B598" i="9"/>
  <c r="B869" i="9"/>
  <c r="E869" i="9"/>
  <c r="D869" i="9"/>
  <c r="C869" i="9"/>
  <c r="C516" i="9"/>
  <c r="E516" i="9"/>
  <c r="D516" i="9"/>
  <c r="B516" i="9"/>
  <c r="C560" i="9"/>
  <c r="E560" i="9"/>
  <c r="D560" i="9"/>
  <c r="B560" i="9"/>
  <c r="E637" i="9"/>
  <c r="D637" i="9"/>
  <c r="C637" i="9"/>
  <c r="B637" i="9"/>
  <c r="E463" i="9"/>
  <c r="D463" i="9"/>
  <c r="C463" i="9"/>
  <c r="B463" i="9"/>
  <c r="E575" i="9"/>
  <c r="B575" i="9"/>
  <c r="C575" i="9"/>
  <c r="D575" i="9"/>
  <c r="D428" i="9"/>
  <c r="E428" i="9"/>
  <c r="B428" i="9"/>
  <c r="C428" i="9"/>
  <c r="C489" i="9"/>
  <c r="E489" i="9"/>
  <c r="D489" i="9"/>
  <c r="B489" i="9"/>
  <c r="D530" i="9"/>
  <c r="C530" i="9"/>
  <c r="B530" i="9"/>
  <c r="E530" i="9"/>
  <c r="E585" i="9"/>
  <c r="D585" i="9"/>
  <c r="B585" i="9"/>
  <c r="C585" i="9"/>
  <c r="C706" i="9"/>
  <c r="B706" i="9"/>
  <c r="D706" i="9"/>
  <c r="E706" i="9"/>
  <c r="C612" i="9"/>
  <c r="E612" i="9"/>
  <c r="D612" i="9"/>
  <c r="B612" i="9"/>
  <c r="E666" i="9"/>
  <c r="C666" i="9"/>
  <c r="B666" i="9"/>
  <c r="D666" i="9"/>
  <c r="D701" i="9"/>
  <c r="E701" i="9"/>
  <c r="C701" i="9"/>
  <c r="B701" i="9"/>
  <c r="B758" i="9"/>
  <c r="E758" i="9"/>
  <c r="D758" i="9"/>
  <c r="C758" i="9"/>
  <c r="E622" i="9"/>
  <c r="D622" i="9"/>
  <c r="C622" i="9"/>
  <c r="B622" i="9"/>
  <c r="D679" i="9"/>
  <c r="E679" i="9"/>
  <c r="B679" i="9"/>
  <c r="C679" i="9"/>
  <c r="E767" i="9"/>
  <c r="C767" i="9"/>
  <c r="D767" i="9"/>
  <c r="B767" i="9"/>
  <c r="E643" i="9"/>
  <c r="B643" i="9"/>
  <c r="D643" i="9"/>
  <c r="C643" i="9"/>
  <c r="D731" i="9"/>
  <c r="C731" i="9"/>
  <c r="B731" i="9"/>
  <c r="E731" i="9"/>
  <c r="B814" i="9"/>
  <c r="E814" i="9"/>
  <c r="D814" i="9"/>
  <c r="C814" i="9"/>
  <c r="E602" i="9"/>
  <c r="C602" i="9"/>
  <c r="B602" i="9"/>
  <c r="D602" i="9"/>
  <c r="B649" i="9"/>
  <c r="D649" i="9"/>
  <c r="C649" i="9"/>
  <c r="E649" i="9"/>
  <c r="E683" i="9"/>
  <c r="B683" i="9"/>
  <c r="C683" i="9"/>
  <c r="D683" i="9"/>
  <c r="C763" i="9"/>
  <c r="B763" i="9"/>
  <c r="E763" i="9"/>
  <c r="D763" i="9"/>
  <c r="B861" i="9"/>
  <c r="C861" i="9"/>
  <c r="E861" i="9"/>
  <c r="D861" i="9"/>
  <c r="E610" i="9"/>
  <c r="B610" i="9"/>
  <c r="C610" i="9"/>
  <c r="D610" i="9"/>
  <c r="B662" i="9"/>
  <c r="E662" i="9"/>
  <c r="D662" i="9"/>
  <c r="C662" i="9"/>
  <c r="B694" i="9"/>
  <c r="E694" i="9"/>
  <c r="C694" i="9"/>
  <c r="D694" i="9"/>
  <c r="B734" i="9"/>
  <c r="C734" i="9"/>
  <c r="E734" i="9"/>
  <c r="D734" i="9"/>
  <c r="E823" i="9"/>
  <c r="C823" i="9"/>
  <c r="D823" i="9"/>
  <c r="B823" i="9"/>
  <c r="C668" i="9"/>
  <c r="E668" i="9"/>
  <c r="D668" i="9"/>
  <c r="B668" i="9"/>
  <c r="E746" i="9"/>
  <c r="B746" i="9"/>
  <c r="D746" i="9"/>
  <c r="C746" i="9"/>
  <c r="D786" i="9"/>
  <c r="B786" i="9"/>
  <c r="E786" i="9"/>
  <c r="C786" i="9"/>
  <c r="C846" i="9"/>
  <c r="D846" i="9"/>
  <c r="B846" i="9"/>
  <c r="E846" i="9"/>
  <c r="E910" i="9"/>
  <c r="D910" i="9"/>
  <c r="C910" i="9"/>
  <c r="B910" i="9"/>
  <c r="E962" i="9"/>
  <c r="D962" i="9"/>
  <c r="C962" i="9"/>
  <c r="B962" i="9"/>
  <c r="C832" i="9"/>
  <c r="E832" i="9"/>
  <c r="D832" i="9"/>
  <c r="B832" i="9"/>
  <c r="D867" i="9"/>
  <c r="E867" i="9"/>
  <c r="C867" i="9"/>
  <c r="B867" i="9"/>
  <c r="E924" i="9"/>
  <c r="B924" i="9"/>
  <c r="D924" i="9"/>
  <c r="C924" i="9"/>
  <c r="B981" i="9"/>
  <c r="E981" i="9"/>
  <c r="D981" i="9"/>
  <c r="C981" i="9"/>
  <c r="B900" i="9"/>
  <c r="C900" i="9"/>
  <c r="E900" i="9"/>
  <c r="D900" i="9"/>
  <c r="E959" i="9"/>
  <c r="C959" i="9"/>
  <c r="B959" i="9"/>
  <c r="D959" i="9"/>
  <c r="D812" i="9"/>
  <c r="C812" i="9"/>
  <c r="B812" i="9"/>
  <c r="E812" i="9"/>
  <c r="E854" i="9"/>
  <c r="D854" i="9"/>
  <c r="C854" i="9"/>
  <c r="B854" i="9"/>
  <c r="E935" i="9"/>
  <c r="C935" i="9"/>
  <c r="B935" i="9"/>
  <c r="D935" i="9"/>
  <c r="E990" i="9"/>
  <c r="C990" i="9"/>
  <c r="D990" i="9"/>
  <c r="B990" i="9"/>
  <c r="B810" i="9"/>
  <c r="D810" i="9"/>
  <c r="C810" i="9"/>
  <c r="E810" i="9"/>
  <c r="B885" i="9"/>
  <c r="D885" i="9"/>
  <c r="C885" i="9"/>
  <c r="E885" i="9"/>
  <c r="D968" i="9"/>
  <c r="E968" i="9"/>
  <c r="C968" i="9"/>
  <c r="B968" i="9"/>
  <c r="B802" i="9"/>
  <c r="D802" i="9"/>
  <c r="E802" i="9"/>
  <c r="C802" i="9"/>
  <c r="B871" i="9"/>
  <c r="E871" i="9"/>
  <c r="D871" i="9"/>
  <c r="C871" i="9"/>
  <c r="D960" i="9"/>
  <c r="E960" i="9"/>
  <c r="B960" i="9"/>
  <c r="C960" i="9"/>
  <c r="C872" i="9"/>
  <c r="D872" i="9"/>
  <c r="B872" i="9"/>
  <c r="E872" i="9"/>
  <c r="D921" i="9"/>
  <c r="E921" i="9"/>
  <c r="C921" i="9"/>
  <c r="B921" i="9"/>
  <c r="E974" i="9"/>
  <c r="C974" i="9"/>
  <c r="B974" i="9"/>
  <c r="D974" i="9"/>
  <c r="E159" i="9"/>
  <c r="B159" i="9"/>
  <c r="C159" i="9"/>
  <c r="D159" i="9"/>
  <c r="E167" i="9"/>
  <c r="B167" i="9"/>
  <c r="C167" i="9"/>
  <c r="D167" i="9"/>
  <c r="D235" i="9"/>
  <c r="E235" i="9"/>
  <c r="C235" i="9"/>
  <c r="B235" i="9"/>
  <c r="E341" i="9"/>
  <c r="D341" i="9"/>
  <c r="C341" i="9"/>
  <c r="B341" i="9"/>
  <c r="B518" i="9"/>
  <c r="E518" i="9"/>
  <c r="D518" i="9"/>
  <c r="C518" i="9"/>
  <c r="D394" i="9"/>
  <c r="B394" i="9"/>
  <c r="E394" i="9"/>
  <c r="C394" i="9"/>
  <c r="D443" i="9"/>
  <c r="E443" i="9"/>
  <c r="B443" i="9"/>
  <c r="C443" i="9"/>
  <c r="E526" i="9"/>
  <c r="D526" i="9"/>
  <c r="C526" i="9"/>
  <c r="B526" i="9"/>
  <c r="D446" i="9"/>
  <c r="C446" i="9"/>
  <c r="E446" i="9"/>
  <c r="B446" i="9"/>
  <c r="E503" i="9"/>
  <c r="B503" i="9"/>
  <c r="C503" i="9"/>
  <c r="D503" i="9"/>
  <c r="E894" i="9"/>
  <c r="D894" i="9"/>
  <c r="C894" i="9"/>
  <c r="B894" i="9"/>
  <c r="E597" i="9"/>
  <c r="D597" i="9"/>
  <c r="C597" i="9"/>
  <c r="B597" i="9"/>
  <c r="D800" i="9"/>
  <c r="C800" i="9"/>
  <c r="B800" i="9"/>
  <c r="E800" i="9"/>
  <c r="D608" i="9"/>
  <c r="E608" i="9"/>
  <c r="B608" i="9"/>
  <c r="C608" i="9"/>
  <c r="D851" i="9"/>
  <c r="E851" i="9"/>
  <c r="C851" i="9"/>
  <c r="B851" i="9"/>
  <c r="E779" i="9"/>
  <c r="D779" i="9"/>
  <c r="C779" i="9"/>
  <c r="B779" i="9"/>
  <c r="E176" i="9"/>
  <c r="D176" i="9"/>
  <c r="C176" i="9"/>
  <c r="B176" i="9"/>
  <c r="E202" i="9"/>
  <c r="D202" i="9"/>
  <c r="C202" i="9"/>
  <c r="B202" i="9"/>
  <c r="E574" i="9"/>
  <c r="D574" i="9"/>
  <c r="C574" i="9"/>
  <c r="B574" i="9"/>
  <c r="E549" i="9"/>
  <c r="B549" i="9"/>
  <c r="D549" i="9"/>
  <c r="C549" i="9"/>
  <c r="E158" i="9"/>
  <c r="B158" i="9"/>
  <c r="C158" i="9"/>
  <c r="D158" i="9"/>
  <c r="C472" i="9"/>
  <c r="E472" i="9"/>
  <c r="B472" i="9"/>
  <c r="D472" i="9"/>
  <c r="E178" i="9"/>
  <c r="D178" i="9"/>
  <c r="C178" i="9"/>
  <c r="B178" i="9"/>
  <c r="E224" i="9"/>
  <c r="D224" i="9"/>
  <c r="C224" i="9"/>
  <c r="B224" i="9"/>
  <c r="E361" i="9"/>
  <c r="C361" i="9"/>
  <c r="B361" i="9"/>
  <c r="D361" i="9"/>
  <c r="E206" i="9"/>
  <c r="B206" i="9"/>
  <c r="C206" i="9"/>
  <c r="D206" i="9"/>
  <c r="E304" i="9"/>
  <c r="C304" i="9"/>
  <c r="B304" i="9"/>
  <c r="D304" i="9"/>
  <c r="E169" i="9"/>
  <c r="C169" i="9"/>
  <c r="B169" i="9"/>
  <c r="D169" i="9"/>
  <c r="C234" i="9"/>
  <c r="E234" i="9"/>
  <c r="D234" i="9"/>
  <c r="B234" i="9"/>
  <c r="D181" i="9"/>
  <c r="C181" i="9"/>
  <c r="B181" i="9"/>
  <c r="E181" i="9"/>
  <c r="E217" i="9"/>
  <c r="C217" i="9"/>
  <c r="B217" i="9"/>
  <c r="D217" i="9"/>
  <c r="D365" i="9"/>
  <c r="C365" i="9"/>
  <c r="B365" i="9"/>
  <c r="E365" i="9"/>
  <c r="E220" i="9"/>
  <c r="C220" i="9"/>
  <c r="B220" i="9"/>
  <c r="D220" i="9"/>
  <c r="E326" i="9"/>
  <c r="B326" i="9"/>
  <c r="C326" i="9"/>
  <c r="D326" i="9"/>
  <c r="D179" i="9"/>
  <c r="E179" i="9"/>
  <c r="B179" i="9"/>
  <c r="C179" i="9"/>
  <c r="E257" i="9"/>
  <c r="B257" i="9"/>
  <c r="C257" i="9"/>
  <c r="D257" i="9"/>
  <c r="D788" i="9"/>
  <c r="C788" i="9"/>
  <c r="B788" i="9"/>
  <c r="E788" i="9"/>
  <c r="E216" i="9"/>
  <c r="D216" i="9"/>
  <c r="C216" i="9"/>
  <c r="B216" i="9"/>
  <c r="E319" i="9"/>
  <c r="B319" i="9"/>
  <c r="C319" i="9"/>
  <c r="D319" i="9"/>
  <c r="E311" i="9"/>
  <c r="D311" i="9"/>
  <c r="B311" i="9"/>
  <c r="C311" i="9"/>
  <c r="D422" i="9"/>
  <c r="C422" i="9"/>
  <c r="B422" i="9"/>
  <c r="E422" i="9"/>
  <c r="D267" i="9"/>
  <c r="E267" i="9"/>
  <c r="C267" i="9"/>
  <c r="B267" i="9"/>
  <c r="C314" i="9"/>
  <c r="E314" i="9"/>
  <c r="D314" i="9"/>
  <c r="B314" i="9"/>
  <c r="D371" i="9"/>
  <c r="E371" i="9"/>
  <c r="B371" i="9"/>
  <c r="C371" i="9"/>
  <c r="B453" i="9"/>
  <c r="D453" i="9"/>
  <c r="E453" i="9"/>
  <c r="C453" i="9"/>
  <c r="D288" i="9"/>
  <c r="C288" i="9"/>
  <c r="B288" i="9"/>
  <c r="E288" i="9"/>
  <c r="D339" i="9"/>
  <c r="E339" i="9"/>
  <c r="C339" i="9"/>
  <c r="B339" i="9"/>
  <c r="E374" i="9"/>
  <c r="B374" i="9"/>
  <c r="D374" i="9"/>
  <c r="C374" i="9"/>
  <c r="E439" i="9"/>
  <c r="D439" i="9"/>
  <c r="C439" i="9"/>
  <c r="B439" i="9"/>
  <c r="E270" i="9"/>
  <c r="B270" i="9"/>
  <c r="C270" i="9"/>
  <c r="D270" i="9"/>
  <c r="E359" i="9"/>
  <c r="B359" i="9"/>
  <c r="C359" i="9"/>
  <c r="D359" i="9"/>
  <c r="C456" i="9"/>
  <c r="D456" i="9"/>
  <c r="B456" i="9"/>
  <c r="E456" i="9"/>
  <c r="E276" i="9"/>
  <c r="B276" i="9"/>
  <c r="D276" i="9"/>
  <c r="C276" i="9"/>
  <c r="B328" i="9"/>
  <c r="E328" i="9"/>
  <c r="D328" i="9"/>
  <c r="C328" i="9"/>
  <c r="E375" i="9"/>
  <c r="B375" i="9"/>
  <c r="D375" i="9"/>
  <c r="C375" i="9"/>
  <c r="D427" i="9"/>
  <c r="E427" i="9"/>
  <c r="C427" i="9"/>
  <c r="B427" i="9"/>
  <c r="E271" i="9"/>
  <c r="D271" i="9"/>
  <c r="B271" i="9"/>
  <c r="C271" i="9"/>
  <c r="E345" i="9"/>
  <c r="C345" i="9"/>
  <c r="B345" i="9"/>
  <c r="D345" i="9"/>
  <c r="D397" i="9"/>
  <c r="E397" i="9"/>
  <c r="C397" i="9"/>
  <c r="B397" i="9"/>
  <c r="D722" i="9"/>
  <c r="B722" i="9"/>
  <c r="E722" i="9"/>
  <c r="C722" i="9"/>
  <c r="C480" i="9"/>
  <c r="B480" i="9"/>
  <c r="D480" i="9"/>
  <c r="E480" i="9"/>
  <c r="E531" i="9"/>
  <c r="C531" i="9"/>
  <c r="B531" i="9"/>
  <c r="D531" i="9"/>
  <c r="E559" i="9"/>
  <c r="B559" i="9"/>
  <c r="D559" i="9"/>
  <c r="C559" i="9"/>
  <c r="D724" i="9"/>
  <c r="E724" i="9"/>
  <c r="C724" i="9"/>
  <c r="B724" i="9"/>
  <c r="B502" i="9"/>
  <c r="D502" i="9"/>
  <c r="C502" i="9"/>
  <c r="E502" i="9"/>
  <c r="E645" i="9"/>
  <c r="D645" i="9"/>
  <c r="C645" i="9"/>
  <c r="B645" i="9"/>
  <c r="C424" i="9"/>
  <c r="D424" i="9"/>
  <c r="B424" i="9"/>
  <c r="E424" i="9"/>
  <c r="E492" i="9"/>
  <c r="B492" i="9"/>
  <c r="D492" i="9"/>
  <c r="C492" i="9"/>
  <c r="D546" i="9"/>
  <c r="C546" i="9"/>
  <c r="B546" i="9"/>
  <c r="E546" i="9"/>
  <c r="E606" i="9"/>
  <c r="D606" i="9"/>
  <c r="C606" i="9"/>
  <c r="B606" i="9"/>
  <c r="C425" i="9"/>
  <c r="B425" i="9"/>
  <c r="D425" i="9"/>
  <c r="E425" i="9"/>
  <c r="E527" i="9"/>
  <c r="C527" i="9"/>
  <c r="B527" i="9"/>
  <c r="D527" i="9"/>
  <c r="C562" i="9"/>
  <c r="B562" i="9"/>
  <c r="D562" i="9"/>
  <c r="E562" i="9"/>
  <c r="C749" i="9"/>
  <c r="D749" i="9"/>
  <c r="E749" i="9"/>
  <c r="B749" i="9"/>
  <c r="B482" i="9"/>
  <c r="E482" i="9"/>
  <c r="D482" i="9"/>
  <c r="C482" i="9"/>
  <c r="C579" i="9"/>
  <c r="B579" i="9"/>
  <c r="D579" i="9"/>
  <c r="E579" i="9"/>
  <c r="C430" i="9"/>
  <c r="D430" i="9"/>
  <c r="B430" i="9"/>
  <c r="E430" i="9"/>
  <c r="B493" i="9"/>
  <c r="E493" i="9"/>
  <c r="C493" i="9"/>
  <c r="D493" i="9"/>
  <c r="E533" i="9"/>
  <c r="C533" i="9"/>
  <c r="B533" i="9"/>
  <c r="D533" i="9"/>
  <c r="E588" i="9"/>
  <c r="D588" i="9"/>
  <c r="C588" i="9"/>
  <c r="B588" i="9"/>
  <c r="C719" i="9"/>
  <c r="E719" i="9"/>
  <c r="B719" i="9"/>
  <c r="D719" i="9"/>
  <c r="B631" i="9"/>
  <c r="D631" i="9"/>
  <c r="C631" i="9"/>
  <c r="E631" i="9"/>
  <c r="E669" i="9"/>
  <c r="D669" i="9"/>
  <c r="C669" i="9"/>
  <c r="B669" i="9"/>
  <c r="C713" i="9"/>
  <c r="B713" i="9"/>
  <c r="D713" i="9"/>
  <c r="E713" i="9"/>
  <c r="D764" i="9"/>
  <c r="E764" i="9"/>
  <c r="C764" i="9"/>
  <c r="B764" i="9"/>
  <c r="E625" i="9"/>
  <c r="D625" i="9"/>
  <c r="C625" i="9"/>
  <c r="B625" i="9"/>
  <c r="D687" i="9"/>
  <c r="E687" i="9"/>
  <c r="B687" i="9"/>
  <c r="C687" i="9"/>
  <c r="C776" i="9"/>
  <c r="B776" i="9"/>
  <c r="D776" i="9"/>
  <c r="E776" i="9"/>
  <c r="C648" i="9"/>
  <c r="B648" i="9"/>
  <c r="E648" i="9"/>
  <c r="D648" i="9"/>
  <c r="C736" i="9"/>
  <c r="D736" i="9"/>
  <c r="E736" i="9"/>
  <c r="B736" i="9"/>
  <c r="C821" i="9"/>
  <c r="E821" i="9"/>
  <c r="B821" i="9"/>
  <c r="D821" i="9"/>
  <c r="E607" i="9"/>
  <c r="C607" i="9"/>
  <c r="B607" i="9"/>
  <c r="D607" i="9"/>
  <c r="E656" i="9"/>
  <c r="C656" i="9"/>
  <c r="D656" i="9"/>
  <c r="B656" i="9"/>
  <c r="C688" i="9"/>
  <c r="E688" i="9"/>
  <c r="D688" i="9"/>
  <c r="B688" i="9"/>
  <c r="C768" i="9"/>
  <c r="D768" i="9"/>
  <c r="E768" i="9"/>
  <c r="B768" i="9"/>
  <c r="D905" i="9"/>
  <c r="E905" i="9"/>
  <c r="C905" i="9"/>
  <c r="B905" i="9"/>
  <c r="E615" i="9"/>
  <c r="D615" i="9"/>
  <c r="B615" i="9"/>
  <c r="C615" i="9"/>
  <c r="B665" i="9"/>
  <c r="C665" i="9"/>
  <c r="E665" i="9"/>
  <c r="D665" i="9"/>
  <c r="C697" i="9"/>
  <c r="D697" i="9"/>
  <c r="E697" i="9"/>
  <c r="B697" i="9"/>
  <c r="B737" i="9"/>
  <c r="D737" i="9"/>
  <c r="C737" i="9"/>
  <c r="E737" i="9"/>
  <c r="D843" i="9"/>
  <c r="E843" i="9"/>
  <c r="C843" i="9"/>
  <c r="B843" i="9"/>
  <c r="C676" i="9"/>
  <c r="E676" i="9"/>
  <c r="D676" i="9"/>
  <c r="B676" i="9"/>
  <c r="E757" i="9"/>
  <c r="B757" i="9"/>
  <c r="C757" i="9"/>
  <c r="D757" i="9"/>
  <c r="E795" i="9"/>
  <c r="D795" i="9"/>
  <c r="B795" i="9"/>
  <c r="C795" i="9"/>
  <c r="B853" i="9"/>
  <c r="D853" i="9"/>
  <c r="C853" i="9"/>
  <c r="E853" i="9"/>
  <c r="C913" i="9"/>
  <c r="E913" i="9"/>
  <c r="B913" i="9"/>
  <c r="D913" i="9"/>
  <c r="E972" i="9"/>
  <c r="B972" i="9"/>
  <c r="C972" i="9"/>
  <c r="D972" i="9"/>
  <c r="E839" i="9"/>
  <c r="C839" i="9"/>
  <c r="B839" i="9"/>
  <c r="D839" i="9"/>
  <c r="E873" i="9"/>
  <c r="D873" i="9"/>
  <c r="C873" i="9"/>
  <c r="B873" i="9"/>
  <c r="E930" i="9"/>
  <c r="D930" i="9"/>
  <c r="C930" i="9"/>
  <c r="B930" i="9"/>
  <c r="D987" i="9"/>
  <c r="E987" i="9"/>
  <c r="C987" i="9"/>
  <c r="B987" i="9"/>
  <c r="B908" i="9"/>
  <c r="E908" i="9"/>
  <c r="C908" i="9"/>
  <c r="D908" i="9"/>
  <c r="B973" i="9"/>
  <c r="E973" i="9"/>
  <c r="D973" i="9"/>
  <c r="C973" i="9"/>
  <c r="B818" i="9"/>
  <c r="D818" i="9"/>
  <c r="E818" i="9"/>
  <c r="C818" i="9"/>
  <c r="E857" i="9"/>
  <c r="C857" i="9"/>
  <c r="B857" i="9"/>
  <c r="D857" i="9"/>
  <c r="B948" i="9"/>
  <c r="D948" i="9"/>
  <c r="C948" i="9"/>
  <c r="E948" i="9"/>
  <c r="E996" i="9"/>
  <c r="B996" i="9"/>
  <c r="C996" i="9"/>
  <c r="D996" i="9"/>
  <c r="B826" i="9"/>
  <c r="D826" i="9"/>
  <c r="C826" i="9"/>
  <c r="E826" i="9"/>
  <c r="E888" i="9"/>
  <c r="D888" i="9"/>
  <c r="C888" i="9"/>
  <c r="B888" i="9"/>
  <c r="D971" i="9"/>
  <c r="C971" i="9"/>
  <c r="B971" i="9"/>
  <c r="E971" i="9"/>
  <c r="E819" i="9"/>
  <c r="D819" i="9"/>
  <c r="B819" i="9"/>
  <c r="C819" i="9"/>
  <c r="B876" i="9"/>
  <c r="E876" i="9"/>
  <c r="D876" i="9"/>
  <c r="C876" i="9"/>
  <c r="D963" i="9"/>
  <c r="B963" i="9"/>
  <c r="E963" i="9"/>
  <c r="C963" i="9"/>
  <c r="E880" i="9"/>
  <c r="C880" i="9"/>
  <c r="B880" i="9"/>
  <c r="D880" i="9"/>
  <c r="E928" i="9"/>
  <c r="D928" i="9"/>
  <c r="C928" i="9"/>
  <c r="B928" i="9"/>
  <c r="E978" i="9"/>
  <c r="D978" i="9"/>
  <c r="C978" i="9"/>
  <c r="B978" i="9"/>
  <c r="E161" i="9"/>
  <c r="C161" i="9"/>
  <c r="B161" i="9"/>
  <c r="D161" i="9"/>
  <c r="D373" i="9"/>
  <c r="C373" i="9"/>
  <c r="B373" i="9"/>
  <c r="E373" i="9"/>
  <c r="B165" i="9"/>
  <c r="E165" i="9"/>
  <c r="D165" i="9"/>
  <c r="C165" i="9"/>
  <c r="E343" i="9"/>
  <c r="D343" i="9"/>
  <c r="B343" i="9"/>
  <c r="C343" i="9"/>
  <c r="D307" i="9"/>
  <c r="E307" i="9"/>
  <c r="B307" i="9"/>
  <c r="C307" i="9"/>
  <c r="E496" i="9"/>
  <c r="B496" i="9"/>
  <c r="D496" i="9"/>
  <c r="C496" i="9"/>
  <c r="D376" i="9"/>
  <c r="C376" i="9"/>
  <c r="E376" i="9"/>
  <c r="B376" i="9"/>
  <c r="C481" i="9"/>
  <c r="E481" i="9"/>
  <c r="D481" i="9"/>
  <c r="B481" i="9"/>
  <c r="D539" i="9"/>
  <c r="C539" i="9"/>
  <c r="B539" i="9"/>
  <c r="E539" i="9"/>
  <c r="D551" i="9"/>
  <c r="C551" i="9"/>
  <c r="B551" i="9"/>
  <c r="E551" i="9"/>
  <c r="B640" i="9"/>
  <c r="E640" i="9"/>
  <c r="D640" i="9"/>
  <c r="C640" i="9"/>
  <c r="C633" i="9"/>
  <c r="B633" i="9"/>
  <c r="E633" i="9"/>
  <c r="D633" i="9"/>
  <c r="B678" i="9"/>
  <c r="E678" i="9"/>
  <c r="D678" i="9"/>
  <c r="C678" i="9"/>
  <c r="E803" i="9"/>
  <c r="C803" i="9"/>
  <c r="B803" i="9"/>
  <c r="D803" i="9"/>
  <c r="E945" i="9"/>
  <c r="C945" i="9"/>
  <c r="D945" i="9"/>
  <c r="B945" i="9"/>
  <c r="D896" i="9"/>
  <c r="E896" i="9"/>
  <c r="C896" i="9"/>
  <c r="B896" i="9"/>
  <c r="E221" i="9"/>
  <c r="D221" i="9"/>
  <c r="C221" i="9"/>
  <c r="B221" i="9"/>
  <c r="E166" i="9"/>
  <c r="B166" i="9"/>
  <c r="D166" i="9"/>
  <c r="C166" i="9"/>
  <c r="E254" i="9"/>
  <c r="B254" i="9"/>
  <c r="C254" i="9"/>
  <c r="D254" i="9"/>
  <c r="E255" i="9"/>
  <c r="B255" i="9"/>
  <c r="C255" i="9"/>
  <c r="D255" i="9"/>
  <c r="D291" i="9"/>
  <c r="E291" i="9"/>
  <c r="C291" i="9"/>
  <c r="B291" i="9"/>
  <c r="E182" i="9"/>
  <c r="B182" i="9"/>
  <c r="D182" i="9"/>
  <c r="C182" i="9"/>
  <c r="C226" i="9"/>
  <c r="E226" i="9"/>
  <c r="D226" i="9"/>
  <c r="B226" i="9"/>
  <c r="E393" i="9"/>
  <c r="C393" i="9"/>
  <c r="B393" i="9"/>
  <c r="D393" i="9"/>
  <c r="E209" i="9"/>
  <c r="C209" i="9"/>
  <c r="B209" i="9"/>
  <c r="D209" i="9"/>
  <c r="D323" i="9"/>
  <c r="E323" i="9"/>
  <c r="C323" i="9"/>
  <c r="B323" i="9"/>
  <c r="D171" i="9"/>
  <c r="E171" i="9"/>
  <c r="C171" i="9"/>
  <c r="B171" i="9"/>
  <c r="E244" i="9"/>
  <c r="D244" i="9"/>
  <c r="C244" i="9"/>
  <c r="B244" i="9"/>
  <c r="D184" i="9"/>
  <c r="C184" i="9"/>
  <c r="B184" i="9"/>
  <c r="E184" i="9"/>
  <c r="E239" i="9"/>
  <c r="B239" i="9"/>
  <c r="C239" i="9"/>
  <c r="D239" i="9"/>
  <c r="E410" i="9"/>
  <c r="C410" i="9"/>
  <c r="B410" i="9"/>
  <c r="D410" i="9"/>
  <c r="D227" i="9"/>
  <c r="E227" i="9"/>
  <c r="C227" i="9"/>
  <c r="B227" i="9"/>
  <c r="E398" i="9"/>
  <c r="B398" i="9"/>
  <c r="C398" i="9"/>
  <c r="D398" i="9"/>
  <c r="E191" i="9"/>
  <c r="B191" i="9"/>
  <c r="C191" i="9"/>
  <c r="D191" i="9"/>
  <c r="E269" i="9"/>
  <c r="C269" i="9"/>
  <c r="B269" i="9"/>
  <c r="D269" i="9"/>
  <c r="E189" i="9"/>
  <c r="D189" i="9"/>
  <c r="C189" i="9"/>
  <c r="B189" i="9"/>
  <c r="C218" i="9"/>
  <c r="E218" i="9"/>
  <c r="D218" i="9"/>
  <c r="B218" i="9"/>
  <c r="E329" i="9"/>
  <c r="C329" i="9"/>
  <c r="B329" i="9"/>
  <c r="D329" i="9"/>
  <c r="E318" i="9"/>
  <c r="B318" i="9"/>
  <c r="C318" i="9"/>
  <c r="D318" i="9"/>
  <c r="B429" i="9"/>
  <c r="E429" i="9"/>
  <c r="D429" i="9"/>
  <c r="C429" i="9"/>
  <c r="E277" i="9"/>
  <c r="D277" i="9"/>
  <c r="C277" i="9"/>
  <c r="B277" i="9"/>
  <c r="E324" i="9"/>
  <c r="D324" i="9"/>
  <c r="C324" i="9"/>
  <c r="B324" i="9"/>
  <c r="D379" i="9"/>
  <c r="E379" i="9"/>
  <c r="B379" i="9"/>
  <c r="C379" i="9"/>
  <c r="D460" i="9"/>
  <c r="E460" i="9"/>
  <c r="C460" i="9"/>
  <c r="B460" i="9"/>
  <c r="C290" i="9"/>
  <c r="E290" i="9"/>
  <c r="D290" i="9"/>
  <c r="B290" i="9"/>
  <c r="D349" i="9"/>
  <c r="C349" i="9"/>
  <c r="B349" i="9"/>
  <c r="E349" i="9"/>
  <c r="E377" i="9"/>
  <c r="C377" i="9"/>
  <c r="B377" i="9"/>
  <c r="D377" i="9"/>
  <c r="E447" i="9"/>
  <c r="B447" i="9"/>
  <c r="D447" i="9"/>
  <c r="C447" i="9"/>
  <c r="E273" i="9"/>
  <c r="C273" i="9"/>
  <c r="B273" i="9"/>
  <c r="D273" i="9"/>
  <c r="E399" i="9"/>
  <c r="D399" i="9"/>
  <c r="B399" i="9"/>
  <c r="C399" i="9"/>
  <c r="D462" i="9"/>
  <c r="C462" i="9"/>
  <c r="B462" i="9"/>
  <c r="E462" i="9"/>
  <c r="D283" i="9"/>
  <c r="E283" i="9"/>
  <c r="B283" i="9"/>
  <c r="C283" i="9"/>
  <c r="C330" i="9"/>
  <c r="B330" i="9"/>
  <c r="E330" i="9"/>
  <c r="D330" i="9"/>
  <c r="E383" i="9"/>
  <c r="C383" i="9"/>
  <c r="B383" i="9"/>
  <c r="D383" i="9"/>
  <c r="E450" i="9"/>
  <c r="D450" i="9"/>
  <c r="C450" i="9"/>
  <c r="B450" i="9"/>
  <c r="E278" i="9"/>
  <c r="B278" i="9"/>
  <c r="D278" i="9"/>
  <c r="C278" i="9"/>
  <c r="D368" i="9"/>
  <c r="C368" i="9"/>
  <c r="E368" i="9"/>
  <c r="B368" i="9"/>
  <c r="C409" i="9"/>
  <c r="B409" i="9"/>
  <c r="E409" i="9"/>
  <c r="D409" i="9"/>
  <c r="E431" i="9"/>
  <c r="C431" i="9"/>
  <c r="B431" i="9"/>
  <c r="D431" i="9"/>
  <c r="E487" i="9"/>
  <c r="D487" i="9"/>
  <c r="C487" i="9"/>
  <c r="B487" i="9"/>
  <c r="C535" i="9"/>
  <c r="E535" i="9"/>
  <c r="B535" i="9"/>
  <c r="D535" i="9"/>
  <c r="E566" i="9"/>
  <c r="D566" i="9"/>
  <c r="C566" i="9"/>
  <c r="B566" i="9"/>
  <c r="E747" i="9"/>
  <c r="D747" i="9"/>
  <c r="C747" i="9"/>
  <c r="B747" i="9"/>
  <c r="B510" i="9"/>
  <c r="C510" i="9"/>
  <c r="E510" i="9"/>
  <c r="D510" i="9"/>
  <c r="E699" i="9"/>
  <c r="D699" i="9"/>
  <c r="C699" i="9"/>
  <c r="B699" i="9"/>
  <c r="C433" i="9"/>
  <c r="E433" i="9"/>
  <c r="D433" i="9"/>
  <c r="B433" i="9"/>
  <c r="E497" i="9"/>
  <c r="D497" i="9"/>
  <c r="B497" i="9"/>
  <c r="C497" i="9"/>
  <c r="E557" i="9"/>
  <c r="D557" i="9"/>
  <c r="C557" i="9"/>
  <c r="B557" i="9"/>
  <c r="C616" i="9"/>
  <c r="D616" i="9"/>
  <c r="E616" i="9"/>
  <c r="B616" i="9"/>
  <c r="C434" i="9"/>
  <c r="B434" i="9"/>
  <c r="E434" i="9"/>
  <c r="D434" i="9"/>
  <c r="C532" i="9"/>
  <c r="B532" i="9"/>
  <c r="E532" i="9"/>
  <c r="D532" i="9"/>
  <c r="E573" i="9"/>
  <c r="C573" i="9"/>
  <c r="B573" i="9"/>
  <c r="D573" i="9"/>
  <c r="E761" i="9"/>
  <c r="D761" i="9"/>
  <c r="C761" i="9"/>
  <c r="B761" i="9"/>
  <c r="C488" i="9"/>
  <c r="D488" i="9"/>
  <c r="B488" i="9"/>
  <c r="E488" i="9"/>
  <c r="C705" i="9"/>
  <c r="D705" i="9"/>
  <c r="B705" i="9"/>
  <c r="E705" i="9"/>
  <c r="E455" i="9"/>
  <c r="C455" i="9"/>
  <c r="D455" i="9"/>
  <c r="B455" i="9"/>
  <c r="E498" i="9"/>
  <c r="D498" i="9"/>
  <c r="C498" i="9"/>
  <c r="B498" i="9"/>
  <c r="E545" i="9"/>
  <c r="D545" i="9"/>
  <c r="C545" i="9"/>
  <c r="B545" i="9"/>
  <c r="E593" i="9"/>
  <c r="D593" i="9"/>
  <c r="B593" i="9"/>
  <c r="C593" i="9"/>
  <c r="E741" i="9"/>
  <c r="B741" i="9"/>
  <c r="C741" i="9"/>
  <c r="D741" i="9"/>
  <c r="E634" i="9"/>
  <c r="C634" i="9"/>
  <c r="B634" i="9"/>
  <c r="D634" i="9"/>
  <c r="E674" i="9"/>
  <c r="C674" i="9"/>
  <c r="B674" i="9"/>
  <c r="D674" i="9"/>
  <c r="D716" i="9"/>
  <c r="E716" i="9"/>
  <c r="C716" i="9"/>
  <c r="B716" i="9"/>
  <c r="B782" i="9"/>
  <c r="D782" i="9"/>
  <c r="C782" i="9"/>
  <c r="E782" i="9"/>
  <c r="E627" i="9"/>
  <c r="B627" i="9"/>
  <c r="C627" i="9"/>
  <c r="D627" i="9"/>
  <c r="E695" i="9"/>
  <c r="B695" i="9"/>
  <c r="C695" i="9"/>
  <c r="D695" i="9"/>
  <c r="C813" i="9"/>
  <c r="E813" i="9"/>
  <c r="B813" i="9"/>
  <c r="D813" i="9"/>
  <c r="E651" i="9"/>
  <c r="B651" i="9"/>
  <c r="C651" i="9"/>
  <c r="D651" i="9"/>
  <c r="B742" i="9"/>
  <c r="E742" i="9"/>
  <c r="D742" i="9"/>
  <c r="C742" i="9"/>
  <c r="C841" i="9"/>
  <c r="D841" i="9"/>
  <c r="B841" i="9"/>
  <c r="E841" i="9"/>
  <c r="E613" i="9"/>
  <c r="C613" i="9"/>
  <c r="B613" i="9"/>
  <c r="D613" i="9"/>
  <c r="B659" i="9"/>
  <c r="E659" i="9"/>
  <c r="C659" i="9"/>
  <c r="D659" i="9"/>
  <c r="E691" i="9"/>
  <c r="B691" i="9"/>
  <c r="C691" i="9"/>
  <c r="D691" i="9"/>
  <c r="E785" i="9"/>
  <c r="C785" i="9"/>
  <c r="B785" i="9"/>
  <c r="D785" i="9"/>
  <c r="D947" i="9"/>
  <c r="E947" i="9"/>
  <c r="C947" i="9"/>
  <c r="B947" i="9"/>
  <c r="E618" i="9"/>
  <c r="B618" i="9"/>
  <c r="C618" i="9"/>
  <c r="D618" i="9"/>
  <c r="B670" i="9"/>
  <c r="E670" i="9"/>
  <c r="D670" i="9"/>
  <c r="C670" i="9"/>
  <c r="D700" i="9"/>
  <c r="B700" i="9"/>
  <c r="E700" i="9"/>
  <c r="C700" i="9"/>
  <c r="E751" i="9"/>
  <c r="C751" i="9"/>
  <c r="B751" i="9"/>
  <c r="D751" i="9"/>
  <c r="C864" i="9"/>
  <c r="D864" i="9"/>
  <c r="B864" i="9"/>
  <c r="E864" i="9"/>
  <c r="C684" i="9"/>
  <c r="E684" i="9"/>
  <c r="D684" i="9"/>
  <c r="B684" i="9"/>
  <c r="B766" i="9"/>
  <c r="E766" i="9"/>
  <c r="D766" i="9"/>
  <c r="C766" i="9"/>
  <c r="E799" i="9"/>
  <c r="C799" i="9"/>
  <c r="B799" i="9"/>
  <c r="D799" i="9"/>
  <c r="C856" i="9"/>
  <c r="E856" i="9"/>
  <c r="D856" i="9"/>
  <c r="B856" i="9"/>
  <c r="E922" i="9"/>
  <c r="D922" i="9"/>
  <c r="C922" i="9"/>
  <c r="B922" i="9"/>
  <c r="E975" i="9"/>
  <c r="C975" i="9"/>
  <c r="B975" i="9"/>
  <c r="D975" i="9"/>
  <c r="E842" i="9"/>
  <c r="D842" i="9"/>
  <c r="C842" i="9"/>
  <c r="B842" i="9"/>
  <c r="D875" i="9"/>
  <c r="E875" i="9"/>
  <c r="C875" i="9"/>
  <c r="B875" i="9"/>
  <c r="E938" i="9"/>
  <c r="D938" i="9"/>
  <c r="C938" i="9"/>
  <c r="B938" i="9"/>
  <c r="C993" i="9"/>
  <c r="B993" i="9"/>
  <c r="D993" i="9"/>
  <c r="E993" i="9"/>
  <c r="D916" i="9"/>
  <c r="C916" i="9"/>
  <c r="B916" i="9"/>
  <c r="E916" i="9"/>
  <c r="E984" i="9"/>
  <c r="C984" i="9"/>
  <c r="D984" i="9"/>
  <c r="B984" i="9"/>
  <c r="B825" i="9"/>
  <c r="E825" i="9"/>
  <c r="D825" i="9"/>
  <c r="C825" i="9"/>
  <c r="C887" i="9"/>
  <c r="B887" i="9"/>
  <c r="E887" i="9"/>
  <c r="D887" i="9"/>
  <c r="E951" i="9"/>
  <c r="C951" i="9"/>
  <c r="B951" i="9"/>
  <c r="D951" i="9"/>
  <c r="E999" i="9"/>
  <c r="C999" i="9"/>
  <c r="B999" i="9"/>
  <c r="D999" i="9"/>
  <c r="D835" i="9"/>
  <c r="B835" i="9"/>
  <c r="E835" i="9"/>
  <c r="C835" i="9"/>
  <c r="B901" i="9"/>
  <c r="D901" i="9"/>
  <c r="C901" i="9"/>
  <c r="E901" i="9"/>
  <c r="C986" i="9"/>
  <c r="B986" i="9"/>
  <c r="E986" i="9"/>
  <c r="D986" i="9"/>
  <c r="C833" i="9"/>
  <c r="D833" i="9"/>
  <c r="E833" i="9"/>
  <c r="B833" i="9"/>
  <c r="C879" i="9"/>
  <c r="E879" i="9"/>
  <c r="D879" i="9"/>
  <c r="B879" i="9"/>
  <c r="E977" i="9"/>
  <c r="B977" i="9"/>
  <c r="D977" i="9"/>
  <c r="C977" i="9"/>
  <c r="D883" i="9"/>
  <c r="E883" i="9"/>
  <c r="C883" i="9"/>
  <c r="B883" i="9"/>
  <c r="D931" i="9"/>
  <c r="E931" i="9"/>
  <c r="C931" i="9"/>
  <c r="B931" i="9"/>
  <c r="E1000" i="9"/>
  <c r="C1000" i="9"/>
  <c r="D1000" i="9"/>
  <c r="B1000" i="9"/>
  <c r="B30" i="9"/>
  <c r="D30" i="9"/>
  <c r="C30" i="9"/>
  <c r="E30" i="9"/>
  <c r="D35" i="9"/>
  <c r="B35" i="9"/>
  <c r="C35" i="9"/>
  <c r="E35" i="9"/>
  <c r="B135" i="9"/>
  <c r="C135" i="9"/>
  <c r="E135" i="9"/>
  <c r="D135" i="9"/>
  <c r="B152" i="9"/>
  <c r="E152" i="9"/>
  <c r="D152" i="9"/>
  <c r="C152" i="9"/>
  <c r="C88" i="9"/>
  <c r="D88" i="9"/>
  <c r="B88" i="9"/>
  <c r="E88" i="9"/>
  <c r="E94" i="9"/>
  <c r="D94" i="9"/>
  <c r="C94" i="9"/>
  <c r="B94" i="9"/>
  <c r="D21" i="9"/>
  <c r="E21" i="9"/>
  <c r="B21" i="9"/>
  <c r="C21" i="9"/>
  <c r="D64" i="9"/>
  <c r="B64" i="9"/>
  <c r="C64" i="9"/>
  <c r="E64" i="9"/>
  <c r="E149" i="9"/>
  <c r="B149" i="9"/>
  <c r="D149" i="9"/>
  <c r="C149" i="9"/>
  <c r="D78" i="9"/>
  <c r="B78" i="9"/>
  <c r="C78" i="9"/>
  <c r="E78" i="9"/>
  <c r="D54" i="9"/>
  <c r="E54" i="9"/>
  <c r="B54" i="9"/>
  <c r="C54" i="9"/>
  <c r="B81" i="9"/>
  <c r="D81" i="9"/>
  <c r="E81" i="9"/>
  <c r="C81" i="9"/>
  <c r="D37" i="9"/>
  <c r="B37" i="9"/>
  <c r="C37" i="9"/>
  <c r="E37" i="9"/>
  <c r="E126" i="9"/>
  <c r="D126" i="9"/>
  <c r="C126" i="9"/>
  <c r="B126" i="9"/>
  <c r="D53" i="9"/>
  <c r="C53" i="9"/>
  <c r="B53" i="9"/>
  <c r="E53" i="9"/>
  <c r="E61" i="9"/>
  <c r="D61" i="9"/>
  <c r="C61" i="9"/>
  <c r="B61" i="9"/>
  <c r="D147" i="9"/>
  <c r="B147" i="9"/>
  <c r="E147" i="9"/>
  <c r="C147" i="9"/>
  <c r="D16" i="9"/>
  <c r="B16" i="9"/>
  <c r="C16" i="9"/>
  <c r="E16" i="9"/>
  <c r="B134" i="9"/>
  <c r="E134" i="9"/>
  <c r="D134" i="9"/>
  <c r="C134" i="9"/>
  <c r="B56" i="9"/>
  <c r="E56" i="9"/>
  <c r="D56" i="9"/>
  <c r="C56" i="9"/>
  <c r="C104" i="9"/>
  <c r="D104" i="9"/>
  <c r="E104" i="9"/>
  <c r="B104" i="9"/>
  <c r="D143" i="9"/>
  <c r="B143" i="9"/>
  <c r="E143" i="9"/>
  <c r="C143" i="9"/>
  <c r="C86" i="9"/>
  <c r="B86" i="9"/>
  <c r="E86" i="9"/>
  <c r="D86" i="9"/>
  <c r="B113" i="9"/>
  <c r="E113" i="9"/>
  <c r="D113" i="9"/>
  <c r="C113" i="9"/>
  <c r="E90" i="9"/>
  <c r="C90" i="9"/>
  <c r="B90" i="9"/>
  <c r="D90" i="9"/>
  <c r="E57" i="9"/>
  <c r="B57" i="9"/>
  <c r="D57" i="9"/>
  <c r="C57" i="9"/>
  <c r="B42" i="9"/>
  <c r="C42" i="9"/>
  <c r="D42" i="9"/>
  <c r="E42" i="9"/>
  <c r="B115" i="9"/>
  <c r="C115" i="9"/>
  <c r="D115" i="9"/>
  <c r="E115" i="9"/>
  <c r="D99" i="9"/>
  <c r="B99" i="9"/>
  <c r="C99" i="9"/>
  <c r="E99" i="9"/>
  <c r="B69" i="9"/>
  <c r="D69" i="9"/>
  <c r="C69" i="9"/>
  <c r="E69" i="9"/>
  <c r="C117" i="9"/>
  <c r="B117" i="9"/>
  <c r="D117" i="9"/>
  <c r="E117" i="9"/>
  <c r="D20" i="9"/>
  <c r="E20" i="9"/>
  <c r="B20" i="9"/>
  <c r="C20" i="9"/>
  <c r="B72" i="9"/>
  <c r="D72" i="9"/>
  <c r="C72" i="9"/>
  <c r="E72" i="9"/>
  <c r="B92" i="9"/>
  <c r="E92" i="9"/>
  <c r="C92" i="9"/>
  <c r="D92" i="9"/>
  <c r="D110" i="9"/>
  <c r="B110" i="9"/>
  <c r="E110" i="9"/>
  <c r="C110" i="9"/>
  <c r="C85" i="9"/>
  <c r="E85" i="9"/>
  <c r="D85" i="9"/>
  <c r="B85" i="9"/>
  <c r="C32" i="9"/>
  <c r="B32" i="9"/>
  <c r="D32" i="9"/>
  <c r="E32" i="9"/>
  <c r="C40" i="9"/>
  <c r="B40" i="9"/>
  <c r="E40" i="9"/>
  <c r="D40" i="9"/>
  <c r="C70" i="9"/>
  <c r="D70" i="9"/>
  <c r="B70" i="9"/>
  <c r="E70" i="9"/>
  <c r="E145" i="9"/>
  <c r="D145" i="9"/>
  <c r="B145" i="9"/>
  <c r="C145" i="9"/>
  <c r="E112" i="9"/>
  <c r="C112" i="9"/>
  <c r="D112" i="9"/>
  <c r="B112" i="9"/>
  <c r="B29" i="9"/>
  <c r="E29" i="9"/>
  <c r="C29" i="9"/>
  <c r="D29" i="9"/>
  <c r="E118" i="9"/>
  <c r="D118" i="9"/>
  <c r="C118" i="9"/>
  <c r="B118" i="9"/>
  <c r="D114" i="9"/>
  <c r="B114" i="9"/>
  <c r="C114" i="9"/>
  <c r="E114" i="9"/>
  <c r="C19" i="9"/>
  <c r="D19" i="9"/>
  <c r="B19" i="9"/>
  <c r="E19" i="9"/>
  <c r="C55" i="9"/>
  <c r="E55" i="9"/>
  <c r="D55" i="9"/>
  <c r="B55" i="9"/>
  <c r="E47" i="9"/>
  <c r="C47" i="9"/>
  <c r="D47" i="9"/>
  <c r="B47" i="9"/>
  <c r="C123" i="9"/>
  <c r="B123" i="9"/>
  <c r="E123" i="9"/>
  <c r="D123" i="9"/>
  <c r="D125" i="9"/>
  <c r="C125" i="9"/>
  <c r="E125" i="9"/>
  <c r="B125" i="9"/>
  <c r="E22" i="9"/>
  <c r="D22" i="9"/>
  <c r="C22" i="9"/>
  <c r="B22" i="9"/>
  <c r="B107" i="9"/>
  <c r="E107" i="9"/>
  <c r="C107" i="9"/>
  <c r="D107" i="9"/>
  <c r="E43" i="9"/>
  <c r="D43" i="9"/>
  <c r="C43" i="9"/>
  <c r="B43" i="9"/>
  <c r="D62" i="9"/>
  <c r="E62" i="9"/>
  <c r="C62" i="9"/>
  <c r="B62" i="9"/>
  <c r="B46" i="9"/>
  <c r="C46" i="9"/>
  <c r="E46" i="9"/>
  <c r="D46" i="9"/>
  <c r="E142" i="9"/>
  <c r="C142" i="9"/>
  <c r="D142" i="9"/>
  <c r="B142" i="9"/>
  <c r="E34" i="9"/>
  <c r="D34" i="9"/>
  <c r="B34" i="9"/>
  <c r="C34" i="9"/>
  <c r="D60" i="9"/>
  <c r="B60" i="9"/>
  <c r="E60" i="9"/>
  <c r="C60" i="9"/>
  <c r="D101" i="9"/>
  <c r="B101" i="9"/>
  <c r="E101" i="9"/>
  <c r="C101" i="9"/>
  <c r="D50" i="9"/>
  <c r="B50" i="9"/>
  <c r="C50" i="9"/>
  <c r="E50" i="9"/>
  <c r="E41" i="9"/>
  <c r="D41" i="9"/>
  <c r="B41" i="9"/>
  <c r="C41" i="9"/>
  <c r="B31" i="9"/>
  <c r="D31" i="9"/>
  <c r="E31" i="9"/>
  <c r="C31" i="9"/>
  <c r="B140" i="9"/>
  <c r="C140" i="9"/>
  <c r="D140" i="9"/>
  <c r="E140" i="9"/>
  <c r="B80" i="9"/>
  <c r="E80" i="9"/>
  <c r="C80" i="9"/>
  <c r="D80" i="9"/>
  <c r="E45" i="9"/>
  <c r="D45" i="9"/>
  <c r="C45" i="9"/>
  <c r="B45" i="9"/>
  <c r="B146" i="9"/>
  <c r="C146" i="9"/>
  <c r="D146" i="9"/>
  <c r="E146" i="9"/>
  <c r="C122" i="9"/>
  <c r="E122" i="9"/>
  <c r="B122" i="9"/>
  <c r="D122" i="9"/>
  <c r="D106" i="9"/>
  <c r="C106" i="9"/>
  <c r="B106" i="9"/>
  <c r="E106" i="9"/>
  <c r="B130" i="9"/>
  <c r="E130" i="9"/>
  <c r="D130" i="9"/>
  <c r="C130" i="9"/>
  <c r="C156" i="9"/>
  <c r="D156" i="9"/>
  <c r="B156" i="9"/>
  <c r="E156" i="9"/>
  <c r="E95" i="9"/>
  <c r="D95" i="9"/>
  <c r="B95" i="9"/>
  <c r="C95" i="9"/>
  <c r="B96" i="9"/>
  <c r="C96" i="9"/>
  <c r="E96" i="9"/>
  <c r="D96" i="9"/>
  <c r="B76" i="9"/>
  <c r="C76" i="9"/>
  <c r="E76" i="9"/>
  <c r="D76" i="9"/>
  <c r="D67" i="9"/>
  <c r="C67" i="9"/>
  <c r="E67" i="9"/>
  <c r="B67" i="9"/>
  <c r="D15" i="9"/>
  <c r="E15" i="9"/>
  <c r="C15" i="9"/>
  <c r="B15" i="9"/>
  <c r="E25" i="9"/>
  <c r="B25" i="9"/>
  <c r="C25" i="9"/>
  <c r="D25" i="9"/>
  <c r="E23" i="9"/>
  <c r="D23" i="9"/>
  <c r="B23" i="9"/>
  <c r="C23" i="9"/>
  <c r="B116" i="9"/>
  <c r="C116" i="9"/>
  <c r="D116" i="9"/>
  <c r="E116" i="9"/>
  <c r="D121" i="9"/>
  <c r="B121" i="9"/>
  <c r="C121" i="9"/>
  <c r="E121" i="9"/>
  <c r="C108" i="9"/>
  <c r="E108" i="9"/>
  <c r="D108" i="9"/>
  <c r="B108" i="9"/>
  <c r="E33" i="9"/>
  <c r="B33" i="9"/>
  <c r="D33" i="9"/>
  <c r="C33" i="9"/>
  <c r="B84" i="9"/>
  <c r="D84" i="9"/>
  <c r="C84" i="9"/>
  <c r="E84" i="9"/>
  <c r="C128" i="9"/>
  <c r="D128" i="9"/>
  <c r="E128" i="9"/>
  <c r="B128" i="9"/>
  <c r="C27" i="9"/>
  <c r="B27" i="9"/>
  <c r="D27" i="9"/>
  <c r="E27" i="9"/>
  <c r="D87" i="9"/>
  <c r="E87" i="9"/>
  <c r="C87" i="9"/>
  <c r="B87" i="9"/>
  <c r="E83" i="9"/>
  <c r="B83" i="9"/>
  <c r="D83" i="9"/>
  <c r="C83" i="9"/>
  <c r="E148" i="9"/>
  <c r="C148" i="9"/>
  <c r="D148" i="9"/>
  <c r="B148" i="9"/>
  <c r="D51" i="9"/>
  <c r="E51" i="9"/>
  <c r="C51" i="9"/>
  <c r="B51" i="9"/>
  <c r="C136" i="9"/>
  <c r="B136" i="9"/>
  <c r="E136" i="9"/>
  <c r="D136" i="9"/>
  <c r="C39" i="9"/>
  <c r="E39" i="9"/>
  <c r="D39" i="9"/>
  <c r="B39" i="9"/>
  <c r="D28" i="9"/>
  <c r="E28" i="9"/>
  <c r="B28" i="9"/>
  <c r="C28" i="9"/>
  <c r="B139" i="9"/>
  <c r="D139" i="9"/>
  <c r="E139" i="9"/>
  <c r="C139" i="9"/>
  <c r="B153" i="9"/>
  <c r="D153" i="9"/>
  <c r="C153" i="9"/>
  <c r="E153" i="9"/>
  <c r="C138" i="9"/>
  <c r="D138" i="9"/>
  <c r="E138" i="9"/>
  <c r="B138" i="9"/>
  <c r="E97" i="9"/>
  <c r="D97" i="9"/>
  <c r="C97" i="9"/>
  <c r="B97" i="9"/>
  <c r="E65" i="9"/>
  <c r="B65" i="9"/>
  <c r="C65" i="9"/>
  <c r="D65" i="9"/>
  <c r="B17" i="9"/>
  <c r="E17" i="9"/>
  <c r="D17" i="9"/>
  <c r="C17" i="9"/>
  <c r="C154" i="9"/>
  <c r="E154" i="9"/>
  <c r="D154" i="9"/>
  <c r="B154" i="9"/>
  <c r="C89" i="9"/>
  <c r="B89" i="9"/>
  <c r="E89" i="9"/>
  <c r="D89" i="9"/>
  <c r="D24" i="9"/>
  <c r="E24" i="9"/>
  <c r="B24" i="9"/>
  <c r="C24" i="9"/>
  <c r="B111" i="9"/>
  <c r="D111" i="9"/>
  <c r="E111" i="9"/>
  <c r="C111" i="9"/>
  <c r="D52" i="9"/>
  <c r="B52" i="9"/>
  <c r="E52" i="9"/>
  <c r="C52" i="9"/>
  <c r="C144" i="9"/>
  <c r="D144" i="9"/>
  <c r="E144" i="9"/>
  <c r="B144" i="9"/>
  <c r="E66" i="9"/>
  <c r="C66" i="9"/>
  <c r="B66" i="9"/>
  <c r="D66" i="9"/>
  <c r="D141" i="9"/>
  <c r="C141" i="9"/>
  <c r="B141" i="9"/>
  <c r="E141" i="9"/>
  <c r="E48" i="9"/>
  <c r="B48" i="9"/>
  <c r="D48" i="9"/>
  <c r="C48" i="9"/>
  <c r="E129" i="9"/>
  <c r="D129" i="9"/>
  <c r="B129" i="9"/>
  <c r="C129" i="9"/>
  <c r="E18" i="9"/>
  <c r="B18" i="9"/>
  <c r="D18" i="9"/>
  <c r="C18" i="9"/>
  <c r="E131" i="9"/>
  <c r="B131" i="9"/>
  <c r="D131" i="9"/>
  <c r="C131" i="9"/>
  <c r="E120" i="9"/>
  <c r="C120" i="9"/>
  <c r="D120" i="9"/>
  <c r="B120" i="9"/>
  <c r="C133" i="9"/>
  <c r="B133" i="9"/>
  <c r="E133" i="9"/>
  <c r="D133" i="9"/>
  <c r="E132" i="9"/>
  <c r="C132" i="9"/>
  <c r="B132" i="9"/>
  <c r="D132" i="9"/>
  <c r="E75" i="9"/>
  <c r="C75" i="9"/>
  <c r="B75" i="9"/>
  <c r="D75" i="9"/>
  <c r="D100" i="9"/>
  <c r="E100" i="9"/>
  <c r="C100" i="9"/>
  <c r="B100" i="9"/>
  <c r="D103" i="9"/>
  <c r="E103" i="9"/>
  <c r="C103" i="9"/>
  <c r="B103" i="9"/>
  <c r="B102" i="9"/>
  <c r="E102" i="9"/>
  <c r="D102" i="9"/>
  <c r="C102" i="9"/>
  <c r="D91" i="9"/>
  <c r="E91" i="9"/>
  <c r="B91" i="9"/>
  <c r="C91" i="9"/>
  <c r="C36" i="9"/>
  <c r="B36" i="9"/>
  <c r="D36" i="9"/>
  <c r="E36" i="9"/>
  <c r="D63" i="9"/>
  <c r="E63" i="9"/>
  <c r="B63" i="9"/>
  <c r="C63" i="9"/>
  <c r="C44" i="9"/>
  <c r="E44" i="9"/>
  <c r="D44" i="9"/>
  <c r="B44" i="9"/>
  <c r="B58" i="9"/>
  <c r="E58" i="9"/>
  <c r="C58" i="9"/>
  <c r="D58" i="9"/>
  <c r="B74" i="9"/>
  <c r="C74" i="9"/>
  <c r="D74" i="9"/>
  <c r="E74" i="9"/>
  <c r="E73" i="9"/>
  <c r="C73" i="9"/>
  <c r="D73" i="9"/>
  <c r="B73" i="9"/>
  <c r="B155" i="9"/>
  <c r="C155" i="9"/>
  <c r="D155" i="9"/>
  <c r="E155" i="9"/>
  <c r="D14" i="9"/>
  <c r="B14" i="9"/>
  <c r="E14" i="9"/>
  <c r="C14" i="9"/>
  <c r="E68" i="9"/>
  <c r="B68" i="9"/>
  <c r="C68" i="9"/>
  <c r="D68" i="9"/>
  <c r="B127" i="9"/>
  <c r="D127" i="9"/>
  <c r="C127" i="9"/>
  <c r="E127" i="9"/>
  <c r="B49" i="9"/>
  <c r="C49" i="9"/>
  <c r="D49" i="9"/>
  <c r="E49" i="9"/>
  <c r="B109" i="9"/>
  <c r="D109" i="9"/>
  <c r="E109" i="9"/>
  <c r="C109" i="9"/>
  <c r="D26" i="9"/>
  <c r="E26" i="9"/>
  <c r="C26" i="9"/>
  <c r="B26" i="9"/>
  <c r="C150" i="9"/>
  <c r="B150" i="9"/>
  <c r="E150" i="9"/>
  <c r="D150" i="9"/>
  <c r="D59" i="9"/>
  <c r="C59" i="9"/>
  <c r="E59" i="9"/>
  <c r="B59" i="9"/>
  <c r="E98" i="9"/>
  <c r="B98" i="9"/>
  <c r="C98" i="9"/>
  <c r="D98" i="9"/>
  <c r="D82" i="9"/>
  <c r="C82" i="9"/>
  <c r="E82" i="9"/>
  <c r="B82" i="9"/>
  <c r="E79" i="9"/>
  <c r="B79" i="9"/>
  <c r="D79" i="9"/>
  <c r="C79" i="9"/>
  <c r="C93" i="9"/>
  <c r="B93" i="9"/>
  <c r="D93" i="9"/>
  <c r="E93" i="9"/>
  <c r="C151" i="9"/>
  <c r="E151" i="9"/>
  <c r="B151" i="9"/>
  <c r="D151" i="9"/>
  <c r="D137" i="9"/>
  <c r="E137" i="9"/>
  <c r="B137" i="9"/>
  <c r="C137" i="9"/>
  <c r="E119" i="9"/>
  <c r="C119" i="9"/>
  <c r="B119" i="9"/>
  <c r="D119" i="9"/>
  <c r="E105" i="9"/>
  <c r="C105" i="9"/>
  <c r="D105" i="9"/>
  <c r="B105" i="9"/>
  <c r="D124" i="9"/>
  <c r="E124" i="9"/>
  <c r="B124" i="9"/>
  <c r="C124" i="9"/>
  <c r="B38" i="9"/>
  <c r="E38" i="9"/>
  <c r="D38" i="9"/>
  <c r="C38" i="9"/>
  <c r="B71" i="9"/>
  <c r="D71" i="9"/>
  <c r="E71" i="9"/>
  <c r="C71" i="9"/>
  <c r="E77" i="9"/>
  <c r="B77" i="9"/>
  <c r="C77" i="9"/>
  <c r="D77" i="9"/>
  <c r="Z516" i="1"/>
  <c r="Z517" i="1" s="1"/>
  <c r="Z518" i="1" s="1"/>
  <c r="Z519" i="1" s="1"/>
  <c r="Z520" i="1" s="1"/>
  <c r="Z521" i="1" s="1"/>
  <c r="Z522" i="1" l="1"/>
  <c r="Z523" i="1" s="1"/>
  <c r="Z524" i="1" s="1"/>
  <c r="Z525" i="1" s="1"/>
  <c r="Z526" i="1" s="1"/>
  <c r="Z527" i="1" s="1"/>
  <c r="Z528" i="1" s="1"/>
  <c r="Z529" i="1" s="1"/>
  <c r="Z530" i="1" s="1"/>
  <c r="Z531" i="1" s="1"/>
  <c r="Z532" i="1" l="1"/>
  <c r="Z533" i="1" s="1"/>
  <c r="Z534" i="1" s="1"/>
  <c r="Z535" i="1" s="1"/>
  <c r="Z536" i="1" s="1"/>
  <c r="Z537" i="1" s="1"/>
  <c r="Z538" i="1" s="1"/>
  <c r="Z539" i="1" s="1"/>
  <c r="Z540" i="1" s="1"/>
  <c r="Z541" i="1" s="1"/>
  <c r="Z542" i="1" s="1"/>
  <c r="Z543" i="1" s="1"/>
  <c r="Z544" i="1" s="1"/>
  <c r="Z545" i="1" s="1"/>
  <c r="Z546" i="1" s="1"/>
  <c r="Z547" i="1" s="1"/>
  <c r="Z548" i="1" s="1"/>
  <c r="Z549" i="1" s="1"/>
  <c r="Z550" i="1" s="1"/>
  <c r="Z551" i="1" s="1"/>
  <c r="Z552" i="1" l="1"/>
  <c r="Z553" i="1" s="1"/>
  <c r="Z554" i="1" l="1"/>
  <c r="Z555" i="1" l="1"/>
  <c r="Z556" i="1" s="1"/>
  <c r="Z557" i="1" l="1"/>
  <c r="Z558" i="1" s="1"/>
  <c r="Z559" i="1" l="1"/>
  <c r="Z560" i="1" l="1"/>
  <c r="Z561" i="1" s="1"/>
  <c r="Z562" i="1" s="1"/>
  <c r="Z563" i="1" l="1"/>
  <c r="Z564" i="1" s="1"/>
  <c r="Z565" i="1" s="1"/>
  <c r="Z566" i="1" l="1"/>
  <c r="Z567" i="1" l="1"/>
  <c r="Z568" i="1" s="1"/>
  <c r="Z569" i="1" l="1"/>
  <c r="Z570" i="1" l="1"/>
  <c r="Z571" i="1" s="1"/>
  <c r="Z572" i="1" l="1"/>
  <c r="Z573" i="1" l="1"/>
  <c r="Z574" i="1" s="1"/>
  <c r="Z575" i="1" l="1"/>
  <c r="Z576" i="1" s="1"/>
  <c r="Z577" i="1" s="1"/>
  <c r="Z578" i="1" s="1"/>
  <c r="Z579" i="1" s="1"/>
  <c r="Z580" i="1" s="1"/>
  <c r="Z581" i="1" s="1"/>
  <c r="Z582" i="1" s="1"/>
  <c r="Z583" i="1" s="1"/>
  <c r="Z584" i="1" s="1"/>
  <c r="Z585" i="1" s="1"/>
  <c r="Z586" i="1" s="1"/>
  <c r="Z587" i="1" s="1"/>
  <c r="Z588" i="1" s="1"/>
  <c r="Z589" i="1" s="1"/>
  <c r="Z590" i="1" s="1"/>
  <c r="Z591" i="1" s="1"/>
  <c r="Z592" i="1" s="1"/>
  <c r="Z593" i="1" l="1"/>
  <c r="Z594" i="1" s="1"/>
  <c r="Z595" i="1" l="1"/>
  <c r="Z596" i="1" l="1"/>
  <c r="Z597" i="1" s="1"/>
  <c r="Z598" i="1" l="1"/>
  <c r="Z599" i="1" s="1"/>
  <c r="Z600" i="1" s="1"/>
  <c r="Z601" i="1" s="1"/>
  <c r="Z602" i="1" s="1"/>
  <c r="Z603" i="1" s="1"/>
  <c r="Z604" i="1" s="1"/>
  <c r="Z605" i="1" s="1"/>
  <c r="Z606" i="1" s="1"/>
  <c r="Z607" i="1" s="1"/>
  <c r="Z608" i="1" s="1"/>
  <c r="Z609" i="1" s="1"/>
  <c r="Z610" i="1" s="1"/>
  <c r="Z611" i="1" s="1"/>
  <c r="Z612" i="1" s="1"/>
  <c r="Z613" i="1" s="1"/>
  <c r="Z614" i="1" s="1"/>
  <c r="Z615" i="1" s="1"/>
  <c r="Z616" i="1" s="1"/>
  <c r="Z617" i="1" s="1"/>
  <c r="Z618" i="1" s="1"/>
  <c r="Z619" i="1" l="1"/>
  <c r="Z620" i="1" s="1"/>
  <c r="Z621" i="1" s="1"/>
  <c r="Z622" i="1" s="1"/>
  <c r="Z623" i="1" s="1"/>
  <c r="Z624" i="1" l="1"/>
  <c r="Z625" i="1" s="1"/>
  <c r="Z626" i="1" s="1"/>
  <c r="Z627" i="1" l="1"/>
  <c r="Z628" i="1" l="1"/>
  <c r="Z629" i="1" s="1"/>
  <c r="Z630" i="1" s="1"/>
  <c r="Z631" i="1" s="1"/>
  <c r="Z632" i="1" s="1"/>
  <c r="Z633" i="1" s="1"/>
  <c r="Z634" i="1" l="1"/>
  <c r="Z635" i="1" s="1"/>
  <c r="Z636" i="1" l="1"/>
  <c r="Z637" i="1" s="1"/>
  <c r="Z638" i="1" s="1"/>
  <c r="Z639" i="1" s="1"/>
  <c r="Z640" i="1" l="1"/>
  <c r="Z641" i="1" l="1"/>
  <c r="Z642" i="1" s="1"/>
  <c r="Z643" i="1" s="1"/>
  <c r="Z644" i="1" l="1"/>
  <c r="Z645" i="1" l="1"/>
  <c r="Z646" i="1" s="1"/>
  <c r="Z647" i="1" s="1"/>
  <c r="Z648" i="1" s="1"/>
  <c r="Z649" i="1" l="1"/>
  <c r="Z650" i="1" s="1"/>
  <c r="Z651" i="1" s="1"/>
  <c r="Z652" i="1" l="1"/>
  <c r="Z653" i="1" s="1"/>
  <c r="Z654" i="1" s="1"/>
  <c r="Z655" i="1" s="1"/>
  <c r="Z656" i="1" s="1"/>
  <c r="Z657" i="1" l="1"/>
  <c r="Z658" i="1" l="1"/>
  <c r="Z659" i="1" s="1"/>
  <c r="Z660" i="1" l="1"/>
  <c r="Z661" i="1" s="1"/>
  <c r="Z662" i="1" l="1"/>
  <c r="Z663" i="1" l="1"/>
  <c r="Z664" i="1" s="1"/>
  <c r="Z665" i="1" s="1"/>
  <c r="Z666" i="1" s="1"/>
  <c r="Z667" i="1" s="1"/>
  <c r="Z668" i="1" l="1"/>
  <c r="Z669" i="1" l="1"/>
  <c r="Z670" i="1" s="1"/>
  <c r="Z671" i="1" s="1"/>
  <c r="Z672" i="1" l="1"/>
  <c r="Z673" i="1" s="1"/>
  <c r="Z674" i="1" l="1"/>
  <c r="Z675" i="1" s="1"/>
  <c r="Z676" i="1" l="1"/>
  <c r="Z677" i="1" l="1"/>
  <c r="Z678" i="1" s="1"/>
  <c r="Z679" i="1" s="1"/>
  <c r="Z680" i="1" l="1"/>
  <c r="Z681" i="1" s="1"/>
  <c r="Z682" i="1" s="1"/>
  <c r="Z683" i="1" l="1"/>
  <c r="Z684" i="1" l="1"/>
  <c r="Z685" i="1" s="1"/>
  <c r="Z686" i="1" l="1"/>
  <c r="Z687" i="1" l="1"/>
  <c r="Z688" i="1" s="1"/>
  <c r="Z689" i="1" l="1"/>
  <c r="Z690" i="1" l="1"/>
  <c r="Z691" i="1" s="1"/>
  <c r="Z692" i="1" s="1"/>
  <c r="Z693" i="1" s="1"/>
  <c r="Z694" i="1" s="1"/>
  <c r="Z695" i="1" s="1"/>
  <c r="Z696" i="1" s="1"/>
  <c r="Z697" i="1" s="1"/>
  <c r="Z698" i="1" s="1"/>
  <c r="Z699" i="1" s="1"/>
  <c r="Z700" i="1" s="1"/>
  <c r="Z701" i="1" s="1"/>
  <c r="A4" i="5" s="1"/>
  <c r="F27" i="8" s="1"/>
  <c r="A1000" i="5" l="1"/>
  <c r="F1000" i="5" s="1"/>
  <c r="G1000" i="5" s="1"/>
  <c r="A989" i="5"/>
  <c r="F989" i="5" s="1"/>
  <c r="G989" i="5" s="1"/>
  <c r="A987" i="5"/>
  <c r="F987" i="5" s="1"/>
  <c r="G987" i="5" s="1"/>
  <c r="A975" i="5"/>
  <c r="F975" i="5" s="1"/>
  <c r="G975" i="5" s="1"/>
  <c r="A970" i="5"/>
  <c r="F970" i="5" s="1"/>
  <c r="G970" i="5" s="1"/>
  <c r="A964" i="5"/>
  <c r="F964" i="5" s="1"/>
  <c r="G964" i="5" s="1"/>
  <c r="A961" i="5"/>
  <c r="F961" i="5" s="1"/>
  <c r="G961" i="5" s="1"/>
  <c r="A944" i="5"/>
  <c r="F944" i="5" s="1"/>
  <c r="G944" i="5" s="1"/>
  <c r="A936" i="5"/>
  <c r="F936" i="5" s="1"/>
  <c r="G936" i="5" s="1"/>
  <c r="A933" i="5"/>
  <c r="F933" i="5" s="1"/>
  <c r="G933" i="5" s="1"/>
  <c r="A931" i="5"/>
  <c r="F931" i="5" s="1"/>
  <c r="G931" i="5" s="1"/>
  <c r="A927" i="5"/>
  <c r="F927" i="5" s="1"/>
  <c r="G927" i="5" s="1"/>
  <c r="A914" i="5"/>
  <c r="F914" i="5" s="1"/>
  <c r="G914" i="5" s="1"/>
  <c r="A905" i="5"/>
  <c r="F905" i="5" s="1"/>
  <c r="G905" i="5" s="1"/>
  <c r="A902" i="5"/>
  <c r="F902" i="5" s="1"/>
  <c r="G902" i="5" s="1"/>
  <c r="A890" i="5"/>
  <c r="F890" i="5" s="1"/>
  <c r="G890" i="5" s="1"/>
  <c r="A884" i="5"/>
  <c r="F884" i="5" s="1"/>
  <c r="G884" i="5" s="1"/>
  <c r="A874" i="5"/>
  <c r="F874" i="5" s="1"/>
  <c r="G874" i="5" s="1"/>
  <c r="A868" i="5"/>
  <c r="F868" i="5" s="1"/>
  <c r="G868" i="5" s="1"/>
  <c r="A860" i="5"/>
  <c r="F860" i="5" s="1"/>
  <c r="G860" i="5" s="1"/>
  <c r="A848" i="5"/>
  <c r="F848" i="5" s="1"/>
  <c r="G848" i="5" s="1"/>
  <c r="A846" i="5"/>
  <c r="F846" i="5" s="1"/>
  <c r="G846" i="5" s="1"/>
  <c r="A827" i="5"/>
  <c r="F827" i="5" s="1"/>
  <c r="G827" i="5" s="1"/>
  <c r="A808" i="5"/>
  <c r="F808" i="5" s="1"/>
  <c r="G808" i="5" s="1"/>
  <c r="A798" i="5"/>
  <c r="F798" i="5" s="1"/>
  <c r="G798" i="5" s="1"/>
  <c r="A790" i="5"/>
  <c r="F790" i="5" s="1"/>
  <c r="G790" i="5" s="1"/>
  <c r="A787" i="5"/>
  <c r="F787" i="5" s="1"/>
  <c r="G787" i="5" s="1"/>
  <c r="A774" i="5"/>
  <c r="F774" i="5" s="1"/>
  <c r="G774" i="5" s="1"/>
  <c r="A771" i="5"/>
  <c r="F771" i="5" s="1"/>
  <c r="G771" i="5" s="1"/>
  <c r="A997" i="5"/>
  <c r="F997" i="5" s="1"/>
  <c r="G997" i="5" s="1"/>
  <c r="A995" i="5"/>
  <c r="F995" i="5" s="1"/>
  <c r="G995" i="5" s="1"/>
  <c r="A983" i="5"/>
  <c r="F983" i="5" s="1"/>
  <c r="G983" i="5" s="1"/>
  <c r="A978" i="5"/>
  <c r="F978" i="5" s="1"/>
  <c r="G978" i="5" s="1"/>
  <c r="A972" i="5"/>
  <c r="F972" i="5" s="1"/>
  <c r="G972" i="5" s="1"/>
  <c r="A969" i="5"/>
  <c r="F969" i="5" s="1"/>
  <c r="G969" i="5" s="1"/>
  <c r="A950" i="5"/>
  <c r="F950" i="5" s="1"/>
  <c r="G950" i="5" s="1"/>
  <c r="A996" i="5"/>
  <c r="F996" i="5" s="1"/>
  <c r="G996" i="5" s="1"/>
  <c r="A993" i="5"/>
  <c r="F993" i="5" s="1"/>
  <c r="G993" i="5" s="1"/>
  <c r="A974" i="5"/>
  <c r="F974" i="5" s="1"/>
  <c r="G974" i="5" s="1"/>
  <c r="A968" i="5"/>
  <c r="F968" i="5" s="1"/>
  <c r="G968" i="5" s="1"/>
  <c r="A957" i="5"/>
  <c r="F957" i="5" s="1"/>
  <c r="G957" i="5" s="1"/>
  <c r="A955" i="5"/>
  <c r="F955" i="5" s="1"/>
  <c r="G955" i="5" s="1"/>
  <c r="A946" i="5"/>
  <c r="F946" i="5" s="1"/>
  <c r="G946" i="5" s="1"/>
  <c r="A940" i="5"/>
  <c r="F940" i="5" s="1"/>
  <c r="G940" i="5" s="1"/>
  <c r="A926" i="5"/>
  <c r="F926" i="5" s="1"/>
  <c r="G926" i="5" s="1"/>
  <c r="A912" i="5"/>
  <c r="F912" i="5" s="1"/>
  <c r="G912" i="5" s="1"/>
  <c r="A909" i="5"/>
  <c r="F909" i="5" s="1"/>
  <c r="G909" i="5" s="1"/>
  <c r="A907" i="5"/>
  <c r="F907" i="5" s="1"/>
  <c r="G907" i="5" s="1"/>
  <c r="A903" i="5"/>
  <c r="F903" i="5" s="1"/>
  <c r="G903" i="5" s="1"/>
  <c r="A888" i="5"/>
  <c r="F888" i="5" s="1"/>
  <c r="G888" i="5" s="1"/>
  <c r="A872" i="5"/>
  <c r="F872" i="5" s="1"/>
  <c r="G872" i="5" s="1"/>
  <c r="A864" i="5"/>
  <c r="F864" i="5" s="1"/>
  <c r="G864" i="5" s="1"/>
  <c r="A859" i="5"/>
  <c r="F859" i="5" s="1"/>
  <c r="G859" i="5" s="1"/>
  <c r="A847" i="5"/>
  <c r="F847" i="5" s="1"/>
  <c r="G847" i="5" s="1"/>
  <c r="A842" i="5"/>
  <c r="F842" i="5" s="1"/>
  <c r="G842" i="5" s="1"/>
  <c r="A838" i="5"/>
  <c r="F838" i="5" s="1"/>
  <c r="G838" i="5" s="1"/>
  <c r="A834" i="5"/>
  <c r="F834" i="5" s="1"/>
  <c r="G834" i="5" s="1"/>
  <c r="A818" i="5"/>
  <c r="F818" i="5" s="1"/>
  <c r="G818" i="5" s="1"/>
  <c r="A802" i="5"/>
  <c r="F802" i="5" s="1"/>
  <c r="G802" i="5" s="1"/>
  <c r="A799" i="5"/>
  <c r="F799" i="5" s="1"/>
  <c r="G799" i="5" s="1"/>
  <c r="A791" i="5"/>
  <c r="F791" i="5" s="1"/>
  <c r="G791" i="5" s="1"/>
  <c r="A778" i="5"/>
  <c r="F778" i="5" s="1"/>
  <c r="G778" i="5" s="1"/>
  <c r="A775" i="5"/>
  <c r="F775" i="5" s="1"/>
  <c r="G775" i="5" s="1"/>
  <c r="A982" i="5"/>
  <c r="F982" i="5" s="1"/>
  <c r="G982" i="5" s="1"/>
  <c r="A977" i="5"/>
  <c r="F977" i="5" s="1"/>
  <c r="G977" i="5" s="1"/>
  <c r="A973" i="5"/>
  <c r="F973" i="5" s="1"/>
  <c r="G973" i="5" s="1"/>
  <c r="A947" i="5"/>
  <c r="F947" i="5" s="1"/>
  <c r="G947" i="5" s="1"/>
  <c r="A939" i="5"/>
  <c r="F939" i="5" s="1"/>
  <c r="G939" i="5" s="1"/>
  <c r="A935" i="5"/>
  <c r="F935" i="5" s="1"/>
  <c r="G935" i="5" s="1"/>
  <c r="A920" i="5"/>
  <c r="F920" i="5" s="1"/>
  <c r="G920" i="5" s="1"/>
  <c r="A904" i="5"/>
  <c r="F904" i="5" s="1"/>
  <c r="G904" i="5" s="1"/>
  <c r="A889" i="5"/>
  <c r="F889" i="5" s="1"/>
  <c r="G889" i="5" s="1"/>
  <c r="A885" i="5"/>
  <c r="F885" i="5" s="1"/>
  <c r="G885" i="5" s="1"/>
  <c r="A875" i="5"/>
  <c r="F875" i="5" s="1"/>
  <c r="G875" i="5" s="1"/>
  <c r="A845" i="5"/>
  <c r="F845" i="5" s="1"/>
  <c r="G845" i="5" s="1"/>
  <c r="A841" i="5"/>
  <c r="F841" i="5" s="1"/>
  <c r="G841" i="5" s="1"/>
  <c r="A831" i="5"/>
  <c r="F831" i="5" s="1"/>
  <c r="G831" i="5" s="1"/>
  <c r="A828" i="5"/>
  <c r="F828" i="5" s="1"/>
  <c r="G828" i="5" s="1"/>
  <c r="A824" i="5"/>
  <c r="F824" i="5" s="1"/>
  <c r="G824" i="5" s="1"/>
  <c r="A817" i="5"/>
  <c r="F817" i="5" s="1"/>
  <c r="G817" i="5" s="1"/>
  <c r="A813" i="5"/>
  <c r="F813" i="5" s="1"/>
  <c r="G813" i="5" s="1"/>
  <c r="A810" i="5"/>
  <c r="F810" i="5" s="1"/>
  <c r="G810" i="5" s="1"/>
  <c r="A789" i="5"/>
  <c r="F789" i="5" s="1"/>
  <c r="G789" i="5" s="1"/>
  <c r="A764" i="5"/>
  <c r="F764" i="5" s="1"/>
  <c r="G764" i="5" s="1"/>
  <c r="A762" i="5"/>
  <c r="F762" i="5" s="1"/>
  <c r="G762" i="5" s="1"/>
  <c r="A754" i="5"/>
  <c r="F754" i="5" s="1"/>
  <c r="G754" i="5" s="1"/>
  <c r="A751" i="5"/>
  <c r="F751" i="5" s="1"/>
  <c r="G751" i="5" s="1"/>
  <c r="A743" i="5"/>
  <c r="F743" i="5" s="1"/>
  <c r="G743" i="5" s="1"/>
  <c r="A709" i="5"/>
  <c r="F709" i="5" s="1"/>
  <c r="G709" i="5" s="1"/>
  <c r="A706" i="5"/>
  <c r="F706" i="5" s="1"/>
  <c r="G706" i="5" s="1"/>
  <c r="A704" i="5"/>
  <c r="F704" i="5" s="1"/>
  <c r="G704" i="5" s="1"/>
  <c r="A999" i="5"/>
  <c r="F999" i="5" s="1"/>
  <c r="G999" i="5" s="1"/>
  <c r="A986" i="5"/>
  <c r="F986" i="5" s="1"/>
  <c r="G986" i="5" s="1"/>
  <c r="A959" i="5"/>
  <c r="F959" i="5" s="1"/>
  <c r="G959" i="5" s="1"/>
  <c r="A945" i="5"/>
  <c r="F945" i="5" s="1"/>
  <c r="G945" i="5" s="1"/>
  <c r="A942" i="5"/>
  <c r="F942" i="5" s="1"/>
  <c r="G942" i="5" s="1"/>
  <c r="A916" i="5"/>
  <c r="F916" i="5" s="1"/>
  <c r="G916" i="5" s="1"/>
  <c r="A908" i="5"/>
  <c r="F908" i="5" s="1"/>
  <c r="G908" i="5" s="1"/>
  <c r="A900" i="5"/>
  <c r="F900" i="5" s="1"/>
  <c r="G900" i="5" s="1"/>
  <c r="A896" i="5"/>
  <c r="F896" i="5" s="1"/>
  <c r="G896" i="5" s="1"/>
  <c r="A892" i="5"/>
  <c r="F892" i="5" s="1"/>
  <c r="G892" i="5" s="1"/>
  <c r="A881" i="5"/>
  <c r="F881" i="5" s="1"/>
  <c r="G881" i="5" s="1"/>
  <c r="A878" i="5"/>
  <c r="F878" i="5" s="1"/>
  <c r="G878" i="5" s="1"/>
  <c r="A867" i="5"/>
  <c r="F867" i="5" s="1"/>
  <c r="G867" i="5" s="1"/>
  <c r="A863" i="5"/>
  <c r="F863" i="5" s="1"/>
  <c r="G863" i="5" s="1"/>
  <c r="A855" i="5"/>
  <c r="F855" i="5" s="1"/>
  <c r="G855" i="5" s="1"/>
  <c r="A844" i="5"/>
  <c r="F844" i="5" s="1"/>
  <c r="G844" i="5" s="1"/>
  <c r="A840" i="5"/>
  <c r="F840" i="5" s="1"/>
  <c r="G840" i="5" s="1"/>
  <c r="A809" i="5"/>
  <c r="F809" i="5" s="1"/>
  <c r="G809" i="5" s="1"/>
  <c r="A806" i="5"/>
  <c r="F806" i="5" s="1"/>
  <c r="G806" i="5" s="1"/>
  <c r="A796" i="5"/>
  <c r="F796" i="5" s="1"/>
  <c r="G796" i="5" s="1"/>
  <c r="A792" i="5"/>
  <c r="F792" i="5" s="1"/>
  <c r="G792" i="5" s="1"/>
  <c r="A785" i="5"/>
  <c r="F785" i="5" s="1"/>
  <c r="G785" i="5" s="1"/>
  <c r="A781" i="5"/>
  <c r="F781" i="5" s="1"/>
  <c r="G781" i="5" s="1"/>
  <c r="A767" i="5"/>
  <c r="F767" i="5" s="1"/>
  <c r="G767" i="5" s="1"/>
  <c r="A756" i="5"/>
  <c r="F756" i="5" s="1"/>
  <c r="G756" i="5" s="1"/>
  <c r="A748" i="5"/>
  <c r="F748" i="5" s="1"/>
  <c r="G748" i="5" s="1"/>
  <c r="A746" i="5"/>
  <c r="F746" i="5" s="1"/>
  <c r="G746" i="5" s="1"/>
  <c r="A738" i="5"/>
  <c r="F738" i="5" s="1"/>
  <c r="G738" i="5" s="1"/>
  <c r="A734" i="5"/>
  <c r="F734" i="5" s="1"/>
  <c r="G734" i="5" s="1"/>
  <c r="A728" i="5"/>
  <c r="F728" i="5" s="1"/>
  <c r="G728" i="5" s="1"/>
  <c r="A725" i="5"/>
  <c r="F725" i="5" s="1"/>
  <c r="G725" i="5" s="1"/>
  <c r="A720" i="5"/>
  <c r="F720" i="5" s="1"/>
  <c r="G720" i="5" s="1"/>
  <c r="A717" i="5"/>
  <c r="F717" i="5" s="1"/>
  <c r="G717" i="5" s="1"/>
  <c r="A998" i="5"/>
  <c r="F998" i="5" s="1"/>
  <c r="G998" i="5" s="1"/>
  <c r="A984" i="5"/>
  <c r="F984" i="5" s="1"/>
  <c r="G984" i="5" s="1"/>
  <c r="A953" i="5"/>
  <c r="F953" i="5" s="1"/>
  <c r="G953" i="5" s="1"/>
  <c r="A922" i="5"/>
  <c r="F922" i="5" s="1"/>
  <c r="G922" i="5" s="1"/>
  <c r="A880" i="5"/>
  <c r="F880" i="5" s="1"/>
  <c r="G880" i="5" s="1"/>
  <c r="A876" i="5"/>
  <c r="F876" i="5" s="1"/>
  <c r="G876" i="5" s="1"/>
  <c r="A865" i="5"/>
  <c r="F865" i="5" s="1"/>
  <c r="G865" i="5" s="1"/>
  <c r="A862" i="5"/>
  <c r="F862" i="5" s="1"/>
  <c r="G862" i="5" s="1"/>
  <c r="A854" i="5"/>
  <c r="F854" i="5" s="1"/>
  <c r="G854" i="5" s="1"/>
  <c r="A850" i="5"/>
  <c r="F850" i="5" s="1"/>
  <c r="G850" i="5" s="1"/>
  <c r="A843" i="5"/>
  <c r="F843" i="5" s="1"/>
  <c r="G843" i="5" s="1"/>
  <c r="A839" i="5"/>
  <c r="F839" i="5" s="1"/>
  <c r="G839" i="5" s="1"/>
  <c r="A833" i="5"/>
  <c r="F833" i="5" s="1"/>
  <c r="G833" i="5" s="1"/>
  <c r="A811" i="5"/>
  <c r="F811" i="5" s="1"/>
  <c r="G811" i="5" s="1"/>
  <c r="A801" i="5"/>
  <c r="F801" i="5" s="1"/>
  <c r="G801" i="5" s="1"/>
  <c r="A783" i="5"/>
  <c r="F783" i="5" s="1"/>
  <c r="G783" i="5" s="1"/>
  <c r="A780" i="5"/>
  <c r="F780" i="5" s="1"/>
  <c r="G780" i="5" s="1"/>
  <c r="A776" i="5"/>
  <c r="F776" i="5" s="1"/>
  <c r="G776" i="5" s="1"/>
  <c r="A773" i="5"/>
  <c r="F773" i="5" s="1"/>
  <c r="G773" i="5" s="1"/>
  <c r="A766" i="5"/>
  <c r="F766" i="5" s="1"/>
  <c r="G766" i="5" s="1"/>
  <c r="A750" i="5"/>
  <c r="F750" i="5" s="1"/>
  <c r="G750" i="5" s="1"/>
  <c r="A747" i="5"/>
  <c r="F747" i="5" s="1"/>
  <c r="G747" i="5" s="1"/>
  <c r="A745" i="5"/>
  <c r="F745" i="5" s="1"/>
  <c r="G745" i="5" s="1"/>
  <c r="A742" i="5"/>
  <c r="F742" i="5" s="1"/>
  <c r="G742" i="5" s="1"/>
  <c r="A739" i="5"/>
  <c r="F739" i="5" s="1"/>
  <c r="G739" i="5" s="1"/>
  <c r="A732" i="5"/>
  <c r="F732" i="5" s="1"/>
  <c r="G732" i="5" s="1"/>
  <c r="A722" i="5"/>
  <c r="F722" i="5" s="1"/>
  <c r="G722" i="5" s="1"/>
  <c r="A710" i="5"/>
  <c r="F710" i="5" s="1"/>
  <c r="G710" i="5" s="1"/>
  <c r="A707" i="5"/>
  <c r="F707" i="5" s="1"/>
  <c r="G707" i="5" s="1"/>
  <c r="A992" i="5"/>
  <c r="F992" i="5" s="1"/>
  <c r="G992" i="5" s="1"/>
  <c r="A979" i="5"/>
  <c r="F979" i="5" s="1"/>
  <c r="G979" i="5" s="1"/>
  <c r="A971" i="5"/>
  <c r="F971" i="5" s="1"/>
  <c r="G971" i="5" s="1"/>
  <c r="A949" i="5"/>
  <c r="F949" i="5" s="1"/>
  <c r="G949" i="5" s="1"/>
  <c r="A930" i="5"/>
  <c r="F930" i="5" s="1"/>
  <c r="G930" i="5" s="1"/>
  <c r="A913" i="5"/>
  <c r="F913" i="5" s="1"/>
  <c r="G913" i="5" s="1"/>
  <c r="A906" i="5"/>
  <c r="F906" i="5" s="1"/>
  <c r="G906" i="5" s="1"/>
  <c r="A894" i="5"/>
  <c r="F894" i="5" s="1"/>
  <c r="G894" i="5" s="1"/>
  <c r="A887" i="5"/>
  <c r="F887" i="5" s="1"/>
  <c r="G887" i="5" s="1"/>
  <c r="A882" i="5"/>
  <c r="F882" i="5" s="1"/>
  <c r="G882" i="5" s="1"/>
  <c r="A870" i="5"/>
  <c r="F870" i="5" s="1"/>
  <c r="G870" i="5" s="1"/>
  <c r="A858" i="5"/>
  <c r="F858" i="5" s="1"/>
  <c r="G858" i="5" s="1"/>
  <c r="A852" i="5"/>
  <c r="F852" i="5" s="1"/>
  <c r="G852" i="5" s="1"/>
  <c r="A821" i="5"/>
  <c r="F821" i="5" s="1"/>
  <c r="G821" i="5" s="1"/>
  <c r="A804" i="5"/>
  <c r="F804" i="5" s="1"/>
  <c r="G804" i="5" s="1"/>
  <c r="A793" i="5"/>
  <c r="F793" i="5" s="1"/>
  <c r="G793" i="5" s="1"/>
  <c r="A770" i="5"/>
  <c r="F770" i="5" s="1"/>
  <c r="G770" i="5" s="1"/>
  <c r="A744" i="5"/>
  <c r="F744" i="5" s="1"/>
  <c r="G744" i="5" s="1"/>
  <c r="A721" i="5"/>
  <c r="F721" i="5" s="1"/>
  <c r="G721" i="5" s="1"/>
  <c r="A715" i="5"/>
  <c r="F715" i="5" s="1"/>
  <c r="G715" i="5" s="1"/>
  <c r="A711" i="5"/>
  <c r="F711" i="5" s="1"/>
  <c r="G711" i="5" s="1"/>
  <c r="A697" i="5"/>
  <c r="F697" i="5" s="1"/>
  <c r="G697" i="5" s="1"/>
  <c r="A695" i="5"/>
  <c r="F695" i="5" s="1"/>
  <c r="G695" i="5" s="1"/>
  <c r="A683" i="5"/>
  <c r="F683" i="5" s="1"/>
  <c r="G683" i="5" s="1"/>
  <c r="A654" i="5"/>
  <c r="F654" i="5" s="1"/>
  <c r="G654" i="5" s="1"/>
  <c r="A642" i="5"/>
  <c r="F642" i="5" s="1"/>
  <c r="G642" i="5" s="1"/>
  <c r="A640" i="5"/>
  <c r="F640" i="5" s="1"/>
  <c r="G640" i="5" s="1"/>
  <c r="A634" i="5"/>
  <c r="F634" i="5" s="1"/>
  <c r="G634" i="5" s="1"/>
  <c r="A629" i="5"/>
  <c r="F629" i="5" s="1"/>
  <c r="G629" i="5" s="1"/>
  <c r="A617" i="5"/>
  <c r="F617" i="5" s="1"/>
  <c r="G617" i="5" s="1"/>
  <c r="A612" i="5"/>
  <c r="F612" i="5" s="1"/>
  <c r="G612" i="5" s="1"/>
  <c r="A606" i="5"/>
  <c r="F606" i="5" s="1"/>
  <c r="G606" i="5" s="1"/>
  <c r="A599" i="5"/>
  <c r="F599" i="5" s="1"/>
  <c r="G599" i="5" s="1"/>
  <c r="A587" i="5"/>
  <c r="F587" i="5" s="1"/>
  <c r="G587" i="5" s="1"/>
  <c r="A584" i="5"/>
  <c r="F584" i="5" s="1"/>
  <c r="G584" i="5" s="1"/>
  <c r="A581" i="5"/>
  <c r="F581" i="5" s="1"/>
  <c r="G581" i="5" s="1"/>
  <c r="A991" i="5"/>
  <c r="F991" i="5" s="1"/>
  <c r="G991" i="5" s="1"/>
  <c r="A976" i="5"/>
  <c r="F976" i="5" s="1"/>
  <c r="G976" i="5" s="1"/>
  <c r="A963" i="5"/>
  <c r="F963" i="5" s="1"/>
  <c r="G963" i="5" s="1"/>
  <c r="A956" i="5"/>
  <c r="F956" i="5" s="1"/>
  <c r="G956" i="5" s="1"/>
  <c r="A948" i="5"/>
  <c r="F948" i="5" s="1"/>
  <c r="G948" i="5" s="1"/>
  <c r="A941" i="5"/>
  <c r="F941" i="5" s="1"/>
  <c r="G941" i="5" s="1"/>
  <c r="A929" i="5"/>
  <c r="F929" i="5" s="1"/>
  <c r="G929" i="5" s="1"/>
  <c r="A924" i="5"/>
  <c r="F924" i="5" s="1"/>
  <c r="G924" i="5" s="1"/>
  <c r="A918" i="5"/>
  <c r="F918" i="5" s="1"/>
  <c r="G918" i="5" s="1"/>
  <c r="A893" i="5"/>
  <c r="F893" i="5" s="1"/>
  <c r="G893" i="5" s="1"/>
  <c r="A857" i="5"/>
  <c r="F857" i="5" s="1"/>
  <c r="G857" i="5" s="1"/>
  <c r="A851" i="5"/>
  <c r="F851" i="5" s="1"/>
  <c r="G851" i="5" s="1"/>
  <c r="A826" i="5"/>
  <c r="F826" i="5" s="1"/>
  <c r="G826" i="5" s="1"/>
  <c r="A820" i="5"/>
  <c r="F820" i="5" s="1"/>
  <c r="G820" i="5" s="1"/>
  <c r="A814" i="5"/>
  <c r="F814" i="5" s="1"/>
  <c r="G814" i="5" s="1"/>
  <c r="A803" i="5"/>
  <c r="F803" i="5" s="1"/>
  <c r="G803" i="5" s="1"/>
  <c r="A769" i="5"/>
  <c r="F769" i="5" s="1"/>
  <c r="G769" i="5" s="1"/>
  <c r="A760" i="5"/>
  <c r="F760" i="5" s="1"/>
  <c r="G760" i="5" s="1"/>
  <c r="A755" i="5"/>
  <c r="F755" i="5" s="1"/>
  <c r="G755" i="5" s="1"/>
  <c r="A733" i="5"/>
  <c r="F733" i="5" s="1"/>
  <c r="G733" i="5" s="1"/>
  <c r="A724" i="5"/>
  <c r="F724" i="5" s="1"/>
  <c r="G724" i="5" s="1"/>
  <c r="A700" i="5"/>
  <c r="F700" i="5" s="1"/>
  <c r="G700" i="5" s="1"/>
  <c r="A670" i="5"/>
  <c r="F670" i="5" s="1"/>
  <c r="G670" i="5" s="1"/>
  <c r="A658" i="5"/>
  <c r="F658" i="5" s="1"/>
  <c r="G658" i="5" s="1"/>
  <c r="A656" i="5"/>
  <c r="F656" i="5" s="1"/>
  <c r="G656" i="5" s="1"/>
  <c r="A653" i="5"/>
  <c r="F653" i="5" s="1"/>
  <c r="G653" i="5" s="1"/>
  <c r="A650" i="5"/>
  <c r="F650" i="5" s="1"/>
  <c r="G650" i="5" s="1"/>
  <c r="A648" i="5"/>
  <c r="F648" i="5" s="1"/>
  <c r="G648" i="5" s="1"/>
  <c r="A645" i="5"/>
  <c r="F645" i="5" s="1"/>
  <c r="G645" i="5" s="1"/>
  <c r="A637" i="5"/>
  <c r="F637" i="5" s="1"/>
  <c r="G637" i="5" s="1"/>
  <c r="A633" i="5"/>
  <c r="F633" i="5" s="1"/>
  <c r="G633" i="5" s="1"/>
  <c r="A631" i="5"/>
  <c r="F631" i="5" s="1"/>
  <c r="G631" i="5" s="1"/>
  <c r="A626" i="5"/>
  <c r="F626" i="5" s="1"/>
  <c r="G626" i="5" s="1"/>
  <c r="A988" i="5"/>
  <c r="F988" i="5" s="1"/>
  <c r="G988" i="5" s="1"/>
  <c r="A981" i="5"/>
  <c r="F981" i="5" s="1"/>
  <c r="G981" i="5" s="1"/>
  <c r="A967" i="5"/>
  <c r="F967" i="5" s="1"/>
  <c r="G967" i="5" s="1"/>
  <c r="A960" i="5"/>
  <c r="F960" i="5" s="1"/>
  <c r="G960" i="5" s="1"/>
  <c r="A952" i="5"/>
  <c r="F952" i="5" s="1"/>
  <c r="G952" i="5" s="1"/>
  <c r="A934" i="5"/>
  <c r="F934" i="5" s="1"/>
  <c r="G934" i="5" s="1"/>
  <c r="A910" i="5"/>
  <c r="F910" i="5" s="1"/>
  <c r="G910" i="5" s="1"/>
  <c r="A897" i="5"/>
  <c r="F897" i="5" s="1"/>
  <c r="G897" i="5" s="1"/>
  <c r="A891" i="5"/>
  <c r="F891" i="5" s="1"/>
  <c r="G891" i="5" s="1"/>
  <c r="A879" i="5"/>
  <c r="F879" i="5" s="1"/>
  <c r="G879" i="5" s="1"/>
  <c r="A873" i="5"/>
  <c r="F873" i="5" s="1"/>
  <c r="G873" i="5" s="1"/>
  <c r="A861" i="5"/>
  <c r="F861" i="5" s="1"/>
  <c r="G861" i="5" s="1"/>
  <c r="A836" i="5"/>
  <c r="F836" i="5" s="1"/>
  <c r="G836" i="5" s="1"/>
  <c r="A829" i="5"/>
  <c r="F829" i="5" s="1"/>
  <c r="G829" i="5" s="1"/>
  <c r="A823" i="5"/>
  <c r="F823" i="5" s="1"/>
  <c r="G823" i="5" s="1"/>
  <c r="A812" i="5"/>
  <c r="F812" i="5" s="1"/>
  <c r="G812" i="5" s="1"/>
  <c r="A795" i="5"/>
  <c r="F795" i="5" s="1"/>
  <c r="G795" i="5" s="1"/>
  <c r="A784" i="5"/>
  <c r="F784" i="5" s="1"/>
  <c r="G784" i="5" s="1"/>
  <c r="A758" i="5"/>
  <c r="F758" i="5" s="1"/>
  <c r="G758" i="5" s="1"/>
  <c r="A749" i="5"/>
  <c r="F749" i="5" s="1"/>
  <c r="G749" i="5" s="1"/>
  <c r="A741" i="5"/>
  <c r="F741" i="5" s="1"/>
  <c r="G741" i="5" s="1"/>
  <c r="A736" i="5"/>
  <c r="F736" i="5" s="1"/>
  <c r="G736" i="5" s="1"/>
  <c r="A713" i="5"/>
  <c r="F713" i="5" s="1"/>
  <c r="G713" i="5" s="1"/>
  <c r="A694" i="5"/>
  <c r="F694" i="5" s="1"/>
  <c r="G694" i="5" s="1"/>
  <c r="A685" i="5"/>
  <c r="F685" i="5" s="1"/>
  <c r="G685" i="5" s="1"/>
  <c r="A682" i="5"/>
  <c r="F682" i="5" s="1"/>
  <c r="G682" i="5" s="1"/>
  <c r="A680" i="5"/>
  <c r="F680" i="5" s="1"/>
  <c r="G680" i="5" s="1"/>
  <c r="A677" i="5"/>
  <c r="F677" i="5" s="1"/>
  <c r="G677" i="5" s="1"/>
  <c r="A660" i="5"/>
  <c r="F660" i="5" s="1"/>
  <c r="G660" i="5" s="1"/>
  <c r="A657" i="5"/>
  <c r="F657" i="5" s="1"/>
  <c r="G657" i="5" s="1"/>
  <c r="A655" i="5"/>
  <c r="F655" i="5" s="1"/>
  <c r="G655" i="5" s="1"/>
  <c r="A649" i="5"/>
  <c r="F649" i="5" s="1"/>
  <c r="G649" i="5" s="1"/>
  <c r="A643" i="5"/>
  <c r="F643" i="5" s="1"/>
  <c r="G643" i="5" s="1"/>
  <c r="A635" i="5"/>
  <c r="F635" i="5" s="1"/>
  <c r="G635" i="5" s="1"/>
  <c r="A619" i="5"/>
  <c r="F619" i="5" s="1"/>
  <c r="G619" i="5" s="1"/>
  <c r="A607" i="5"/>
  <c r="F607" i="5" s="1"/>
  <c r="G607" i="5" s="1"/>
  <c r="A605" i="5"/>
  <c r="F605" i="5" s="1"/>
  <c r="G605" i="5" s="1"/>
  <c r="A598" i="5"/>
  <c r="F598" i="5" s="1"/>
  <c r="G598" i="5" s="1"/>
  <c r="A591" i="5"/>
  <c r="F591" i="5" s="1"/>
  <c r="G591" i="5" s="1"/>
  <c r="A582" i="5"/>
  <c r="F582" i="5" s="1"/>
  <c r="G582" i="5" s="1"/>
  <c r="A932" i="5"/>
  <c r="F932" i="5" s="1"/>
  <c r="G932" i="5" s="1"/>
  <c r="A923" i="5"/>
  <c r="F923" i="5" s="1"/>
  <c r="G923" i="5" s="1"/>
  <c r="A883" i="5"/>
  <c r="F883" i="5" s="1"/>
  <c r="G883" i="5" s="1"/>
  <c r="A815" i="5"/>
  <c r="F815" i="5" s="1"/>
  <c r="G815" i="5" s="1"/>
  <c r="A797" i="5"/>
  <c r="F797" i="5" s="1"/>
  <c r="G797" i="5" s="1"/>
  <c r="A719" i="5"/>
  <c r="F719" i="5" s="1"/>
  <c r="G719" i="5" s="1"/>
  <c r="A701" i="5"/>
  <c r="F701" i="5" s="1"/>
  <c r="G701" i="5" s="1"/>
  <c r="A696" i="5"/>
  <c r="F696" i="5" s="1"/>
  <c r="G696" i="5" s="1"/>
  <c r="A687" i="5"/>
  <c r="F687" i="5" s="1"/>
  <c r="G687" i="5" s="1"/>
  <c r="A679" i="5"/>
  <c r="F679" i="5" s="1"/>
  <c r="G679" i="5" s="1"/>
  <c r="A673" i="5"/>
  <c r="F673" i="5" s="1"/>
  <c r="G673" i="5" s="1"/>
  <c r="A665" i="5"/>
  <c r="F665" i="5" s="1"/>
  <c r="G665" i="5" s="1"/>
  <c r="A661" i="5"/>
  <c r="F661" i="5" s="1"/>
  <c r="G661" i="5" s="1"/>
  <c r="A651" i="5"/>
  <c r="F651" i="5" s="1"/>
  <c r="G651" i="5" s="1"/>
  <c r="A639" i="5"/>
  <c r="F639" i="5" s="1"/>
  <c r="G639" i="5" s="1"/>
  <c r="A630" i="5"/>
  <c r="F630" i="5" s="1"/>
  <c r="G630" i="5" s="1"/>
  <c r="A625" i="5"/>
  <c r="F625" i="5" s="1"/>
  <c r="G625" i="5" s="1"/>
  <c r="A604" i="5"/>
  <c r="F604" i="5" s="1"/>
  <c r="G604" i="5" s="1"/>
  <c r="A600" i="5"/>
  <c r="F600" i="5" s="1"/>
  <c r="G600" i="5" s="1"/>
  <c r="A595" i="5"/>
  <c r="F595" i="5" s="1"/>
  <c r="G595" i="5" s="1"/>
  <c r="A590" i="5"/>
  <c r="F590" i="5" s="1"/>
  <c r="G590" i="5" s="1"/>
  <c r="A575" i="5"/>
  <c r="F575" i="5" s="1"/>
  <c r="G575" i="5" s="1"/>
  <c r="A566" i="5"/>
  <c r="F566" i="5" s="1"/>
  <c r="G566" i="5" s="1"/>
  <c r="A559" i="5"/>
  <c r="F559" i="5" s="1"/>
  <c r="G559" i="5" s="1"/>
  <c r="A550" i="5"/>
  <c r="F550" i="5" s="1"/>
  <c r="G550" i="5" s="1"/>
  <c r="A543" i="5"/>
  <c r="F543" i="5" s="1"/>
  <c r="G543" i="5" s="1"/>
  <c r="A534" i="5"/>
  <c r="F534" i="5" s="1"/>
  <c r="G534" i="5" s="1"/>
  <c r="A527" i="5"/>
  <c r="F527" i="5" s="1"/>
  <c r="G527" i="5" s="1"/>
  <c r="A512" i="5"/>
  <c r="F512" i="5" s="1"/>
  <c r="G512" i="5" s="1"/>
  <c r="A509" i="5"/>
  <c r="F509" i="5" s="1"/>
  <c r="G509" i="5" s="1"/>
  <c r="A506" i="5"/>
  <c r="F506" i="5" s="1"/>
  <c r="G506" i="5" s="1"/>
  <c r="A502" i="5"/>
  <c r="F502" i="5" s="1"/>
  <c r="G502" i="5" s="1"/>
  <c r="A488" i="5"/>
  <c r="F488" i="5" s="1"/>
  <c r="G488" i="5" s="1"/>
  <c r="A481" i="5"/>
  <c r="F481" i="5" s="1"/>
  <c r="G481" i="5" s="1"/>
  <c r="A478" i="5"/>
  <c r="F478" i="5" s="1"/>
  <c r="G478" i="5" s="1"/>
  <c r="A468" i="5"/>
  <c r="F468" i="5" s="1"/>
  <c r="G468" i="5" s="1"/>
  <c r="A460" i="5"/>
  <c r="F460" i="5" s="1"/>
  <c r="G460" i="5" s="1"/>
  <c r="A442" i="5"/>
  <c r="F442" i="5" s="1"/>
  <c r="G442" i="5" s="1"/>
  <c r="A415" i="5"/>
  <c r="F415" i="5" s="1"/>
  <c r="G415" i="5" s="1"/>
  <c r="A412" i="5"/>
  <c r="F412" i="5" s="1"/>
  <c r="G412" i="5" s="1"/>
  <c r="A405" i="5"/>
  <c r="F405" i="5" s="1"/>
  <c r="G405" i="5" s="1"/>
  <c r="A400" i="5"/>
  <c r="F400" i="5" s="1"/>
  <c r="G400" i="5" s="1"/>
  <c r="A390" i="5"/>
  <c r="F390" i="5" s="1"/>
  <c r="G390" i="5" s="1"/>
  <c r="A379" i="5"/>
  <c r="F379" i="5" s="1"/>
  <c r="G379" i="5" s="1"/>
  <c r="A377" i="5"/>
  <c r="F377" i="5" s="1"/>
  <c r="G377" i="5" s="1"/>
  <c r="A371" i="5"/>
  <c r="F371" i="5" s="1"/>
  <c r="G371" i="5" s="1"/>
  <c r="A369" i="5"/>
  <c r="F369" i="5" s="1"/>
  <c r="G369" i="5" s="1"/>
  <c r="A358" i="5"/>
  <c r="F358" i="5" s="1"/>
  <c r="G358" i="5" s="1"/>
  <c r="A353" i="5"/>
  <c r="F353" i="5" s="1"/>
  <c r="G353" i="5" s="1"/>
  <c r="A346" i="5"/>
  <c r="F346" i="5" s="1"/>
  <c r="G346" i="5" s="1"/>
  <c r="A335" i="5"/>
  <c r="F335" i="5" s="1"/>
  <c r="G335" i="5" s="1"/>
  <c r="A332" i="5"/>
  <c r="F332" i="5" s="1"/>
  <c r="G332" i="5" s="1"/>
  <c r="A314" i="5"/>
  <c r="F314" i="5" s="1"/>
  <c r="G314" i="5" s="1"/>
  <c r="A300" i="5"/>
  <c r="F300" i="5" s="1"/>
  <c r="G300" i="5" s="1"/>
  <c r="A294" i="5"/>
  <c r="F294" i="5" s="1"/>
  <c r="G294" i="5" s="1"/>
  <c r="A291" i="5"/>
  <c r="F291" i="5" s="1"/>
  <c r="G291" i="5" s="1"/>
  <c r="A289" i="5"/>
  <c r="F289" i="5" s="1"/>
  <c r="G289" i="5" s="1"/>
  <c r="A277" i="5"/>
  <c r="F277" i="5" s="1"/>
  <c r="G277" i="5" s="1"/>
  <c r="A985" i="5"/>
  <c r="F985" i="5" s="1"/>
  <c r="G985" i="5" s="1"/>
  <c r="A962" i="5"/>
  <c r="F962" i="5" s="1"/>
  <c r="G962" i="5" s="1"/>
  <c r="A951" i="5"/>
  <c r="F951" i="5" s="1"/>
  <c r="G951" i="5" s="1"/>
  <c r="A921" i="5"/>
  <c r="F921" i="5" s="1"/>
  <c r="G921" i="5" s="1"/>
  <c r="A911" i="5"/>
  <c r="F911" i="5" s="1"/>
  <c r="G911" i="5" s="1"/>
  <c r="A853" i="5"/>
  <c r="F853" i="5" s="1"/>
  <c r="G853" i="5" s="1"/>
  <c r="A832" i="5"/>
  <c r="F832" i="5" s="1"/>
  <c r="G832" i="5" s="1"/>
  <c r="A805" i="5"/>
  <c r="F805" i="5" s="1"/>
  <c r="G805" i="5" s="1"/>
  <c r="A788" i="5"/>
  <c r="F788" i="5" s="1"/>
  <c r="G788" i="5" s="1"/>
  <c r="A777" i="5"/>
  <c r="F777" i="5" s="1"/>
  <c r="G777" i="5" s="1"/>
  <c r="A726" i="5"/>
  <c r="F726" i="5" s="1"/>
  <c r="G726" i="5" s="1"/>
  <c r="A705" i="5"/>
  <c r="F705" i="5" s="1"/>
  <c r="G705" i="5" s="1"/>
  <c r="A699" i="5"/>
  <c r="F699" i="5" s="1"/>
  <c r="G699" i="5" s="1"/>
  <c r="A690" i="5"/>
  <c r="F690" i="5" s="1"/>
  <c r="G690" i="5" s="1"/>
  <c r="A669" i="5"/>
  <c r="F669" i="5" s="1"/>
  <c r="G669" i="5" s="1"/>
  <c r="A659" i="5"/>
  <c r="F659" i="5" s="1"/>
  <c r="G659" i="5" s="1"/>
  <c r="A647" i="5"/>
  <c r="F647" i="5" s="1"/>
  <c r="G647" i="5" s="1"/>
  <c r="A622" i="5"/>
  <c r="F622" i="5" s="1"/>
  <c r="G622" i="5" s="1"/>
  <c r="A616" i="5"/>
  <c r="F616" i="5" s="1"/>
  <c r="G616" i="5" s="1"/>
  <c r="A611" i="5"/>
  <c r="F611" i="5" s="1"/>
  <c r="G611" i="5" s="1"/>
  <c r="A608" i="5"/>
  <c r="F608" i="5" s="1"/>
  <c r="G608" i="5" s="1"/>
  <c r="A603" i="5"/>
  <c r="F603" i="5" s="1"/>
  <c r="G603" i="5" s="1"/>
  <c r="A594" i="5"/>
  <c r="F594" i="5" s="1"/>
  <c r="G594" i="5" s="1"/>
  <c r="A583" i="5"/>
  <c r="F583" i="5" s="1"/>
  <c r="G583" i="5" s="1"/>
  <c r="A569" i="5"/>
  <c r="F569" i="5" s="1"/>
  <c r="G569" i="5" s="1"/>
  <c r="A553" i="5"/>
  <c r="F553" i="5" s="1"/>
  <c r="G553" i="5" s="1"/>
  <c r="A537" i="5"/>
  <c r="F537" i="5" s="1"/>
  <c r="G537" i="5" s="1"/>
  <c r="A521" i="5"/>
  <c r="F521" i="5" s="1"/>
  <c r="G521" i="5" s="1"/>
  <c r="A515" i="5"/>
  <c r="F515" i="5" s="1"/>
  <c r="G515" i="5" s="1"/>
  <c r="A508" i="5"/>
  <c r="F508" i="5" s="1"/>
  <c r="G508" i="5" s="1"/>
  <c r="A492" i="5"/>
  <c r="F492" i="5" s="1"/>
  <c r="G492" i="5" s="1"/>
  <c r="A483" i="5"/>
  <c r="F483" i="5" s="1"/>
  <c r="G483" i="5" s="1"/>
  <c r="A462" i="5"/>
  <c r="F462" i="5" s="1"/>
  <c r="G462" i="5" s="1"/>
  <c r="A459" i="5"/>
  <c r="F459" i="5" s="1"/>
  <c r="G459" i="5" s="1"/>
  <c r="A457" i="5"/>
  <c r="F457" i="5" s="1"/>
  <c r="G457" i="5" s="1"/>
  <c r="A453" i="5"/>
  <c r="F453" i="5" s="1"/>
  <c r="G453" i="5" s="1"/>
  <c r="A448" i="5"/>
  <c r="F448" i="5" s="1"/>
  <c r="G448" i="5" s="1"/>
  <c r="A439" i="5"/>
  <c r="F439" i="5" s="1"/>
  <c r="G439" i="5" s="1"/>
  <c r="A436" i="5"/>
  <c r="F436" i="5" s="1"/>
  <c r="G436" i="5" s="1"/>
  <c r="A429" i="5"/>
  <c r="F429" i="5" s="1"/>
  <c r="G429" i="5" s="1"/>
  <c r="A424" i="5"/>
  <c r="F424" i="5" s="1"/>
  <c r="G424" i="5" s="1"/>
  <c r="A414" i="5"/>
  <c r="F414" i="5" s="1"/>
  <c r="G414" i="5" s="1"/>
  <c r="A411" i="5"/>
  <c r="F411" i="5" s="1"/>
  <c r="G411" i="5" s="1"/>
  <c r="A409" i="5"/>
  <c r="F409" i="5" s="1"/>
  <c r="G409" i="5" s="1"/>
  <c r="A402" i="5"/>
  <c r="F402" i="5" s="1"/>
  <c r="G402" i="5" s="1"/>
  <c r="A381" i="5"/>
  <c r="F381" i="5" s="1"/>
  <c r="G381" i="5" s="1"/>
  <c r="A376" i="5"/>
  <c r="F376" i="5" s="1"/>
  <c r="G376" i="5" s="1"/>
  <c r="A362" i="5"/>
  <c r="F362" i="5" s="1"/>
  <c r="G362" i="5" s="1"/>
  <c r="A357" i="5"/>
  <c r="F357" i="5" s="1"/>
  <c r="G357" i="5" s="1"/>
  <c r="A352" i="5"/>
  <c r="F352" i="5" s="1"/>
  <c r="G352" i="5" s="1"/>
  <c r="A334" i="5"/>
  <c r="F334" i="5" s="1"/>
  <c r="G334" i="5" s="1"/>
  <c r="A331" i="5"/>
  <c r="F331" i="5" s="1"/>
  <c r="G331" i="5" s="1"/>
  <c r="A329" i="5"/>
  <c r="F329" i="5" s="1"/>
  <c r="G329" i="5" s="1"/>
  <c r="A325" i="5"/>
  <c r="F325" i="5" s="1"/>
  <c r="G325" i="5" s="1"/>
  <c r="A320" i="5"/>
  <c r="F320" i="5" s="1"/>
  <c r="G320" i="5" s="1"/>
  <c r="A311" i="5"/>
  <c r="F311" i="5" s="1"/>
  <c r="G311" i="5" s="1"/>
  <c r="A302" i="5"/>
  <c r="F302" i="5" s="1"/>
  <c r="G302" i="5" s="1"/>
  <c r="A299" i="5"/>
  <c r="F299" i="5" s="1"/>
  <c r="G299" i="5" s="1"/>
  <c r="A297" i="5"/>
  <c r="F297" i="5" s="1"/>
  <c r="G297" i="5" s="1"/>
  <c r="A980" i="5"/>
  <c r="F980" i="5" s="1"/>
  <c r="G980" i="5" s="1"/>
  <c r="A958" i="5"/>
  <c r="F958" i="5" s="1"/>
  <c r="G958" i="5" s="1"/>
  <c r="A937" i="5"/>
  <c r="F937" i="5" s="1"/>
  <c r="G937" i="5" s="1"/>
  <c r="A898" i="5"/>
  <c r="F898" i="5" s="1"/>
  <c r="G898" i="5" s="1"/>
  <c r="A869" i="5"/>
  <c r="F869" i="5" s="1"/>
  <c r="G869" i="5" s="1"/>
  <c r="A849" i="5"/>
  <c r="F849" i="5" s="1"/>
  <c r="G849" i="5" s="1"/>
  <c r="A819" i="5"/>
  <c r="F819" i="5" s="1"/>
  <c r="G819" i="5" s="1"/>
  <c r="A794" i="5"/>
  <c r="F794" i="5" s="1"/>
  <c r="G794" i="5" s="1"/>
  <c r="A765" i="5"/>
  <c r="F765" i="5" s="1"/>
  <c r="G765" i="5" s="1"/>
  <c r="A752" i="5"/>
  <c r="F752" i="5" s="1"/>
  <c r="G752" i="5" s="1"/>
  <c r="A730" i="5"/>
  <c r="F730" i="5" s="1"/>
  <c r="G730" i="5" s="1"/>
  <c r="A723" i="5"/>
  <c r="F723" i="5" s="1"/>
  <c r="G723" i="5" s="1"/>
  <c r="A716" i="5"/>
  <c r="F716" i="5" s="1"/>
  <c r="G716" i="5" s="1"/>
  <c r="A675" i="5"/>
  <c r="F675" i="5" s="1"/>
  <c r="G675" i="5" s="1"/>
  <c r="A667" i="5"/>
  <c r="F667" i="5" s="1"/>
  <c r="G667" i="5" s="1"/>
  <c r="A646" i="5"/>
  <c r="F646" i="5" s="1"/>
  <c r="G646" i="5" s="1"/>
  <c r="A636" i="5"/>
  <c r="F636" i="5" s="1"/>
  <c r="G636" i="5" s="1"/>
  <c r="A632" i="5"/>
  <c r="F632" i="5" s="1"/>
  <c r="G632" i="5" s="1"/>
  <c r="A624" i="5"/>
  <c r="F624" i="5" s="1"/>
  <c r="G624" i="5" s="1"/>
  <c r="A618" i="5"/>
  <c r="F618" i="5" s="1"/>
  <c r="G618" i="5" s="1"/>
  <c r="A614" i="5"/>
  <c r="F614" i="5" s="1"/>
  <c r="G614" i="5" s="1"/>
  <c r="A601" i="5"/>
  <c r="F601" i="5" s="1"/>
  <c r="G601" i="5" s="1"/>
  <c r="A585" i="5"/>
  <c r="F585" i="5" s="1"/>
  <c r="G585" i="5" s="1"/>
  <c r="A571" i="5"/>
  <c r="F571" i="5" s="1"/>
  <c r="G571" i="5" s="1"/>
  <c r="A568" i="5"/>
  <c r="F568" i="5" s="1"/>
  <c r="G568" i="5" s="1"/>
  <c r="A565" i="5"/>
  <c r="F565" i="5" s="1"/>
  <c r="G565" i="5" s="1"/>
  <c r="A555" i="5"/>
  <c r="F555" i="5" s="1"/>
  <c r="G555" i="5" s="1"/>
  <c r="A552" i="5"/>
  <c r="F552" i="5" s="1"/>
  <c r="G552" i="5" s="1"/>
  <c r="A549" i="5"/>
  <c r="F549" i="5" s="1"/>
  <c r="G549" i="5" s="1"/>
  <c r="A539" i="5"/>
  <c r="F539" i="5" s="1"/>
  <c r="G539" i="5" s="1"/>
  <c r="A536" i="5"/>
  <c r="F536" i="5" s="1"/>
  <c r="G536" i="5" s="1"/>
  <c r="A533" i="5"/>
  <c r="F533" i="5" s="1"/>
  <c r="G533" i="5" s="1"/>
  <c r="A523" i="5"/>
  <c r="F523" i="5" s="1"/>
  <c r="G523" i="5" s="1"/>
  <c r="A516" i="5"/>
  <c r="F516" i="5" s="1"/>
  <c r="G516" i="5" s="1"/>
  <c r="A510" i="5"/>
  <c r="F510" i="5" s="1"/>
  <c r="G510" i="5" s="1"/>
  <c r="A505" i="5"/>
  <c r="F505" i="5" s="1"/>
  <c r="G505" i="5" s="1"/>
  <c r="A501" i="5"/>
  <c r="F501" i="5" s="1"/>
  <c r="G501" i="5" s="1"/>
  <c r="A499" i="5"/>
  <c r="F499" i="5" s="1"/>
  <c r="G499" i="5" s="1"/>
  <c r="A496" i="5"/>
  <c r="F496" i="5" s="1"/>
  <c r="G496" i="5" s="1"/>
  <c r="A484" i="5"/>
  <c r="F484" i="5" s="1"/>
  <c r="G484" i="5" s="1"/>
  <c r="A482" i="5"/>
  <c r="F482" i="5" s="1"/>
  <c r="G482" i="5" s="1"/>
  <c r="A477" i="5"/>
  <c r="F477" i="5" s="1"/>
  <c r="G477" i="5" s="1"/>
  <c r="A472" i="5"/>
  <c r="F472" i="5" s="1"/>
  <c r="G472" i="5" s="1"/>
  <c r="A458" i="5"/>
  <c r="F458" i="5" s="1"/>
  <c r="G458" i="5" s="1"/>
  <c r="A444" i="5"/>
  <c r="F444" i="5" s="1"/>
  <c r="G444" i="5" s="1"/>
  <c r="A437" i="5"/>
  <c r="F437" i="5" s="1"/>
  <c r="G437" i="5" s="1"/>
  <c r="A432" i="5"/>
  <c r="F432" i="5" s="1"/>
  <c r="G432" i="5" s="1"/>
  <c r="A422" i="5"/>
  <c r="F422" i="5" s="1"/>
  <c r="G422" i="5" s="1"/>
  <c r="A419" i="5"/>
  <c r="F419" i="5" s="1"/>
  <c r="G419" i="5" s="1"/>
  <c r="A417" i="5"/>
  <c r="F417" i="5" s="1"/>
  <c r="G417" i="5" s="1"/>
  <c r="A410" i="5"/>
  <c r="F410" i="5" s="1"/>
  <c r="G410" i="5" s="1"/>
  <c r="A383" i="5"/>
  <c r="F383" i="5" s="1"/>
  <c r="G383" i="5" s="1"/>
  <c r="A375" i="5"/>
  <c r="F375" i="5" s="1"/>
  <c r="G375" i="5" s="1"/>
  <c r="A372" i="5"/>
  <c r="F372" i="5" s="1"/>
  <c r="G372" i="5" s="1"/>
  <c r="A360" i="5"/>
  <c r="F360" i="5" s="1"/>
  <c r="G360" i="5" s="1"/>
  <c r="A350" i="5"/>
  <c r="F350" i="5" s="1"/>
  <c r="G350" i="5" s="1"/>
  <c r="A348" i="5"/>
  <c r="F348" i="5" s="1"/>
  <c r="G348" i="5" s="1"/>
  <c r="A330" i="5"/>
  <c r="F330" i="5" s="1"/>
  <c r="G330" i="5" s="1"/>
  <c r="A319" i="5"/>
  <c r="F319" i="5" s="1"/>
  <c r="G319" i="5" s="1"/>
  <c r="A316" i="5"/>
  <c r="F316" i="5" s="1"/>
  <c r="G316" i="5" s="1"/>
  <c r="A298" i="5"/>
  <c r="F298" i="5" s="1"/>
  <c r="G298" i="5" s="1"/>
  <c r="A279" i="5"/>
  <c r="F279" i="5" s="1"/>
  <c r="G279" i="5" s="1"/>
  <c r="A965" i="5"/>
  <c r="F965" i="5" s="1"/>
  <c r="G965" i="5" s="1"/>
  <c r="A928" i="5"/>
  <c r="F928" i="5" s="1"/>
  <c r="G928" i="5" s="1"/>
  <c r="A899" i="5"/>
  <c r="F899" i="5" s="1"/>
  <c r="G899" i="5" s="1"/>
  <c r="A837" i="5"/>
  <c r="F837" i="5" s="1"/>
  <c r="G837" i="5" s="1"/>
  <c r="A807" i="5"/>
  <c r="F807" i="5" s="1"/>
  <c r="G807" i="5" s="1"/>
  <c r="A763" i="5"/>
  <c r="F763" i="5" s="1"/>
  <c r="G763" i="5" s="1"/>
  <c r="A729" i="5"/>
  <c r="F729" i="5" s="1"/>
  <c r="G729" i="5" s="1"/>
  <c r="A718" i="5"/>
  <c r="F718" i="5" s="1"/>
  <c r="G718" i="5" s="1"/>
  <c r="A708" i="5"/>
  <c r="F708" i="5" s="1"/>
  <c r="G708" i="5" s="1"/>
  <c r="A698" i="5"/>
  <c r="F698" i="5" s="1"/>
  <c r="G698" i="5" s="1"/>
  <c r="A691" i="5"/>
  <c r="F691" i="5" s="1"/>
  <c r="G691" i="5" s="1"/>
  <c r="A684" i="5"/>
  <c r="F684" i="5" s="1"/>
  <c r="G684" i="5" s="1"/>
  <c r="A678" i="5"/>
  <c r="F678" i="5" s="1"/>
  <c r="G678" i="5" s="1"/>
  <c r="A664" i="5"/>
  <c r="F664" i="5" s="1"/>
  <c r="G664" i="5" s="1"/>
  <c r="A628" i="5"/>
  <c r="F628" i="5" s="1"/>
  <c r="G628" i="5" s="1"/>
  <c r="A593" i="5"/>
  <c r="F593" i="5" s="1"/>
  <c r="G593" i="5" s="1"/>
  <c r="A577" i="5"/>
  <c r="F577" i="5" s="1"/>
  <c r="G577" i="5" s="1"/>
  <c r="A573" i="5"/>
  <c r="F573" i="5" s="1"/>
  <c r="G573" i="5" s="1"/>
  <c r="A560" i="5"/>
  <c r="F560" i="5" s="1"/>
  <c r="G560" i="5" s="1"/>
  <c r="A547" i="5"/>
  <c r="F547" i="5" s="1"/>
  <c r="G547" i="5" s="1"/>
  <c r="A538" i="5"/>
  <c r="F538" i="5" s="1"/>
  <c r="G538" i="5" s="1"/>
  <c r="A530" i="5"/>
  <c r="F530" i="5" s="1"/>
  <c r="G530" i="5" s="1"/>
  <c r="A507" i="5"/>
  <c r="F507" i="5" s="1"/>
  <c r="G507" i="5" s="1"/>
  <c r="A490" i="5"/>
  <c r="F490" i="5" s="1"/>
  <c r="G490" i="5" s="1"/>
  <c r="A486" i="5"/>
  <c r="F486" i="5" s="1"/>
  <c r="G486" i="5" s="1"/>
  <c r="A470" i="5"/>
  <c r="F470" i="5" s="1"/>
  <c r="G470" i="5" s="1"/>
  <c r="A461" i="5"/>
  <c r="F461" i="5" s="1"/>
  <c r="G461" i="5" s="1"/>
  <c r="A413" i="5"/>
  <c r="F413" i="5" s="1"/>
  <c r="G413" i="5" s="1"/>
  <c r="A404" i="5"/>
  <c r="F404" i="5" s="1"/>
  <c r="G404" i="5" s="1"/>
  <c r="A399" i="5"/>
  <c r="F399" i="5" s="1"/>
  <c r="G399" i="5" s="1"/>
  <c r="A394" i="5"/>
  <c r="F394" i="5" s="1"/>
  <c r="G394" i="5" s="1"/>
  <c r="A915" i="5"/>
  <c r="F915" i="5" s="1"/>
  <c r="G915" i="5" s="1"/>
  <c r="A943" i="5"/>
  <c r="F943" i="5" s="1"/>
  <c r="G943" i="5" s="1"/>
  <c r="A895" i="5"/>
  <c r="F895" i="5" s="1"/>
  <c r="G895" i="5" s="1"/>
  <c r="A866" i="5"/>
  <c r="F866" i="5" s="1"/>
  <c r="G866" i="5" s="1"/>
  <c r="A761" i="5"/>
  <c r="F761" i="5" s="1"/>
  <c r="G761" i="5" s="1"/>
  <c r="A727" i="5"/>
  <c r="F727" i="5" s="1"/>
  <c r="G727" i="5" s="1"/>
  <c r="A689" i="5"/>
  <c r="F689" i="5" s="1"/>
  <c r="G689" i="5" s="1"/>
  <c r="A668" i="5"/>
  <c r="F668" i="5" s="1"/>
  <c r="G668" i="5" s="1"/>
  <c r="A620" i="5"/>
  <c r="F620" i="5" s="1"/>
  <c r="G620" i="5" s="1"/>
  <c r="A613" i="5"/>
  <c r="F613" i="5" s="1"/>
  <c r="G613" i="5" s="1"/>
  <c r="A576" i="5"/>
  <c r="F576" i="5" s="1"/>
  <c r="G576" i="5" s="1"/>
  <c r="A563" i="5"/>
  <c r="F563" i="5" s="1"/>
  <c r="G563" i="5" s="1"/>
  <c r="A554" i="5"/>
  <c r="F554" i="5" s="1"/>
  <c r="G554" i="5" s="1"/>
  <c r="A546" i="5"/>
  <c r="F546" i="5" s="1"/>
  <c r="G546" i="5" s="1"/>
  <c r="A529" i="5"/>
  <c r="F529" i="5" s="1"/>
  <c r="G529" i="5" s="1"/>
  <c r="A525" i="5"/>
  <c r="F525" i="5" s="1"/>
  <c r="G525" i="5" s="1"/>
  <c r="A493" i="5"/>
  <c r="F493" i="5" s="1"/>
  <c r="G493" i="5" s="1"/>
  <c r="A485" i="5"/>
  <c r="F485" i="5" s="1"/>
  <c r="G485" i="5" s="1"/>
  <c r="A456" i="5"/>
  <c r="F456" i="5" s="1"/>
  <c r="G456" i="5" s="1"/>
  <c r="A451" i="5"/>
  <c r="F451" i="5" s="1"/>
  <c r="G451" i="5" s="1"/>
  <c r="A446" i="5"/>
  <c r="F446" i="5" s="1"/>
  <c r="G446" i="5" s="1"/>
  <c r="A427" i="5"/>
  <c r="F427" i="5" s="1"/>
  <c r="G427" i="5" s="1"/>
  <c r="A408" i="5"/>
  <c r="F408" i="5" s="1"/>
  <c r="G408" i="5" s="1"/>
  <c r="A397" i="5"/>
  <c r="F397" i="5" s="1"/>
  <c r="G397" i="5" s="1"/>
  <c r="A384" i="5"/>
  <c r="F384" i="5" s="1"/>
  <c r="G384" i="5" s="1"/>
  <c r="A365" i="5"/>
  <c r="F365" i="5" s="1"/>
  <c r="G365" i="5" s="1"/>
  <c r="A337" i="5"/>
  <c r="F337" i="5" s="1"/>
  <c r="G337" i="5" s="1"/>
  <c r="A322" i="5"/>
  <c r="F322" i="5" s="1"/>
  <c r="G322" i="5" s="1"/>
  <c r="A304" i="5"/>
  <c r="F304" i="5" s="1"/>
  <c r="G304" i="5" s="1"/>
  <c r="A295" i="5"/>
  <c r="F295" i="5" s="1"/>
  <c r="G295" i="5" s="1"/>
  <c r="A284" i="5"/>
  <c r="F284" i="5" s="1"/>
  <c r="G284" i="5" s="1"/>
  <c r="A280" i="5"/>
  <c r="F280" i="5" s="1"/>
  <c r="G280" i="5" s="1"/>
  <c r="A273" i="5"/>
  <c r="F273" i="5" s="1"/>
  <c r="G273" i="5" s="1"/>
  <c r="A261" i="5"/>
  <c r="F261" i="5" s="1"/>
  <c r="G261" i="5" s="1"/>
  <c r="A256" i="5"/>
  <c r="F256" i="5" s="1"/>
  <c r="G256" i="5" s="1"/>
  <c r="A250" i="5"/>
  <c r="F250" i="5" s="1"/>
  <c r="G250" i="5" s="1"/>
  <c r="A236" i="5"/>
  <c r="F236" i="5" s="1"/>
  <c r="G236" i="5" s="1"/>
  <c r="A230" i="5"/>
  <c r="F230" i="5" s="1"/>
  <c r="G230" i="5" s="1"/>
  <c r="A227" i="5"/>
  <c r="F227" i="5" s="1"/>
  <c r="G227" i="5" s="1"/>
  <c r="A225" i="5"/>
  <c r="F225" i="5" s="1"/>
  <c r="G225" i="5" s="1"/>
  <c r="A221" i="5"/>
  <c r="F221" i="5" s="1"/>
  <c r="G221" i="5" s="1"/>
  <c r="A208" i="5"/>
  <c r="F208" i="5" s="1"/>
  <c r="G208" i="5" s="1"/>
  <c r="A201" i="5"/>
  <c r="F201" i="5" s="1"/>
  <c r="G201" i="5" s="1"/>
  <c r="A198" i="5"/>
  <c r="F198" i="5" s="1"/>
  <c r="G198" i="5" s="1"/>
  <c r="A188" i="5"/>
  <c r="F188" i="5" s="1"/>
  <c r="G188" i="5" s="1"/>
  <c r="A162" i="5"/>
  <c r="F162" i="5" s="1"/>
  <c r="G162" i="5" s="1"/>
  <c r="A155" i="5"/>
  <c r="F155" i="5" s="1"/>
  <c r="G155" i="5" s="1"/>
  <c r="A149" i="5"/>
  <c r="F149" i="5" s="1"/>
  <c r="G149" i="5" s="1"/>
  <c r="A994" i="5"/>
  <c r="F994" i="5" s="1"/>
  <c r="G994" i="5" s="1"/>
  <c r="A925" i="5"/>
  <c r="F925" i="5" s="1"/>
  <c r="G925" i="5" s="1"/>
  <c r="A830" i="5"/>
  <c r="F830" i="5" s="1"/>
  <c r="G830" i="5" s="1"/>
  <c r="A816" i="5"/>
  <c r="F816" i="5" s="1"/>
  <c r="G816" i="5" s="1"/>
  <c r="A800" i="5"/>
  <c r="F800" i="5" s="1"/>
  <c r="G800" i="5" s="1"/>
  <c r="A786" i="5"/>
  <c r="F786" i="5" s="1"/>
  <c r="G786" i="5" s="1"/>
  <c r="A759" i="5"/>
  <c r="F759" i="5" s="1"/>
  <c r="G759" i="5" s="1"/>
  <c r="A737" i="5"/>
  <c r="F737" i="5" s="1"/>
  <c r="G737" i="5" s="1"/>
  <c r="A714" i="5"/>
  <c r="F714" i="5" s="1"/>
  <c r="G714" i="5" s="1"/>
  <c r="A674" i="5"/>
  <c r="F674" i="5" s="1"/>
  <c r="G674" i="5" s="1"/>
  <c r="A662" i="5"/>
  <c r="F662" i="5" s="1"/>
  <c r="G662" i="5" s="1"/>
  <c r="A567" i="5"/>
  <c r="F567" i="5" s="1"/>
  <c r="G567" i="5" s="1"/>
  <c r="A558" i="5"/>
  <c r="F558" i="5" s="1"/>
  <c r="G558" i="5" s="1"/>
  <c r="A532" i="5"/>
  <c r="F532" i="5" s="1"/>
  <c r="G532" i="5" s="1"/>
  <c r="A524" i="5"/>
  <c r="F524" i="5" s="1"/>
  <c r="G524" i="5" s="1"/>
  <c r="A519" i="5"/>
  <c r="F519" i="5" s="1"/>
  <c r="G519" i="5" s="1"/>
  <c r="A514" i="5"/>
  <c r="F514" i="5" s="1"/>
  <c r="G514" i="5" s="1"/>
  <c r="A500" i="5"/>
  <c r="F500" i="5" s="1"/>
  <c r="G500" i="5" s="1"/>
  <c r="A489" i="5"/>
  <c r="F489" i="5" s="1"/>
  <c r="G489" i="5" s="1"/>
  <c r="A473" i="5"/>
  <c r="F473" i="5" s="1"/>
  <c r="G473" i="5" s="1"/>
  <c r="A469" i="5"/>
  <c r="F469" i="5" s="1"/>
  <c r="G469" i="5" s="1"/>
  <c r="A465" i="5"/>
  <c r="F465" i="5" s="1"/>
  <c r="G465" i="5" s="1"/>
  <c r="A455" i="5"/>
  <c r="F455" i="5" s="1"/>
  <c r="G455" i="5" s="1"/>
  <c r="A450" i="5"/>
  <c r="F450" i="5" s="1"/>
  <c r="G450" i="5" s="1"/>
  <c r="A426" i="5"/>
  <c r="F426" i="5" s="1"/>
  <c r="G426" i="5" s="1"/>
  <c r="A421" i="5"/>
  <c r="F421" i="5" s="1"/>
  <c r="G421" i="5" s="1"/>
  <c r="A407" i="5"/>
  <c r="F407" i="5" s="1"/>
  <c r="G407" i="5" s="1"/>
  <c r="A393" i="5"/>
  <c r="F393" i="5" s="1"/>
  <c r="G393" i="5" s="1"/>
  <c r="A388" i="5"/>
  <c r="F388" i="5" s="1"/>
  <c r="G388" i="5" s="1"/>
  <c r="A374" i="5"/>
  <c r="F374" i="5" s="1"/>
  <c r="G374" i="5" s="1"/>
  <c r="A370" i="5"/>
  <c r="F370" i="5" s="1"/>
  <c r="G370" i="5" s="1"/>
  <c r="A359" i="5"/>
  <c r="F359" i="5" s="1"/>
  <c r="G359" i="5" s="1"/>
  <c r="A336" i="5"/>
  <c r="F336" i="5" s="1"/>
  <c r="G336" i="5" s="1"/>
  <c r="A327" i="5"/>
  <c r="F327" i="5" s="1"/>
  <c r="G327" i="5" s="1"/>
  <c r="A317" i="5"/>
  <c r="F317" i="5" s="1"/>
  <c r="G317" i="5" s="1"/>
  <c r="A313" i="5"/>
  <c r="F313" i="5" s="1"/>
  <c r="G313" i="5" s="1"/>
  <c r="A308" i="5"/>
  <c r="F308" i="5" s="1"/>
  <c r="G308" i="5" s="1"/>
  <c r="A287" i="5"/>
  <c r="F287" i="5" s="1"/>
  <c r="G287" i="5" s="1"/>
  <c r="A283" i="5"/>
  <c r="F283" i="5" s="1"/>
  <c r="G283" i="5" s="1"/>
  <c r="A276" i="5"/>
  <c r="F276" i="5" s="1"/>
  <c r="G276" i="5" s="1"/>
  <c r="A269" i="5"/>
  <c r="F269" i="5" s="1"/>
  <c r="G269" i="5" s="1"/>
  <c r="A264" i="5"/>
  <c r="F264" i="5" s="1"/>
  <c r="G264" i="5" s="1"/>
  <c r="A258" i="5"/>
  <c r="F258" i="5" s="1"/>
  <c r="G258" i="5" s="1"/>
  <c r="A238" i="5"/>
  <c r="F238" i="5" s="1"/>
  <c r="G238" i="5" s="1"/>
  <c r="A224" i="5"/>
  <c r="F224" i="5" s="1"/>
  <c r="G224" i="5" s="1"/>
  <c r="A210" i="5"/>
  <c r="F210" i="5" s="1"/>
  <c r="G210" i="5" s="1"/>
  <c r="A205" i="5"/>
  <c r="F205" i="5" s="1"/>
  <c r="G205" i="5" s="1"/>
  <c r="A186" i="5"/>
  <c r="F186" i="5" s="1"/>
  <c r="G186" i="5" s="1"/>
  <c r="A180" i="5"/>
  <c r="F180" i="5" s="1"/>
  <c r="G180" i="5" s="1"/>
  <c r="A178" i="5"/>
  <c r="F178" i="5" s="1"/>
  <c r="G178" i="5" s="1"/>
  <c r="A174" i="5"/>
  <c r="F174" i="5" s="1"/>
  <c r="G174" i="5" s="1"/>
  <c r="A154" i="5"/>
  <c r="F154" i="5" s="1"/>
  <c r="G154" i="5" s="1"/>
  <c r="A990" i="5"/>
  <c r="F990" i="5" s="1"/>
  <c r="G990" i="5" s="1"/>
  <c r="A938" i="5"/>
  <c r="F938" i="5" s="1"/>
  <c r="G938" i="5" s="1"/>
  <c r="A877" i="5"/>
  <c r="F877" i="5" s="1"/>
  <c r="G877" i="5" s="1"/>
  <c r="A772" i="5"/>
  <c r="F772" i="5" s="1"/>
  <c r="G772" i="5" s="1"/>
  <c r="A757" i="5"/>
  <c r="F757" i="5" s="1"/>
  <c r="G757" i="5" s="1"/>
  <c r="A735" i="5"/>
  <c r="F735" i="5" s="1"/>
  <c r="G735" i="5" s="1"/>
  <c r="A712" i="5"/>
  <c r="F712" i="5" s="1"/>
  <c r="G712" i="5" s="1"/>
  <c r="A703" i="5"/>
  <c r="F703" i="5" s="1"/>
  <c r="G703" i="5" s="1"/>
  <c r="A688" i="5"/>
  <c r="F688" i="5" s="1"/>
  <c r="G688" i="5" s="1"/>
  <c r="A681" i="5"/>
  <c r="F681" i="5" s="1"/>
  <c r="G681" i="5" s="1"/>
  <c r="A652" i="5"/>
  <c r="F652" i="5" s="1"/>
  <c r="G652" i="5" s="1"/>
  <c r="A610" i="5"/>
  <c r="F610" i="5" s="1"/>
  <c r="G610" i="5" s="1"/>
  <c r="A579" i="5"/>
  <c r="F579" i="5" s="1"/>
  <c r="G579" i="5" s="1"/>
  <c r="A570" i="5"/>
  <c r="F570" i="5" s="1"/>
  <c r="G570" i="5" s="1"/>
  <c r="A562" i="5"/>
  <c r="F562" i="5" s="1"/>
  <c r="G562" i="5" s="1"/>
  <c r="A545" i="5"/>
  <c r="F545" i="5" s="1"/>
  <c r="G545" i="5" s="1"/>
  <c r="A541" i="5"/>
  <c r="F541" i="5" s="1"/>
  <c r="G541" i="5" s="1"/>
  <c r="A528" i="5"/>
  <c r="F528" i="5" s="1"/>
  <c r="G528" i="5" s="1"/>
  <c r="A480" i="5"/>
  <c r="F480" i="5" s="1"/>
  <c r="G480" i="5" s="1"/>
  <c r="A476" i="5"/>
  <c r="F476" i="5" s="1"/>
  <c r="G476" i="5" s="1"/>
  <c r="A464" i="5"/>
  <c r="F464" i="5" s="1"/>
  <c r="G464" i="5" s="1"/>
  <c r="A445" i="5"/>
  <c r="F445" i="5" s="1"/>
  <c r="G445" i="5" s="1"/>
  <c r="A441" i="5"/>
  <c r="F441" i="5" s="1"/>
  <c r="G441" i="5" s="1"/>
  <c r="A435" i="5"/>
  <c r="F435" i="5" s="1"/>
  <c r="G435" i="5" s="1"/>
  <c r="A431" i="5"/>
  <c r="F431" i="5" s="1"/>
  <c r="G431" i="5" s="1"/>
  <c r="A406" i="5"/>
  <c r="F406" i="5" s="1"/>
  <c r="G406" i="5" s="1"/>
  <c r="A392" i="5"/>
  <c r="F392" i="5" s="1"/>
  <c r="G392" i="5" s="1"/>
  <c r="A387" i="5"/>
  <c r="F387" i="5" s="1"/>
  <c r="G387" i="5" s="1"/>
  <c r="A378" i="5"/>
  <c r="F378" i="5" s="1"/>
  <c r="G378" i="5" s="1"/>
  <c r="A373" i="5"/>
  <c r="F373" i="5" s="1"/>
  <c r="G373" i="5" s="1"/>
  <c r="A954" i="5"/>
  <c r="F954" i="5" s="1"/>
  <c r="G954" i="5" s="1"/>
  <c r="A919" i="5"/>
  <c r="F919" i="5" s="1"/>
  <c r="G919" i="5" s="1"/>
  <c r="A886" i="5"/>
  <c r="F886" i="5" s="1"/>
  <c r="G886" i="5" s="1"/>
  <c r="A825" i="5"/>
  <c r="F825" i="5" s="1"/>
  <c r="G825" i="5" s="1"/>
  <c r="A782" i="5"/>
  <c r="F782" i="5" s="1"/>
  <c r="G782" i="5" s="1"/>
  <c r="A731" i="5"/>
  <c r="F731" i="5" s="1"/>
  <c r="G731" i="5" s="1"/>
  <c r="A702" i="5"/>
  <c r="F702" i="5" s="1"/>
  <c r="G702" i="5" s="1"/>
  <c r="A693" i="5"/>
  <c r="F693" i="5" s="1"/>
  <c r="G693" i="5" s="1"/>
  <c r="A686" i="5"/>
  <c r="F686" i="5" s="1"/>
  <c r="G686" i="5" s="1"/>
  <c r="A672" i="5"/>
  <c r="F672" i="5" s="1"/>
  <c r="G672" i="5" s="1"/>
  <c r="A644" i="5"/>
  <c r="F644" i="5" s="1"/>
  <c r="G644" i="5" s="1"/>
  <c r="A638" i="5"/>
  <c r="F638" i="5" s="1"/>
  <c r="G638" i="5" s="1"/>
  <c r="A615" i="5"/>
  <c r="F615" i="5" s="1"/>
  <c r="G615" i="5" s="1"/>
  <c r="A596" i="5"/>
  <c r="F596" i="5" s="1"/>
  <c r="G596" i="5" s="1"/>
  <c r="A588" i="5"/>
  <c r="F588" i="5" s="1"/>
  <c r="G588" i="5" s="1"/>
  <c r="A578" i="5"/>
  <c r="F578" i="5" s="1"/>
  <c r="G578" i="5" s="1"/>
  <c r="A561" i="5"/>
  <c r="F561" i="5" s="1"/>
  <c r="G561" i="5" s="1"/>
  <c r="A557" i="5"/>
  <c r="F557" i="5" s="1"/>
  <c r="G557" i="5" s="1"/>
  <c r="A544" i="5"/>
  <c r="F544" i="5" s="1"/>
  <c r="G544" i="5" s="1"/>
  <c r="A531" i="5"/>
  <c r="F531" i="5" s="1"/>
  <c r="G531" i="5" s="1"/>
  <c r="A522" i="5"/>
  <c r="F522" i="5" s="1"/>
  <c r="G522" i="5" s="1"/>
  <c r="A513" i="5"/>
  <c r="F513" i="5" s="1"/>
  <c r="G513" i="5" s="1"/>
  <c r="A503" i="5"/>
  <c r="F503" i="5" s="1"/>
  <c r="G503" i="5" s="1"/>
  <c r="A491" i="5"/>
  <c r="F491" i="5" s="1"/>
  <c r="G491" i="5" s="1"/>
  <c r="A487" i="5"/>
  <c r="F487" i="5" s="1"/>
  <c r="G487" i="5" s="1"/>
  <c r="A479" i="5"/>
  <c r="F479" i="5" s="1"/>
  <c r="G479" i="5" s="1"/>
  <c r="A463" i="5"/>
  <c r="F463" i="5" s="1"/>
  <c r="G463" i="5" s="1"/>
  <c r="A440" i="5"/>
  <c r="F440" i="5" s="1"/>
  <c r="G440" i="5" s="1"/>
  <c r="A434" i="5"/>
  <c r="F434" i="5" s="1"/>
  <c r="G434" i="5" s="1"/>
  <c r="A420" i="5"/>
  <c r="F420" i="5" s="1"/>
  <c r="G420" i="5" s="1"/>
  <c r="A401" i="5"/>
  <c r="F401" i="5" s="1"/>
  <c r="G401" i="5" s="1"/>
  <c r="A395" i="5"/>
  <c r="F395" i="5" s="1"/>
  <c r="G395" i="5" s="1"/>
  <c r="A391" i="5"/>
  <c r="F391" i="5" s="1"/>
  <c r="G391" i="5" s="1"/>
  <c r="A386" i="5"/>
  <c r="F386" i="5" s="1"/>
  <c r="G386" i="5" s="1"/>
  <c r="A363" i="5"/>
  <c r="F363" i="5" s="1"/>
  <c r="G363" i="5" s="1"/>
  <c r="A344" i="5"/>
  <c r="F344" i="5" s="1"/>
  <c r="G344" i="5" s="1"/>
  <c r="A321" i="5"/>
  <c r="F321" i="5" s="1"/>
  <c r="G321" i="5" s="1"/>
  <c r="A315" i="5"/>
  <c r="F315" i="5" s="1"/>
  <c r="G315" i="5" s="1"/>
  <c r="A306" i="5"/>
  <c r="F306" i="5" s="1"/>
  <c r="G306" i="5" s="1"/>
  <c r="A301" i="5"/>
  <c r="F301" i="5" s="1"/>
  <c r="G301" i="5" s="1"/>
  <c r="A285" i="5"/>
  <c r="F285" i="5" s="1"/>
  <c r="G285" i="5" s="1"/>
  <c r="A278" i="5"/>
  <c r="F278" i="5" s="1"/>
  <c r="G278" i="5" s="1"/>
  <c r="A274" i="5"/>
  <c r="F274" i="5" s="1"/>
  <c r="G274" i="5" s="1"/>
  <c r="A263" i="5"/>
  <c r="F263" i="5" s="1"/>
  <c r="G263" i="5" s="1"/>
  <c r="A252" i="5"/>
  <c r="F252" i="5" s="1"/>
  <c r="G252" i="5" s="1"/>
  <c r="A243" i="5"/>
  <c r="F243" i="5" s="1"/>
  <c r="G243" i="5" s="1"/>
  <c r="A241" i="5"/>
  <c r="F241" i="5" s="1"/>
  <c r="G241" i="5" s="1"/>
  <c r="A223" i="5"/>
  <c r="F223" i="5" s="1"/>
  <c r="G223" i="5" s="1"/>
  <c r="A212" i="5"/>
  <c r="F212" i="5" s="1"/>
  <c r="G212" i="5" s="1"/>
  <c r="A184" i="5"/>
  <c r="F184" i="5" s="1"/>
  <c r="G184" i="5" s="1"/>
  <c r="A181" i="5"/>
  <c r="F181" i="5" s="1"/>
  <c r="G181" i="5" s="1"/>
  <c r="A177" i="5"/>
  <c r="F177" i="5" s="1"/>
  <c r="G177" i="5" s="1"/>
  <c r="A169" i="5"/>
  <c r="F169" i="5" s="1"/>
  <c r="G169" i="5" s="1"/>
  <c r="A166" i="5"/>
  <c r="F166" i="5" s="1"/>
  <c r="G166" i="5" s="1"/>
  <c r="A156" i="5"/>
  <c r="F156" i="5" s="1"/>
  <c r="G156" i="5" s="1"/>
  <c r="A151" i="5"/>
  <c r="F151" i="5" s="1"/>
  <c r="G151" i="5" s="1"/>
  <c r="A779" i="5"/>
  <c r="F779" i="5" s="1"/>
  <c r="G779" i="5" s="1"/>
  <c r="A692" i="5"/>
  <c r="F692" i="5" s="1"/>
  <c r="G692" i="5" s="1"/>
  <c r="A443" i="5"/>
  <c r="F443" i="5" s="1"/>
  <c r="G443" i="5" s="1"/>
  <c r="A430" i="5"/>
  <c r="F430" i="5" s="1"/>
  <c r="G430" i="5" s="1"/>
  <c r="A418" i="5"/>
  <c r="F418" i="5" s="1"/>
  <c r="G418" i="5" s="1"/>
  <c r="A380" i="5"/>
  <c r="F380" i="5" s="1"/>
  <c r="G380" i="5" s="1"/>
  <c r="A354" i="5"/>
  <c r="F354" i="5" s="1"/>
  <c r="G354" i="5" s="1"/>
  <c r="A338" i="5"/>
  <c r="F338" i="5" s="1"/>
  <c r="G338" i="5" s="1"/>
  <c r="A324" i="5"/>
  <c r="F324" i="5" s="1"/>
  <c r="G324" i="5" s="1"/>
  <c r="A282" i="5"/>
  <c r="F282" i="5" s="1"/>
  <c r="G282" i="5" s="1"/>
  <c r="A271" i="5"/>
  <c r="F271" i="5" s="1"/>
  <c r="G271" i="5" s="1"/>
  <c r="A266" i="5"/>
  <c r="F266" i="5" s="1"/>
  <c r="G266" i="5" s="1"/>
  <c r="A262" i="5"/>
  <c r="F262" i="5" s="1"/>
  <c r="G262" i="5" s="1"/>
  <c r="A253" i="5"/>
  <c r="F253" i="5" s="1"/>
  <c r="G253" i="5" s="1"/>
  <c r="A249" i="5"/>
  <c r="F249" i="5" s="1"/>
  <c r="G249" i="5" s="1"/>
  <c r="A244" i="5"/>
  <c r="F244" i="5" s="1"/>
  <c r="G244" i="5" s="1"/>
  <c r="A200" i="5"/>
  <c r="F200" i="5" s="1"/>
  <c r="G200" i="5" s="1"/>
  <c r="A192" i="5"/>
  <c r="F192" i="5" s="1"/>
  <c r="G192" i="5" s="1"/>
  <c r="A183" i="5"/>
  <c r="F183" i="5" s="1"/>
  <c r="G183" i="5" s="1"/>
  <c r="A167" i="5"/>
  <c r="F167" i="5" s="1"/>
  <c r="G167" i="5" s="1"/>
  <c r="A753" i="5"/>
  <c r="F753" i="5" s="1"/>
  <c r="G753" i="5" s="1"/>
  <c r="A641" i="5"/>
  <c r="F641" i="5" s="1"/>
  <c r="G641" i="5" s="1"/>
  <c r="A586" i="5"/>
  <c r="F586" i="5" s="1"/>
  <c r="G586" i="5" s="1"/>
  <c r="A551" i="5"/>
  <c r="F551" i="5" s="1"/>
  <c r="G551" i="5" s="1"/>
  <c r="A447" i="5"/>
  <c r="F447" i="5" s="1"/>
  <c r="G447" i="5" s="1"/>
  <c r="A213" i="5"/>
  <c r="F213" i="5" s="1"/>
  <c r="G213" i="5" s="1"/>
  <c r="A194" i="5"/>
  <c r="F194" i="5" s="1"/>
  <c r="G194" i="5" s="1"/>
  <c r="A966" i="5"/>
  <c r="F966" i="5" s="1"/>
  <c r="G966" i="5" s="1"/>
  <c r="A856" i="5"/>
  <c r="F856" i="5" s="1"/>
  <c r="G856" i="5" s="1"/>
  <c r="A671" i="5"/>
  <c r="F671" i="5" s="1"/>
  <c r="G671" i="5" s="1"/>
  <c r="A597" i="5"/>
  <c r="F597" i="5" s="1"/>
  <c r="G597" i="5" s="1"/>
  <c r="A580" i="5"/>
  <c r="F580" i="5" s="1"/>
  <c r="G580" i="5" s="1"/>
  <c r="A535" i="5"/>
  <c r="F535" i="5" s="1"/>
  <c r="G535" i="5" s="1"/>
  <c r="A511" i="5"/>
  <c r="F511" i="5" s="1"/>
  <c r="G511" i="5" s="1"/>
  <c r="A498" i="5"/>
  <c r="F498" i="5" s="1"/>
  <c r="G498" i="5" s="1"/>
  <c r="A467" i="5"/>
  <c r="F467" i="5" s="1"/>
  <c r="G467" i="5" s="1"/>
  <c r="A454" i="5"/>
  <c r="F454" i="5" s="1"/>
  <c r="G454" i="5" s="1"/>
  <c r="A416" i="5"/>
  <c r="F416" i="5" s="1"/>
  <c r="G416" i="5" s="1"/>
  <c r="A403" i="5"/>
  <c r="F403" i="5" s="1"/>
  <c r="G403" i="5" s="1"/>
  <c r="A389" i="5"/>
  <c r="F389" i="5" s="1"/>
  <c r="G389" i="5" s="1"/>
  <c r="A361" i="5"/>
  <c r="F361" i="5" s="1"/>
  <c r="G361" i="5" s="1"/>
  <c r="A345" i="5"/>
  <c r="F345" i="5" s="1"/>
  <c r="G345" i="5" s="1"/>
  <c r="A323" i="5"/>
  <c r="F323" i="5" s="1"/>
  <c r="G323" i="5" s="1"/>
  <c r="A307" i="5"/>
  <c r="F307" i="5" s="1"/>
  <c r="G307" i="5" s="1"/>
  <c r="A293" i="5"/>
  <c r="F293" i="5" s="1"/>
  <c r="G293" i="5" s="1"/>
  <c r="A288" i="5"/>
  <c r="F288" i="5" s="1"/>
  <c r="G288" i="5" s="1"/>
  <c r="A275" i="5"/>
  <c r="F275" i="5" s="1"/>
  <c r="G275" i="5" s="1"/>
  <c r="A239" i="5"/>
  <c r="F239" i="5" s="1"/>
  <c r="G239" i="5" s="1"/>
  <c r="A234" i="5"/>
  <c r="F234" i="5" s="1"/>
  <c r="G234" i="5" s="1"/>
  <c r="A229" i="5"/>
  <c r="F229" i="5" s="1"/>
  <c r="G229" i="5" s="1"/>
  <c r="A217" i="5"/>
  <c r="F217" i="5" s="1"/>
  <c r="G217" i="5" s="1"/>
  <c r="A204" i="5"/>
  <c r="F204" i="5" s="1"/>
  <c r="G204" i="5" s="1"/>
  <c r="A199" i="5"/>
  <c r="F199" i="5" s="1"/>
  <c r="G199" i="5" s="1"/>
  <c r="A196" i="5"/>
  <c r="F196" i="5" s="1"/>
  <c r="G196" i="5" s="1"/>
  <c r="A191" i="5"/>
  <c r="F191" i="5" s="1"/>
  <c r="G191" i="5" s="1"/>
  <c r="A175" i="5"/>
  <c r="F175" i="5" s="1"/>
  <c r="G175" i="5" s="1"/>
  <c r="A159" i="5"/>
  <c r="F159" i="5" s="1"/>
  <c r="G159" i="5" s="1"/>
  <c r="A623" i="5"/>
  <c r="F623" i="5" s="1"/>
  <c r="G623" i="5" s="1"/>
  <c r="A382" i="5"/>
  <c r="F382" i="5" s="1"/>
  <c r="G382" i="5" s="1"/>
  <c r="A347" i="5"/>
  <c r="F347" i="5" s="1"/>
  <c r="G347" i="5" s="1"/>
  <c r="A303" i="5"/>
  <c r="F303" i="5" s="1"/>
  <c r="G303" i="5" s="1"/>
  <c r="A268" i="5"/>
  <c r="F268" i="5" s="1"/>
  <c r="G268" i="5" s="1"/>
  <c r="A222" i="5"/>
  <c r="F222" i="5" s="1"/>
  <c r="G222" i="5" s="1"/>
  <c r="A768" i="5"/>
  <c r="F768" i="5" s="1"/>
  <c r="G768" i="5" s="1"/>
  <c r="A740" i="5"/>
  <c r="F740" i="5" s="1"/>
  <c r="G740" i="5" s="1"/>
  <c r="A556" i="5"/>
  <c r="F556" i="5" s="1"/>
  <c r="G556" i="5" s="1"/>
  <c r="A497" i="5"/>
  <c r="F497" i="5" s="1"/>
  <c r="G497" i="5" s="1"/>
  <c r="A466" i="5"/>
  <c r="F466" i="5" s="1"/>
  <c r="G466" i="5" s="1"/>
  <c r="A428" i="5"/>
  <c r="F428" i="5" s="1"/>
  <c r="G428" i="5" s="1"/>
  <c r="A368" i="5"/>
  <c r="F368" i="5" s="1"/>
  <c r="G368" i="5" s="1"/>
  <c r="A270" i="5"/>
  <c r="F270" i="5" s="1"/>
  <c r="G270" i="5" s="1"/>
  <c r="A257" i="5"/>
  <c r="F257" i="5" s="1"/>
  <c r="G257" i="5" s="1"/>
  <c r="A248" i="5"/>
  <c r="F248" i="5" s="1"/>
  <c r="G248" i="5" s="1"/>
  <c r="A220" i="5"/>
  <c r="F220" i="5" s="1"/>
  <c r="G220" i="5" s="1"/>
  <c r="A216" i="5"/>
  <c r="F216" i="5" s="1"/>
  <c r="G216" i="5" s="1"/>
  <c r="A211" i="5"/>
  <c r="F211" i="5" s="1"/>
  <c r="G211" i="5" s="1"/>
  <c r="A207" i="5"/>
  <c r="F207" i="5" s="1"/>
  <c r="G207" i="5" s="1"/>
  <c r="A179" i="5"/>
  <c r="F179" i="5" s="1"/>
  <c r="G179" i="5" s="1"/>
  <c r="A163" i="5"/>
  <c r="F163" i="5" s="1"/>
  <c r="G163" i="5" s="1"/>
  <c r="A158" i="5"/>
  <c r="F158" i="5" s="1"/>
  <c r="G158" i="5" s="1"/>
  <c r="A150" i="5"/>
  <c r="F150" i="5" s="1"/>
  <c r="G150" i="5" s="1"/>
  <c r="A602" i="5"/>
  <c r="F602" i="5" s="1"/>
  <c r="G602" i="5" s="1"/>
  <c r="A471" i="5"/>
  <c r="F471" i="5" s="1"/>
  <c r="G471" i="5" s="1"/>
  <c r="A340" i="5"/>
  <c r="F340" i="5" s="1"/>
  <c r="G340" i="5" s="1"/>
  <c r="A296" i="5"/>
  <c r="F296" i="5" s="1"/>
  <c r="G296" i="5" s="1"/>
  <c r="A185" i="5"/>
  <c r="F185" i="5" s="1"/>
  <c r="G185" i="5" s="1"/>
  <c r="A666" i="5"/>
  <c r="F666" i="5" s="1"/>
  <c r="G666" i="5" s="1"/>
  <c r="A609" i="5"/>
  <c r="F609" i="5" s="1"/>
  <c r="G609" i="5" s="1"/>
  <c r="A592" i="5"/>
  <c r="F592" i="5" s="1"/>
  <c r="G592" i="5" s="1"/>
  <c r="A520" i="5"/>
  <c r="F520" i="5" s="1"/>
  <c r="G520" i="5" s="1"/>
  <c r="A495" i="5"/>
  <c r="F495" i="5" s="1"/>
  <c r="G495" i="5" s="1"/>
  <c r="A475" i="5"/>
  <c r="F475" i="5" s="1"/>
  <c r="G475" i="5" s="1"/>
  <c r="A452" i="5"/>
  <c r="F452" i="5" s="1"/>
  <c r="G452" i="5" s="1"/>
  <c r="A438" i="5"/>
  <c r="F438" i="5" s="1"/>
  <c r="G438" i="5" s="1"/>
  <c r="A367" i="5"/>
  <c r="F367" i="5" s="1"/>
  <c r="G367" i="5" s="1"/>
  <c r="A351" i="5"/>
  <c r="F351" i="5" s="1"/>
  <c r="G351" i="5" s="1"/>
  <c r="A343" i="5"/>
  <c r="F343" i="5" s="1"/>
  <c r="G343" i="5" s="1"/>
  <c r="A286" i="5"/>
  <c r="F286" i="5" s="1"/>
  <c r="G286" i="5" s="1"/>
  <c r="A281" i="5"/>
  <c r="F281" i="5" s="1"/>
  <c r="G281" i="5" s="1"/>
  <c r="A251" i="5"/>
  <c r="F251" i="5" s="1"/>
  <c r="G251" i="5" s="1"/>
  <c r="A247" i="5"/>
  <c r="F247" i="5" s="1"/>
  <c r="G247" i="5" s="1"/>
  <c r="A237" i="5"/>
  <c r="F237" i="5" s="1"/>
  <c r="G237" i="5" s="1"/>
  <c r="A215" i="5"/>
  <c r="F215" i="5" s="1"/>
  <c r="G215" i="5" s="1"/>
  <c r="A195" i="5"/>
  <c r="F195" i="5" s="1"/>
  <c r="G195" i="5" s="1"/>
  <c r="A190" i="5"/>
  <c r="F190" i="5" s="1"/>
  <c r="G190" i="5" s="1"/>
  <c r="A187" i="5"/>
  <c r="F187" i="5" s="1"/>
  <c r="G187" i="5" s="1"/>
  <c r="A182" i="5"/>
  <c r="F182" i="5" s="1"/>
  <c r="G182" i="5" s="1"/>
  <c r="A171" i="5"/>
  <c r="F171" i="5" s="1"/>
  <c r="G171" i="5" s="1"/>
  <c r="A917" i="5"/>
  <c r="F917" i="5" s="1"/>
  <c r="G917" i="5" s="1"/>
  <c r="A627" i="5"/>
  <c r="F627" i="5" s="1"/>
  <c r="G627" i="5" s="1"/>
  <c r="A589" i="5"/>
  <c r="F589" i="5" s="1"/>
  <c r="G589" i="5" s="1"/>
  <c r="A564" i="5"/>
  <c r="F564" i="5" s="1"/>
  <c r="G564" i="5" s="1"/>
  <c r="A542" i="5"/>
  <c r="F542" i="5" s="1"/>
  <c r="G542" i="5" s="1"/>
  <c r="A518" i="5"/>
  <c r="F518" i="5" s="1"/>
  <c r="G518" i="5" s="1"/>
  <c r="A494" i="5"/>
  <c r="F494" i="5" s="1"/>
  <c r="G494" i="5" s="1"/>
  <c r="A474" i="5"/>
  <c r="F474" i="5" s="1"/>
  <c r="G474" i="5" s="1"/>
  <c r="A425" i="5"/>
  <c r="F425" i="5" s="1"/>
  <c r="G425" i="5" s="1"/>
  <c r="A398" i="5"/>
  <c r="F398" i="5" s="1"/>
  <c r="G398" i="5" s="1"/>
  <c r="A366" i="5"/>
  <c r="F366" i="5" s="1"/>
  <c r="G366" i="5" s="1"/>
  <c r="A349" i="5"/>
  <c r="F349" i="5" s="1"/>
  <c r="G349" i="5" s="1"/>
  <c r="A342" i="5"/>
  <c r="F342" i="5" s="1"/>
  <c r="G342" i="5" s="1"/>
  <c r="A328" i="5"/>
  <c r="F328" i="5" s="1"/>
  <c r="G328" i="5" s="1"/>
  <c r="A292" i="5"/>
  <c r="F292" i="5" s="1"/>
  <c r="G292" i="5" s="1"/>
  <c r="A265" i="5"/>
  <c r="F265" i="5" s="1"/>
  <c r="G265" i="5" s="1"/>
  <c r="A260" i="5"/>
  <c r="F260" i="5" s="1"/>
  <c r="G260" i="5" s="1"/>
  <c r="A246" i="5"/>
  <c r="F246" i="5" s="1"/>
  <c r="G246" i="5" s="1"/>
  <c r="A242" i="5"/>
  <c r="F242" i="5" s="1"/>
  <c r="G242" i="5" s="1"/>
  <c r="A233" i="5"/>
  <c r="F233" i="5" s="1"/>
  <c r="G233" i="5" s="1"/>
  <c r="A219" i="5"/>
  <c r="F219" i="5" s="1"/>
  <c r="G219" i="5" s="1"/>
  <c r="A203" i="5"/>
  <c r="F203" i="5" s="1"/>
  <c r="G203" i="5" s="1"/>
  <c r="A173" i="5"/>
  <c r="F173" i="5" s="1"/>
  <c r="G173" i="5" s="1"/>
  <c r="A165" i="5"/>
  <c r="F165" i="5" s="1"/>
  <c r="G165" i="5" s="1"/>
  <c r="A157" i="5"/>
  <c r="F157" i="5" s="1"/>
  <c r="G157" i="5" s="1"/>
  <c r="A356" i="5"/>
  <c r="F356" i="5" s="1"/>
  <c r="G356" i="5" s="1"/>
  <c r="A310" i="5"/>
  <c r="F310" i="5" s="1"/>
  <c r="G310" i="5" s="1"/>
  <c r="A272" i="5"/>
  <c r="F272" i="5" s="1"/>
  <c r="G272" i="5" s="1"/>
  <c r="A901" i="5"/>
  <c r="F901" i="5" s="1"/>
  <c r="G901" i="5" s="1"/>
  <c r="A835" i="5"/>
  <c r="F835" i="5" s="1"/>
  <c r="G835" i="5" s="1"/>
  <c r="A663" i="5"/>
  <c r="F663" i="5" s="1"/>
  <c r="G663" i="5" s="1"/>
  <c r="A574" i="5"/>
  <c r="F574" i="5" s="1"/>
  <c r="G574" i="5" s="1"/>
  <c r="A540" i="5"/>
  <c r="F540" i="5" s="1"/>
  <c r="G540" i="5" s="1"/>
  <c r="A517" i="5"/>
  <c r="F517" i="5" s="1"/>
  <c r="G517" i="5" s="1"/>
  <c r="A504" i="5"/>
  <c r="F504" i="5" s="1"/>
  <c r="G504" i="5" s="1"/>
  <c r="A449" i="5"/>
  <c r="F449" i="5" s="1"/>
  <c r="G449" i="5" s="1"/>
  <c r="A423" i="5"/>
  <c r="F423" i="5" s="1"/>
  <c r="G423" i="5" s="1"/>
  <c r="A396" i="5"/>
  <c r="F396" i="5" s="1"/>
  <c r="G396" i="5" s="1"/>
  <c r="A385" i="5"/>
  <c r="F385" i="5" s="1"/>
  <c r="G385" i="5" s="1"/>
  <c r="A341" i="5"/>
  <c r="F341" i="5" s="1"/>
  <c r="G341" i="5" s="1"/>
  <c r="A333" i="5"/>
  <c r="F333" i="5" s="1"/>
  <c r="G333" i="5" s="1"/>
  <c r="A326" i="5"/>
  <c r="F326" i="5" s="1"/>
  <c r="G326" i="5" s="1"/>
  <c r="A312" i="5"/>
  <c r="F312" i="5" s="1"/>
  <c r="G312" i="5" s="1"/>
  <c r="A305" i="5"/>
  <c r="F305" i="5" s="1"/>
  <c r="G305" i="5" s="1"/>
  <c r="A290" i="5"/>
  <c r="F290" i="5" s="1"/>
  <c r="G290" i="5" s="1"/>
  <c r="A259" i="5"/>
  <c r="F259" i="5" s="1"/>
  <c r="G259" i="5" s="1"/>
  <c r="A255" i="5"/>
  <c r="F255" i="5" s="1"/>
  <c r="G255" i="5" s="1"/>
  <c r="A245" i="5"/>
  <c r="F245" i="5" s="1"/>
  <c r="G245" i="5" s="1"/>
  <c r="A232" i="5"/>
  <c r="F232" i="5" s="1"/>
  <c r="G232" i="5" s="1"/>
  <c r="A228" i="5"/>
  <c r="F228" i="5" s="1"/>
  <c r="G228" i="5" s="1"/>
  <c r="A218" i="5"/>
  <c r="F218" i="5" s="1"/>
  <c r="G218" i="5" s="1"/>
  <c r="A214" i="5"/>
  <c r="F214" i="5" s="1"/>
  <c r="G214" i="5" s="1"/>
  <c r="A206" i="5"/>
  <c r="F206" i="5" s="1"/>
  <c r="G206" i="5" s="1"/>
  <c r="A197" i="5"/>
  <c r="F197" i="5" s="1"/>
  <c r="G197" i="5" s="1"/>
  <c r="A189" i="5"/>
  <c r="F189" i="5" s="1"/>
  <c r="G189" i="5" s="1"/>
  <c r="A170" i="5"/>
  <c r="F170" i="5" s="1"/>
  <c r="G170" i="5" s="1"/>
  <c r="A161" i="5"/>
  <c r="F161" i="5" s="1"/>
  <c r="G161" i="5" s="1"/>
  <c r="A153" i="5"/>
  <c r="F153" i="5" s="1"/>
  <c r="G153" i="5" s="1"/>
  <c r="A254" i="5"/>
  <c r="F254" i="5" s="1"/>
  <c r="G254" i="5" s="1"/>
  <c r="A871" i="5"/>
  <c r="F871" i="5" s="1"/>
  <c r="G871" i="5" s="1"/>
  <c r="A822" i="5"/>
  <c r="F822" i="5" s="1"/>
  <c r="G822" i="5" s="1"/>
  <c r="A676" i="5"/>
  <c r="F676" i="5" s="1"/>
  <c r="G676" i="5" s="1"/>
  <c r="A621" i="5"/>
  <c r="F621" i="5" s="1"/>
  <c r="G621" i="5" s="1"/>
  <c r="A572" i="5"/>
  <c r="F572" i="5" s="1"/>
  <c r="G572" i="5" s="1"/>
  <c r="A548" i="5"/>
  <c r="F548" i="5" s="1"/>
  <c r="G548" i="5" s="1"/>
  <c r="A526" i="5"/>
  <c r="F526" i="5" s="1"/>
  <c r="G526" i="5" s="1"/>
  <c r="A433" i="5"/>
  <c r="F433" i="5" s="1"/>
  <c r="G433" i="5" s="1"/>
  <c r="A355" i="5"/>
  <c r="F355" i="5" s="1"/>
  <c r="G355" i="5" s="1"/>
  <c r="A339" i="5"/>
  <c r="F339" i="5" s="1"/>
  <c r="G339" i="5" s="1"/>
  <c r="A309" i="5"/>
  <c r="F309" i="5" s="1"/>
  <c r="G309" i="5" s="1"/>
  <c r="A267" i="5"/>
  <c r="F267" i="5" s="1"/>
  <c r="G267" i="5" s="1"/>
  <c r="A240" i="5"/>
  <c r="F240" i="5" s="1"/>
  <c r="G240" i="5" s="1"/>
  <c r="A235" i="5"/>
  <c r="F235" i="5" s="1"/>
  <c r="G235" i="5" s="1"/>
  <c r="A231" i="5"/>
  <c r="F231" i="5" s="1"/>
  <c r="G231" i="5" s="1"/>
  <c r="A226" i="5"/>
  <c r="F226" i="5" s="1"/>
  <c r="G226" i="5" s="1"/>
  <c r="A209" i="5"/>
  <c r="F209" i="5" s="1"/>
  <c r="G209" i="5" s="1"/>
  <c r="A202" i="5"/>
  <c r="F202" i="5" s="1"/>
  <c r="G202" i="5" s="1"/>
  <c r="A193" i="5"/>
  <c r="F193" i="5" s="1"/>
  <c r="G193" i="5" s="1"/>
  <c r="A176" i="5"/>
  <c r="F176" i="5" s="1"/>
  <c r="G176" i="5" s="1"/>
  <c r="A172" i="5"/>
  <c r="F172" i="5" s="1"/>
  <c r="G172" i="5" s="1"/>
  <c r="A168" i="5"/>
  <c r="F168" i="5" s="1"/>
  <c r="G168" i="5" s="1"/>
  <c r="A164" i="5"/>
  <c r="F164" i="5" s="1"/>
  <c r="G164" i="5" s="1"/>
  <c r="A364" i="5"/>
  <c r="F364" i="5" s="1"/>
  <c r="G364" i="5" s="1"/>
  <c r="A318" i="5"/>
  <c r="F318" i="5" s="1"/>
  <c r="G318" i="5" s="1"/>
  <c r="A160" i="5"/>
  <c r="F160" i="5" s="1"/>
  <c r="G160" i="5" s="1"/>
  <c r="A152" i="5"/>
  <c r="F152" i="5" s="1"/>
  <c r="G152" i="5" s="1"/>
  <c r="A148" i="5"/>
  <c r="F148" i="5" s="1"/>
  <c r="G148" i="5" s="1"/>
  <c r="A140" i="5"/>
  <c r="F140" i="5" s="1"/>
  <c r="G140" i="5" s="1"/>
  <c r="A91" i="5"/>
  <c r="F91" i="5" s="1"/>
  <c r="G91" i="5" s="1"/>
  <c r="A22" i="5"/>
  <c r="F22" i="5" s="1"/>
  <c r="G22" i="5" s="1"/>
  <c r="A68" i="5"/>
  <c r="F68" i="5" s="1"/>
  <c r="G68" i="5" s="1"/>
  <c r="A73" i="5"/>
  <c r="F73" i="5" s="1"/>
  <c r="G73" i="5" s="1"/>
  <c r="A128" i="5"/>
  <c r="F128" i="5" s="1"/>
  <c r="G128" i="5" s="1"/>
  <c r="A95" i="5"/>
  <c r="F95" i="5" s="1"/>
  <c r="G95" i="5" s="1"/>
  <c r="A89" i="5"/>
  <c r="F89" i="5" s="1"/>
  <c r="G89" i="5" s="1"/>
  <c r="A61" i="5"/>
  <c r="F61" i="5" s="1"/>
  <c r="G61" i="5" s="1"/>
  <c r="A102" i="5"/>
  <c r="F102" i="5" s="1"/>
  <c r="G102" i="5" s="1"/>
  <c r="A134" i="5"/>
  <c r="F134" i="5" s="1"/>
  <c r="G134" i="5" s="1"/>
  <c r="A130" i="5"/>
  <c r="F130" i="5" s="1"/>
  <c r="G130" i="5" s="1"/>
  <c r="A137" i="5"/>
  <c r="F137" i="5" s="1"/>
  <c r="G137" i="5" s="1"/>
  <c r="A69" i="5"/>
  <c r="F69" i="5" s="1"/>
  <c r="G69" i="5" s="1"/>
  <c r="A106" i="5"/>
  <c r="F106" i="5" s="1"/>
  <c r="G106" i="5" s="1"/>
  <c r="A121" i="5"/>
  <c r="F121" i="5" s="1"/>
  <c r="G121" i="5" s="1"/>
  <c r="A101" i="5"/>
  <c r="F101" i="5" s="1"/>
  <c r="G101" i="5" s="1"/>
  <c r="A34" i="5"/>
  <c r="F34" i="5" s="1"/>
  <c r="G34" i="5" s="1"/>
  <c r="A123" i="5"/>
  <c r="F123" i="5" s="1"/>
  <c r="G123" i="5" s="1"/>
  <c r="A45" i="5"/>
  <c r="F45" i="5" s="1"/>
  <c r="G45" i="5" s="1"/>
  <c r="A51" i="5"/>
  <c r="F51" i="5" s="1"/>
  <c r="G51" i="5" s="1"/>
  <c r="A31" i="5"/>
  <c r="F31" i="5" s="1"/>
  <c r="G31" i="5" s="1"/>
  <c r="A38" i="5"/>
  <c r="F38" i="5" s="1"/>
  <c r="G38" i="5" s="1"/>
  <c r="A119" i="5"/>
  <c r="F119" i="5" s="1"/>
  <c r="G119" i="5" s="1"/>
  <c r="A7" i="5"/>
  <c r="F7" i="5" s="1"/>
  <c r="G7" i="5" s="1"/>
  <c r="A52" i="5"/>
  <c r="F52" i="5" s="1"/>
  <c r="G52" i="5" s="1"/>
  <c r="A24" i="5"/>
  <c r="F24" i="5" s="1"/>
  <c r="G24" i="5" s="1"/>
  <c r="A145" i="5"/>
  <c r="F145" i="5" s="1"/>
  <c r="G145" i="5" s="1"/>
  <c r="A43" i="5"/>
  <c r="F43" i="5" s="1"/>
  <c r="G43" i="5" s="1"/>
  <c r="A50" i="5"/>
  <c r="F50" i="5" s="1"/>
  <c r="G50" i="5" s="1"/>
  <c r="A75" i="5"/>
  <c r="F75" i="5" s="1"/>
  <c r="G75" i="5" s="1"/>
  <c r="A11" i="5"/>
  <c r="F11" i="5" s="1"/>
  <c r="G11" i="5" s="1"/>
  <c r="A135" i="5"/>
  <c r="F135" i="5" s="1"/>
  <c r="G135" i="5" s="1"/>
  <c r="A136" i="5"/>
  <c r="F136" i="5" s="1"/>
  <c r="G136" i="5" s="1"/>
  <c r="A115" i="5"/>
  <c r="F115" i="5" s="1"/>
  <c r="G115" i="5" s="1"/>
  <c r="A9" i="5"/>
  <c r="F9" i="5" s="1"/>
  <c r="G9" i="5" s="1"/>
  <c r="A99" i="5"/>
  <c r="F99" i="5" s="1"/>
  <c r="G99" i="5" s="1"/>
  <c r="A37" i="5"/>
  <c r="F37" i="5" s="1"/>
  <c r="G37" i="5" s="1"/>
  <c r="A111" i="5"/>
  <c r="F111" i="5" s="1"/>
  <c r="G111" i="5" s="1"/>
  <c r="A65" i="5"/>
  <c r="F65" i="5" s="1"/>
  <c r="G65" i="5" s="1"/>
  <c r="A146" i="5"/>
  <c r="F146" i="5" s="1"/>
  <c r="G146" i="5" s="1"/>
  <c r="A39" i="5"/>
  <c r="F39" i="5" s="1"/>
  <c r="G39" i="5" s="1"/>
  <c r="A112" i="5"/>
  <c r="F112" i="5" s="1"/>
  <c r="G112" i="5" s="1"/>
  <c r="A6" i="5"/>
  <c r="F6" i="5" s="1"/>
  <c r="G6" i="5" s="1"/>
  <c r="A82" i="5"/>
  <c r="F82" i="5" s="1"/>
  <c r="G82" i="5" s="1"/>
  <c r="A23" i="5"/>
  <c r="F23" i="5" s="1"/>
  <c r="G23" i="5" s="1"/>
  <c r="A108" i="5"/>
  <c r="F108" i="5" s="1"/>
  <c r="G108" i="5" s="1"/>
  <c r="A63" i="5"/>
  <c r="F63" i="5" s="1"/>
  <c r="G63" i="5" s="1"/>
  <c r="A70" i="5"/>
  <c r="F70" i="5" s="1"/>
  <c r="G70" i="5" s="1"/>
  <c r="A20" i="5"/>
  <c r="F20" i="5" s="1"/>
  <c r="G20" i="5" s="1"/>
  <c r="A124" i="5"/>
  <c r="F124" i="5" s="1"/>
  <c r="G124" i="5" s="1"/>
  <c r="A113" i="5"/>
  <c r="F113" i="5" s="1"/>
  <c r="G113" i="5" s="1"/>
  <c r="A133" i="5"/>
  <c r="F133" i="5" s="1"/>
  <c r="G133" i="5" s="1"/>
  <c r="A98" i="5"/>
  <c r="F98" i="5" s="1"/>
  <c r="G98" i="5" s="1"/>
  <c r="A8" i="5"/>
  <c r="F8" i="5" s="1"/>
  <c r="G8" i="5" s="1"/>
  <c r="A109" i="5"/>
  <c r="F109" i="5" s="1"/>
  <c r="G109" i="5" s="1"/>
  <c r="A138" i="5"/>
  <c r="F138" i="5" s="1"/>
  <c r="G138" i="5" s="1"/>
  <c r="A59" i="5"/>
  <c r="F59" i="5" s="1"/>
  <c r="G59" i="5" s="1"/>
  <c r="A79" i="5"/>
  <c r="F79" i="5" s="1"/>
  <c r="G79" i="5" s="1"/>
  <c r="A26" i="5"/>
  <c r="F26" i="5" s="1"/>
  <c r="G26" i="5" s="1"/>
  <c r="A114" i="5"/>
  <c r="F114" i="5" s="1"/>
  <c r="G114" i="5" s="1"/>
  <c r="A71" i="5"/>
  <c r="F71" i="5" s="1"/>
  <c r="G71" i="5" s="1"/>
  <c r="A74" i="5"/>
  <c r="F74" i="5" s="1"/>
  <c r="G74" i="5" s="1"/>
  <c r="A120" i="5"/>
  <c r="F120" i="5" s="1"/>
  <c r="G120" i="5" s="1"/>
  <c r="A94" i="5"/>
  <c r="F94" i="5" s="1"/>
  <c r="G94" i="5" s="1"/>
  <c r="A77" i="5"/>
  <c r="F77" i="5" s="1"/>
  <c r="G77" i="5" s="1"/>
  <c r="A147" i="5"/>
  <c r="F147" i="5" s="1"/>
  <c r="G147" i="5" s="1"/>
  <c r="A92" i="5"/>
  <c r="F92" i="5" s="1"/>
  <c r="G92" i="5" s="1"/>
  <c r="A36" i="5"/>
  <c r="F36" i="5" s="1"/>
  <c r="G36" i="5" s="1"/>
  <c r="A10" i="5"/>
  <c r="F10" i="5" s="1"/>
  <c r="G10" i="5" s="1"/>
  <c r="A67" i="5"/>
  <c r="F67" i="5" s="1"/>
  <c r="G67" i="5" s="1"/>
  <c r="A117" i="5"/>
  <c r="F117" i="5" s="1"/>
  <c r="G117" i="5" s="1"/>
  <c r="A126" i="5"/>
  <c r="F126" i="5" s="1"/>
  <c r="G126" i="5" s="1"/>
  <c r="A56" i="5"/>
  <c r="F56" i="5" s="1"/>
  <c r="G56" i="5" s="1"/>
  <c r="A49" i="5"/>
  <c r="F49" i="5" s="1"/>
  <c r="G49" i="5" s="1"/>
  <c r="A15" i="5"/>
  <c r="F15" i="5" s="1"/>
  <c r="G15" i="5" s="1"/>
  <c r="A46" i="5"/>
  <c r="F46" i="5" s="1"/>
  <c r="G46" i="5" s="1"/>
  <c r="A80" i="5"/>
  <c r="F80" i="5" s="1"/>
  <c r="G80" i="5" s="1"/>
  <c r="A85" i="5"/>
  <c r="F85" i="5" s="1"/>
  <c r="G85" i="5" s="1"/>
  <c r="A131" i="5"/>
  <c r="F131" i="5" s="1"/>
  <c r="G131" i="5" s="1"/>
  <c r="A139" i="5"/>
  <c r="F139" i="5" s="1"/>
  <c r="G139" i="5" s="1"/>
  <c r="A93" i="5"/>
  <c r="F93" i="5" s="1"/>
  <c r="G93" i="5" s="1"/>
  <c r="A104" i="5"/>
  <c r="F104" i="5" s="1"/>
  <c r="G104" i="5" s="1"/>
  <c r="A118" i="5"/>
  <c r="F118" i="5" s="1"/>
  <c r="G118" i="5" s="1"/>
  <c r="A54" i="5"/>
  <c r="F54" i="5" s="1"/>
  <c r="G54" i="5" s="1"/>
  <c r="A58" i="5"/>
  <c r="F58" i="5" s="1"/>
  <c r="G58" i="5" s="1"/>
  <c r="A17" i="5"/>
  <c r="F17" i="5" s="1"/>
  <c r="G17" i="5" s="1"/>
  <c r="A84" i="5"/>
  <c r="F84" i="5" s="1"/>
  <c r="G84" i="5" s="1"/>
  <c r="A87" i="5"/>
  <c r="F87" i="5" s="1"/>
  <c r="G87" i="5" s="1"/>
  <c r="A100" i="5"/>
  <c r="F100" i="5" s="1"/>
  <c r="G100" i="5" s="1"/>
  <c r="A81" i="5"/>
  <c r="F81" i="5" s="1"/>
  <c r="G81" i="5" s="1"/>
  <c r="A42" i="5"/>
  <c r="F42" i="5" s="1"/>
  <c r="G42" i="5" s="1"/>
  <c r="A143" i="5"/>
  <c r="F143" i="5" s="1"/>
  <c r="G143" i="5" s="1"/>
  <c r="A5" i="5"/>
  <c r="F5" i="5" s="1"/>
  <c r="G5" i="5" s="1"/>
  <c r="A55" i="5"/>
  <c r="F55" i="5" s="1"/>
  <c r="G55" i="5" s="1"/>
  <c r="A33" i="5"/>
  <c r="F33" i="5" s="1"/>
  <c r="G33" i="5" s="1"/>
  <c r="A41" i="5"/>
  <c r="F41" i="5" s="1"/>
  <c r="G41" i="5" s="1"/>
  <c r="A57" i="5"/>
  <c r="F57" i="5" s="1"/>
  <c r="G57" i="5" s="1"/>
  <c r="A60" i="5"/>
  <c r="F60" i="5" s="1"/>
  <c r="G60" i="5" s="1"/>
  <c r="A35" i="5"/>
  <c r="F35" i="5" s="1"/>
  <c r="G35" i="5" s="1"/>
  <c r="A21" i="5"/>
  <c r="F21" i="5" s="1"/>
  <c r="G21" i="5" s="1"/>
  <c r="A28" i="5"/>
  <c r="F28" i="5" s="1"/>
  <c r="G28" i="5" s="1"/>
  <c r="A116" i="5"/>
  <c r="F116" i="5" s="1"/>
  <c r="G116" i="5" s="1"/>
  <c r="A86" i="5"/>
  <c r="F86" i="5" s="1"/>
  <c r="G86" i="5" s="1"/>
  <c r="A64" i="5"/>
  <c r="F64" i="5" s="1"/>
  <c r="G64" i="5" s="1"/>
  <c r="A122" i="5"/>
  <c r="F122" i="5" s="1"/>
  <c r="G122" i="5" s="1"/>
  <c r="A66" i="5"/>
  <c r="F66" i="5" s="1"/>
  <c r="G66" i="5" s="1"/>
  <c r="A96" i="5"/>
  <c r="F96" i="5" s="1"/>
  <c r="G96" i="5" s="1"/>
  <c r="A14" i="5"/>
  <c r="F14" i="5" s="1"/>
  <c r="G14" i="5" s="1"/>
  <c r="A110" i="5"/>
  <c r="F110" i="5" s="1"/>
  <c r="G110" i="5" s="1"/>
  <c r="A25" i="5"/>
  <c r="F25" i="5" s="1"/>
  <c r="G25" i="5" s="1"/>
  <c r="A47" i="5"/>
  <c r="F47" i="5" s="1"/>
  <c r="G47" i="5" s="1"/>
  <c r="A90" i="5"/>
  <c r="F90" i="5" s="1"/>
  <c r="G90" i="5" s="1"/>
  <c r="A142" i="5"/>
  <c r="F142" i="5" s="1"/>
  <c r="G142" i="5" s="1"/>
  <c r="A32" i="5"/>
  <c r="F32" i="5" s="1"/>
  <c r="G32" i="5" s="1"/>
  <c r="A27" i="5"/>
  <c r="F27" i="5" s="1"/>
  <c r="G27" i="5" s="1"/>
  <c r="A132" i="5"/>
  <c r="F132" i="5" s="1"/>
  <c r="G132" i="5" s="1"/>
  <c r="A125" i="5"/>
  <c r="F125" i="5" s="1"/>
  <c r="G125" i="5" s="1"/>
  <c r="A129" i="5"/>
  <c r="F129" i="5" s="1"/>
  <c r="G129" i="5" s="1"/>
  <c r="A13" i="5"/>
  <c r="F13" i="5" s="1"/>
  <c r="G13" i="5" s="1"/>
  <c r="A16" i="5"/>
  <c r="F16" i="5" s="1"/>
  <c r="G16" i="5" s="1"/>
  <c r="A76" i="5"/>
  <c r="F76" i="5" s="1"/>
  <c r="G76" i="5" s="1"/>
  <c r="A62" i="5"/>
  <c r="F62" i="5" s="1"/>
  <c r="G62" i="5" s="1"/>
  <c r="A72" i="5"/>
  <c r="F72" i="5" s="1"/>
  <c r="G72" i="5" s="1"/>
  <c r="A44" i="5"/>
  <c r="F44" i="5" s="1"/>
  <c r="G44" i="5" s="1"/>
  <c r="A29" i="5"/>
  <c r="F29" i="5" s="1"/>
  <c r="G29" i="5" s="1"/>
  <c r="A53" i="5"/>
  <c r="F53" i="5" s="1"/>
  <c r="G53" i="5" s="1"/>
  <c r="A83" i="5"/>
  <c r="F83" i="5" s="1"/>
  <c r="G83" i="5" s="1"/>
  <c r="A97" i="5"/>
  <c r="F97" i="5" s="1"/>
  <c r="G97" i="5" s="1"/>
  <c r="A103" i="5"/>
  <c r="F103" i="5" s="1"/>
  <c r="G103" i="5" s="1"/>
  <c r="A40" i="5"/>
  <c r="F40" i="5" s="1"/>
  <c r="G40" i="5" s="1"/>
  <c r="A48" i="5"/>
  <c r="F48" i="5" s="1"/>
  <c r="G48" i="5" s="1"/>
  <c r="A12" i="5"/>
  <c r="F12" i="5" s="1"/>
  <c r="G12" i="5" s="1"/>
  <c r="A127" i="5"/>
  <c r="F127" i="5" s="1"/>
  <c r="G127" i="5" s="1"/>
  <c r="A19" i="5"/>
  <c r="F19" i="5" s="1"/>
  <c r="G19" i="5" s="1"/>
  <c r="A107" i="5"/>
  <c r="F107" i="5" s="1"/>
  <c r="G107" i="5" s="1"/>
  <c r="A105" i="5"/>
  <c r="F105" i="5" s="1"/>
  <c r="G105" i="5" s="1"/>
  <c r="A88" i="5"/>
  <c r="F88" i="5" s="1"/>
  <c r="G88" i="5" s="1"/>
  <c r="A18" i="5"/>
  <c r="F18" i="5" s="1"/>
  <c r="G18" i="5" s="1"/>
  <c r="A30" i="5"/>
  <c r="F30" i="5" s="1"/>
  <c r="G30" i="5" s="1"/>
  <c r="A144" i="5"/>
  <c r="F144" i="5" s="1"/>
  <c r="G144" i="5" s="1"/>
  <c r="A141" i="5"/>
  <c r="F141" i="5" s="1"/>
  <c r="G141" i="5" s="1"/>
  <c r="A78" i="5"/>
  <c r="F78" i="5" s="1"/>
  <c r="G78" i="5" s="1"/>
  <c r="B76" i="5" l="1"/>
  <c r="E76" i="5"/>
  <c r="C76" i="5"/>
  <c r="D76" i="5"/>
  <c r="D93" i="5"/>
  <c r="E93" i="5"/>
  <c r="C93" i="5"/>
  <c r="B93" i="5"/>
  <c r="B102" i="5"/>
  <c r="E102" i="5"/>
  <c r="D102" i="5"/>
  <c r="C102" i="5"/>
  <c r="C232" i="5"/>
  <c r="B232" i="5"/>
  <c r="E232" i="5"/>
  <c r="D232" i="5"/>
  <c r="E452" i="5"/>
  <c r="D452" i="5"/>
  <c r="C452" i="5"/>
  <c r="B452" i="5"/>
  <c r="E199" i="5"/>
  <c r="D199" i="5"/>
  <c r="C199" i="5"/>
  <c r="B199" i="5"/>
  <c r="E169" i="5"/>
  <c r="D169" i="5"/>
  <c r="C169" i="5"/>
  <c r="B169" i="5"/>
  <c r="C392" i="5"/>
  <c r="B392" i="5"/>
  <c r="E392" i="5"/>
  <c r="D392" i="5"/>
  <c r="C370" i="5"/>
  <c r="B370" i="5"/>
  <c r="E370" i="5"/>
  <c r="D370" i="5"/>
  <c r="E227" i="5"/>
  <c r="D227" i="5"/>
  <c r="C227" i="5"/>
  <c r="B227" i="5"/>
  <c r="B664" i="5"/>
  <c r="E664" i="5"/>
  <c r="D664" i="5"/>
  <c r="C664" i="5"/>
  <c r="E458" i="5"/>
  <c r="D458" i="5"/>
  <c r="C458" i="5"/>
  <c r="B458" i="5"/>
  <c r="E436" i="5"/>
  <c r="D436" i="5"/>
  <c r="C436" i="5"/>
  <c r="B436" i="5"/>
  <c r="E353" i="5"/>
  <c r="D353" i="5"/>
  <c r="C353" i="5"/>
  <c r="B353" i="5"/>
  <c r="E932" i="5"/>
  <c r="D932" i="5"/>
  <c r="C932" i="5"/>
  <c r="B932" i="5"/>
  <c r="E988" i="5"/>
  <c r="D988" i="5"/>
  <c r="C988" i="5"/>
  <c r="B988" i="5"/>
  <c r="E697" i="5"/>
  <c r="B697" i="5"/>
  <c r="D697" i="5"/>
  <c r="C697" i="5"/>
  <c r="D738" i="5"/>
  <c r="C738" i="5"/>
  <c r="E738" i="5"/>
  <c r="B738" i="5"/>
  <c r="D751" i="5"/>
  <c r="C751" i="5"/>
  <c r="E751" i="5"/>
  <c r="B751" i="5"/>
  <c r="D909" i="5"/>
  <c r="C909" i="5"/>
  <c r="E909" i="5"/>
  <c r="B909" i="5"/>
  <c r="B144" i="5"/>
  <c r="D144" i="5"/>
  <c r="E144" i="5"/>
  <c r="C144" i="5"/>
  <c r="B30" i="5"/>
  <c r="E30" i="5"/>
  <c r="C30" i="5"/>
  <c r="D30" i="5"/>
  <c r="B18" i="5"/>
  <c r="E18" i="5"/>
  <c r="D18" i="5"/>
  <c r="C18" i="5"/>
  <c r="B40" i="5"/>
  <c r="E40" i="5"/>
  <c r="D40" i="5"/>
  <c r="C40" i="5"/>
  <c r="B62" i="5"/>
  <c r="E62" i="5"/>
  <c r="C62" i="5"/>
  <c r="D62" i="5"/>
  <c r="B32" i="5"/>
  <c r="E32" i="5"/>
  <c r="D32" i="5"/>
  <c r="C32" i="5"/>
  <c r="B66" i="5"/>
  <c r="E66" i="5"/>
  <c r="D66" i="5"/>
  <c r="C66" i="5"/>
  <c r="B60" i="5"/>
  <c r="E60" i="5"/>
  <c r="D60" i="5"/>
  <c r="C60" i="5"/>
  <c r="E81" i="5"/>
  <c r="C81" i="5"/>
  <c r="B81" i="5"/>
  <c r="D81" i="5"/>
  <c r="B104" i="5"/>
  <c r="E104" i="5"/>
  <c r="D104" i="5"/>
  <c r="C104" i="5"/>
  <c r="E49" i="5"/>
  <c r="C49" i="5"/>
  <c r="B49" i="5"/>
  <c r="D49" i="5"/>
  <c r="D147" i="5"/>
  <c r="E147" i="5"/>
  <c r="C147" i="5"/>
  <c r="B147" i="5"/>
  <c r="E79" i="5"/>
  <c r="C79" i="5"/>
  <c r="B79" i="5"/>
  <c r="D79" i="5"/>
  <c r="B124" i="5"/>
  <c r="D124" i="5"/>
  <c r="E124" i="5"/>
  <c r="C124" i="5"/>
  <c r="B112" i="5"/>
  <c r="D112" i="5"/>
  <c r="E112" i="5"/>
  <c r="C112" i="5"/>
  <c r="E115" i="5"/>
  <c r="D115" i="5"/>
  <c r="C115" i="5"/>
  <c r="B115" i="5"/>
  <c r="B24" i="5"/>
  <c r="E24" i="5"/>
  <c r="D24" i="5"/>
  <c r="C24" i="5"/>
  <c r="E123" i="5"/>
  <c r="D123" i="5"/>
  <c r="C123" i="5"/>
  <c r="B123" i="5"/>
  <c r="B134" i="5"/>
  <c r="D134" i="5"/>
  <c r="E134" i="5"/>
  <c r="C134" i="5"/>
  <c r="B22" i="5"/>
  <c r="E22" i="5"/>
  <c r="D22" i="5"/>
  <c r="C22" i="5"/>
  <c r="B164" i="5"/>
  <c r="D164" i="5"/>
  <c r="E164" i="5"/>
  <c r="C164" i="5"/>
  <c r="E231" i="5"/>
  <c r="D231" i="5"/>
  <c r="C231" i="5"/>
  <c r="B231" i="5"/>
  <c r="E526" i="5"/>
  <c r="D526" i="5"/>
  <c r="C526" i="5"/>
  <c r="B526" i="5"/>
  <c r="E153" i="5"/>
  <c r="D153" i="5"/>
  <c r="C153" i="5"/>
  <c r="B153" i="5"/>
  <c r="C228" i="5"/>
  <c r="B228" i="5"/>
  <c r="E228" i="5"/>
  <c r="D228" i="5"/>
  <c r="C326" i="5"/>
  <c r="B326" i="5"/>
  <c r="E326" i="5"/>
  <c r="D326" i="5"/>
  <c r="E517" i="5"/>
  <c r="D517" i="5"/>
  <c r="C517" i="5"/>
  <c r="B517" i="5"/>
  <c r="C356" i="5"/>
  <c r="B356" i="5"/>
  <c r="E356" i="5"/>
  <c r="D356" i="5"/>
  <c r="C246" i="5"/>
  <c r="B246" i="5"/>
  <c r="E246" i="5"/>
  <c r="D246" i="5"/>
  <c r="C398" i="5"/>
  <c r="B398" i="5"/>
  <c r="E398" i="5"/>
  <c r="D398" i="5"/>
  <c r="E627" i="5"/>
  <c r="D627" i="5"/>
  <c r="C627" i="5"/>
  <c r="B627" i="5"/>
  <c r="E237" i="5"/>
  <c r="D237" i="5"/>
  <c r="C237" i="5"/>
  <c r="B237" i="5"/>
  <c r="E438" i="5"/>
  <c r="D438" i="5"/>
  <c r="B438" i="5"/>
  <c r="C438" i="5"/>
  <c r="E185" i="5"/>
  <c r="D185" i="5"/>
  <c r="C185" i="5"/>
  <c r="B185" i="5"/>
  <c r="E179" i="5"/>
  <c r="D179" i="5"/>
  <c r="C179" i="5"/>
  <c r="B179" i="5"/>
  <c r="C368" i="5"/>
  <c r="B368" i="5"/>
  <c r="E368" i="5"/>
  <c r="D368" i="5"/>
  <c r="C268" i="5"/>
  <c r="B268" i="5"/>
  <c r="E268" i="5"/>
  <c r="D268" i="5"/>
  <c r="C196" i="5"/>
  <c r="B196" i="5"/>
  <c r="E196" i="5"/>
  <c r="D196" i="5"/>
  <c r="C288" i="5"/>
  <c r="B288" i="5"/>
  <c r="E288" i="5"/>
  <c r="D288" i="5"/>
  <c r="E416" i="5"/>
  <c r="D416" i="5"/>
  <c r="C416" i="5"/>
  <c r="B416" i="5"/>
  <c r="E671" i="5"/>
  <c r="B671" i="5"/>
  <c r="C671" i="5"/>
  <c r="D671" i="5"/>
  <c r="E641" i="5"/>
  <c r="D641" i="5"/>
  <c r="B641" i="5"/>
  <c r="C641" i="5"/>
  <c r="E253" i="5"/>
  <c r="D253" i="5"/>
  <c r="C253" i="5"/>
  <c r="B253" i="5"/>
  <c r="C380" i="5"/>
  <c r="B380" i="5"/>
  <c r="E380" i="5"/>
  <c r="D380" i="5"/>
  <c r="B166" i="5"/>
  <c r="E166" i="5"/>
  <c r="D166" i="5"/>
  <c r="C166" i="5"/>
  <c r="E243" i="5"/>
  <c r="D243" i="5"/>
  <c r="C243" i="5"/>
  <c r="B243" i="5"/>
  <c r="E315" i="5"/>
  <c r="D315" i="5"/>
  <c r="C315" i="5"/>
  <c r="B315" i="5"/>
  <c r="E420" i="5"/>
  <c r="D420" i="5"/>
  <c r="C420" i="5"/>
  <c r="B420" i="5"/>
  <c r="E513" i="5"/>
  <c r="D513" i="5"/>
  <c r="C513" i="5"/>
  <c r="B513" i="5"/>
  <c r="B596" i="5"/>
  <c r="C596" i="5"/>
  <c r="E596" i="5"/>
  <c r="D596" i="5"/>
  <c r="D731" i="5"/>
  <c r="C731" i="5"/>
  <c r="E731" i="5"/>
  <c r="B731" i="5"/>
  <c r="E387" i="5"/>
  <c r="D387" i="5"/>
  <c r="C387" i="5"/>
  <c r="B387" i="5"/>
  <c r="E476" i="5"/>
  <c r="D476" i="5"/>
  <c r="C476" i="5"/>
  <c r="B476" i="5"/>
  <c r="B610" i="5"/>
  <c r="E610" i="5"/>
  <c r="D610" i="5"/>
  <c r="C610" i="5"/>
  <c r="D772" i="5"/>
  <c r="B772" i="5"/>
  <c r="E772" i="5"/>
  <c r="C772" i="5"/>
  <c r="C186" i="5"/>
  <c r="B186" i="5"/>
  <c r="E186" i="5"/>
  <c r="D186" i="5"/>
  <c r="C276" i="5"/>
  <c r="B276" i="5"/>
  <c r="E276" i="5"/>
  <c r="D276" i="5"/>
  <c r="E359" i="5"/>
  <c r="D359" i="5"/>
  <c r="C359" i="5"/>
  <c r="B359" i="5"/>
  <c r="E450" i="5"/>
  <c r="D450" i="5"/>
  <c r="C450" i="5"/>
  <c r="B450" i="5"/>
  <c r="E519" i="5"/>
  <c r="D519" i="5"/>
  <c r="C519" i="5"/>
  <c r="B519" i="5"/>
  <c r="D737" i="5"/>
  <c r="C737" i="5"/>
  <c r="B737" i="5"/>
  <c r="E737" i="5"/>
  <c r="E149" i="5"/>
  <c r="D149" i="5"/>
  <c r="C149" i="5"/>
  <c r="B149" i="5"/>
  <c r="E225" i="5"/>
  <c r="D225" i="5"/>
  <c r="C225" i="5"/>
  <c r="B225" i="5"/>
  <c r="C280" i="5"/>
  <c r="B280" i="5"/>
  <c r="E280" i="5"/>
  <c r="D280" i="5"/>
  <c r="E397" i="5"/>
  <c r="D397" i="5"/>
  <c r="C397" i="5"/>
  <c r="B397" i="5"/>
  <c r="E525" i="5"/>
  <c r="D525" i="5"/>
  <c r="C525" i="5"/>
  <c r="B525" i="5"/>
  <c r="B668" i="5"/>
  <c r="E668" i="5"/>
  <c r="D668" i="5"/>
  <c r="C668" i="5"/>
  <c r="C394" i="5"/>
  <c r="B394" i="5"/>
  <c r="E394" i="5"/>
  <c r="D394" i="5"/>
  <c r="E507" i="5"/>
  <c r="D507" i="5"/>
  <c r="C507" i="5"/>
  <c r="B507" i="5"/>
  <c r="B628" i="5"/>
  <c r="E628" i="5"/>
  <c r="D628" i="5"/>
  <c r="C628" i="5"/>
  <c r="D729" i="5"/>
  <c r="C729" i="5"/>
  <c r="B729" i="5"/>
  <c r="E729" i="5"/>
  <c r="C298" i="5"/>
  <c r="B298" i="5"/>
  <c r="E298" i="5"/>
  <c r="D298" i="5"/>
  <c r="E375" i="5"/>
  <c r="D375" i="5"/>
  <c r="C375" i="5"/>
  <c r="B375" i="5"/>
  <c r="E444" i="5"/>
  <c r="D444" i="5"/>
  <c r="C444" i="5"/>
  <c r="B444" i="5"/>
  <c r="E501" i="5"/>
  <c r="D501" i="5"/>
  <c r="C501" i="5"/>
  <c r="B501" i="5"/>
  <c r="E549" i="5"/>
  <c r="D549" i="5"/>
  <c r="C549" i="5"/>
  <c r="B549" i="5"/>
  <c r="B614" i="5"/>
  <c r="E614" i="5"/>
  <c r="D614" i="5"/>
  <c r="C614" i="5"/>
  <c r="B716" i="5"/>
  <c r="E716" i="5"/>
  <c r="D716" i="5"/>
  <c r="C716" i="5"/>
  <c r="D869" i="5"/>
  <c r="C869" i="5"/>
  <c r="E869" i="5"/>
  <c r="B869" i="5"/>
  <c r="E311" i="5"/>
  <c r="D311" i="5"/>
  <c r="C311" i="5"/>
  <c r="B311" i="5"/>
  <c r="C362" i="5"/>
  <c r="B362" i="5"/>
  <c r="E362" i="5"/>
  <c r="D362" i="5"/>
  <c r="E429" i="5"/>
  <c r="D429" i="5"/>
  <c r="C429" i="5"/>
  <c r="B429" i="5"/>
  <c r="D483" i="5"/>
  <c r="B483" i="5"/>
  <c r="E483" i="5"/>
  <c r="C483" i="5"/>
  <c r="E583" i="5"/>
  <c r="D583" i="5"/>
  <c r="B583" i="5"/>
  <c r="C583" i="5"/>
  <c r="E659" i="5"/>
  <c r="B659" i="5"/>
  <c r="C659" i="5"/>
  <c r="D659" i="5"/>
  <c r="D805" i="5"/>
  <c r="C805" i="5"/>
  <c r="E805" i="5"/>
  <c r="B805" i="5"/>
  <c r="E277" i="5"/>
  <c r="D277" i="5"/>
  <c r="C277" i="5"/>
  <c r="B277" i="5"/>
  <c r="C346" i="5"/>
  <c r="B346" i="5"/>
  <c r="E346" i="5"/>
  <c r="D346" i="5"/>
  <c r="C400" i="5"/>
  <c r="B400" i="5"/>
  <c r="E400" i="5"/>
  <c r="D400" i="5"/>
  <c r="D481" i="5"/>
  <c r="B481" i="5"/>
  <c r="E481" i="5"/>
  <c r="C481" i="5"/>
  <c r="E543" i="5"/>
  <c r="D543" i="5"/>
  <c r="C543" i="5"/>
  <c r="B543" i="5"/>
  <c r="B604" i="5"/>
  <c r="E604" i="5"/>
  <c r="D604" i="5"/>
  <c r="C604" i="5"/>
  <c r="E679" i="5"/>
  <c r="B679" i="5"/>
  <c r="C679" i="5"/>
  <c r="D679" i="5"/>
  <c r="D923" i="5"/>
  <c r="C923" i="5"/>
  <c r="B923" i="5"/>
  <c r="E923" i="5"/>
  <c r="E635" i="5"/>
  <c r="D635" i="5"/>
  <c r="C635" i="5"/>
  <c r="B635" i="5"/>
  <c r="B682" i="5"/>
  <c r="E682" i="5"/>
  <c r="D682" i="5"/>
  <c r="C682" i="5"/>
  <c r="D784" i="5"/>
  <c r="B784" i="5"/>
  <c r="E784" i="5"/>
  <c r="C784" i="5"/>
  <c r="D879" i="5"/>
  <c r="C879" i="5"/>
  <c r="E879" i="5"/>
  <c r="B879" i="5"/>
  <c r="D981" i="5"/>
  <c r="C981" i="5"/>
  <c r="E981" i="5"/>
  <c r="B981" i="5"/>
  <c r="C650" i="5"/>
  <c r="B650" i="5"/>
  <c r="E650" i="5"/>
  <c r="D650" i="5"/>
  <c r="D755" i="5"/>
  <c r="C755" i="5"/>
  <c r="E755" i="5"/>
  <c r="B755" i="5"/>
  <c r="D857" i="5"/>
  <c r="C857" i="5"/>
  <c r="E857" i="5"/>
  <c r="B857" i="5"/>
  <c r="D963" i="5"/>
  <c r="C963" i="5"/>
  <c r="B963" i="5"/>
  <c r="E963" i="5"/>
  <c r="B612" i="5"/>
  <c r="C612" i="5"/>
  <c r="E612" i="5"/>
  <c r="D612" i="5"/>
  <c r="E695" i="5"/>
  <c r="B695" i="5"/>
  <c r="C695" i="5"/>
  <c r="D695" i="5"/>
  <c r="D804" i="5"/>
  <c r="B804" i="5"/>
  <c r="E804" i="5"/>
  <c r="C804" i="5"/>
  <c r="E906" i="5"/>
  <c r="D906" i="5"/>
  <c r="C906" i="5"/>
  <c r="B906" i="5"/>
  <c r="B710" i="5"/>
  <c r="E710" i="5"/>
  <c r="D710" i="5"/>
  <c r="C710" i="5"/>
  <c r="E766" i="5"/>
  <c r="D766" i="5"/>
  <c r="C766" i="5"/>
  <c r="B766" i="5"/>
  <c r="D839" i="5"/>
  <c r="C839" i="5"/>
  <c r="B839" i="5"/>
  <c r="E839" i="5"/>
  <c r="E922" i="5"/>
  <c r="D922" i="5"/>
  <c r="C922" i="5"/>
  <c r="B922" i="5"/>
  <c r="D734" i="5"/>
  <c r="C734" i="5"/>
  <c r="E734" i="5"/>
  <c r="B734" i="5"/>
  <c r="D792" i="5"/>
  <c r="B792" i="5"/>
  <c r="E792" i="5"/>
  <c r="C792" i="5"/>
  <c r="D867" i="5"/>
  <c r="C867" i="5"/>
  <c r="B867" i="5"/>
  <c r="E867" i="5"/>
  <c r="E942" i="5"/>
  <c r="D942" i="5"/>
  <c r="C942" i="5"/>
  <c r="B942" i="5"/>
  <c r="D743" i="5"/>
  <c r="C743" i="5"/>
  <c r="E743" i="5"/>
  <c r="B743" i="5"/>
  <c r="D817" i="5"/>
  <c r="C817" i="5"/>
  <c r="E817" i="5"/>
  <c r="B817" i="5"/>
  <c r="D889" i="5"/>
  <c r="C889" i="5"/>
  <c r="E889" i="5"/>
  <c r="B889" i="5"/>
  <c r="E982" i="5"/>
  <c r="D982" i="5"/>
  <c r="C982" i="5"/>
  <c r="B982" i="5"/>
  <c r="E838" i="5"/>
  <c r="D838" i="5"/>
  <c r="C838" i="5"/>
  <c r="B838" i="5"/>
  <c r="D907" i="5"/>
  <c r="C907" i="5"/>
  <c r="B907" i="5"/>
  <c r="E907" i="5"/>
  <c r="E968" i="5"/>
  <c r="D968" i="5"/>
  <c r="C968" i="5"/>
  <c r="B968" i="5"/>
  <c r="D983" i="5"/>
  <c r="C983" i="5"/>
  <c r="B983" i="5"/>
  <c r="E983" i="5"/>
  <c r="D808" i="5"/>
  <c r="B808" i="5"/>
  <c r="E808" i="5"/>
  <c r="C808" i="5"/>
  <c r="E890" i="5"/>
  <c r="D890" i="5"/>
  <c r="C890" i="5"/>
  <c r="B890" i="5"/>
  <c r="E944" i="5"/>
  <c r="D944" i="5"/>
  <c r="C944" i="5"/>
  <c r="B944" i="5"/>
  <c r="B88" i="5"/>
  <c r="E88" i="5"/>
  <c r="D88" i="5"/>
  <c r="C88" i="5"/>
  <c r="E57" i="5"/>
  <c r="C57" i="5"/>
  <c r="B57" i="5"/>
  <c r="D57" i="5"/>
  <c r="B56" i="5"/>
  <c r="E56" i="5"/>
  <c r="D56" i="5"/>
  <c r="C56" i="5"/>
  <c r="B52" i="5"/>
  <c r="E52" i="5"/>
  <c r="D52" i="5"/>
  <c r="C52" i="5"/>
  <c r="E548" i="5"/>
  <c r="D548" i="5"/>
  <c r="C548" i="5"/>
  <c r="B548" i="5"/>
  <c r="C260" i="5"/>
  <c r="B260" i="5"/>
  <c r="E260" i="5"/>
  <c r="D260" i="5"/>
  <c r="E303" i="5"/>
  <c r="D303" i="5"/>
  <c r="C303" i="5"/>
  <c r="B303" i="5"/>
  <c r="E418" i="5"/>
  <c r="D418" i="5"/>
  <c r="C418" i="5"/>
  <c r="B418" i="5"/>
  <c r="E615" i="5"/>
  <c r="D615" i="5"/>
  <c r="B615" i="5"/>
  <c r="C615" i="5"/>
  <c r="D877" i="5"/>
  <c r="C877" i="5"/>
  <c r="E877" i="5"/>
  <c r="B877" i="5"/>
  <c r="D155" i="5"/>
  <c r="E155" i="5"/>
  <c r="C155" i="5"/>
  <c r="B155" i="5"/>
  <c r="E399" i="5"/>
  <c r="D399" i="5"/>
  <c r="C399" i="5"/>
  <c r="B399" i="5"/>
  <c r="E383" i="5"/>
  <c r="D383" i="5"/>
  <c r="C383" i="5"/>
  <c r="B383" i="5"/>
  <c r="C320" i="5"/>
  <c r="B320" i="5"/>
  <c r="E320" i="5"/>
  <c r="D320" i="5"/>
  <c r="E832" i="5"/>
  <c r="D832" i="5"/>
  <c r="C832" i="5"/>
  <c r="B832" i="5"/>
  <c r="E625" i="5"/>
  <c r="D625" i="5"/>
  <c r="B625" i="5"/>
  <c r="C625" i="5"/>
  <c r="E760" i="5"/>
  <c r="B760" i="5"/>
  <c r="D760" i="5"/>
  <c r="C760" i="5"/>
  <c r="D953" i="5"/>
  <c r="C953" i="5"/>
  <c r="E953" i="5"/>
  <c r="B953" i="5"/>
  <c r="D961" i="5"/>
  <c r="C961" i="5"/>
  <c r="E961" i="5"/>
  <c r="B961" i="5"/>
  <c r="E105" i="5"/>
  <c r="D105" i="5"/>
  <c r="C105" i="5"/>
  <c r="B105" i="5"/>
  <c r="E97" i="5"/>
  <c r="D97" i="5"/>
  <c r="C97" i="5"/>
  <c r="B97" i="5"/>
  <c r="B16" i="5"/>
  <c r="E16" i="5"/>
  <c r="C16" i="5"/>
  <c r="D16" i="5"/>
  <c r="B90" i="5"/>
  <c r="E90" i="5"/>
  <c r="D90" i="5"/>
  <c r="C90" i="5"/>
  <c r="B64" i="5"/>
  <c r="E64" i="5"/>
  <c r="D64" i="5"/>
  <c r="C64" i="5"/>
  <c r="E41" i="5"/>
  <c r="C41" i="5"/>
  <c r="B41" i="5"/>
  <c r="D41" i="5"/>
  <c r="E87" i="5"/>
  <c r="C87" i="5"/>
  <c r="B87" i="5"/>
  <c r="D87" i="5"/>
  <c r="E139" i="5"/>
  <c r="D139" i="5"/>
  <c r="C139" i="5"/>
  <c r="B139" i="5"/>
  <c r="B126" i="5"/>
  <c r="E126" i="5"/>
  <c r="D126" i="5"/>
  <c r="C126" i="5"/>
  <c r="B94" i="5"/>
  <c r="E94" i="5"/>
  <c r="D94" i="5"/>
  <c r="C94" i="5"/>
  <c r="B138" i="5"/>
  <c r="D138" i="5"/>
  <c r="E138" i="5"/>
  <c r="C138" i="5"/>
  <c r="B70" i="5"/>
  <c r="E70" i="5"/>
  <c r="D70" i="5"/>
  <c r="C70" i="5"/>
  <c r="B146" i="5"/>
  <c r="D146" i="5"/>
  <c r="E146" i="5"/>
  <c r="C146" i="5"/>
  <c r="E135" i="5"/>
  <c r="D135" i="5"/>
  <c r="C135" i="5"/>
  <c r="B135" i="5"/>
  <c r="E7" i="5"/>
  <c r="C7" i="5"/>
  <c r="B7" i="5"/>
  <c r="D7" i="5"/>
  <c r="E101" i="5"/>
  <c r="D101" i="5"/>
  <c r="C101" i="5"/>
  <c r="B101" i="5"/>
  <c r="E61" i="5"/>
  <c r="C61" i="5"/>
  <c r="B61" i="5"/>
  <c r="D61" i="5"/>
  <c r="B140" i="5"/>
  <c r="D140" i="5"/>
  <c r="E140" i="5"/>
  <c r="C140" i="5"/>
  <c r="C172" i="5"/>
  <c r="B172" i="5"/>
  <c r="E172" i="5"/>
  <c r="D172" i="5"/>
  <c r="C240" i="5"/>
  <c r="B240" i="5"/>
  <c r="E240" i="5"/>
  <c r="D240" i="5"/>
  <c r="B572" i="5"/>
  <c r="E572" i="5"/>
  <c r="D572" i="5"/>
  <c r="C572" i="5"/>
  <c r="C170" i="5"/>
  <c r="B170" i="5"/>
  <c r="E170" i="5"/>
  <c r="D170" i="5"/>
  <c r="E245" i="5"/>
  <c r="D245" i="5"/>
  <c r="C245" i="5"/>
  <c r="B245" i="5"/>
  <c r="E341" i="5"/>
  <c r="D341" i="5"/>
  <c r="C341" i="5"/>
  <c r="B341" i="5"/>
  <c r="B574" i="5"/>
  <c r="E574" i="5"/>
  <c r="D574" i="5"/>
  <c r="C574" i="5"/>
  <c r="D165" i="5"/>
  <c r="E165" i="5"/>
  <c r="C165" i="5"/>
  <c r="B165" i="5"/>
  <c r="E265" i="5"/>
  <c r="D265" i="5"/>
  <c r="C265" i="5"/>
  <c r="B265" i="5"/>
  <c r="E474" i="5"/>
  <c r="D474" i="5"/>
  <c r="C474" i="5"/>
  <c r="B474" i="5"/>
  <c r="E171" i="5"/>
  <c r="D171" i="5"/>
  <c r="C171" i="5"/>
  <c r="B171" i="5"/>
  <c r="E251" i="5"/>
  <c r="D251" i="5"/>
  <c r="C251" i="5"/>
  <c r="B251" i="5"/>
  <c r="D475" i="5"/>
  <c r="E475" i="5"/>
  <c r="C475" i="5"/>
  <c r="B475" i="5"/>
  <c r="C340" i="5"/>
  <c r="B340" i="5"/>
  <c r="E340" i="5"/>
  <c r="D340" i="5"/>
  <c r="E211" i="5"/>
  <c r="D211" i="5"/>
  <c r="C211" i="5"/>
  <c r="B211" i="5"/>
  <c r="E466" i="5"/>
  <c r="D466" i="5"/>
  <c r="C466" i="5"/>
  <c r="B466" i="5"/>
  <c r="E347" i="5"/>
  <c r="D347" i="5"/>
  <c r="C347" i="5"/>
  <c r="B347" i="5"/>
  <c r="C204" i="5"/>
  <c r="B204" i="5"/>
  <c r="E204" i="5"/>
  <c r="D204" i="5"/>
  <c r="E307" i="5"/>
  <c r="D307" i="5"/>
  <c r="C307" i="5"/>
  <c r="B307" i="5"/>
  <c r="D467" i="5"/>
  <c r="C467" i="5"/>
  <c r="B467" i="5"/>
  <c r="E467" i="5"/>
  <c r="E966" i="5"/>
  <c r="D966" i="5"/>
  <c r="C966" i="5"/>
  <c r="B966" i="5"/>
  <c r="D167" i="5"/>
  <c r="C167" i="5"/>
  <c r="B167" i="5"/>
  <c r="E167" i="5"/>
  <c r="C266" i="5"/>
  <c r="B266" i="5"/>
  <c r="E266" i="5"/>
  <c r="D266" i="5"/>
  <c r="E430" i="5"/>
  <c r="D430" i="5"/>
  <c r="B430" i="5"/>
  <c r="C430" i="5"/>
  <c r="E177" i="5"/>
  <c r="D177" i="5"/>
  <c r="C177" i="5"/>
  <c r="B177" i="5"/>
  <c r="E263" i="5"/>
  <c r="D263" i="5"/>
  <c r="C263" i="5"/>
  <c r="B263" i="5"/>
  <c r="C344" i="5"/>
  <c r="B344" i="5"/>
  <c r="E344" i="5"/>
  <c r="D344" i="5"/>
  <c r="E440" i="5"/>
  <c r="D440" i="5"/>
  <c r="C440" i="5"/>
  <c r="B440" i="5"/>
  <c r="E531" i="5"/>
  <c r="D531" i="5"/>
  <c r="C531" i="5"/>
  <c r="B531" i="5"/>
  <c r="B638" i="5"/>
  <c r="E638" i="5"/>
  <c r="D638" i="5"/>
  <c r="C638" i="5"/>
  <c r="D825" i="5"/>
  <c r="C825" i="5"/>
  <c r="E825" i="5"/>
  <c r="B825" i="5"/>
  <c r="E406" i="5"/>
  <c r="D406" i="5"/>
  <c r="C406" i="5"/>
  <c r="B406" i="5"/>
  <c r="E528" i="5"/>
  <c r="D528" i="5"/>
  <c r="C528" i="5"/>
  <c r="B528" i="5"/>
  <c r="E681" i="5"/>
  <c r="B681" i="5"/>
  <c r="D681" i="5"/>
  <c r="C681" i="5"/>
  <c r="E938" i="5"/>
  <c r="D938" i="5"/>
  <c r="C938" i="5"/>
  <c r="B938" i="5"/>
  <c r="C210" i="5"/>
  <c r="B210" i="5"/>
  <c r="E210" i="5"/>
  <c r="D210" i="5"/>
  <c r="E287" i="5"/>
  <c r="D287" i="5"/>
  <c r="C287" i="5"/>
  <c r="B287" i="5"/>
  <c r="C374" i="5"/>
  <c r="B374" i="5"/>
  <c r="E374" i="5"/>
  <c r="D374" i="5"/>
  <c r="B465" i="5"/>
  <c r="E465" i="5"/>
  <c r="D465" i="5"/>
  <c r="C465" i="5"/>
  <c r="E532" i="5"/>
  <c r="D532" i="5"/>
  <c r="C532" i="5"/>
  <c r="B532" i="5"/>
  <c r="D786" i="5"/>
  <c r="B786" i="5"/>
  <c r="E786" i="5"/>
  <c r="C786" i="5"/>
  <c r="B162" i="5"/>
  <c r="E162" i="5"/>
  <c r="D162" i="5"/>
  <c r="C162" i="5"/>
  <c r="C230" i="5"/>
  <c r="B230" i="5"/>
  <c r="E230" i="5"/>
  <c r="D230" i="5"/>
  <c r="E295" i="5"/>
  <c r="D295" i="5"/>
  <c r="C295" i="5"/>
  <c r="B295" i="5"/>
  <c r="D427" i="5"/>
  <c r="C427" i="5"/>
  <c r="B427" i="5"/>
  <c r="E427" i="5"/>
  <c r="E546" i="5"/>
  <c r="D546" i="5"/>
  <c r="C546" i="5"/>
  <c r="B546" i="5"/>
  <c r="D727" i="5"/>
  <c r="C727" i="5"/>
  <c r="E727" i="5"/>
  <c r="B727" i="5"/>
  <c r="E404" i="5"/>
  <c r="D404" i="5"/>
  <c r="C404" i="5"/>
  <c r="B404" i="5"/>
  <c r="E538" i="5"/>
  <c r="D538" i="5"/>
  <c r="C538" i="5"/>
  <c r="B538" i="5"/>
  <c r="B678" i="5"/>
  <c r="E678" i="5"/>
  <c r="D678" i="5"/>
  <c r="C678" i="5"/>
  <c r="D807" i="5"/>
  <c r="C807" i="5"/>
  <c r="B807" i="5"/>
  <c r="E807" i="5"/>
  <c r="E319" i="5"/>
  <c r="D319" i="5"/>
  <c r="C319" i="5"/>
  <c r="B319" i="5"/>
  <c r="E410" i="5"/>
  <c r="D410" i="5"/>
  <c r="C410" i="5"/>
  <c r="B410" i="5"/>
  <c r="E472" i="5"/>
  <c r="D472" i="5"/>
  <c r="C472" i="5"/>
  <c r="B472" i="5"/>
  <c r="E510" i="5"/>
  <c r="D510" i="5"/>
  <c r="C510" i="5"/>
  <c r="B510" i="5"/>
  <c r="E555" i="5"/>
  <c r="D555" i="5"/>
  <c r="C555" i="5"/>
  <c r="B555" i="5"/>
  <c r="B624" i="5"/>
  <c r="E624" i="5"/>
  <c r="D624" i="5"/>
  <c r="C624" i="5"/>
  <c r="D730" i="5"/>
  <c r="C730" i="5"/>
  <c r="E730" i="5"/>
  <c r="B730" i="5"/>
  <c r="D937" i="5"/>
  <c r="C937" i="5"/>
  <c r="E937" i="5"/>
  <c r="B937" i="5"/>
  <c r="E325" i="5"/>
  <c r="D325" i="5"/>
  <c r="C325" i="5"/>
  <c r="B325" i="5"/>
  <c r="E381" i="5"/>
  <c r="D381" i="5"/>
  <c r="C381" i="5"/>
  <c r="B381" i="5"/>
  <c r="E439" i="5"/>
  <c r="D439" i="5"/>
  <c r="C439" i="5"/>
  <c r="B439" i="5"/>
  <c r="E508" i="5"/>
  <c r="D508" i="5"/>
  <c r="C508" i="5"/>
  <c r="B508" i="5"/>
  <c r="E603" i="5"/>
  <c r="D603" i="5"/>
  <c r="C603" i="5"/>
  <c r="B603" i="5"/>
  <c r="B690" i="5"/>
  <c r="E690" i="5"/>
  <c r="D690" i="5"/>
  <c r="C690" i="5"/>
  <c r="D853" i="5"/>
  <c r="C853" i="5"/>
  <c r="E853" i="5"/>
  <c r="B853" i="5"/>
  <c r="E291" i="5"/>
  <c r="D291" i="5"/>
  <c r="C291" i="5"/>
  <c r="B291" i="5"/>
  <c r="C358" i="5"/>
  <c r="B358" i="5"/>
  <c r="E358" i="5"/>
  <c r="D358" i="5"/>
  <c r="E412" i="5"/>
  <c r="D412" i="5"/>
  <c r="C412" i="5"/>
  <c r="B412" i="5"/>
  <c r="E502" i="5"/>
  <c r="D502" i="5"/>
  <c r="C502" i="5"/>
  <c r="B502" i="5"/>
  <c r="E559" i="5"/>
  <c r="D559" i="5"/>
  <c r="C559" i="5"/>
  <c r="B559" i="5"/>
  <c r="B630" i="5"/>
  <c r="E630" i="5"/>
  <c r="D630" i="5"/>
  <c r="C630" i="5"/>
  <c r="B696" i="5"/>
  <c r="E696" i="5"/>
  <c r="D696" i="5"/>
  <c r="C696" i="5"/>
  <c r="B582" i="5"/>
  <c r="E582" i="5"/>
  <c r="D582" i="5"/>
  <c r="C582" i="5"/>
  <c r="E649" i="5"/>
  <c r="D649" i="5"/>
  <c r="B649" i="5"/>
  <c r="C649" i="5"/>
  <c r="B694" i="5"/>
  <c r="E694" i="5"/>
  <c r="D694" i="5"/>
  <c r="C694" i="5"/>
  <c r="D812" i="5"/>
  <c r="B812" i="5"/>
  <c r="E812" i="5"/>
  <c r="C812" i="5"/>
  <c r="D897" i="5"/>
  <c r="C897" i="5"/>
  <c r="E897" i="5"/>
  <c r="B897" i="5"/>
  <c r="B626" i="5"/>
  <c r="E626" i="5"/>
  <c r="D626" i="5"/>
  <c r="C626" i="5"/>
  <c r="B656" i="5"/>
  <c r="E656" i="5"/>
  <c r="D656" i="5"/>
  <c r="C656" i="5"/>
  <c r="D769" i="5"/>
  <c r="C769" i="5"/>
  <c r="E769" i="5"/>
  <c r="B769" i="5"/>
  <c r="E918" i="5"/>
  <c r="D918" i="5"/>
  <c r="C918" i="5"/>
  <c r="B918" i="5"/>
  <c r="D991" i="5"/>
  <c r="C991" i="5"/>
  <c r="E991" i="5"/>
  <c r="B991" i="5"/>
  <c r="E629" i="5"/>
  <c r="D629" i="5"/>
  <c r="B629" i="5"/>
  <c r="C629" i="5"/>
  <c r="E711" i="5"/>
  <c r="B711" i="5"/>
  <c r="C711" i="5"/>
  <c r="D711" i="5"/>
  <c r="E852" i="5"/>
  <c r="D852" i="5"/>
  <c r="C852" i="5"/>
  <c r="B852" i="5"/>
  <c r="E930" i="5"/>
  <c r="D930" i="5"/>
  <c r="C930" i="5"/>
  <c r="B930" i="5"/>
  <c r="B732" i="5"/>
  <c r="E732" i="5"/>
  <c r="D732" i="5"/>
  <c r="C732" i="5"/>
  <c r="D776" i="5"/>
  <c r="B776" i="5"/>
  <c r="E776" i="5"/>
  <c r="C776" i="5"/>
  <c r="E850" i="5"/>
  <c r="D850" i="5"/>
  <c r="C850" i="5"/>
  <c r="B850" i="5"/>
  <c r="E984" i="5"/>
  <c r="D984" i="5"/>
  <c r="C984" i="5"/>
  <c r="B984" i="5"/>
  <c r="D746" i="5"/>
  <c r="C746" i="5"/>
  <c r="E746" i="5"/>
  <c r="B746" i="5"/>
  <c r="D806" i="5"/>
  <c r="B806" i="5"/>
  <c r="E806" i="5"/>
  <c r="C806" i="5"/>
  <c r="D881" i="5"/>
  <c r="C881" i="5"/>
  <c r="E881" i="5"/>
  <c r="B881" i="5"/>
  <c r="D959" i="5"/>
  <c r="C959" i="5"/>
  <c r="E959" i="5"/>
  <c r="B959" i="5"/>
  <c r="D754" i="5"/>
  <c r="C754" i="5"/>
  <c r="E754" i="5"/>
  <c r="B754" i="5"/>
  <c r="D828" i="5"/>
  <c r="B828" i="5"/>
  <c r="E828" i="5"/>
  <c r="C828" i="5"/>
  <c r="E920" i="5"/>
  <c r="D920" i="5"/>
  <c r="C920" i="5"/>
  <c r="B920" i="5"/>
  <c r="D778" i="5"/>
  <c r="B778" i="5"/>
  <c r="E778" i="5"/>
  <c r="C778" i="5"/>
  <c r="D847" i="5"/>
  <c r="C847" i="5"/>
  <c r="E847" i="5"/>
  <c r="B847" i="5"/>
  <c r="E912" i="5"/>
  <c r="D912" i="5"/>
  <c r="C912" i="5"/>
  <c r="B912" i="5"/>
  <c r="D993" i="5"/>
  <c r="C993" i="5"/>
  <c r="E993" i="5"/>
  <c r="B993" i="5"/>
  <c r="D997" i="5"/>
  <c r="C997" i="5"/>
  <c r="E997" i="5"/>
  <c r="B997" i="5"/>
  <c r="E846" i="5"/>
  <c r="D846" i="5"/>
  <c r="C846" i="5"/>
  <c r="B846" i="5"/>
  <c r="D905" i="5"/>
  <c r="C905" i="5"/>
  <c r="E905" i="5"/>
  <c r="B905" i="5"/>
  <c r="E964" i="5"/>
  <c r="D964" i="5"/>
  <c r="C964" i="5"/>
  <c r="B964" i="5"/>
  <c r="B136" i="5"/>
  <c r="E136" i="5"/>
  <c r="D136" i="5"/>
  <c r="C136" i="5"/>
  <c r="B425" i="5"/>
  <c r="E425" i="5"/>
  <c r="D425" i="5"/>
  <c r="C425" i="5"/>
  <c r="C262" i="5"/>
  <c r="B262" i="5"/>
  <c r="E262" i="5"/>
  <c r="D262" i="5"/>
  <c r="E480" i="5"/>
  <c r="D480" i="5"/>
  <c r="C480" i="5"/>
  <c r="B480" i="5"/>
  <c r="D759" i="5"/>
  <c r="C759" i="5"/>
  <c r="E759" i="5"/>
  <c r="B759" i="5"/>
  <c r="D763" i="5"/>
  <c r="C763" i="5"/>
  <c r="E763" i="5"/>
  <c r="B763" i="5"/>
  <c r="E898" i="5"/>
  <c r="D898" i="5"/>
  <c r="C898" i="5"/>
  <c r="B898" i="5"/>
  <c r="E289" i="5"/>
  <c r="D289" i="5"/>
  <c r="C289" i="5"/>
  <c r="B289" i="5"/>
  <c r="D795" i="5"/>
  <c r="C795" i="5"/>
  <c r="B795" i="5"/>
  <c r="E795" i="5"/>
  <c r="D913" i="5"/>
  <c r="C913" i="5"/>
  <c r="E913" i="5"/>
  <c r="B913" i="5"/>
  <c r="E842" i="5"/>
  <c r="D842" i="5"/>
  <c r="C842" i="5"/>
  <c r="B842" i="5"/>
  <c r="D107" i="5"/>
  <c r="E107" i="5"/>
  <c r="C107" i="5"/>
  <c r="B107" i="5"/>
  <c r="E83" i="5"/>
  <c r="C83" i="5"/>
  <c r="B83" i="5"/>
  <c r="D83" i="5"/>
  <c r="E13" i="5"/>
  <c r="C13" i="5"/>
  <c r="B13" i="5"/>
  <c r="D13" i="5"/>
  <c r="E47" i="5"/>
  <c r="C47" i="5"/>
  <c r="B47" i="5"/>
  <c r="D47" i="5"/>
  <c r="B86" i="5"/>
  <c r="E86" i="5"/>
  <c r="D86" i="5"/>
  <c r="C86" i="5"/>
  <c r="E33" i="5"/>
  <c r="C33" i="5"/>
  <c r="B33" i="5"/>
  <c r="D33" i="5"/>
  <c r="B84" i="5"/>
  <c r="E84" i="5"/>
  <c r="D84" i="5"/>
  <c r="C84" i="5"/>
  <c r="E131" i="5"/>
  <c r="D131" i="5"/>
  <c r="C131" i="5"/>
  <c r="B131" i="5"/>
  <c r="D117" i="5"/>
  <c r="E117" i="5"/>
  <c r="C117" i="5"/>
  <c r="B117" i="5"/>
  <c r="B120" i="5"/>
  <c r="D120" i="5"/>
  <c r="E120" i="5"/>
  <c r="C120" i="5"/>
  <c r="D109" i="5"/>
  <c r="E109" i="5"/>
  <c r="C109" i="5"/>
  <c r="B109" i="5"/>
  <c r="E63" i="5"/>
  <c r="C63" i="5"/>
  <c r="B63" i="5"/>
  <c r="D63" i="5"/>
  <c r="E65" i="5"/>
  <c r="C65" i="5"/>
  <c r="B65" i="5"/>
  <c r="D65" i="5"/>
  <c r="E11" i="5"/>
  <c r="C11" i="5"/>
  <c r="B11" i="5"/>
  <c r="D11" i="5"/>
  <c r="E119" i="5"/>
  <c r="D119" i="5"/>
  <c r="C119" i="5"/>
  <c r="B119" i="5"/>
  <c r="D121" i="5"/>
  <c r="E121" i="5"/>
  <c r="C121" i="5"/>
  <c r="B121" i="5"/>
  <c r="E89" i="5"/>
  <c r="C89" i="5"/>
  <c r="B89" i="5"/>
  <c r="D89" i="5"/>
  <c r="B148" i="5"/>
  <c r="E148" i="5"/>
  <c r="D148" i="5"/>
  <c r="C148" i="5"/>
  <c r="C176" i="5"/>
  <c r="B176" i="5"/>
  <c r="E176" i="5"/>
  <c r="D176" i="5"/>
  <c r="E267" i="5"/>
  <c r="D267" i="5"/>
  <c r="C267" i="5"/>
  <c r="B267" i="5"/>
  <c r="E621" i="5"/>
  <c r="D621" i="5"/>
  <c r="C621" i="5"/>
  <c r="B621" i="5"/>
  <c r="E189" i="5"/>
  <c r="D189" i="5"/>
  <c r="C189" i="5"/>
  <c r="B189" i="5"/>
  <c r="E255" i="5"/>
  <c r="D255" i="5"/>
  <c r="C255" i="5"/>
  <c r="B255" i="5"/>
  <c r="E385" i="5"/>
  <c r="D385" i="5"/>
  <c r="C385" i="5"/>
  <c r="B385" i="5"/>
  <c r="E663" i="5"/>
  <c r="B663" i="5"/>
  <c r="C663" i="5"/>
  <c r="D663" i="5"/>
  <c r="E173" i="5"/>
  <c r="D173" i="5"/>
  <c r="C173" i="5"/>
  <c r="B173" i="5"/>
  <c r="C292" i="5"/>
  <c r="B292" i="5"/>
  <c r="E292" i="5"/>
  <c r="D292" i="5"/>
  <c r="E494" i="5"/>
  <c r="D494" i="5"/>
  <c r="C494" i="5"/>
  <c r="B494" i="5"/>
  <c r="C182" i="5"/>
  <c r="B182" i="5"/>
  <c r="E182" i="5"/>
  <c r="D182" i="5"/>
  <c r="E281" i="5"/>
  <c r="D281" i="5"/>
  <c r="C281" i="5"/>
  <c r="B281" i="5"/>
  <c r="D495" i="5"/>
  <c r="B495" i="5"/>
  <c r="E495" i="5"/>
  <c r="C495" i="5"/>
  <c r="E471" i="5"/>
  <c r="D471" i="5"/>
  <c r="C471" i="5"/>
  <c r="B471" i="5"/>
  <c r="C216" i="5"/>
  <c r="B216" i="5"/>
  <c r="E216" i="5"/>
  <c r="D216" i="5"/>
  <c r="D497" i="5"/>
  <c r="B497" i="5"/>
  <c r="E497" i="5"/>
  <c r="C497" i="5"/>
  <c r="C382" i="5"/>
  <c r="B382" i="5"/>
  <c r="E382" i="5"/>
  <c r="D382" i="5"/>
  <c r="E217" i="5"/>
  <c r="D217" i="5"/>
  <c r="C217" i="5"/>
  <c r="B217" i="5"/>
  <c r="E323" i="5"/>
  <c r="D323" i="5"/>
  <c r="C323" i="5"/>
  <c r="B323" i="5"/>
  <c r="E498" i="5"/>
  <c r="D498" i="5"/>
  <c r="C498" i="5"/>
  <c r="B498" i="5"/>
  <c r="C194" i="5"/>
  <c r="B194" i="5"/>
  <c r="E194" i="5"/>
  <c r="D194" i="5"/>
  <c r="E183" i="5"/>
  <c r="D183" i="5"/>
  <c r="C183" i="5"/>
  <c r="B183" i="5"/>
  <c r="E271" i="5"/>
  <c r="D271" i="5"/>
  <c r="C271" i="5"/>
  <c r="B271" i="5"/>
  <c r="D443" i="5"/>
  <c r="C443" i="5"/>
  <c r="B443" i="5"/>
  <c r="E443" i="5"/>
  <c r="E181" i="5"/>
  <c r="D181" i="5"/>
  <c r="C181" i="5"/>
  <c r="B181" i="5"/>
  <c r="C274" i="5"/>
  <c r="B274" i="5"/>
  <c r="E274" i="5"/>
  <c r="D274" i="5"/>
  <c r="E363" i="5"/>
  <c r="D363" i="5"/>
  <c r="C363" i="5"/>
  <c r="B363" i="5"/>
  <c r="E463" i="5"/>
  <c r="D463" i="5"/>
  <c r="C463" i="5"/>
  <c r="B463" i="5"/>
  <c r="C544" i="5"/>
  <c r="B544" i="5"/>
  <c r="E544" i="5"/>
  <c r="D544" i="5"/>
  <c r="B644" i="5"/>
  <c r="E644" i="5"/>
  <c r="D644" i="5"/>
  <c r="C644" i="5"/>
  <c r="E886" i="5"/>
  <c r="D886" i="5"/>
  <c r="C886" i="5"/>
  <c r="B886" i="5"/>
  <c r="E431" i="5"/>
  <c r="D431" i="5"/>
  <c r="C431" i="5"/>
  <c r="B431" i="5"/>
  <c r="E541" i="5"/>
  <c r="D541" i="5"/>
  <c r="C541" i="5"/>
  <c r="B541" i="5"/>
  <c r="B688" i="5"/>
  <c r="E688" i="5"/>
  <c r="D688" i="5"/>
  <c r="C688" i="5"/>
  <c r="E990" i="5"/>
  <c r="D990" i="5"/>
  <c r="C990" i="5"/>
  <c r="B990" i="5"/>
  <c r="C224" i="5"/>
  <c r="B224" i="5"/>
  <c r="E224" i="5"/>
  <c r="D224" i="5"/>
  <c r="C308" i="5"/>
  <c r="B308" i="5"/>
  <c r="E308" i="5"/>
  <c r="D308" i="5"/>
  <c r="C388" i="5"/>
  <c r="B388" i="5"/>
  <c r="E388" i="5"/>
  <c r="D388" i="5"/>
  <c r="E469" i="5"/>
  <c r="D469" i="5"/>
  <c r="C469" i="5"/>
  <c r="B469" i="5"/>
  <c r="B558" i="5"/>
  <c r="E558" i="5"/>
  <c r="D558" i="5"/>
  <c r="C558" i="5"/>
  <c r="D800" i="5"/>
  <c r="B800" i="5"/>
  <c r="E800" i="5"/>
  <c r="C800" i="5"/>
  <c r="C188" i="5"/>
  <c r="B188" i="5"/>
  <c r="E188" i="5"/>
  <c r="D188" i="5"/>
  <c r="C236" i="5"/>
  <c r="B236" i="5"/>
  <c r="E236" i="5"/>
  <c r="D236" i="5"/>
  <c r="C304" i="5"/>
  <c r="B304" i="5"/>
  <c r="E304" i="5"/>
  <c r="D304" i="5"/>
  <c r="E446" i="5"/>
  <c r="D446" i="5"/>
  <c r="B446" i="5"/>
  <c r="C446" i="5"/>
  <c r="E554" i="5"/>
  <c r="D554" i="5"/>
  <c r="C554" i="5"/>
  <c r="B554" i="5"/>
  <c r="D761" i="5"/>
  <c r="C761" i="5"/>
  <c r="E761" i="5"/>
  <c r="B761" i="5"/>
  <c r="E413" i="5"/>
  <c r="D413" i="5"/>
  <c r="C413" i="5"/>
  <c r="B413" i="5"/>
  <c r="E547" i="5"/>
  <c r="D547" i="5"/>
  <c r="C547" i="5"/>
  <c r="B547" i="5"/>
  <c r="B684" i="5"/>
  <c r="E684" i="5"/>
  <c r="D684" i="5"/>
  <c r="C684" i="5"/>
  <c r="D837" i="5"/>
  <c r="C837" i="5"/>
  <c r="E837" i="5"/>
  <c r="B837" i="5"/>
  <c r="C330" i="5"/>
  <c r="B330" i="5"/>
  <c r="E330" i="5"/>
  <c r="D330" i="5"/>
  <c r="B417" i="5"/>
  <c r="E417" i="5"/>
  <c r="D417" i="5"/>
  <c r="C417" i="5"/>
  <c r="D477" i="5"/>
  <c r="B477" i="5"/>
  <c r="E477" i="5"/>
  <c r="C477" i="5"/>
  <c r="E516" i="5"/>
  <c r="D516" i="5"/>
  <c r="C516" i="5"/>
  <c r="B516" i="5"/>
  <c r="E565" i="5"/>
  <c r="D565" i="5"/>
  <c r="C565" i="5"/>
  <c r="B565" i="5"/>
  <c r="B632" i="5"/>
  <c r="E632" i="5"/>
  <c r="D632" i="5"/>
  <c r="C632" i="5"/>
  <c r="E752" i="5"/>
  <c r="B752" i="5"/>
  <c r="D752" i="5"/>
  <c r="C752" i="5"/>
  <c r="E958" i="5"/>
  <c r="D958" i="5"/>
  <c r="C958" i="5"/>
  <c r="B958" i="5"/>
  <c r="E329" i="5"/>
  <c r="D329" i="5"/>
  <c r="C329" i="5"/>
  <c r="B329" i="5"/>
  <c r="E402" i="5"/>
  <c r="C402" i="5"/>
  <c r="B402" i="5"/>
  <c r="D402" i="5"/>
  <c r="E448" i="5"/>
  <c r="D448" i="5"/>
  <c r="C448" i="5"/>
  <c r="B448" i="5"/>
  <c r="E515" i="5"/>
  <c r="D515" i="5"/>
  <c r="C515" i="5"/>
  <c r="B515" i="5"/>
  <c r="B608" i="5"/>
  <c r="E608" i="5"/>
  <c r="D608" i="5"/>
  <c r="C608" i="5"/>
  <c r="E699" i="5"/>
  <c r="B699" i="5"/>
  <c r="C699" i="5"/>
  <c r="D699" i="5"/>
  <c r="D911" i="5"/>
  <c r="C911" i="5"/>
  <c r="E911" i="5"/>
  <c r="B911" i="5"/>
  <c r="C294" i="5"/>
  <c r="B294" i="5"/>
  <c r="E294" i="5"/>
  <c r="D294" i="5"/>
  <c r="E369" i="5"/>
  <c r="D369" i="5"/>
  <c r="C369" i="5"/>
  <c r="B369" i="5"/>
  <c r="E415" i="5"/>
  <c r="D415" i="5"/>
  <c r="C415" i="5"/>
  <c r="B415" i="5"/>
  <c r="E506" i="5"/>
  <c r="D506" i="5"/>
  <c r="C506" i="5"/>
  <c r="B506" i="5"/>
  <c r="B566" i="5"/>
  <c r="E566" i="5"/>
  <c r="D566" i="5"/>
  <c r="C566" i="5"/>
  <c r="E639" i="5"/>
  <c r="D639" i="5"/>
  <c r="C639" i="5"/>
  <c r="B639" i="5"/>
  <c r="E701" i="5"/>
  <c r="B701" i="5"/>
  <c r="D701" i="5"/>
  <c r="C701" i="5"/>
  <c r="E591" i="5"/>
  <c r="D591" i="5"/>
  <c r="C591" i="5"/>
  <c r="B591" i="5"/>
  <c r="E655" i="5"/>
  <c r="B655" i="5"/>
  <c r="C655" i="5"/>
  <c r="D655" i="5"/>
  <c r="E713" i="5"/>
  <c r="B713" i="5"/>
  <c r="D713" i="5"/>
  <c r="C713" i="5"/>
  <c r="D823" i="5"/>
  <c r="C823" i="5"/>
  <c r="B823" i="5"/>
  <c r="E823" i="5"/>
  <c r="E910" i="5"/>
  <c r="D910" i="5"/>
  <c r="C910" i="5"/>
  <c r="B910" i="5"/>
  <c r="E631" i="5"/>
  <c r="D631" i="5"/>
  <c r="C631" i="5"/>
  <c r="B631" i="5"/>
  <c r="B658" i="5"/>
  <c r="E658" i="5"/>
  <c r="D658" i="5"/>
  <c r="C658" i="5"/>
  <c r="D803" i="5"/>
  <c r="C803" i="5"/>
  <c r="B803" i="5"/>
  <c r="E803" i="5"/>
  <c r="E924" i="5"/>
  <c r="D924" i="5"/>
  <c r="C924" i="5"/>
  <c r="B924" i="5"/>
  <c r="E581" i="5"/>
  <c r="D581" i="5"/>
  <c r="C581" i="5"/>
  <c r="B581" i="5"/>
  <c r="B634" i="5"/>
  <c r="E634" i="5"/>
  <c r="D634" i="5"/>
  <c r="C634" i="5"/>
  <c r="E715" i="5"/>
  <c r="B715" i="5"/>
  <c r="C715" i="5"/>
  <c r="D715" i="5"/>
  <c r="E858" i="5"/>
  <c r="D858" i="5"/>
  <c r="C858" i="5"/>
  <c r="B858" i="5"/>
  <c r="D949" i="5"/>
  <c r="C949" i="5"/>
  <c r="E949" i="5"/>
  <c r="B949" i="5"/>
  <c r="D739" i="5"/>
  <c r="C739" i="5"/>
  <c r="E739" i="5"/>
  <c r="B739" i="5"/>
  <c r="D780" i="5"/>
  <c r="B780" i="5"/>
  <c r="E780" i="5"/>
  <c r="C780" i="5"/>
  <c r="E854" i="5"/>
  <c r="D854" i="5"/>
  <c r="C854" i="5"/>
  <c r="B854" i="5"/>
  <c r="E998" i="5"/>
  <c r="D998" i="5"/>
  <c r="C998" i="5"/>
  <c r="B998" i="5"/>
  <c r="B748" i="5"/>
  <c r="E748" i="5"/>
  <c r="D748" i="5"/>
  <c r="C748" i="5"/>
  <c r="D809" i="5"/>
  <c r="C809" i="5"/>
  <c r="E809" i="5"/>
  <c r="B809" i="5"/>
  <c r="E892" i="5"/>
  <c r="D892" i="5"/>
  <c r="C892" i="5"/>
  <c r="B892" i="5"/>
  <c r="E986" i="5"/>
  <c r="D986" i="5"/>
  <c r="C986" i="5"/>
  <c r="B986" i="5"/>
  <c r="D762" i="5"/>
  <c r="C762" i="5"/>
  <c r="B762" i="5"/>
  <c r="E762" i="5"/>
  <c r="D831" i="5"/>
  <c r="C831" i="5"/>
  <c r="E831" i="5"/>
  <c r="B831" i="5"/>
  <c r="D935" i="5"/>
  <c r="C935" i="5"/>
  <c r="B935" i="5"/>
  <c r="E935" i="5"/>
  <c r="D791" i="5"/>
  <c r="C791" i="5"/>
  <c r="B791" i="5"/>
  <c r="E791" i="5"/>
  <c r="D859" i="5"/>
  <c r="C859" i="5"/>
  <c r="B859" i="5"/>
  <c r="E859" i="5"/>
  <c r="E926" i="5"/>
  <c r="D926" i="5"/>
  <c r="C926" i="5"/>
  <c r="B926" i="5"/>
  <c r="E996" i="5"/>
  <c r="D996" i="5"/>
  <c r="C996" i="5"/>
  <c r="B996" i="5"/>
  <c r="D771" i="5"/>
  <c r="C771" i="5"/>
  <c r="B771" i="5"/>
  <c r="E771" i="5"/>
  <c r="E848" i="5"/>
  <c r="D848" i="5"/>
  <c r="C848" i="5"/>
  <c r="B848" i="5"/>
  <c r="E914" i="5"/>
  <c r="D914" i="5"/>
  <c r="C914" i="5"/>
  <c r="B914" i="5"/>
  <c r="E970" i="5"/>
  <c r="D970" i="5"/>
  <c r="C970" i="5"/>
  <c r="B970" i="5"/>
  <c r="D103" i="5"/>
  <c r="E103" i="5"/>
  <c r="C103" i="5"/>
  <c r="B103" i="5"/>
  <c r="E77" i="5"/>
  <c r="C77" i="5"/>
  <c r="B77" i="5"/>
  <c r="D77" i="5"/>
  <c r="E91" i="5"/>
  <c r="D91" i="5"/>
  <c r="C91" i="5"/>
  <c r="B91" i="5"/>
  <c r="E333" i="5"/>
  <c r="D333" i="5"/>
  <c r="C333" i="5"/>
  <c r="B333" i="5"/>
  <c r="E247" i="5"/>
  <c r="D247" i="5"/>
  <c r="C247" i="5"/>
  <c r="B247" i="5"/>
  <c r="E293" i="5"/>
  <c r="D293" i="5"/>
  <c r="C293" i="5"/>
  <c r="B293" i="5"/>
  <c r="C252" i="5"/>
  <c r="B252" i="5"/>
  <c r="E252" i="5"/>
  <c r="D252" i="5"/>
  <c r="D782" i="5"/>
  <c r="B782" i="5"/>
  <c r="E782" i="5"/>
  <c r="C782" i="5"/>
  <c r="E455" i="5"/>
  <c r="D455" i="5"/>
  <c r="C455" i="5"/>
  <c r="B455" i="5"/>
  <c r="C284" i="5"/>
  <c r="B284" i="5"/>
  <c r="E284" i="5"/>
  <c r="D284" i="5"/>
  <c r="E530" i="5"/>
  <c r="D530" i="5"/>
  <c r="C530" i="5"/>
  <c r="B530" i="5"/>
  <c r="E505" i="5"/>
  <c r="D505" i="5"/>
  <c r="C505" i="5"/>
  <c r="B505" i="5"/>
  <c r="C376" i="5"/>
  <c r="B376" i="5"/>
  <c r="E376" i="5"/>
  <c r="D376" i="5"/>
  <c r="E405" i="5"/>
  <c r="D405" i="5"/>
  <c r="C405" i="5"/>
  <c r="B405" i="5"/>
  <c r="E643" i="5"/>
  <c r="D643" i="5"/>
  <c r="C643" i="5"/>
  <c r="B643" i="5"/>
  <c r="E653" i="5"/>
  <c r="B653" i="5"/>
  <c r="D653" i="5"/>
  <c r="C653" i="5"/>
  <c r="D821" i="5"/>
  <c r="C821" i="5"/>
  <c r="E821" i="5"/>
  <c r="B821" i="5"/>
  <c r="D796" i="5"/>
  <c r="B796" i="5"/>
  <c r="E796" i="5"/>
  <c r="C796" i="5"/>
  <c r="D824" i="5"/>
  <c r="B824" i="5"/>
  <c r="E824" i="5"/>
  <c r="C824" i="5"/>
  <c r="E974" i="5"/>
  <c r="D974" i="5"/>
  <c r="C974" i="5"/>
  <c r="B974" i="5"/>
  <c r="B78" i="5"/>
  <c r="E78" i="5"/>
  <c r="C78" i="5"/>
  <c r="D78" i="5"/>
  <c r="E19" i="5"/>
  <c r="C19" i="5"/>
  <c r="B19" i="5"/>
  <c r="D19" i="5"/>
  <c r="E53" i="5"/>
  <c r="C53" i="5"/>
  <c r="B53" i="5"/>
  <c r="D53" i="5"/>
  <c r="D129" i="5"/>
  <c r="E129" i="5"/>
  <c r="C129" i="5"/>
  <c r="B129" i="5"/>
  <c r="E25" i="5"/>
  <c r="C25" i="5"/>
  <c r="B25" i="5"/>
  <c r="D25" i="5"/>
  <c r="B116" i="5"/>
  <c r="D116" i="5"/>
  <c r="E116" i="5"/>
  <c r="C116" i="5"/>
  <c r="E55" i="5"/>
  <c r="C55" i="5"/>
  <c r="B55" i="5"/>
  <c r="D55" i="5"/>
  <c r="E17" i="5"/>
  <c r="C17" i="5"/>
  <c r="B17" i="5"/>
  <c r="D17" i="5"/>
  <c r="E85" i="5"/>
  <c r="C85" i="5"/>
  <c r="B85" i="5"/>
  <c r="D85" i="5"/>
  <c r="E67" i="5"/>
  <c r="C67" i="5"/>
  <c r="B67" i="5"/>
  <c r="D67" i="5"/>
  <c r="B74" i="5"/>
  <c r="E74" i="5"/>
  <c r="D74" i="5"/>
  <c r="C74" i="5"/>
  <c r="B8" i="5"/>
  <c r="E8" i="5"/>
  <c r="D8" i="5"/>
  <c r="C8" i="5"/>
  <c r="B108" i="5"/>
  <c r="D108" i="5"/>
  <c r="E108" i="5"/>
  <c r="C108" i="5"/>
  <c r="E111" i="5"/>
  <c r="D111" i="5"/>
  <c r="C111" i="5"/>
  <c r="B111" i="5"/>
  <c r="E75" i="5"/>
  <c r="C75" i="5"/>
  <c r="B75" i="5"/>
  <c r="D75" i="5"/>
  <c r="B38" i="5"/>
  <c r="E38" i="5"/>
  <c r="D38" i="5"/>
  <c r="C38" i="5"/>
  <c r="B106" i="5"/>
  <c r="E106" i="5"/>
  <c r="D106" i="5"/>
  <c r="C106" i="5"/>
  <c r="D95" i="5"/>
  <c r="E95" i="5"/>
  <c r="C95" i="5"/>
  <c r="B95" i="5"/>
  <c r="B152" i="5"/>
  <c r="E152" i="5"/>
  <c r="D152" i="5"/>
  <c r="C152" i="5"/>
  <c r="E193" i="5"/>
  <c r="D193" i="5"/>
  <c r="C193" i="5"/>
  <c r="B193" i="5"/>
  <c r="E309" i="5"/>
  <c r="D309" i="5"/>
  <c r="C309" i="5"/>
  <c r="B309" i="5"/>
  <c r="B676" i="5"/>
  <c r="E676" i="5"/>
  <c r="D676" i="5"/>
  <c r="C676" i="5"/>
  <c r="E197" i="5"/>
  <c r="D197" i="5"/>
  <c r="C197" i="5"/>
  <c r="B197" i="5"/>
  <c r="E259" i="5"/>
  <c r="D259" i="5"/>
  <c r="C259" i="5"/>
  <c r="B259" i="5"/>
  <c r="C396" i="5"/>
  <c r="B396" i="5"/>
  <c r="E396" i="5"/>
  <c r="D396" i="5"/>
  <c r="D835" i="5"/>
  <c r="C835" i="5"/>
  <c r="B835" i="5"/>
  <c r="E835" i="5"/>
  <c r="E203" i="5"/>
  <c r="D203" i="5"/>
  <c r="C203" i="5"/>
  <c r="B203" i="5"/>
  <c r="C328" i="5"/>
  <c r="B328" i="5"/>
  <c r="E328" i="5"/>
  <c r="D328" i="5"/>
  <c r="E518" i="5"/>
  <c r="D518" i="5"/>
  <c r="C518" i="5"/>
  <c r="B518" i="5"/>
  <c r="E187" i="5"/>
  <c r="D187" i="5"/>
  <c r="C187" i="5"/>
  <c r="B187" i="5"/>
  <c r="C286" i="5"/>
  <c r="B286" i="5"/>
  <c r="E286" i="5"/>
  <c r="D286" i="5"/>
  <c r="E520" i="5"/>
  <c r="D520" i="5"/>
  <c r="C520" i="5"/>
  <c r="B520" i="5"/>
  <c r="B602" i="5"/>
  <c r="D602" i="5"/>
  <c r="C602" i="5"/>
  <c r="E602" i="5"/>
  <c r="C220" i="5"/>
  <c r="B220" i="5"/>
  <c r="E220" i="5"/>
  <c r="D220" i="5"/>
  <c r="E556" i="5"/>
  <c r="D556" i="5"/>
  <c r="C556" i="5"/>
  <c r="B556" i="5"/>
  <c r="E623" i="5"/>
  <c r="D623" i="5"/>
  <c r="C623" i="5"/>
  <c r="B623" i="5"/>
  <c r="E229" i="5"/>
  <c r="D229" i="5"/>
  <c r="C229" i="5"/>
  <c r="B229" i="5"/>
  <c r="E345" i="5"/>
  <c r="D345" i="5"/>
  <c r="C345" i="5"/>
  <c r="B345" i="5"/>
  <c r="E511" i="5"/>
  <c r="D511" i="5"/>
  <c r="C511" i="5"/>
  <c r="B511" i="5"/>
  <c r="E213" i="5"/>
  <c r="D213" i="5"/>
  <c r="C213" i="5"/>
  <c r="B213" i="5"/>
  <c r="C192" i="5"/>
  <c r="B192" i="5"/>
  <c r="E192" i="5"/>
  <c r="D192" i="5"/>
  <c r="C282" i="5"/>
  <c r="B282" i="5"/>
  <c r="E282" i="5"/>
  <c r="D282" i="5"/>
  <c r="B692" i="5"/>
  <c r="E692" i="5"/>
  <c r="D692" i="5"/>
  <c r="C692" i="5"/>
  <c r="C184" i="5"/>
  <c r="B184" i="5"/>
  <c r="E184" i="5"/>
  <c r="D184" i="5"/>
  <c r="C278" i="5"/>
  <c r="B278" i="5"/>
  <c r="E278" i="5"/>
  <c r="D278" i="5"/>
  <c r="C386" i="5"/>
  <c r="B386" i="5"/>
  <c r="E386" i="5"/>
  <c r="D386" i="5"/>
  <c r="D479" i="5"/>
  <c r="B479" i="5"/>
  <c r="E479" i="5"/>
  <c r="C479" i="5"/>
  <c r="E557" i="5"/>
  <c r="D557" i="5"/>
  <c r="C557" i="5"/>
  <c r="B557" i="5"/>
  <c r="B672" i="5"/>
  <c r="E672" i="5"/>
  <c r="D672" i="5"/>
  <c r="C672" i="5"/>
  <c r="D919" i="5"/>
  <c r="C919" i="5"/>
  <c r="B919" i="5"/>
  <c r="E919" i="5"/>
  <c r="D435" i="5"/>
  <c r="C435" i="5"/>
  <c r="B435" i="5"/>
  <c r="E435" i="5"/>
  <c r="E545" i="5"/>
  <c r="D545" i="5"/>
  <c r="C545" i="5"/>
  <c r="B545" i="5"/>
  <c r="E703" i="5"/>
  <c r="B703" i="5"/>
  <c r="C703" i="5"/>
  <c r="D703" i="5"/>
  <c r="B154" i="5"/>
  <c r="D154" i="5"/>
  <c r="E154" i="5"/>
  <c r="C154" i="5"/>
  <c r="C238" i="5"/>
  <c r="B238" i="5"/>
  <c r="E238" i="5"/>
  <c r="D238" i="5"/>
  <c r="E313" i="5"/>
  <c r="D313" i="5"/>
  <c r="C313" i="5"/>
  <c r="B313" i="5"/>
  <c r="E393" i="5"/>
  <c r="D393" i="5"/>
  <c r="C393" i="5"/>
  <c r="B393" i="5"/>
  <c r="B473" i="5"/>
  <c r="E473" i="5"/>
  <c r="D473" i="5"/>
  <c r="C473" i="5"/>
  <c r="E567" i="5"/>
  <c r="D567" i="5"/>
  <c r="B567" i="5"/>
  <c r="C567" i="5"/>
  <c r="D816" i="5"/>
  <c r="B816" i="5"/>
  <c r="E816" i="5"/>
  <c r="C816" i="5"/>
  <c r="C198" i="5"/>
  <c r="B198" i="5"/>
  <c r="E198" i="5"/>
  <c r="D198" i="5"/>
  <c r="C250" i="5"/>
  <c r="B250" i="5"/>
  <c r="E250" i="5"/>
  <c r="D250" i="5"/>
  <c r="C322" i="5"/>
  <c r="B322" i="5"/>
  <c r="E322" i="5"/>
  <c r="D322" i="5"/>
  <c r="D451" i="5"/>
  <c r="C451" i="5"/>
  <c r="B451" i="5"/>
  <c r="E451" i="5"/>
  <c r="E563" i="5"/>
  <c r="D563" i="5"/>
  <c r="C563" i="5"/>
  <c r="B563" i="5"/>
  <c r="E866" i="5"/>
  <c r="D866" i="5"/>
  <c r="C866" i="5"/>
  <c r="B866" i="5"/>
  <c r="E461" i="5"/>
  <c r="D461" i="5"/>
  <c r="C461" i="5"/>
  <c r="B461" i="5"/>
  <c r="B560" i="5"/>
  <c r="E560" i="5"/>
  <c r="D560" i="5"/>
  <c r="C560" i="5"/>
  <c r="E691" i="5"/>
  <c r="B691" i="5"/>
  <c r="C691" i="5"/>
  <c r="D691" i="5"/>
  <c r="D899" i="5"/>
  <c r="C899" i="5"/>
  <c r="B899" i="5"/>
  <c r="E899" i="5"/>
  <c r="C348" i="5"/>
  <c r="B348" i="5"/>
  <c r="E348" i="5"/>
  <c r="D348" i="5"/>
  <c r="D419" i="5"/>
  <c r="C419" i="5"/>
  <c r="B419" i="5"/>
  <c r="E419" i="5"/>
  <c r="E482" i="5"/>
  <c r="D482" i="5"/>
  <c r="C482" i="5"/>
  <c r="B482" i="5"/>
  <c r="E523" i="5"/>
  <c r="D523" i="5"/>
  <c r="C523" i="5"/>
  <c r="B523" i="5"/>
  <c r="B568" i="5"/>
  <c r="E568" i="5"/>
  <c r="D568" i="5"/>
  <c r="C568" i="5"/>
  <c r="B636" i="5"/>
  <c r="E636" i="5"/>
  <c r="D636" i="5"/>
  <c r="C636" i="5"/>
  <c r="D765" i="5"/>
  <c r="C765" i="5"/>
  <c r="B765" i="5"/>
  <c r="E765" i="5"/>
  <c r="E980" i="5"/>
  <c r="D980" i="5"/>
  <c r="C980" i="5"/>
  <c r="B980" i="5"/>
  <c r="E331" i="5"/>
  <c r="D331" i="5"/>
  <c r="C331" i="5"/>
  <c r="B331" i="5"/>
  <c r="C409" i="5"/>
  <c r="B409" i="5"/>
  <c r="E409" i="5"/>
  <c r="D409" i="5"/>
  <c r="E453" i="5"/>
  <c r="D453" i="5"/>
  <c r="C453" i="5"/>
  <c r="B453" i="5"/>
  <c r="E521" i="5"/>
  <c r="D521" i="5"/>
  <c r="C521" i="5"/>
  <c r="B521" i="5"/>
  <c r="E611" i="5"/>
  <c r="D611" i="5"/>
  <c r="C611" i="5"/>
  <c r="B611" i="5"/>
  <c r="E705" i="5"/>
  <c r="B705" i="5"/>
  <c r="D705" i="5"/>
  <c r="C705" i="5"/>
  <c r="D921" i="5"/>
  <c r="C921" i="5"/>
  <c r="E921" i="5"/>
  <c r="B921" i="5"/>
  <c r="C300" i="5"/>
  <c r="B300" i="5"/>
  <c r="E300" i="5"/>
  <c r="D300" i="5"/>
  <c r="E371" i="5"/>
  <c r="D371" i="5"/>
  <c r="C371" i="5"/>
  <c r="B371" i="5"/>
  <c r="E442" i="5"/>
  <c r="D442" i="5"/>
  <c r="C442" i="5"/>
  <c r="B442" i="5"/>
  <c r="E509" i="5"/>
  <c r="D509" i="5"/>
  <c r="C509" i="5"/>
  <c r="B509" i="5"/>
  <c r="E575" i="5"/>
  <c r="D575" i="5"/>
  <c r="C575" i="5"/>
  <c r="B575" i="5"/>
  <c r="E651" i="5"/>
  <c r="B651" i="5"/>
  <c r="C651" i="5"/>
  <c r="D651" i="5"/>
  <c r="E719" i="5"/>
  <c r="B719" i="5"/>
  <c r="C719" i="5"/>
  <c r="D719" i="5"/>
  <c r="B598" i="5"/>
  <c r="E598" i="5"/>
  <c r="D598" i="5"/>
  <c r="C598" i="5"/>
  <c r="E657" i="5"/>
  <c r="B657" i="5"/>
  <c r="D657" i="5"/>
  <c r="C657" i="5"/>
  <c r="E736" i="5"/>
  <c r="B736" i="5"/>
  <c r="D736" i="5"/>
  <c r="C736" i="5"/>
  <c r="D829" i="5"/>
  <c r="C829" i="5"/>
  <c r="E829" i="5"/>
  <c r="B829" i="5"/>
  <c r="E934" i="5"/>
  <c r="D934" i="5"/>
  <c r="C934" i="5"/>
  <c r="B934" i="5"/>
  <c r="E633" i="5"/>
  <c r="D633" i="5"/>
  <c r="B633" i="5"/>
  <c r="C633" i="5"/>
  <c r="B670" i="5"/>
  <c r="E670" i="5"/>
  <c r="D670" i="5"/>
  <c r="C670" i="5"/>
  <c r="D814" i="5"/>
  <c r="B814" i="5"/>
  <c r="E814" i="5"/>
  <c r="C814" i="5"/>
  <c r="D929" i="5"/>
  <c r="C929" i="5"/>
  <c r="E929" i="5"/>
  <c r="B929" i="5"/>
  <c r="B584" i="5"/>
  <c r="E584" i="5"/>
  <c r="D584" i="5"/>
  <c r="C584" i="5"/>
  <c r="B640" i="5"/>
  <c r="E640" i="5"/>
  <c r="D640" i="5"/>
  <c r="C640" i="5"/>
  <c r="E721" i="5"/>
  <c r="B721" i="5"/>
  <c r="D721" i="5"/>
  <c r="C721" i="5"/>
  <c r="E870" i="5"/>
  <c r="D870" i="5"/>
  <c r="C870" i="5"/>
  <c r="B870" i="5"/>
  <c r="D971" i="5"/>
  <c r="C971" i="5"/>
  <c r="B971" i="5"/>
  <c r="E971" i="5"/>
  <c r="D742" i="5"/>
  <c r="C742" i="5"/>
  <c r="B742" i="5"/>
  <c r="E742" i="5"/>
  <c r="D783" i="5"/>
  <c r="C783" i="5"/>
  <c r="B783" i="5"/>
  <c r="E783" i="5"/>
  <c r="E862" i="5"/>
  <c r="D862" i="5"/>
  <c r="C862" i="5"/>
  <c r="B862" i="5"/>
  <c r="E717" i="5"/>
  <c r="B717" i="5"/>
  <c r="D717" i="5"/>
  <c r="C717" i="5"/>
  <c r="C756" i="5"/>
  <c r="B756" i="5"/>
  <c r="E756" i="5"/>
  <c r="D756" i="5"/>
  <c r="E840" i="5"/>
  <c r="D840" i="5"/>
  <c r="C840" i="5"/>
  <c r="B840" i="5"/>
  <c r="E896" i="5"/>
  <c r="D896" i="5"/>
  <c r="C896" i="5"/>
  <c r="B896" i="5"/>
  <c r="D999" i="5"/>
  <c r="C999" i="5"/>
  <c r="E999" i="5"/>
  <c r="B999" i="5"/>
  <c r="C764" i="5"/>
  <c r="B764" i="5"/>
  <c r="E764" i="5"/>
  <c r="D764" i="5"/>
  <c r="D841" i="5"/>
  <c r="C841" i="5"/>
  <c r="E841" i="5"/>
  <c r="B841" i="5"/>
  <c r="D939" i="5"/>
  <c r="C939" i="5"/>
  <c r="B939" i="5"/>
  <c r="E939" i="5"/>
  <c r="D799" i="5"/>
  <c r="C799" i="5"/>
  <c r="B799" i="5"/>
  <c r="E799" i="5"/>
  <c r="E864" i="5"/>
  <c r="D864" i="5"/>
  <c r="C864" i="5"/>
  <c r="B864" i="5"/>
  <c r="E940" i="5"/>
  <c r="D940" i="5"/>
  <c r="C940" i="5"/>
  <c r="B940" i="5"/>
  <c r="E950" i="5"/>
  <c r="D950" i="5"/>
  <c r="C950" i="5"/>
  <c r="B950" i="5"/>
  <c r="D774" i="5"/>
  <c r="B774" i="5"/>
  <c r="E774" i="5"/>
  <c r="C774" i="5"/>
  <c r="E860" i="5"/>
  <c r="D860" i="5"/>
  <c r="C860" i="5"/>
  <c r="B860" i="5"/>
  <c r="D927" i="5"/>
  <c r="C927" i="5"/>
  <c r="E927" i="5"/>
  <c r="B927" i="5"/>
  <c r="D975" i="5"/>
  <c r="C975" i="5"/>
  <c r="E975" i="5"/>
  <c r="B975" i="5"/>
  <c r="B100" i="5"/>
  <c r="D100" i="5"/>
  <c r="E100" i="5"/>
  <c r="C100" i="5"/>
  <c r="E59" i="5"/>
  <c r="C59" i="5"/>
  <c r="B59" i="5"/>
  <c r="D59" i="5"/>
  <c r="B34" i="5"/>
  <c r="E34" i="5"/>
  <c r="D34" i="5"/>
  <c r="C34" i="5"/>
  <c r="D161" i="5"/>
  <c r="E161" i="5"/>
  <c r="C161" i="5"/>
  <c r="B161" i="5"/>
  <c r="D917" i="5"/>
  <c r="C917" i="5"/>
  <c r="E917" i="5"/>
  <c r="B917" i="5"/>
  <c r="E428" i="5"/>
  <c r="D428" i="5"/>
  <c r="C428" i="5"/>
  <c r="B428" i="5"/>
  <c r="D753" i="5"/>
  <c r="C753" i="5"/>
  <c r="B753" i="5"/>
  <c r="E753" i="5"/>
  <c r="E434" i="5"/>
  <c r="D434" i="5"/>
  <c r="C434" i="5"/>
  <c r="B434" i="5"/>
  <c r="B652" i="5"/>
  <c r="E652" i="5"/>
  <c r="D652" i="5"/>
  <c r="C652" i="5"/>
  <c r="E524" i="5"/>
  <c r="D524" i="5"/>
  <c r="C524" i="5"/>
  <c r="B524" i="5"/>
  <c r="E689" i="5"/>
  <c r="B689" i="5"/>
  <c r="D689" i="5"/>
  <c r="C689" i="5"/>
  <c r="C316" i="5"/>
  <c r="B316" i="5"/>
  <c r="E316" i="5"/>
  <c r="D316" i="5"/>
  <c r="E723" i="5"/>
  <c r="B723" i="5"/>
  <c r="C723" i="5"/>
  <c r="D723" i="5"/>
  <c r="E492" i="5"/>
  <c r="D492" i="5"/>
  <c r="C492" i="5"/>
  <c r="B492" i="5"/>
  <c r="E488" i="5"/>
  <c r="D488" i="5"/>
  <c r="C488" i="5"/>
  <c r="B488" i="5"/>
  <c r="E685" i="5"/>
  <c r="B685" i="5"/>
  <c r="D685" i="5"/>
  <c r="C685" i="5"/>
  <c r="D893" i="5"/>
  <c r="C893" i="5"/>
  <c r="E893" i="5"/>
  <c r="B893" i="5"/>
  <c r="D843" i="5"/>
  <c r="C843" i="5"/>
  <c r="B843" i="5"/>
  <c r="E843" i="5"/>
  <c r="E902" i="5"/>
  <c r="D902" i="5"/>
  <c r="C902" i="5"/>
  <c r="B902" i="5"/>
  <c r="D141" i="5"/>
  <c r="E141" i="5"/>
  <c r="C141" i="5"/>
  <c r="B141" i="5"/>
  <c r="E127" i="5"/>
  <c r="D127" i="5"/>
  <c r="C127" i="5"/>
  <c r="B127" i="5"/>
  <c r="E29" i="5"/>
  <c r="C29" i="5"/>
  <c r="B29" i="5"/>
  <c r="D29" i="5"/>
  <c r="D125" i="5"/>
  <c r="E125" i="5"/>
  <c r="C125" i="5"/>
  <c r="B125" i="5"/>
  <c r="B110" i="5"/>
  <c r="E110" i="5"/>
  <c r="D110" i="5"/>
  <c r="C110" i="5"/>
  <c r="B28" i="5"/>
  <c r="E28" i="5"/>
  <c r="C28" i="5"/>
  <c r="D28" i="5"/>
  <c r="B58" i="5"/>
  <c r="E58" i="5"/>
  <c r="D58" i="5"/>
  <c r="C58" i="5"/>
  <c r="B80" i="5"/>
  <c r="E80" i="5"/>
  <c r="D80" i="5"/>
  <c r="C80" i="5"/>
  <c r="B10" i="5"/>
  <c r="E10" i="5"/>
  <c r="D10" i="5"/>
  <c r="C10" i="5"/>
  <c r="E71" i="5"/>
  <c r="C71" i="5"/>
  <c r="B71" i="5"/>
  <c r="D71" i="5"/>
  <c r="B98" i="5"/>
  <c r="E98" i="5"/>
  <c r="D98" i="5"/>
  <c r="C98" i="5"/>
  <c r="E23" i="5"/>
  <c r="C23" i="5"/>
  <c r="B23" i="5"/>
  <c r="D23" i="5"/>
  <c r="E37" i="5"/>
  <c r="C37" i="5"/>
  <c r="B37" i="5"/>
  <c r="D37" i="5"/>
  <c r="B50" i="5"/>
  <c r="E50" i="5"/>
  <c r="D50" i="5"/>
  <c r="C50" i="5"/>
  <c r="E31" i="5"/>
  <c r="C31" i="5"/>
  <c r="B31" i="5"/>
  <c r="D31" i="5"/>
  <c r="E69" i="5"/>
  <c r="C69" i="5"/>
  <c r="B69" i="5"/>
  <c r="D69" i="5"/>
  <c r="B128" i="5"/>
  <c r="D128" i="5"/>
  <c r="E128" i="5"/>
  <c r="C128" i="5"/>
  <c r="B160" i="5"/>
  <c r="D160" i="5"/>
  <c r="E160" i="5"/>
  <c r="C160" i="5"/>
  <c r="C202" i="5"/>
  <c r="B202" i="5"/>
  <c r="E202" i="5"/>
  <c r="D202" i="5"/>
  <c r="E339" i="5"/>
  <c r="D339" i="5"/>
  <c r="C339" i="5"/>
  <c r="B339" i="5"/>
  <c r="D822" i="5"/>
  <c r="B822" i="5"/>
  <c r="E822" i="5"/>
  <c r="C822" i="5"/>
  <c r="C206" i="5"/>
  <c r="B206" i="5"/>
  <c r="E206" i="5"/>
  <c r="D206" i="5"/>
  <c r="C290" i="5"/>
  <c r="B290" i="5"/>
  <c r="E290" i="5"/>
  <c r="D290" i="5"/>
  <c r="E423" i="5"/>
  <c r="D423" i="5"/>
  <c r="C423" i="5"/>
  <c r="B423" i="5"/>
  <c r="D901" i="5"/>
  <c r="C901" i="5"/>
  <c r="E901" i="5"/>
  <c r="B901" i="5"/>
  <c r="E219" i="5"/>
  <c r="D219" i="5"/>
  <c r="C219" i="5"/>
  <c r="B219" i="5"/>
  <c r="C342" i="5"/>
  <c r="B342" i="5"/>
  <c r="E342" i="5"/>
  <c r="D342" i="5"/>
  <c r="E542" i="5"/>
  <c r="D542" i="5"/>
  <c r="C542" i="5"/>
  <c r="B542" i="5"/>
  <c r="C190" i="5"/>
  <c r="B190" i="5"/>
  <c r="E190" i="5"/>
  <c r="D190" i="5"/>
  <c r="E343" i="5"/>
  <c r="D343" i="5"/>
  <c r="C343" i="5"/>
  <c r="B343" i="5"/>
  <c r="B592" i="5"/>
  <c r="E592" i="5"/>
  <c r="D592" i="5"/>
  <c r="C592" i="5"/>
  <c r="B150" i="5"/>
  <c r="D150" i="5"/>
  <c r="E150" i="5"/>
  <c r="C150" i="5"/>
  <c r="C248" i="5"/>
  <c r="B248" i="5"/>
  <c r="E248" i="5"/>
  <c r="D248" i="5"/>
  <c r="B740" i="5"/>
  <c r="E740" i="5"/>
  <c r="D740" i="5"/>
  <c r="C740" i="5"/>
  <c r="E159" i="5"/>
  <c r="D159" i="5"/>
  <c r="C159" i="5"/>
  <c r="B159" i="5"/>
  <c r="C234" i="5"/>
  <c r="B234" i="5"/>
  <c r="E234" i="5"/>
  <c r="D234" i="5"/>
  <c r="E361" i="5"/>
  <c r="D361" i="5"/>
  <c r="C361" i="5"/>
  <c r="B361" i="5"/>
  <c r="E535" i="5"/>
  <c r="D535" i="5"/>
  <c r="C535" i="5"/>
  <c r="B535" i="5"/>
  <c r="E447" i="5"/>
  <c r="D447" i="5"/>
  <c r="C447" i="5"/>
  <c r="B447" i="5"/>
  <c r="C200" i="5"/>
  <c r="B200" i="5"/>
  <c r="E200" i="5"/>
  <c r="D200" i="5"/>
  <c r="C324" i="5"/>
  <c r="B324" i="5"/>
  <c r="E324" i="5"/>
  <c r="D324" i="5"/>
  <c r="D779" i="5"/>
  <c r="C779" i="5"/>
  <c r="B779" i="5"/>
  <c r="E779" i="5"/>
  <c r="C212" i="5"/>
  <c r="B212" i="5"/>
  <c r="E212" i="5"/>
  <c r="D212" i="5"/>
  <c r="E285" i="5"/>
  <c r="D285" i="5"/>
  <c r="C285" i="5"/>
  <c r="B285" i="5"/>
  <c r="E391" i="5"/>
  <c r="D391" i="5"/>
  <c r="C391" i="5"/>
  <c r="B391" i="5"/>
  <c r="D487" i="5"/>
  <c r="B487" i="5"/>
  <c r="E487" i="5"/>
  <c r="C487" i="5"/>
  <c r="E561" i="5"/>
  <c r="D561" i="5"/>
  <c r="C561" i="5"/>
  <c r="B561" i="5"/>
  <c r="B686" i="5"/>
  <c r="E686" i="5"/>
  <c r="D686" i="5"/>
  <c r="C686" i="5"/>
  <c r="E954" i="5"/>
  <c r="D954" i="5"/>
  <c r="C954" i="5"/>
  <c r="B954" i="5"/>
  <c r="B441" i="5"/>
  <c r="E441" i="5"/>
  <c r="D441" i="5"/>
  <c r="C441" i="5"/>
  <c r="B562" i="5"/>
  <c r="E562" i="5"/>
  <c r="D562" i="5"/>
  <c r="C562" i="5"/>
  <c r="B712" i="5"/>
  <c r="E712" i="5"/>
  <c r="D712" i="5"/>
  <c r="C712" i="5"/>
  <c r="C174" i="5"/>
  <c r="B174" i="5"/>
  <c r="E174" i="5"/>
  <c r="D174" i="5"/>
  <c r="C258" i="5"/>
  <c r="B258" i="5"/>
  <c r="E258" i="5"/>
  <c r="D258" i="5"/>
  <c r="E317" i="5"/>
  <c r="D317" i="5"/>
  <c r="C317" i="5"/>
  <c r="B317" i="5"/>
  <c r="B407" i="5"/>
  <c r="E407" i="5"/>
  <c r="D407" i="5"/>
  <c r="C407" i="5"/>
  <c r="D489" i="5"/>
  <c r="B489" i="5"/>
  <c r="E489" i="5"/>
  <c r="C489" i="5"/>
  <c r="B662" i="5"/>
  <c r="E662" i="5"/>
  <c r="D662" i="5"/>
  <c r="C662" i="5"/>
  <c r="D830" i="5"/>
  <c r="B830" i="5"/>
  <c r="E830" i="5"/>
  <c r="C830" i="5"/>
  <c r="E201" i="5"/>
  <c r="D201" i="5"/>
  <c r="C201" i="5"/>
  <c r="B201" i="5"/>
  <c r="C256" i="5"/>
  <c r="B256" i="5"/>
  <c r="E256" i="5"/>
  <c r="D256" i="5"/>
  <c r="E337" i="5"/>
  <c r="D337" i="5"/>
  <c r="C337" i="5"/>
  <c r="B337" i="5"/>
  <c r="E456" i="5"/>
  <c r="D456" i="5"/>
  <c r="C456" i="5"/>
  <c r="B456" i="5"/>
  <c r="B576" i="5"/>
  <c r="E576" i="5"/>
  <c r="D576" i="5"/>
  <c r="C576" i="5"/>
  <c r="D895" i="5"/>
  <c r="C895" i="5"/>
  <c r="E895" i="5"/>
  <c r="B895" i="5"/>
  <c r="E470" i="5"/>
  <c r="D470" i="5"/>
  <c r="B470" i="5"/>
  <c r="C470" i="5"/>
  <c r="E573" i="5"/>
  <c r="D573" i="5"/>
  <c r="C573" i="5"/>
  <c r="B573" i="5"/>
  <c r="B698" i="5"/>
  <c r="E698" i="5"/>
  <c r="D698" i="5"/>
  <c r="C698" i="5"/>
  <c r="E928" i="5"/>
  <c r="D928" i="5"/>
  <c r="C928" i="5"/>
  <c r="B928" i="5"/>
  <c r="C350" i="5"/>
  <c r="B350" i="5"/>
  <c r="E350" i="5"/>
  <c r="D350" i="5"/>
  <c r="E422" i="5"/>
  <c r="D422" i="5"/>
  <c r="B422" i="5"/>
  <c r="C422" i="5"/>
  <c r="E484" i="5"/>
  <c r="D484" i="5"/>
  <c r="C484" i="5"/>
  <c r="B484" i="5"/>
  <c r="E533" i="5"/>
  <c r="D533" i="5"/>
  <c r="C533" i="5"/>
  <c r="B533" i="5"/>
  <c r="E571" i="5"/>
  <c r="D571" i="5"/>
  <c r="C571" i="5"/>
  <c r="B571" i="5"/>
  <c r="B646" i="5"/>
  <c r="E646" i="5"/>
  <c r="D646" i="5"/>
  <c r="C646" i="5"/>
  <c r="D794" i="5"/>
  <c r="B794" i="5"/>
  <c r="E794" i="5"/>
  <c r="C794" i="5"/>
  <c r="E297" i="5"/>
  <c r="D297" i="5"/>
  <c r="C297" i="5"/>
  <c r="B297" i="5"/>
  <c r="C334" i="5"/>
  <c r="B334" i="5"/>
  <c r="E334" i="5"/>
  <c r="D334" i="5"/>
  <c r="D411" i="5"/>
  <c r="C411" i="5"/>
  <c r="B411" i="5"/>
  <c r="E411" i="5"/>
  <c r="B457" i="5"/>
  <c r="E457" i="5"/>
  <c r="D457" i="5"/>
  <c r="C457" i="5"/>
  <c r="E537" i="5"/>
  <c r="D537" i="5"/>
  <c r="C537" i="5"/>
  <c r="B537" i="5"/>
  <c r="B616" i="5"/>
  <c r="E616" i="5"/>
  <c r="D616" i="5"/>
  <c r="C616" i="5"/>
  <c r="D726" i="5"/>
  <c r="C726" i="5"/>
  <c r="B726" i="5"/>
  <c r="E726" i="5"/>
  <c r="D951" i="5"/>
  <c r="C951" i="5"/>
  <c r="B951" i="5"/>
  <c r="E951" i="5"/>
  <c r="C314" i="5"/>
  <c r="B314" i="5"/>
  <c r="E314" i="5"/>
  <c r="D314" i="5"/>
  <c r="E377" i="5"/>
  <c r="D377" i="5"/>
  <c r="C377" i="5"/>
  <c r="B377" i="5"/>
  <c r="E460" i="5"/>
  <c r="D460" i="5"/>
  <c r="C460" i="5"/>
  <c r="B460" i="5"/>
  <c r="E512" i="5"/>
  <c r="D512" i="5"/>
  <c r="C512" i="5"/>
  <c r="B512" i="5"/>
  <c r="B590" i="5"/>
  <c r="E590" i="5"/>
  <c r="D590" i="5"/>
  <c r="C590" i="5"/>
  <c r="E661" i="5"/>
  <c r="B661" i="5"/>
  <c r="D661" i="5"/>
  <c r="C661" i="5"/>
  <c r="D797" i="5"/>
  <c r="C797" i="5"/>
  <c r="E797" i="5"/>
  <c r="B797" i="5"/>
  <c r="E605" i="5"/>
  <c r="D605" i="5"/>
  <c r="C605" i="5"/>
  <c r="B605" i="5"/>
  <c r="B660" i="5"/>
  <c r="E660" i="5"/>
  <c r="D660" i="5"/>
  <c r="C660" i="5"/>
  <c r="D741" i="5"/>
  <c r="C741" i="5"/>
  <c r="B741" i="5"/>
  <c r="E741" i="5"/>
  <c r="E836" i="5"/>
  <c r="D836" i="5"/>
  <c r="C836" i="5"/>
  <c r="B836" i="5"/>
  <c r="E952" i="5"/>
  <c r="D952" i="5"/>
  <c r="C952" i="5"/>
  <c r="B952" i="5"/>
  <c r="E637" i="5"/>
  <c r="D637" i="5"/>
  <c r="B637" i="5"/>
  <c r="C637" i="5"/>
  <c r="B700" i="5"/>
  <c r="E700" i="5"/>
  <c r="D700" i="5"/>
  <c r="C700" i="5"/>
  <c r="D820" i="5"/>
  <c r="B820" i="5"/>
  <c r="E820" i="5"/>
  <c r="C820" i="5"/>
  <c r="D941" i="5"/>
  <c r="C941" i="5"/>
  <c r="E941" i="5"/>
  <c r="B941" i="5"/>
  <c r="E587" i="5"/>
  <c r="D587" i="5"/>
  <c r="C587" i="5"/>
  <c r="B587" i="5"/>
  <c r="B642" i="5"/>
  <c r="E642" i="5"/>
  <c r="D642" i="5"/>
  <c r="C642" i="5"/>
  <c r="E744" i="5"/>
  <c r="B744" i="5"/>
  <c r="C744" i="5"/>
  <c r="D744" i="5"/>
  <c r="E882" i="5"/>
  <c r="D882" i="5"/>
  <c r="C882" i="5"/>
  <c r="B882" i="5"/>
  <c r="D979" i="5"/>
  <c r="C979" i="5"/>
  <c r="B979" i="5"/>
  <c r="E979" i="5"/>
  <c r="D745" i="5"/>
  <c r="C745" i="5"/>
  <c r="B745" i="5"/>
  <c r="E745" i="5"/>
  <c r="D801" i="5"/>
  <c r="C801" i="5"/>
  <c r="E801" i="5"/>
  <c r="B801" i="5"/>
  <c r="D865" i="5"/>
  <c r="C865" i="5"/>
  <c r="E865" i="5"/>
  <c r="B865" i="5"/>
  <c r="B720" i="5"/>
  <c r="E720" i="5"/>
  <c r="D720" i="5"/>
  <c r="C720" i="5"/>
  <c r="D767" i="5"/>
  <c r="C767" i="5"/>
  <c r="E767" i="5"/>
  <c r="B767" i="5"/>
  <c r="E844" i="5"/>
  <c r="D844" i="5"/>
  <c r="C844" i="5"/>
  <c r="B844" i="5"/>
  <c r="E900" i="5"/>
  <c r="D900" i="5"/>
  <c r="C900" i="5"/>
  <c r="B900" i="5"/>
  <c r="B704" i="5"/>
  <c r="E704" i="5"/>
  <c r="D704" i="5"/>
  <c r="C704" i="5"/>
  <c r="D789" i="5"/>
  <c r="C789" i="5"/>
  <c r="E789" i="5"/>
  <c r="B789" i="5"/>
  <c r="D845" i="5"/>
  <c r="C845" i="5"/>
  <c r="E845" i="5"/>
  <c r="B845" i="5"/>
  <c r="D947" i="5"/>
  <c r="C947" i="5"/>
  <c r="B947" i="5"/>
  <c r="E947" i="5"/>
  <c r="D802" i="5"/>
  <c r="B802" i="5"/>
  <c r="E802" i="5"/>
  <c r="C802" i="5"/>
  <c r="E872" i="5"/>
  <c r="D872" i="5"/>
  <c r="C872" i="5"/>
  <c r="B872" i="5"/>
  <c r="E946" i="5"/>
  <c r="D946" i="5"/>
  <c r="C946" i="5"/>
  <c r="B946" i="5"/>
  <c r="D969" i="5"/>
  <c r="C969" i="5"/>
  <c r="E969" i="5"/>
  <c r="B969" i="5"/>
  <c r="D787" i="5"/>
  <c r="C787" i="5"/>
  <c r="B787" i="5"/>
  <c r="E787" i="5"/>
  <c r="E868" i="5"/>
  <c r="D868" i="5"/>
  <c r="C868" i="5"/>
  <c r="B868" i="5"/>
  <c r="D931" i="5"/>
  <c r="C931" i="5"/>
  <c r="B931" i="5"/>
  <c r="E931" i="5"/>
  <c r="D987" i="5"/>
  <c r="C987" i="5"/>
  <c r="B987" i="5"/>
  <c r="E987" i="5"/>
  <c r="B142" i="5"/>
  <c r="E142" i="5"/>
  <c r="D142" i="5"/>
  <c r="C142" i="5"/>
  <c r="E39" i="5"/>
  <c r="C39" i="5"/>
  <c r="B39" i="5"/>
  <c r="D39" i="5"/>
  <c r="E168" i="5"/>
  <c r="C168" i="5"/>
  <c r="D168" i="5"/>
  <c r="B168" i="5"/>
  <c r="E540" i="5"/>
  <c r="D540" i="5"/>
  <c r="C540" i="5"/>
  <c r="B540" i="5"/>
  <c r="C296" i="5"/>
  <c r="B296" i="5"/>
  <c r="E296" i="5"/>
  <c r="D296" i="5"/>
  <c r="E454" i="5"/>
  <c r="D454" i="5"/>
  <c r="B454" i="5"/>
  <c r="C454" i="5"/>
  <c r="E321" i="5"/>
  <c r="D321" i="5"/>
  <c r="C321" i="5"/>
  <c r="B321" i="5"/>
  <c r="E205" i="5"/>
  <c r="D205" i="5"/>
  <c r="C205" i="5"/>
  <c r="B205" i="5"/>
  <c r="E529" i="5"/>
  <c r="D529" i="5"/>
  <c r="C529" i="5"/>
  <c r="B529" i="5"/>
  <c r="B618" i="5"/>
  <c r="D618" i="5"/>
  <c r="C618" i="5"/>
  <c r="E618" i="5"/>
  <c r="E669" i="5"/>
  <c r="B669" i="5"/>
  <c r="D669" i="5"/>
  <c r="C669" i="5"/>
  <c r="E687" i="5"/>
  <c r="B687" i="5"/>
  <c r="C687" i="5"/>
  <c r="D687" i="5"/>
  <c r="E617" i="5"/>
  <c r="D617" i="5"/>
  <c r="C617" i="5"/>
  <c r="B617" i="5"/>
  <c r="D773" i="5"/>
  <c r="C773" i="5"/>
  <c r="E773" i="5"/>
  <c r="B773" i="5"/>
  <c r="D945" i="5"/>
  <c r="C945" i="5"/>
  <c r="E945" i="5"/>
  <c r="B945" i="5"/>
  <c r="D775" i="5"/>
  <c r="C775" i="5"/>
  <c r="B775" i="5"/>
  <c r="E775" i="5"/>
  <c r="D995" i="5"/>
  <c r="C995" i="5"/>
  <c r="B995" i="5"/>
  <c r="E995" i="5"/>
  <c r="B12" i="5"/>
  <c r="E12" i="5"/>
  <c r="D12" i="5"/>
  <c r="C12" i="5"/>
  <c r="B44" i="5"/>
  <c r="E44" i="5"/>
  <c r="C44" i="5"/>
  <c r="D44" i="5"/>
  <c r="B132" i="5"/>
  <c r="D132" i="5"/>
  <c r="E132" i="5"/>
  <c r="C132" i="5"/>
  <c r="B14" i="5"/>
  <c r="E14" i="5"/>
  <c r="C14" i="5"/>
  <c r="D14" i="5"/>
  <c r="E21" i="5"/>
  <c r="C21" i="5"/>
  <c r="B21" i="5"/>
  <c r="D21" i="5"/>
  <c r="E143" i="5"/>
  <c r="D143" i="5"/>
  <c r="C143" i="5"/>
  <c r="B143" i="5"/>
  <c r="B54" i="5"/>
  <c r="E54" i="5"/>
  <c r="D54" i="5"/>
  <c r="C54" i="5"/>
  <c r="B46" i="5"/>
  <c r="E46" i="5"/>
  <c r="C46" i="5"/>
  <c r="D46" i="5"/>
  <c r="B36" i="5"/>
  <c r="E36" i="5"/>
  <c r="C36" i="5"/>
  <c r="D36" i="5"/>
  <c r="B114" i="5"/>
  <c r="E114" i="5"/>
  <c r="D114" i="5"/>
  <c r="C114" i="5"/>
  <c r="D133" i="5"/>
  <c r="E133" i="5"/>
  <c r="C133" i="5"/>
  <c r="B133" i="5"/>
  <c r="B82" i="5"/>
  <c r="E82" i="5"/>
  <c r="D82" i="5"/>
  <c r="C82" i="5"/>
  <c r="D99" i="5"/>
  <c r="E99" i="5"/>
  <c r="C99" i="5"/>
  <c r="B99" i="5"/>
  <c r="E43" i="5"/>
  <c r="C43" i="5"/>
  <c r="B43" i="5"/>
  <c r="D43" i="5"/>
  <c r="E51" i="5"/>
  <c r="C51" i="5"/>
  <c r="B51" i="5"/>
  <c r="D51" i="5"/>
  <c r="D137" i="5"/>
  <c r="E137" i="5"/>
  <c r="C137" i="5"/>
  <c r="B137" i="5"/>
  <c r="E73" i="5"/>
  <c r="C73" i="5"/>
  <c r="B73" i="5"/>
  <c r="D73" i="5"/>
  <c r="C318" i="5"/>
  <c r="B318" i="5"/>
  <c r="E318" i="5"/>
  <c r="D318" i="5"/>
  <c r="E209" i="5"/>
  <c r="D209" i="5"/>
  <c r="C209" i="5"/>
  <c r="B209" i="5"/>
  <c r="E355" i="5"/>
  <c r="D355" i="5"/>
  <c r="C355" i="5"/>
  <c r="B355" i="5"/>
  <c r="D871" i="5"/>
  <c r="C871" i="5"/>
  <c r="B871" i="5"/>
  <c r="E871" i="5"/>
  <c r="C214" i="5"/>
  <c r="B214" i="5"/>
  <c r="E214" i="5"/>
  <c r="D214" i="5"/>
  <c r="E305" i="5"/>
  <c r="D305" i="5"/>
  <c r="C305" i="5"/>
  <c r="B305" i="5"/>
  <c r="B449" i="5"/>
  <c r="E449" i="5"/>
  <c r="D449" i="5"/>
  <c r="C449" i="5"/>
  <c r="C272" i="5"/>
  <c r="B272" i="5"/>
  <c r="E272" i="5"/>
  <c r="D272" i="5"/>
  <c r="E233" i="5"/>
  <c r="D233" i="5"/>
  <c r="C233" i="5"/>
  <c r="B233" i="5"/>
  <c r="E349" i="5"/>
  <c r="D349" i="5"/>
  <c r="C349" i="5"/>
  <c r="B349" i="5"/>
  <c r="B564" i="5"/>
  <c r="C564" i="5"/>
  <c r="E564" i="5"/>
  <c r="D564" i="5"/>
  <c r="E195" i="5"/>
  <c r="D195" i="5"/>
  <c r="C195" i="5"/>
  <c r="B195" i="5"/>
  <c r="E351" i="5"/>
  <c r="D351" i="5"/>
  <c r="C351" i="5"/>
  <c r="B351" i="5"/>
  <c r="E609" i="5"/>
  <c r="D609" i="5"/>
  <c r="C609" i="5"/>
  <c r="B609" i="5"/>
  <c r="B158" i="5"/>
  <c r="E158" i="5"/>
  <c r="D158" i="5"/>
  <c r="C158" i="5"/>
  <c r="E257" i="5"/>
  <c r="D257" i="5"/>
  <c r="C257" i="5"/>
  <c r="B257" i="5"/>
  <c r="E768" i="5"/>
  <c r="B768" i="5"/>
  <c r="D768" i="5"/>
  <c r="C768" i="5"/>
  <c r="E175" i="5"/>
  <c r="D175" i="5"/>
  <c r="C175" i="5"/>
  <c r="B175" i="5"/>
  <c r="E239" i="5"/>
  <c r="D239" i="5"/>
  <c r="C239" i="5"/>
  <c r="B239" i="5"/>
  <c r="E389" i="5"/>
  <c r="D389" i="5"/>
  <c r="C389" i="5"/>
  <c r="B389" i="5"/>
  <c r="B580" i="5"/>
  <c r="C580" i="5"/>
  <c r="E580" i="5"/>
  <c r="D580" i="5"/>
  <c r="E551" i="5"/>
  <c r="D551" i="5"/>
  <c r="C551" i="5"/>
  <c r="B551" i="5"/>
  <c r="C244" i="5"/>
  <c r="B244" i="5"/>
  <c r="E244" i="5"/>
  <c r="D244" i="5"/>
  <c r="C338" i="5"/>
  <c r="B338" i="5"/>
  <c r="E338" i="5"/>
  <c r="D338" i="5"/>
  <c r="D151" i="5"/>
  <c r="E151" i="5"/>
  <c r="C151" i="5"/>
  <c r="B151" i="5"/>
  <c r="E223" i="5"/>
  <c r="D223" i="5"/>
  <c r="C223" i="5"/>
  <c r="B223" i="5"/>
  <c r="E301" i="5"/>
  <c r="D301" i="5"/>
  <c r="C301" i="5"/>
  <c r="B301" i="5"/>
  <c r="E395" i="5"/>
  <c r="D395" i="5"/>
  <c r="C395" i="5"/>
  <c r="B395" i="5"/>
  <c r="D491" i="5"/>
  <c r="B491" i="5"/>
  <c r="E491" i="5"/>
  <c r="C491" i="5"/>
  <c r="B578" i="5"/>
  <c r="E578" i="5"/>
  <c r="D578" i="5"/>
  <c r="C578" i="5"/>
  <c r="E693" i="5"/>
  <c r="B693" i="5"/>
  <c r="D693" i="5"/>
  <c r="C693" i="5"/>
  <c r="E373" i="5"/>
  <c r="D373" i="5"/>
  <c r="C373" i="5"/>
  <c r="B373" i="5"/>
  <c r="E445" i="5"/>
  <c r="D445" i="5"/>
  <c r="C445" i="5"/>
  <c r="B445" i="5"/>
  <c r="B570" i="5"/>
  <c r="D570" i="5"/>
  <c r="C570" i="5"/>
  <c r="E570" i="5"/>
  <c r="D735" i="5"/>
  <c r="C735" i="5"/>
  <c r="E735" i="5"/>
  <c r="B735" i="5"/>
  <c r="C178" i="5"/>
  <c r="B178" i="5"/>
  <c r="E178" i="5"/>
  <c r="D178" i="5"/>
  <c r="C264" i="5"/>
  <c r="B264" i="5"/>
  <c r="E264" i="5"/>
  <c r="D264" i="5"/>
  <c r="E327" i="5"/>
  <c r="D327" i="5"/>
  <c r="C327" i="5"/>
  <c r="B327" i="5"/>
  <c r="E421" i="5"/>
  <c r="D421" i="5"/>
  <c r="C421" i="5"/>
  <c r="B421" i="5"/>
  <c r="E500" i="5"/>
  <c r="D500" i="5"/>
  <c r="C500" i="5"/>
  <c r="B500" i="5"/>
  <c r="B674" i="5"/>
  <c r="E674" i="5"/>
  <c r="D674" i="5"/>
  <c r="C674" i="5"/>
  <c r="D925" i="5"/>
  <c r="C925" i="5"/>
  <c r="E925" i="5"/>
  <c r="B925" i="5"/>
  <c r="C208" i="5"/>
  <c r="B208" i="5"/>
  <c r="E208" i="5"/>
  <c r="D208" i="5"/>
  <c r="E261" i="5"/>
  <c r="D261" i="5"/>
  <c r="C261" i="5"/>
  <c r="B261" i="5"/>
  <c r="E365" i="5"/>
  <c r="D365" i="5"/>
  <c r="C365" i="5"/>
  <c r="B365" i="5"/>
  <c r="D485" i="5"/>
  <c r="B485" i="5"/>
  <c r="E485" i="5"/>
  <c r="C485" i="5"/>
  <c r="E613" i="5"/>
  <c r="D613" i="5"/>
  <c r="C613" i="5"/>
  <c r="B613" i="5"/>
  <c r="D943" i="5"/>
  <c r="C943" i="5"/>
  <c r="E943" i="5"/>
  <c r="B943" i="5"/>
  <c r="E486" i="5"/>
  <c r="D486" i="5"/>
  <c r="C486" i="5"/>
  <c r="B486" i="5"/>
  <c r="E577" i="5"/>
  <c r="D577" i="5"/>
  <c r="C577" i="5"/>
  <c r="B577" i="5"/>
  <c r="B708" i="5"/>
  <c r="E708" i="5"/>
  <c r="D708" i="5"/>
  <c r="C708" i="5"/>
  <c r="D965" i="5"/>
  <c r="C965" i="5"/>
  <c r="E965" i="5"/>
  <c r="B965" i="5"/>
  <c r="C360" i="5"/>
  <c r="B360" i="5"/>
  <c r="E360" i="5"/>
  <c r="D360" i="5"/>
  <c r="E432" i="5"/>
  <c r="D432" i="5"/>
  <c r="C432" i="5"/>
  <c r="B432" i="5"/>
  <c r="E496" i="5"/>
  <c r="D496" i="5"/>
  <c r="C496" i="5"/>
  <c r="B496" i="5"/>
  <c r="E536" i="5"/>
  <c r="D536" i="5"/>
  <c r="C536" i="5"/>
  <c r="B536" i="5"/>
  <c r="E585" i="5"/>
  <c r="D585" i="5"/>
  <c r="C585" i="5"/>
  <c r="B585" i="5"/>
  <c r="E667" i="5"/>
  <c r="B667" i="5"/>
  <c r="C667" i="5"/>
  <c r="D667" i="5"/>
  <c r="D819" i="5"/>
  <c r="C819" i="5"/>
  <c r="B819" i="5"/>
  <c r="E819" i="5"/>
  <c r="E299" i="5"/>
  <c r="D299" i="5"/>
  <c r="C299" i="5"/>
  <c r="B299" i="5"/>
  <c r="C352" i="5"/>
  <c r="B352" i="5"/>
  <c r="E352" i="5"/>
  <c r="D352" i="5"/>
  <c r="E414" i="5"/>
  <c r="D414" i="5"/>
  <c r="B414" i="5"/>
  <c r="C414" i="5"/>
  <c r="D459" i="5"/>
  <c r="C459" i="5"/>
  <c r="B459" i="5"/>
  <c r="E459" i="5"/>
  <c r="E553" i="5"/>
  <c r="D553" i="5"/>
  <c r="C553" i="5"/>
  <c r="B553" i="5"/>
  <c r="B622" i="5"/>
  <c r="E622" i="5"/>
  <c r="D622" i="5"/>
  <c r="C622" i="5"/>
  <c r="D777" i="5"/>
  <c r="C777" i="5"/>
  <c r="E777" i="5"/>
  <c r="B777" i="5"/>
  <c r="E962" i="5"/>
  <c r="D962" i="5"/>
  <c r="C962" i="5"/>
  <c r="B962" i="5"/>
  <c r="C332" i="5"/>
  <c r="B332" i="5"/>
  <c r="E332" i="5"/>
  <c r="D332" i="5"/>
  <c r="E379" i="5"/>
  <c r="D379" i="5"/>
  <c r="C379" i="5"/>
  <c r="B379" i="5"/>
  <c r="E468" i="5"/>
  <c r="D468" i="5"/>
  <c r="C468" i="5"/>
  <c r="B468" i="5"/>
  <c r="E527" i="5"/>
  <c r="D527" i="5"/>
  <c r="C527" i="5"/>
  <c r="B527" i="5"/>
  <c r="E595" i="5"/>
  <c r="D595" i="5"/>
  <c r="C595" i="5"/>
  <c r="B595" i="5"/>
  <c r="E665" i="5"/>
  <c r="B665" i="5"/>
  <c r="D665" i="5"/>
  <c r="C665" i="5"/>
  <c r="D815" i="5"/>
  <c r="C815" i="5"/>
  <c r="B815" i="5"/>
  <c r="E815" i="5"/>
  <c r="E607" i="5"/>
  <c r="D607" i="5"/>
  <c r="C607" i="5"/>
  <c r="B607" i="5"/>
  <c r="E677" i="5"/>
  <c r="B677" i="5"/>
  <c r="D677" i="5"/>
  <c r="C677" i="5"/>
  <c r="D749" i="5"/>
  <c r="C749" i="5"/>
  <c r="B749" i="5"/>
  <c r="E749" i="5"/>
  <c r="D861" i="5"/>
  <c r="C861" i="5"/>
  <c r="E861" i="5"/>
  <c r="B861" i="5"/>
  <c r="E960" i="5"/>
  <c r="D960" i="5"/>
  <c r="C960" i="5"/>
  <c r="B960" i="5"/>
  <c r="E645" i="5"/>
  <c r="D645" i="5"/>
  <c r="B645" i="5"/>
  <c r="C645" i="5"/>
  <c r="B724" i="5"/>
  <c r="E724" i="5"/>
  <c r="D724" i="5"/>
  <c r="C724" i="5"/>
  <c r="D826" i="5"/>
  <c r="B826" i="5"/>
  <c r="E826" i="5"/>
  <c r="C826" i="5"/>
  <c r="E948" i="5"/>
  <c r="D948" i="5"/>
  <c r="C948" i="5"/>
  <c r="B948" i="5"/>
  <c r="E599" i="5"/>
  <c r="D599" i="5"/>
  <c r="B599" i="5"/>
  <c r="C599" i="5"/>
  <c r="B654" i="5"/>
  <c r="E654" i="5"/>
  <c r="D654" i="5"/>
  <c r="C654" i="5"/>
  <c r="D770" i="5"/>
  <c r="B770" i="5"/>
  <c r="E770" i="5"/>
  <c r="C770" i="5"/>
  <c r="D887" i="5"/>
  <c r="C887" i="5"/>
  <c r="B887" i="5"/>
  <c r="E887" i="5"/>
  <c r="E992" i="5"/>
  <c r="D992" i="5"/>
  <c r="C992" i="5"/>
  <c r="B992" i="5"/>
  <c r="D747" i="5"/>
  <c r="C747" i="5"/>
  <c r="E747" i="5"/>
  <c r="B747" i="5"/>
  <c r="D811" i="5"/>
  <c r="C811" i="5"/>
  <c r="B811" i="5"/>
  <c r="E811" i="5"/>
  <c r="E876" i="5"/>
  <c r="D876" i="5"/>
  <c r="C876" i="5"/>
  <c r="B876" i="5"/>
  <c r="D725" i="5"/>
  <c r="C725" i="5"/>
  <c r="B725" i="5"/>
  <c r="E725" i="5"/>
  <c r="D781" i="5"/>
  <c r="C781" i="5"/>
  <c r="E781" i="5"/>
  <c r="B781" i="5"/>
  <c r="D855" i="5"/>
  <c r="C855" i="5"/>
  <c r="B855" i="5"/>
  <c r="E855" i="5"/>
  <c r="E908" i="5"/>
  <c r="D908" i="5"/>
  <c r="C908" i="5"/>
  <c r="B908" i="5"/>
  <c r="B706" i="5"/>
  <c r="E706" i="5"/>
  <c r="D706" i="5"/>
  <c r="C706" i="5"/>
  <c r="D810" i="5"/>
  <c r="B810" i="5"/>
  <c r="E810" i="5"/>
  <c r="C810" i="5"/>
  <c r="D875" i="5"/>
  <c r="C875" i="5"/>
  <c r="B875" i="5"/>
  <c r="E875" i="5"/>
  <c r="D973" i="5"/>
  <c r="C973" i="5"/>
  <c r="E973" i="5"/>
  <c r="B973" i="5"/>
  <c r="D818" i="5"/>
  <c r="B818" i="5"/>
  <c r="E818" i="5"/>
  <c r="C818" i="5"/>
  <c r="E888" i="5"/>
  <c r="D888" i="5"/>
  <c r="C888" i="5"/>
  <c r="B888" i="5"/>
  <c r="D955" i="5"/>
  <c r="C955" i="5"/>
  <c r="B955" i="5"/>
  <c r="E955" i="5"/>
  <c r="E972" i="5"/>
  <c r="D972" i="5"/>
  <c r="C972" i="5"/>
  <c r="B972" i="5"/>
  <c r="D790" i="5"/>
  <c r="B790" i="5"/>
  <c r="E790" i="5"/>
  <c r="C790" i="5"/>
  <c r="E874" i="5"/>
  <c r="D874" i="5"/>
  <c r="C874" i="5"/>
  <c r="B874" i="5"/>
  <c r="D933" i="5"/>
  <c r="C933" i="5"/>
  <c r="E933" i="5"/>
  <c r="B933" i="5"/>
  <c r="D989" i="5"/>
  <c r="C989" i="5"/>
  <c r="E989" i="5"/>
  <c r="B989" i="5"/>
  <c r="B122" i="5"/>
  <c r="E122" i="5"/>
  <c r="D122" i="5"/>
  <c r="C122" i="5"/>
  <c r="B20" i="5"/>
  <c r="E20" i="5"/>
  <c r="D20" i="5"/>
  <c r="C20" i="5"/>
  <c r="E235" i="5"/>
  <c r="D235" i="5"/>
  <c r="C235" i="5"/>
  <c r="B235" i="5"/>
  <c r="D157" i="5"/>
  <c r="E157" i="5"/>
  <c r="C157" i="5"/>
  <c r="B157" i="5"/>
  <c r="E207" i="5"/>
  <c r="D207" i="5"/>
  <c r="C207" i="5"/>
  <c r="B207" i="5"/>
  <c r="E856" i="5"/>
  <c r="D856" i="5"/>
  <c r="C856" i="5"/>
  <c r="B856" i="5"/>
  <c r="E522" i="5"/>
  <c r="D522" i="5"/>
  <c r="C522" i="5"/>
  <c r="B522" i="5"/>
  <c r="E283" i="5"/>
  <c r="D283" i="5"/>
  <c r="C283" i="5"/>
  <c r="B283" i="5"/>
  <c r="E408" i="5"/>
  <c r="D408" i="5"/>
  <c r="C408" i="5"/>
  <c r="B408" i="5"/>
  <c r="C552" i="5"/>
  <c r="B552" i="5"/>
  <c r="E552" i="5"/>
  <c r="D552" i="5"/>
  <c r="B594" i="5"/>
  <c r="E594" i="5"/>
  <c r="D594" i="5"/>
  <c r="C594" i="5"/>
  <c r="E550" i="5"/>
  <c r="D550" i="5"/>
  <c r="C550" i="5"/>
  <c r="B550" i="5"/>
  <c r="D891" i="5"/>
  <c r="C891" i="5"/>
  <c r="B891" i="5"/>
  <c r="E891" i="5"/>
  <c r="E976" i="5"/>
  <c r="D976" i="5"/>
  <c r="C976" i="5"/>
  <c r="B976" i="5"/>
  <c r="B722" i="5"/>
  <c r="E722" i="5"/>
  <c r="D722" i="5"/>
  <c r="C722" i="5"/>
  <c r="E878" i="5"/>
  <c r="D878" i="5"/>
  <c r="C878" i="5"/>
  <c r="B878" i="5"/>
  <c r="E904" i="5"/>
  <c r="D904" i="5"/>
  <c r="C904" i="5"/>
  <c r="B904" i="5"/>
  <c r="D827" i="5"/>
  <c r="C827" i="5"/>
  <c r="B827" i="5"/>
  <c r="E827" i="5"/>
  <c r="B48" i="5"/>
  <c r="E48" i="5"/>
  <c r="D48" i="5"/>
  <c r="C48" i="5"/>
  <c r="B72" i="5"/>
  <c r="E72" i="5"/>
  <c r="D72" i="5"/>
  <c r="C72" i="5"/>
  <c r="E27" i="5"/>
  <c r="C27" i="5"/>
  <c r="B27" i="5"/>
  <c r="D27" i="5"/>
  <c r="B96" i="5"/>
  <c r="E96" i="5"/>
  <c r="C96" i="5"/>
  <c r="D96" i="5"/>
  <c r="E35" i="5"/>
  <c r="C35" i="5"/>
  <c r="B35" i="5"/>
  <c r="D35" i="5"/>
  <c r="B42" i="5"/>
  <c r="E42" i="5"/>
  <c r="D42" i="5"/>
  <c r="C42" i="5"/>
  <c r="B118" i="5"/>
  <c r="E118" i="5"/>
  <c r="D118" i="5"/>
  <c r="C118" i="5"/>
  <c r="E15" i="5"/>
  <c r="C15" i="5"/>
  <c r="B15" i="5"/>
  <c r="D15" i="5"/>
  <c r="B92" i="5"/>
  <c r="E92" i="5"/>
  <c r="C92" i="5"/>
  <c r="D92" i="5"/>
  <c r="B26" i="5"/>
  <c r="E26" i="5"/>
  <c r="D26" i="5"/>
  <c r="C26" i="5"/>
  <c r="D113" i="5"/>
  <c r="E113" i="5"/>
  <c r="C113" i="5"/>
  <c r="B113" i="5"/>
  <c r="B6" i="5"/>
  <c r="E6" i="5"/>
  <c r="D6" i="5"/>
  <c r="C6" i="5"/>
  <c r="E9" i="5"/>
  <c r="C9" i="5"/>
  <c r="B9" i="5"/>
  <c r="D9" i="5"/>
  <c r="D145" i="5"/>
  <c r="E145" i="5"/>
  <c r="C145" i="5"/>
  <c r="B145" i="5"/>
  <c r="E45" i="5"/>
  <c r="C45" i="5"/>
  <c r="B45" i="5"/>
  <c r="D45" i="5"/>
  <c r="B130" i="5"/>
  <c r="E130" i="5"/>
  <c r="D130" i="5"/>
  <c r="C130" i="5"/>
  <c r="B68" i="5"/>
  <c r="E68" i="5"/>
  <c r="C68" i="5"/>
  <c r="D68" i="5"/>
  <c r="C364" i="5"/>
  <c r="B364" i="5"/>
  <c r="E364" i="5"/>
  <c r="D364" i="5"/>
  <c r="C226" i="5"/>
  <c r="B226" i="5"/>
  <c r="E226" i="5"/>
  <c r="D226" i="5"/>
  <c r="B433" i="5"/>
  <c r="E433" i="5"/>
  <c r="D433" i="5"/>
  <c r="C433" i="5"/>
  <c r="C254" i="5"/>
  <c r="B254" i="5"/>
  <c r="E254" i="5"/>
  <c r="D254" i="5"/>
  <c r="C218" i="5"/>
  <c r="B218" i="5"/>
  <c r="E218" i="5"/>
  <c r="D218" i="5"/>
  <c r="C312" i="5"/>
  <c r="B312" i="5"/>
  <c r="E312" i="5"/>
  <c r="D312" i="5"/>
  <c r="E504" i="5"/>
  <c r="D504" i="5"/>
  <c r="C504" i="5"/>
  <c r="B504" i="5"/>
  <c r="C310" i="5"/>
  <c r="B310" i="5"/>
  <c r="E310" i="5"/>
  <c r="D310" i="5"/>
  <c r="C242" i="5"/>
  <c r="B242" i="5"/>
  <c r="E242" i="5"/>
  <c r="D242" i="5"/>
  <c r="C366" i="5"/>
  <c r="B366" i="5"/>
  <c r="E366" i="5"/>
  <c r="D366" i="5"/>
  <c r="E589" i="5"/>
  <c r="D589" i="5"/>
  <c r="C589" i="5"/>
  <c r="B589" i="5"/>
  <c r="E215" i="5"/>
  <c r="D215" i="5"/>
  <c r="C215" i="5"/>
  <c r="B215" i="5"/>
  <c r="E367" i="5"/>
  <c r="D367" i="5"/>
  <c r="C367" i="5"/>
  <c r="B367" i="5"/>
  <c r="B666" i="5"/>
  <c r="E666" i="5"/>
  <c r="D666" i="5"/>
  <c r="C666" i="5"/>
  <c r="E163" i="5"/>
  <c r="D163" i="5"/>
  <c r="C163" i="5"/>
  <c r="B163" i="5"/>
  <c r="C270" i="5"/>
  <c r="B270" i="5"/>
  <c r="E270" i="5"/>
  <c r="D270" i="5"/>
  <c r="C222" i="5"/>
  <c r="B222" i="5"/>
  <c r="E222" i="5"/>
  <c r="D222" i="5"/>
  <c r="E191" i="5"/>
  <c r="D191" i="5"/>
  <c r="C191" i="5"/>
  <c r="B191" i="5"/>
  <c r="E275" i="5"/>
  <c r="D275" i="5"/>
  <c r="C275" i="5"/>
  <c r="B275" i="5"/>
  <c r="E403" i="5"/>
  <c r="D403" i="5"/>
  <c r="C403" i="5"/>
  <c r="B403" i="5"/>
  <c r="E597" i="5"/>
  <c r="D597" i="5"/>
  <c r="C597" i="5"/>
  <c r="B597" i="5"/>
  <c r="B586" i="5"/>
  <c r="D586" i="5"/>
  <c r="C586" i="5"/>
  <c r="E586" i="5"/>
  <c r="E249" i="5"/>
  <c r="D249" i="5"/>
  <c r="C249" i="5"/>
  <c r="B249" i="5"/>
  <c r="C354" i="5"/>
  <c r="B354" i="5"/>
  <c r="E354" i="5"/>
  <c r="D354" i="5"/>
  <c r="B156" i="5"/>
  <c r="D156" i="5"/>
  <c r="E156" i="5"/>
  <c r="C156" i="5"/>
  <c r="E241" i="5"/>
  <c r="D241" i="5"/>
  <c r="C241" i="5"/>
  <c r="B241" i="5"/>
  <c r="C306" i="5"/>
  <c r="B306" i="5"/>
  <c r="E306" i="5"/>
  <c r="D306" i="5"/>
  <c r="E401" i="5"/>
  <c r="D401" i="5"/>
  <c r="C401" i="5"/>
  <c r="B401" i="5"/>
  <c r="E503" i="5"/>
  <c r="D503" i="5"/>
  <c r="C503" i="5"/>
  <c r="B503" i="5"/>
  <c r="B588" i="5"/>
  <c r="E588" i="5"/>
  <c r="D588" i="5"/>
  <c r="C588" i="5"/>
  <c r="B702" i="5"/>
  <c r="E702" i="5"/>
  <c r="D702" i="5"/>
  <c r="C702" i="5"/>
  <c r="C378" i="5"/>
  <c r="B378" i="5"/>
  <c r="E378" i="5"/>
  <c r="D378" i="5"/>
  <c r="E464" i="5"/>
  <c r="D464" i="5"/>
  <c r="C464" i="5"/>
  <c r="B464" i="5"/>
  <c r="E579" i="5"/>
  <c r="D579" i="5"/>
  <c r="C579" i="5"/>
  <c r="B579" i="5"/>
  <c r="D757" i="5"/>
  <c r="C757" i="5"/>
  <c r="B757" i="5"/>
  <c r="E757" i="5"/>
  <c r="C180" i="5"/>
  <c r="B180" i="5"/>
  <c r="E180" i="5"/>
  <c r="D180" i="5"/>
  <c r="E269" i="5"/>
  <c r="D269" i="5"/>
  <c r="C269" i="5"/>
  <c r="B269" i="5"/>
  <c r="C336" i="5"/>
  <c r="B336" i="5"/>
  <c r="E336" i="5"/>
  <c r="D336" i="5"/>
  <c r="E426" i="5"/>
  <c r="D426" i="5"/>
  <c r="C426" i="5"/>
  <c r="B426" i="5"/>
  <c r="E514" i="5"/>
  <c r="D514" i="5"/>
  <c r="C514" i="5"/>
  <c r="B514" i="5"/>
  <c r="B714" i="5"/>
  <c r="E714" i="5"/>
  <c r="D714" i="5"/>
  <c r="C714" i="5"/>
  <c r="E994" i="5"/>
  <c r="D994" i="5"/>
  <c r="C994" i="5"/>
  <c r="B994" i="5"/>
  <c r="E221" i="5"/>
  <c r="D221" i="5"/>
  <c r="C221" i="5"/>
  <c r="B221" i="5"/>
  <c r="E273" i="5"/>
  <c r="D273" i="5"/>
  <c r="C273" i="5"/>
  <c r="B273" i="5"/>
  <c r="C384" i="5"/>
  <c r="B384" i="5"/>
  <c r="E384" i="5"/>
  <c r="D384" i="5"/>
  <c r="D493" i="5"/>
  <c r="B493" i="5"/>
  <c r="E493" i="5"/>
  <c r="C493" i="5"/>
  <c r="B620" i="5"/>
  <c r="E620" i="5"/>
  <c r="D620" i="5"/>
  <c r="C620" i="5"/>
  <c r="D915" i="5"/>
  <c r="C915" i="5"/>
  <c r="B915" i="5"/>
  <c r="E915" i="5"/>
  <c r="E490" i="5"/>
  <c r="D490" i="5"/>
  <c r="C490" i="5"/>
  <c r="B490" i="5"/>
  <c r="E593" i="5"/>
  <c r="D593" i="5"/>
  <c r="C593" i="5"/>
  <c r="B593" i="5"/>
  <c r="B718" i="5"/>
  <c r="E718" i="5"/>
  <c r="D718" i="5"/>
  <c r="C718" i="5"/>
  <c r="E279" i="5"/>
  <c r="D279" i="5"/>
  <c r="C279" i="5"/>
  <c r="B279" i="5"/>
  <c r="C372" i="5"/>
  <c r="B372" i="5"/>
  <c r="E372" i="5"/>
  <c r="D372" i="5"/>
  <c r="E437" i="5"/>
  <c r="D437" i="5"/>
  <c r="C437" i="5"/>
  <c r="B437" i="5"/>
  <c r="E499" i="5"/>
  <c r="D499" i="5"/>
  <c r="C499" i="5"/>
  <c r="B499" i="5"/>
  <c r="E539" i="5"/>
  <c r="D539" i="5"/>
  <c r="C539" i="5"/>
  <c r="B539" i="5"/>
  <c r="E601" i="5"/>
  <c r="D601" i="5"/>
  <c r="C601" i="5"/>
  <c r="B601" i="5"/>
  <c r="E675" i="5"/>
  <c r="B675" i="5"/>
  <c r="C675" i="5"/>
  <c r="D675" i="5"/>
  <c r="D849" i="5"/>
  <c r="C849" i="5"/>
  <c r="E849" i="5"/>
  <c r="B849" i="5"/>
  <c r="C302" i="5"/>
  <c r="B302" i="5"/>
  <c r="E302" i="5"/>
  <c r="D302" i="5"/>
  <c r="E357" i="5"/>
  <c r="D357" i="5"/>
  <c r="C357" i="5"/>
  <c r="B357" i="5"/>
  <c r="E424" i="5"/>
  <c r="D424" i="5"/>
  <c r="C424" i="5"/>
  <c r="B424" i="5"/>
  <c r="E462" i="5"/>
  <c r="D462" i="5"/>
  <c r="B462" i="5"/>
  <c r="C462" i="5"/>
  <c r="E569" i="5"/>
  <c r="D569" i="5"/>
  <c r="C569" i="5"/>
  <c r="B569" i="5"/>
  <c r="E647" i="5"/>
  <c r="D647" i="5"/>
  <c r="C647" i="5"/>
  <c r="B647" i="5"/>
  <c r="D788" i="5"/>
  <c r="B788" i="5"/>
  <c r="E788" i="5"/>
  <c r="C788" i="5"/>
  <c r="D985" i="5"/>
  <c r="C985" i="5"/>
  <c r="E985" i="5"/>
  <c r="B985" i="5"/>
  <c r="E335" i="5"/>
  <c r="D335" i="5"/>
  <c r="C335" i="5"/>
  <c r="B335" i="5"/>
  <c r="C390" i="5"/>
  <c r="B390" i="5"/>
  <c r="E390" i="5"/>
  <c r="D390" i="5"/>
  <c r="E478" i="5"/>
  <c r="D478" i="5"/>
  <c r="C478" i="5"/>
  <c r="B478" i="5"/>
  <c r="E534" i="5"/>
  <c r="D534" i="5"/>
  <c r="C534" i="5"/>
  <c r="B534" i="5"/>
  <c r="B600" i="5"/>
  <c r="E600" i="5"/>
  <c r="D600" i="5"/>
  <c r="C600" i="5"/>
  <c r="E673" i="5"/>
  <c r="B673" i="5"/>
  <c r="D673" i="5"/>
  <c r="C673" i="5"/>
  <c r="D883" i="5"/>
  <c r="C883" i="5"/>
  <c r="B883" i="5"/>
  <c r="E883" i="5"/>
  <c r="E619" i="5"/>
  <c r="D619" i="5"/>
  <c r="C619" i="5"/>
  <c r="B619" i="5"/>
  <c r="B680" i="5"/>
  <c r="E680" i="5"/>
  <c r="D680" i="5"/>
  <c r="C680" i="5"/>
  <c r="E758" i="5"/>
  <c r="D758" i="5"/>
  <c r="C758" i="5"/>
  <c r="B758" i="5"/>
  <c r="D873" i="5"/>
  <c r="C873" i="5"/>
  <c r="E873" i="5"/>
  <c r="B873" i="5"/>
  <c r="D967" i="5"/>
  <c r="C967" i="5"/>
  <c r="B967" i="5"/>
  <c r="E967" i="5"/>
  <c r="B648" i="5"/>
  <c r="E648" i="5"/>
  <c r="D648" i="5"/>
  <c r="C648" i="5"/>
  <c r="D733" i="5"/>
  <c r="C733" i="5"/>
  <c r="B733" i="5"/>
  <c r="E733" i="5"/>
  <c r="D851" i="5"/>
  <c r="C851" i="5"/>
  <c r="B851" i="5"/>
  <c r="E851" i="5"/>
  <c r="E956" i="5"/>
  <c r="D956" i="5"/>
  <c r="C956" i="5"/>
  <c r="B956" i="5"/>
  <c r="B606" i="5"/>
  <c r="E606" i="5"/>
  <c r="D606" i="5"/>
  <c r="C606" i="5"/>
  <c r="E683" i="5"/>
  <c r="B683" i="5"/>
  <c r="C683" i="5"/>
  <c r="D683" i="5"/>
  <c r="D793" i="5"/>
  <c r="C793" i="5"/>
  <c r="E793" i="5"/>
  <c r="B793" i="5"/>
  <c r="E894" i="5"/>
  <c r="D894" i="5"/>
  <c r="C894" i="5"/>
  <c r="B894" i="5"/>
  <c r="E707" i="5"/>
  <c r="B707" i="5"/>
  <c r="C707" i="5"/>
  <c r="D707" i="5"/>
  <c r="D750" i="5"/>
  <c r="C750" i="5"/>
  <c r="B750" i="5"/>
  <c r="E750" i="5"/>
  <c r="D833" i="5"/>
  <c r="C833" i="5"/>
  <c r="E833" i="5"/>
  <c r="B833" i="5"/>
  <c r="E880" i="5"/>
  <c r="D880" i="5"/>
  <c r="C880" i="5"/>
  <c r="B880" i="5"/>
  <c r="E728" i="5"/>
  <c r="B728" i="5"/>
  <c r="C728" i="5"/>
  <c r="D728" i="5"/>
  <c r="D785" i="5"/>
  <c r="C785" i="5"/>
  <c r="E785" i="5"/>
  <c r="B785" i="5"/>
  <c r="D863" i="5"/>
  <c r="C863" i="5"/>
  <c r="E863" i="5"/>
  <c r="B863" i="5"/>
  <c r="E916" i="5"/>
  <c r="D916" i="5"/>
  <c r="C916" i="5"/>
  <c r="B916" i="5"/>
  <c r="E709" i="5"/>
  <c r="B709" i="5"/>
  <c r="D709" i="5"/>
  <c r="C709" i="5"/>
  <c r="D813" i="5"/>
  <c r="C813" i="5"/>
  <c r="E813" i="5"/>
  <c r="B813" i="5"/>
  <c r="D885" i="5"/>
  <c r="C885" i="5"/>
  <c r="E885" i="5"/>
  <c r="B885" i="5"/>
  <c r="D977" i="5"/>
  <c r="C977" i="5"/>
  <c r="E977" i="5"/>
  <c r="B977" i="5"/>
  <c r="E834" i="5"/>
  <c r="D834" i="5"/>
  <c r="C834" i="5"/>
  <c r="B834" i="5"/>
  <c r="D903" i="5"/>
  <c r="C903" i="5"/>
  <c r="B903" i="5"/>
  <c r="E903" i="5"/>
  <c r="D957" i="5"/>
  <c r="C957" i="5"/>
  <c r="E957" i="5"/>
  <c r="B957" i="5"/>
  <c r="E978" i="5"/>
  <c r="D978" i="5"/>
  <c r="C978" i="5"/>
  <c r="B978" i="5"/>
  <c r="D798" i="5"/>
  <c r="B798" i="5"/>
  <c r="E798" i="5"/>
  <c r="C798" i="5"/>
  <c r="E884" i="5"/>
  <c r="D884" i="5"/>
  <c r="C884" i="5"/>
  <c r="B884" i="5"/>
  <c r="E936" i="5"/>
  <c r="D936" i="5"/>
  <c r="C936" i="5"/>
  <c r="B936" i="5"/>
  <c r="E1000" i="5"/>
  <c r="D1000" i="5"/>
  <c r="C1000" i="5"/>
  <c r="B1000" i="5"/>
  <c r="C5" i="5"/>
  <c r="E5" i="5"/>
  <c r="B5" i="5"/>
  <c r="D5" i="5"/>
</calcChain>
</file>

<file path=xl/sharedStrings.xml><?xml version="1.0" encoding="utf-8"?>
<sst xmlns="http://schemas.openxmlformats.org/spreadsheetml/2006/main" count="4795" uniqueCount="2455">
  <si>
    <t>Short Title</t>
  </si>
  <si>
    <t>Title</t>
  </si>
  <si>
    <t>Year</t>
  </si>
  <si>
    <t>Abstract</t>
  </si>
  <si>
    <t>Abderrazak (2017)</t>
  </si>
  <si>
    <t>Prediction of breakdowns in smart grids: a novel approach</t>
  </si>
  <si>
    <t>Progressively become more difficult the process of handling breakdowns and blackouts. Due to the uncertain, intricate and the nature of electric issues, traditional power grids are no longer convenient. These problems sheds light on the need for technology improvement. Although, in Quite recently years, considerable attention has been paid to the prediction of failures, breakdowns and blackouts in smart grid; it still represent a critical issue. This paper highlight the problem of prediction of breakdowns in smart grids, we addresses the integration of novel techniques that contribute to the prediction process by using machine learning tools (Naive Bayes). Hence, we endeavor to offer a novel approach that may improve the resilience of the smart grid.</t>
  </si>
  <si>
    <t>• Data and digital</t>
  </si>
  <si>
    <t>Subsiduary challenge area A</t>
  </si>
  <si>
    <t>Abhigyan (2015)</t>
  </si>
  <si>
    <t>"Electric City': Uncovering Social Dimensions and Values of Sharing Renewable Energy through Gaming</t>
  </si>
  <si>
    <t>• Users</t>
  </si>
  <si>
    <t>Abhishek (2016)</t>
  </si>
  <si>
    <t>The Role of Context and Resilient Middleware in Next Generation Smart Grids</t>
  </si>
  <si>
    <t>The emerging trends of volatile distributed energy resources and micro-grids are putting pressure on electrical power system infrastructure. This pressure is motivating the integration of digital technology and advanced power-industry practices to improve the management of distributed electricity generation, transmission, and distribution, thereby creating a web of systems. Unlike legacy power system infrastructure, however, this emerging next-generation smart grid should be context-aware and adaptive to enable the creation of applications needed to enhance grid robustness and efficiency. This paper describes key factors that are driving the architecture of smart grids and describes orchestration middleware needed to make the infrastructure resilient. We use an example of adaptive protection logic in smart grid substations as a use case to motivate the need for context-awareness and adaptivity.</t>
  </si>
  <si>
    <t>Abu-Sharkh (2006)</t>
  </si>
  <si>
    <t>Can microgrids make a major contribution to UK energy supply?</t>
  </si>
  <si>
    <t>Almost all the electricity currently produced in the UK is generated as part of a centralised power system designed around large fossil fuel or nuclear power stations. This power system is robust and reliable but the efficiency of power generation is low, resulting in large quantities of waste heat. The principal aim of this paper is to investigate an alternative concept: the energy production by small scale generators in close proximity to the energy users, integrated into microgrids. Microgrids - de-centralised electricity generation combined with on-site production of heat - bear the promise of substantial environmental benefits, brought about by a higher energy efficiency and by facilitating the integration of renewable sources such as photovoltaic arrays or wind turbines. By virtue of good match between generation and load, microgrids have a low impact on the electricity network, despite a potentially significant level of generation by intermittent energy sources. The paper discusses the technical and economic issues associated with this novel concept, giving an overview of the generator technologies, the current regulatory framework in the UK, and the barriers that have to be overcome if microgrids are to make a major contribution to the UK energy supply. The focus of this study is a microgrid of domestic users powered by small Combined Heat and Power generators and photovoltaics. Focusing on the energy balance between the generation and load, it is found that the optimum combination of the generators in the microgrid- consisting of around 1.4 kWp PV array per household and 45% household ownership of micro-CHP generators- will maintain energy balance on a yearly basis if supplemented by energy storage of 2.7 kWh per household. We find that there is no fundamental technological reason why microgrids cannot contribute an appreciable part of the UK energy demand. Indeed, an estimate of cost indicates that the microgrids considered in this study would supply electricity at a cost comparable with the present electricity supply if the current support mechanisms for photovoltaics were maintained. Combining photovoltaics and micro-CHP and a small battery requirement gives a microgrid that is independent of the national electricity network. In the short term, this has particular benefits for remote communities but more wide-ranging possibilities open up in the medium to long term. Microgrids could meet the need to replace current generation nuclear and coal fired power stations, greatly reducing the demand on the transmission and distribution network. 2005 Elsevier Ltd. All rights reserved.</t>
  </si>
  <si>
    <t>• Policy</t>
  </si>
  <si>
    <t>Subsiduary challenge area B</t>
  </si>
  <si>
    <t>• Evaluation</t>
  </si>
  <si>
    <t>Acosta (2018)</t>
  </si>
  <si>
    <t>Facilitating energy transition through energy commons: An application of socio-ecological systems framework for integrated community energy systems</t>
  </si>
  <si>
    <t>Integrated Community Energy Systems (ICES) are an emerging local energy system focusing on the collective use of distributed energy resources (DER). These socio-technical systems (STSs) have a high potential to advance the transition towards socially inclusive, environmentally-friendly energy systems and to stimulate the local economy. While there is an analogy between energy in ICES and other common goods such as natural resources, it is not clear to what extent the existing theoretical framework for Socio-ecological Systems (SES) on the commons accounts for the specificities of common resources in ICESs and other STSs. This research explores the applicability of the SES framework to energy commons that are firmly embedded in STS with reference to the DE Ramplaan ICES in the Netherlands. The formation process and governance characteristics of this ICES are revised, further aided by stakeholder interviews. A framework and a strategic plan that can be used to design and implement an ICES are proposed. © 2018 by the authors. Licensee MDPI, Basel, Switzerland.</t>
  </si>
  <si>
    <t>Adika (2014)</t>
  </si>
  <si>
    <t>Autonomous Appliance Scheduling for Household Energy Management</t>
  </si>
  <si>
    <t>The advancement of renewable energy technologies has seen the emergence of customer owned grid tied wind and solar microgrids. These microgrids offer an opportunity to energy users to lower their energy costs as well as enabling the power suppliers to regulate the utility grid. However, the integration of the renewable energy based sources into the smart grid increases the complexity of the main grid. The success of this scheme will be heavily reliant on accurate real-time information exchange between the microgrid, the main grid, and the consumers. The communication between these agents will be critical in implementation of intelligent decisions by the smart grid. The microgrids will be required to relay energy forecasts information to the utility grid. Similarly, customers will be expected to submit energy demand schedules, to actively monitor energy price signals, to participate in energy bids, and to respond to energy management signals in real time. This kind of grid-user interaction will be overwhelming and could result in consumer apathy. There is therefore a need to develop smart systems that will autonomously execute all these tasks without the prompting of the customers. This paper presents one such approach. In this study, we proposed a demand side energy management for a grid connected household with a locally generated photovoltaic energy. To ensure efficient household energy management, smart scheduling of electrical appliances has also been presented.</t>
  </si>
  <si>
    <t>• Data</t>
  </si>
  <si>
    <t>Aditya (2012)</t>
  </si>
  <si>
    <t>SmartCharge: cutting the electricity bill in smart homes with energy storage</t>
  </si>
  <si>
    <t>Aduda (2016)</t>
  </si>
  <si>
    <t>Demand side flexibility: Potentials and building performance implications</t>
  </si>
  <si>
    <t>Due to their significant energy demand, buildings are critical in efforts towards attaining the much needed operational flexibility in electrical power grid occasioned by increased decentralized renewable energy integration. In a departure from past studies which are often biased towards power systems performance, this paper presents key building performance implications when used within the context of electricity demand-side management (DSM) programs to provide power systems flexibility services to the smart-grid. Focusing on office buildings and using an average-sized office building as test-bed, their potential as a source of demand-side flexibility in terms of building specific parameters such as power demand, energy consumption, limits of operational flexibilities, systems' response times, indoor comfort, comfort recovery time and availability are evaluated and discussed. Analysis of field study data demonstrates that office buildings could effectively serve as a source of power flexibility. However, variation in indoor air quality and thermal comfort performance across various zones within the building may complicate estimation of demand side flexibility potential, its acceptability and operation at building level. This emphasizes the need of taking into consideration case study based specifics when using buildings to service power flexibility requirement. [All rights reserved Elsevier].</t>
  </si>
  <si>
    <t>• Heating and cooling</t>
  </si>
  <si>
    <t>Ahmad (2018)</t>
  </si>
  <si>
    <t>A compendium of performance metrics, pricing schemes, optimization objectives, and solution methodologies of demand side management for the smart grid</t>
  </si>
  <si>
    <t>The curtailing of consumers peak hours demands and filling the gap caused by the mismatch between generation and utilization in power systems is a challenging task and also a very hot topic in the current research era. Researchers of the conventional power grid in the traditional power setup are confronting difficulties to figure out the above problem. Smart grid technology can handle these issues efficiently. In the smart grid, consumer demand can be efficiently managed and handled by employing demand-side management (DSM) algorithms. In general, DSM is an important element of smart grid technology. It can shape the consumers electricity demand curve according to the given load curve provided by the utilities/supplier. In this survey, we focused on DSM and potential applications of DSM in the smart grid. The review in this paper focuses on the research done over the last decade, to discuss the key concepts of DSM schemes employed for consumers demand management. We review DSM schemes under various categories, i.e., direct load reduction, load scheduling, DSM based on various pricing schemes, DSM based on optimization types, DSM based on various solution approaches, and home energy management based DSM. A comprehensive review of DSM performance metrics, optimization objectives, and solution methodologies is also provided in this survey. The role of distributed renewable energy resources (DERs) in achieving the optimization objectives and performance metrics is also revealed. The unpredictable nature of DERs and their impact on DSM are also exposed. The motivation of this paper is to contribute by providing a better understanding of DSM and the usage of DERs that can satisfy consumers electricity demand with efficient scheduling to achieve the performance metrics and optimization objectives. 2018 by the authors.</t>
  </si>
  <si>
    <t>Ahmed (2017)</t>
  </si>
  <si>
    <t>ICT and renewable energy: a way forward to the next generation telecom base stations</t>
  </si>
  <si>
    <t>The tremendous growth in technology is also causing global warming due to harmful greenhouse gas emissions. The Information and Communication Technology (ICT) sector is one of the fastest growing, having the greatest impact on almost every other technology. Energy efficiency and reduction in global warming is now a desire and realization by all key players associated with this technology. Not only there is scope for energy efficiency in ICTs itself but it can also help other sectors in becoming smart i.e., energy efficient. Smart buildings, smart motors, smart logistics and smart grids are being realized with the incorporation of information and communication technologies. The ICT industry is equally aware of the potential benefits of renewable energy sources (RES) in making the future systems greener and sustainable. This is quite evident from the research that is going on towards sustainable ICT solutions, as reviewed in this paper. Not only renewable energy is applicable to large scale applications like telecom base stations (BS), it is also applicable to small and medium scale systems and devices like computer peripherals and electric vehicles. In order to explore the evident potential of RES, all aspects of renewable energy are being addressed by the researchers. These aspects can broadly be categorized as generation, distribution, management and most significantly application of renewable energy. This paper takes a broader look at both aspects in which ICTs are making our world eco-sustainable i.e., making other technologies smarter and incorporating renewable energy sources wherever possible.</t>
  </si>
  <si>
    <t>Ahrens (2017)</t>
  </si>
  <si>
    <t>Transition to Very High Share of Renewables in Germany</t>
  </si>
  <si>
    <t>The objective of this paper is to show that the German way towards renewable energy production could become an example for successful energy transition in other countries. Based on the Renewable Energy Act (Erneuerbare Energien Gesetz (EEG)) in the year 2000 the most important steps for this transition seemed to be start-ups with relevant and reliable feed-in tariffs, the involvement of many single intelligently and digitally connected producers to form a kind of swarm-energy. In addition regional smart grids, a national grid structure with sufficient capacity, and, last but not least, implementation of energy efficiency tools in the building, construction and transport sector, are necessary driving sources.</t>
  </si>
  <si>
    <t>Airul (2017)</t>
  </si>
  <si>
    <t>Improving Power Consumption of Wireless Home Automation System with Secured Smart Energy Controller</t>
  </si>
  <si>
    <t>Aki (2017)</t>
  </si>
  <si>
    <t>Demand-Side Resiliency and Electricity Continuity: Experiences and Lessons Learned in Japan</t>
  </si>
  <si>
    <t>In March 2011, Japan suffered devastating damage from the Great East Japan Earthquake (GEJE) and accompanying tsunami, which caused massive blackouts affecting 8.5 million customers. Damage to power stations, including Fukushima Daiichi Nuclear Power Station, caused a long-term, nationwide power shortage. Other infrastructure and customer facilities were damaged as well. Demand-side resiliency means the availability of electricity to consumers, which is an important factor that affects business continuity. Onsite generation and microgrids have been recognized as important measures that improve resiliency; successful real-life applications of these technologies, such as the Sendai Microgrid and Roppongi Hills, have increased after the GEJE. Metrics on the importance of loads or facilities and resiliency are needed to encourage investment by supporting business operators' decision making and enabling quantitative analyses of the tradeoff between cost and resiliency improvement. This paper presents a comprehensive outline of experiences and lessons learned from the GEJE from the viewpoint of demand-side resiliency-or the availability of electricity to consumers. Damage to power systems and power supply capability through power source loss, best practices (including microgrids), and post-disaster responses and lessons learned are all examined.</t>
  </si>
  <si>
    <t>Akribopoulos (2013)</t>
  </si>
  <si>
    <t>Smart energy monitoring and management in large multi-office building environments</t>
  </si>
  <si>
    <t>Alae (2018)</t>
  </si>
  <si>
    <t>Comparison Study the Management of Fuel Cell Power and Battery State-of-Charge for Smart Home</t>
  </si>
  <si>
    <t>Managing the distribution of electrical energy in a multi-source system (Smart Home) is essential for future smart cities, which reduces the dependency on the traditional electricity grid. In this paper, a hybrid power system is proposed consisting of a hydrogen fuel cell and a storage system. The latter will be used as support during the period of high energy demand to power a smart home. The presence of these two energy sources requires the global system to be governed by a control strategy. This strategy determines the energy distribution between the source and the load by optimally modeling system with satisfaction of constraints such as the state of charge (Soc), the storage system and the hydrogen consumption. Two energy management strategies have been developed: The Equivalent Consumption Minimization Strategy (ECMS) and the state machine method. The simulation was performed on MATLAB/Simulink to show performance in terms of hydrogen consumption and the state of charge (SOC) of the systems battery.</t>
  </si>
  <si>
    <t>Alahakoon (2016)</t>
  </si>
  <si>
    <t>Smart Electricity Meter Data Intelligence for Future Energy Systems: A Survey</t>
  </si>
  <si>
    <t>Smart meters have been deployed in many countries across the world since early 2000s. The smart meter as a key element for the smart grid is expected to provide economic, social, and environmental benefits for multiple stakeholders. There has been much debate over the real values of smart meters. One of the key factors that will determine the success of smart meters is smart meter data analytics, which deals with data acquisition, transmission, processing, and interpretation that bring benefits to all stakeholders. This paper presents a comprehensive survey of smart electricity meters and their utilization focusing on key aspects of the metering process, different stakeholder interests, and the technologies used to satisfy stakeholder interests. Furthermore, the paper highlights challenges as well as opportunities arising due to the advent of big data and the increasing popularity of cloud environments. 2005-2012 IEEE.</t>
  </si>
  <si>
    <t>Alam (2019)</t>
  </si>
  <si>
    <t>Peer-to-peer energy trading among smart homes</t>
  </si>
  <si>
    <t>This paper evaluates the impact of Peer-to-Peer (P2P) energy trading among the smart homes in a microgrid. Recent trends show that the households are gradually adopting renewables (e.g., photovoltaics) and energy storage (e.g., electric vehicles) in their premises. This research addresses the energy cost optimization problem in the smart homes which are connected together for energy sharing. The contributions of this paper is threefold. First, we propose a near-optimal algorithm, named Energy Cost Optimization via Trade (ECO-Trade), which coordinates P2P energy trading among the smart homes with a Demand Side Management (DSM) system. Our results show that, for real datasets, 99% of the solutions generated by the ECO-Trade algorithm are optimal solutions. Second, P2P energy trading in the microgrid potentially results in an unfair cost distribution among the participating households. We address this unfair cost distribution problem by enforcing Pareto optimality, ensuring that no households will be worse off to improve the cost of others. Finally, we evaluate the impact of renewables and storage penetration rate in the microgrid. Our results show that cost savings do not always increase linearly with an increase in the renewables and storage penetration rate. Rather they decrease gradually after a saturation point. 2019 Elsevier Ltd</t>
  </si>
  <si>
    <t>Alan (2016)</t>
  </si>
  <si>
    <t>It is too hot: An in-situ study of three designs for heating</t>
  </si>
  <si>
    <t>Smart energy systems that leverage machine learning techniques are increasingly integrated in all aspects of our lives. To better understand how to design user interaction with such systems, we implemented three different smart thermostats that automate heating based on users' heating preferences and real-time price variations. We evaluated our designs through a field study, where 30 UK households used our thermostats to heat their homes over a month. Our findings through thematic analysis show that the participants formed different understandings and expectations of our smart thermostat, and used it in various ways to effectively respond to real-time prices while maintaining their thermal comfort. Based on the findings, we present a number of design and research implications, specifically for designing future smart thermostats that will assist us in controlling home heating with real-time pricing, and for future intelligent autonomous systems. © 2016 ACM.</t>
  </si>
  <si>
    <t>Al-Anbagi (2014)</t>
  </si>
  <si>
    <t>Priority- and Delay-aware Medium Access for Wireless Sensor Networks in the Smart Grid</t>
  </si>
  <si>
    <t>Monitoring smart-grid assets in a timely manner is highly desired for emerging smart-grid applications such as transformer monitoring, capacitor bank control, plug-in hybrid-electric-vehicle load management, and power quality assessment. Wireless sensor and actor networks (WSANs) are anticipated to be widely utilized in a wide range of smart-grid applications due to their numerous advantages along with their successful adoption in various critical areas including military and health. For resource-constrained WSANs, transmitting delay-critical data from smart-grid assets calls for data prioritization and delay responsiveness. In this paper, we introduce two medium-access approaches, namely, delay-responsive cross-layer (DRX) data transmission and fair and delay-aware cross-layer (FDRX) data transmission, which aim to address the delay and service requirements of smart grids. DRX is based on delay-estimation and data-prioritization steps that are performed by the application layer, in addition to the MAC layer parameters responding to the delay requirements of the smart-grid application and the network condition. On the other hand, FDRX incorporates fairness into DRX by preventing a few nodes from dominating the communication channel. We provide a comprehensive performance evaluation of those approaches. We show that DRX reduces the end-to-end delay while FDRX has lower collision rate compared with DRX. We outline the tradeoffs regarding these approaches and draw future research directions for robust communication protocols for smart-grid monitoring applications.</t>
  </si>
  <si>
    <t>Albrecht (2010)</t>
  </si>
  <si>
    <t>Ubiquitous computing for sustainable energy (UCSE2010)</t>
  </si>
  <si>
    <t>Alegria (2014)</t>
  </si>
  <si>
    <t>CERTS microgrid demonstration with large-scale energy storage and renewable generation</t>
  </si>
  <si>
    <t>The Consortium for Electric Reliability Technology Solutions (CERTS) Microgrid concept captures the emerging potential of Distributed Energy Resource (DER) using an automatous plug-and-play approach. CERTS views generation and associated loads as a subsystem or a "Microgrid." The sources can operate in parallel to the grid or can operate in island, providing high levels of electrical reliability. The system can disconnect from the utility during large events (i.e., faults, voltage collapses), but also may disconnect intentionally when the quality of power from the grid falls below certain standards. CERTS Microgrid concepts have been demonstrated at the Alameda County Santa Rita Jail in California. The existing system included a 1-MW fuel cell, 1.2 MW of solar photovoltaic, and two 1.2-MW diesel generators. Adding a 2-MW, 4-MWh storage system, a fast static switch, and a power factor correcting capacitor bank enabled microgrid operation. The islanding and resynchronization methods met all Institute of Electrical and Electronics Engineers Standard 1547 and the reliability requirements of the jail. 2013 IEEE.</t>
  </si>
  <si>
    <t>Aleksandr (2016)</t>
  </si>
  <si>
    <t>The prospects of application of information technologies and the principles of intelligent automated systems to manage the security status of objects of energy supply of smart cities</t>
  </si>
  <si>
    <t>Ali (2019)</t>
  </si>
  <si>
    <t>Prosumer Pricing, Incentives and Fairness</t>
  </si>
  <si>
    <t>• Business and Finance</t>
  </si>
  <si>
    <t>Alohali (2016)</t>
  </si>
  <si>
    <t>Group authentication scheme for neighbourhood area networks (NANs) in smart grids</t>
  </si>
  <si>
    <t>A Neighbourhood Area Network is a functional component of the Smart Grid that interconnects the end user domain with the Energy Services Provider (ESP) domain. It forms the edge of the provider network, interconnecting homes instrumented with Smart Meters (SM) with the ESP. The SM is a dual interface, wireless communication device through which information is transacted across the user (a home) and ESP domains. The security risk to the ESP increases since the components within the home, interconnected to the ESP via the SM, are not managed by the ESP. Secure operation of the SM is a necessary requirement. The SM should be resilient to attacks, which might be targeted either directly or via the network in the home. This paper presents and discusses a security scheme for groups of SMs in a Neighbourhood Area Network that enable entire groups to authenticate themselves, rather than one at a time. The results show that a significant improvement in terms of resilience against node capture attacks, replay attacks, confidentiality, authentication for groups of SMs in a NAN that enable entire groups to authenticate themselves, rather than one at a time.</t>
  </si>
  <si>
    <t>Alper (2015)</t>
  </si>
  <si>
    <t>Managing energy tariffs with agents: a field study of a future smart energy system at home</t>
  </si>
  <si>
    <t>Alper (2016)</t>
  </si>
  <si>
    <t>It is too Hot: An In-Situ Study of Three Designs for Heating</t>
  </si>
  <si>
    <t>Tariff Agent: Interacting with a Future Smart Energy System at Home</t>
  </si>
  <si>
    <t>Aman (2013)</t>
  </si>
  <si>
    <t>Energy management systems: State of the art and emerging trends</t>
  </si>
  <si>
    <t>The electric grid is radically evolving and transforming into the smart grid, which is characterized by improved energy efficiency and manageability of available resources. Energy management (EM) systems, often integrated with home automation systems, play an important role in the control of home energy consumption and enable increased consumer participation. These systems provide consumers with information about their energy consumption patterns and help them adopt energy-efficient behavior. The new generation EM systems leverage advanced analytics and communication technologies to offer consumers actionable information and control features, while ensuring ease of use, availability, security, and privacy. In this article, we present a survey of the state of the art in EM systems, applications, and frameworks. We define a set of requirements for EM systems and evaluate several EM systems in this context. We also discuss emerging trends in this area. 1979-2012 IEEE.</t>
  </si>
  <si>
    <t>Aman (2014)</t>
  </si>
  <si>
    <t>Predicting power needs in smart grids</t>
  </si>
  <si>
    <t>Ambrosio-Albala (2019)</t>
  </si>
  <si>
    <t>Purely ornamental? Public perceptions of distributed energy storage in the United Kingdom</t>
  </si>
  <si>
    <t>Distributed energy storage technologies (DES) are expected to help in decarbonising the power sector, decentralising power sources and meeting the mismatch between the produced and consumed energy. However, the likelihood of the use and acceptance of these technologies will partly hinge on public perceptions. Here, we present results of three focus groups and dialogue from the city of Leeds (UK) held with members the lay public with and without personal experience of technology (photovoltaic panels) about public perceptions of distributed energy storage technologies at household and community scale. We apply and adapt the Energy Cultures framework, which was initially developed for understanding energy behaviours as mediated by individual psychological factors, by practice-based, energy-related culture and infrastructural elements. Accordingly, we connect what people think, do and have in energy contexts, to better understand perceptions of DES technologies as part of a broader renewable energy landscape (culture) that is both materially and socially constructed. We show how a variety of elements such as forms of energy consumption; costs; expectations of family members; previous experiences; perceptions of government and the municipal authority; and expectations about the technologies, are likely to shape acceptance and adoption of battery storage at the household and community level. [All rights reserved Elsevier].</t>
  </si>
  <si>
    <t>Amoroso (2011)</t>
  </si>
  <si>
    <t>Impact of charging efficiency variations on the effectiveness of variable-rate-based charging strategies for electric vehicles</t>
  </si>
  <si>
    <t>The huge energy demand coming from the increasing diffusion of plug-in electric vehicles (PEVs) poses a significant challenge to electricity utilities and vehicle manufacturers in developing smart charging systems interacting in real time with distribution grids. These systems will have to implement smart charging strategies for PEV batteries on the basis of negotiation phases between the user and the electric utility regarding information about battery chemistries, tariffs, required energy and time available for completing the charging. Strategies which adapt the charging current to grid load conditions are very attractive. Indeed, they allow full exploitation of the grid capacity, with a consequent greater final state of charge and higher utility financial profits with respect to approaches based on a fixed charging rate. The paper demonstrates that the charging current should be chosen also taking into account the effect that different charging rates may have on the charging efficiency. To this aim, the performances of two smart variable-rate-based charging strategies, taken as examples, are compared by considering possible realistic relationships between the charging efficiency and the charging rate. The analysis gives useful guidelines for the development of smart charging strategies for PEVs as well as for next-generation battery charging and smart grid management systems. 2011 Elsevier B.V.</t>
  </si>
  <si>
    <t>• Mobility</t>
  </si>
  <si>
    <t>An ETI Perspective:... (2017)</t>
  </si>
  <si>
    <t>An ETI Perspective: The importance of local energy planning to the decarbonisation of heat</t>
  </si>
  <si>
    <t>Anand (2015)</t>
  </si>
  <si>
    <t>Locating and Sizing Smart Meter Deployment in Buildings</t>
  </si>
  <si>
    <t>Anandalakshmi (2012)</t>
  </si>
  <si>
    <t>Flexible power consumption management in smart homes</t>
  </si>
  <si>
    <t>Anastasiadis (2017)</t>
  </si>
  <si>
    <t>Economic benefits from the coordinated control of Distributed Energy Resources and different Charging Technologies of Electric Vehicles in a Smart Microgrid</t>
  </si>
  <si>
    <t>In the near future, Electric Vehicles (EVs') penetration is expected to rise, making the study of their local level effects imperative. EVs is a new, promising, technology which will offer cleaner and more effective means of transportation. On the other hand, EVs can also act as storage devices, thus offering ancillary services to the grid. The optimum operation of Low Voltage (LV) grids, with special emphasis on Smart Microgrids (SM), must be ensured and the financial viability of EVs' penetration is to be assessed. Smart Microgrids seem to be the best solution for the management of modern LV grids with Distributed Energy Resources (DER). The main purpose of this paper is to investigate the economic benefits that can arise from the coordinated control of DER and EVs in SM operation. Absence of distributed resources, and therefore satisfaction of the full load from the upstream network, is considered as the base case. Various pricing policies based on System Marginal Prices (SMPs) are considered. For each scenario, three different charging technologies are examined. All different cases are compared between them to determine which one is the most advantageous in terms of operational cost. [All rights reserved Elsevier].</t>
  </si>
  <si>
    <t>Ancillotti (2013)</t>
  </si>
  <si>
    <t>The role of communication systems in smart grids: Architectures, technical solutions and research challenges</t>
  </si>
  <si>
    <t>The purpose of this survey is to present a critical overview of smart grid concepts, with a special focus on the role that communication, networking and middleware technologies will have in the transformation of existing electric power systems into smart grids. First of all we elaborate on the key technological, economical and societal drivers for the development of smart grids. By adopting a data-centric perspective we present a conceptual model of communication systems for smart grids, and we identify functional components, technologies, network topologies and communication services that are needed to support smart grid communications. Then, we introduce the fundamental research challenges in this field including communication reliability and timeliness, QoS support, data management services, and autonomic behaviors. Finally, we discuss the main solutions proposed in the literature for each of them, and we identify possible future research directions. 2013 Elsevier B.V. All rights reserved.</t>
  </si>
  <si>
    <t>Ancygier (2014)</t>
  </si>
  <si>
    <t>Does Local Energy Mean Renewable? Report from a Survey on the Acceptance for the Development of Renewable Energy Sources Among Polish Local Authorities</t>
  </si>
  <si>
    <t>The reports summarizes the results of a survey conducted among local authorities in Poland in late 2013. The survey has shown a very high support for the development of renewable sources of energy at the local level and low acceptance for coal and nuclear sources of energy. It also illustrated lack of cooperation between communes in Poland and in other countries in the area of energy and climate.</t>
  </si>
  <si>
    <t>Anda (2014)</t>
  </si>
  <si>
    <t>Smart metering for residential energy efficiency: The use of community based social marketing for behavioural change and smart grid introduction</t>
  </si>
  <si>
    <t>Community-based social marketing (CBSM) has shown to be very effective at inducing behavioural change due to its pragmatic approach. It has been found that nonintegrated intensive approaches towards changing individual's behaviour, such as education and economic self-interest are not successful.This paper will explain how a large urban electricity meter replacement program can achieve a reduction in peak demand and overall energy consumption through the use of advanced metering infrastructure (AMI or 'smart meters') coupled with CBSM, which in turn enables the progression towards a 'smart grid'. In order to measure success the following targets were set: Peak demand reduction (peak lopping) of 20% from the households participating in the Behaviour Change Programs (BCPs).Peak demand shifting (load shifting) to reduce energy consumption during 'super peak' by 10% in BCP participating households.Average total energy use reduction of 10% in BCP participating households.The energy efficiency actions discussed with householders during eco-coaching, and other feedback communications, are identified by utilising the information regarding barriers and benefits generated from the research phase prior to coaching. These actions can include referral to other initiatives such as the provision of reduced cost solar PV power systems, direct load control devices for domestic air-conditioners, the time-of-use pricing product, the provision of in-home-displays (IHD) and other devices necessary for development of a 'smart grid'. 2013 Elsevier Ltd.</t>
  </si>
  <si>
    <t>André (2010)</t>
  </si>
  <si>
    <t>Private memoirs of a smart meter</t>
  </si>
  <si>
    <t>Andrea (2018)</t>
  </si>
  <si>
    <t>Social Smart Meter: Identifying Energy Consumption Behavior in User-Generated Content</t>
  </si>
  <si>
    <t>Andreucci (2018)</t>
  </si>
  <si>
    <t>Linking future energy systems with heritage requalification in Smart Cities. On-going research and experimentation in the city of Trento (IT)</t>
  </si>
  <si>
    <t>Future Energy Systems in midsized Italian Smart Cities are highly dependent upon the pursuit of a smarter grid based on active end-user engagement, the use of distributed energy resources and real-time demand response. In Trento, due to its climatic conditions, the issue of smart energy systems is particularly relevant and its future smart electric grid is expected to produce energy efficiency improvements to the city's historic municipal buildings, as well as to private residences and businesses. With the contribution of Trento's Smart City Municipal Office, latest evidence of current approach to urban smart energy systems is presented, highlighting strategies and innovative solutions, benefitting the whole community within the framework of the broader European goals for sustainability. © 2018 Firenze University Press.</t>
  </si>
  <si>
    <t>Ankur (2014)</t>
  </si>
  <si>
    <t>Profiling Energy Consumption in a Residential Campus</t>
  </si>
  <si>
    <t>Anna (2013)</t>
  </si>
  <si>
    <t>Protection of consumer data in the smart grid compliant with the German smart metering guideline</t>
  </si>
  <si>
    <t>Anna (2018)</t>
  </si>
  <si>
    <t>Towards an anonymous incident communication channel for electric smart grids</t>
  </si>
  <si>
    <t>Annamaria (2014)</t>
  </si>
  <si>
    <t>SPELL: affecting thermal comfort through perceptive techniques</t>
  </si>
  <si>
    <t>Annarita (2013)</t>
  </si>
  <si>
    <t>Addressing smart grid cyber security</t>
  </si>
  <si>
    <t>Antimo (2009)</t>
  </si>
  <si>
    <t>Home energy saving through a user profiling system based on wireless sensors</t>
  </si>
  <si>
    <t>Antonio (2018)</t>
  </si>
  <si>
    <t>Feather forking as a positive force: incentivising green energy production in a blockchain-based smart grid</t>
  </si>
  <si>
    <t>Arabkoohsar (2017)</t>
  </si>
  <si>
    <t>Design and analysis of the novel concept of high temperature heat and power storage</t>
  </si>
  <si>
    <t>A major portion of the electricity demand in Denmark is provided by wind farms. As wind power fluctuates sharply, there may be either surplus power or electricity deficit relative to the local demand. Thus, storing the surplus electricity and reclaiming it in demand times can increase the power plant incomes and reliability. On the other hand, as Denmark is one of the countries in which energy consumers are supplied by district heating, the demand for efficient and reliable heat production systems is also high. In this work, a novel and efficient energy storage system capable of providing both heat and electricity is designed and analyzed. This system is a smart combination of a thermal energy storage system and a gas turbine cycle without any combustion chamber. In order to have an optimal configuration, the system is designed based on thermodynamics criteria and net economic revenue. It is shown that the designed system may present an overall energy efficiency of about 90% and an electricity efficiency of approximately 35%. The economic assessment indicates that this innovative high temperature heat and power storage system, even taking into account conservative electricity and heat prices, is very profitable. Copyright 2017 Elsevier Ltd</t>
  </si>
  <si>
    <t>Subcooled compressed air energy storage system for coproduction of heat, cooling and electricity</t>
  </si>
  <si>
    <t>Various configurations of compressed air energy storage technology have received attention over the last years due to the advantages that this technology offers relative to other power storage technologies. This work proposes a new configuration of this technology aiming at cogeneration of electricity, heat and cooling. The new system may be very advantageous for locations with high penetration of renewable energy in the electricity grid as well as high heating and cooling demands. The latter would typically be locations with district heating and cooling networks. A thorough design, sizing and thermodynamic analysis of the system for a typical wind farm with 300 MW capacity in Denmark is presented. The results show a great potential of the system to support the local district heating and cooling networks and reserve services in electricity market. The values of power-to-power, power-to-cooling and power-to-heat efficiencies of this system are 30.6%, 32.3% and 92.4%, respectively. The exergy efficiency values are 30.6%, 2.5% and 14.4% for power, cooling and heat productions. A techno-economic comparison of this system with two of the most efficient previous designs of compressed air energy storage system proves the firm superiority of the new concept. © 2017 Elsevier Ltd</t>
  </si>
  <si>
    <t>Arbolino (2017)</t>
  </si>
  <si>
    <t>THE ROLE OF FISCAL INCENTIVES FOR RENEWABLE ENERGY ON ECONOMIC GROWTH</t>
  </si>
  <si>
    <t>The European Union and National governments have been largely promoting the use of renewable energy sources through financial incentives, to boost investment projects in the sector. The aim of the paper is to assess the use of incentives for renewable energy in Italy and understand its role, as a determinant of economic development, through panel data 2008-2014. The gap between issued and allocated funds shows the difficulty of Italian regions in efficiently using the funds. However, empirically analyses carried out in this study show that even in the case of allocation of the total funds, investments in renewable energy could not be considered as a strong vehicle of economic development.</t>
  </si>
  <si>
    <t>Arentsen (2014)</t>
  </si>
  <si>
    <t>Power to the people: local energy initiatives as seedbeds of innovation?</t>
  </si>
  <si>
    <t>Two decades after the launch of Local Agenda 21 in Rio de Janeiro, we have witnessed the emergence and development of local initiatives in sustainable development. Local energy communities are a clear manifestation of this development. The questions the paper raises are as follows: can local energy initiatives be considered seedbeds of innovation? If so, how can such initiatives lead to innovations in the energy supply?</t>
  </si>
  <si>
    <t>Arif (2018)</t>
  </si>
  <si>
    <t>Overcoming Practical Challenges and Implementing Low-Carbon Heat in the UK: Lessons from the Balanced Energy Network (BEN) at LSBU</t>
  </si>
  <si>
    <t>Abstract The challenge of decarbonisation of UK heating energy by 2050, highlights the need for efficient electric heating and a dramatic increase in the rollout of heat networks. Many studies consider low-carbon heat at a theoretical level, however there is a gap in understanding the implementation challenges, particularly for existing stock. The paper presents the integration of electrified heat into existing building distribution systems and demonstrates how a Balanced Energy Network BEN system can assist in overcoming practical challenges to achieve to retrofit low carbon heat to existing building distribution systems. The BEN system delivers a low-carbon, efficient and sustainable energy solution. It is analysed and evaluated as a concept through to becoming a live project. Key implementation challenges and learning outcomes are discussed. Keywords Balanced Energy Network, Heat Pump, Cold Water Heat Network, Heat Exchanger, Demand Side Response</t>
  </si>
  <si>
    <t>Arnold (2010)</t>
  </si>
  <si>
    <t>Achieving a smart energy ecosystem</t>
  </si>
  <si>
    <t>[...] we believe these new relationships and changing models will be among the more interesting outcomes as the smart energy ecosystem evolves. Systems must be designed to be adaptive and resilient to autonomous, independent, potentially unexpected or non-responsive behaviour of the new participants - whether at scale, as in the case of end-use residential customers, or in bulk, as in large-scale renewable energy sources.\n It also provides a gateway to home area networks, which let home devices react to pricing and load control signals as needed to implement demandresponse programs, as is the case with those devices that use a standard called ZigBee.</t>
  </si>
  <si>
    <t>• Ecosystem</t>
  </si>
  <si>
    <t>Arritt (2011)</t>
  </si>
  <si>
    <t>Distribution system analysis and the future smart grid</t>
  </si>
  <si>
    <t>The smart grid refers to various efforts to modernize the power grid through the application of alternate sources of energy and intelligent devices. The present national interest in smart grid applications has generated many questions concerning the role of distribution engineering in the future. What features do utility engineers need in distribution system analysis tools to support the future smart grid? This paper will discuss some relevant Electric Power Research Institute research in this area that focuses on selected issues related to smart grid analysis relevant to rural utilities. The essential characteristics of distribution system analysis tools to support analysis of these issues are discussed. 2006 IEEE.</t>
  </si>
  <si>
    <t>Artale (2017)</t>
  </si>
  <si>
    <t>Smart interface devices for distributed generation in smart grids: The case of islanding</t>
  </si>
  <si>
    <t>With the increasing presence of distributed generators (DGs), the implementation of a smart sensors and actuators network in distribution grids has become crucial for different monitoring, management, and protection functionalities. For DGs monitoring and control, sensors and actuators are usually embedded in so-called interface devices (IDs) or interface protection systems. Existing IDs lack in communication interfaces both to the electrical energy distribution system operators (DSOs) and to the DGs inverter. In this framework, the authors have developed a new ID solution and a proper communication architecture, which allow implementing new smart functionalities based on the interaction with the DSO, such as remote control of DG power production or islanding detection. Regarding this last aspect, a new islanding algorithm is proposed, based on both local measurements and communications with DSO. The effectiveness of the proposed solution is shown on the real case study of Ustica Island's distribution network. 2017 IEEE.</t>
  </si>
  <si>
    <t>Arun (2018)</t>
  </si>
  <si>
    <t>Smart residential energy management system for demand response in buildings with energy storage devices</t>
  </si>
  <si>
    <t>In the present scenario, the utilities are focusing on smart grid technologies to achieve reliable and profitable grid operation. Demand side management (DSM) is one of such smart grid technologies which motivate end users to actively participate in the electricity market by providing incentives. Consumers are expected to respond (demand response (DR)) in various ways to attain these benefits. Nowadays, residential consumers are interested in energy storage devices such as battery to reduce power consumption from the utility during peak intervals. In this paper, the use of a smart residential energy management system (SREMS) is demonstrated at the consumer premises to reduce the total electricity bill by optimally time scheduling the operation of household appliances. Further, the SREMS effectively utilizes the battery by scheduling the mode of operation of the battery (charging/floating/discharging) and the amount of power exchange from the battery while considering the variations in consumer demand and utility parameters such as electricity price and consumer consumption limit (CCL). The SREMS framework is implemented in Matlab and the case study results show significant yields for the end user.</t>
  </si>
  <si>
    <t>Asghar (2017)</t>
  </si>
  <si>
    <t>Smart meter data privacy: A survey</t>
  </si>
  <si>
    <t>Automated and smart meters are devices that are able to monitor the energy consumption of electricity consumers in near real-time. They are considered key technological enablers of the smart grid, as the real-time consumption data that they can collect could enable new sophisticated billing schemes, could facilitate more efficient power distribution system operation and could give rise to a variety of value-added services. At the same time, the energy consumption data that the meters collect are sensitive consumer information; thus, privacy is a key concern and is a major inhibitor of real-time data collection in practice. In this paper, we review the different uses of metering data in the smart grid and the related privacy legislation. We then provide a structured overview, shortcomings, recommendations, and research directions of security solutions that are needed for privacy-preserving meter data delivery and management. We finally survey recent work on privacy-preserving technologies for meter data collection for the three application areas: 1) billing; 2) operations; and 3) value-added services including demand response. 2017 IEEE.</t>
  </si>
  <si>
    <t>Aslani (2013)</t>
  </si>
  <si>
    <t>Renewable energy supply chain in Ostrobothnia region and Vaasa city: Innovative framework</t>
  </si>
  <si>
    <t>Energy and environmental technology is one of the most important debates among citizens and the government of Finland. As development of renewable energy utilization depends on geographical situation, the policy and strategic decisions of renewable promotion should focus more on regionals studies. Ostrobothnia and its capital Vaasa are among the best regions with high potentials of new renewable energy resources including wind power, smart grids, biofuels, and geothermal energy in Finland. However, high penetration of renewable energies creates challenges from supply chain viewpoint including environmental grid operators and maintain reliable service. This article discusses the development and performance of renewables supply chain in Ostrobothnia region and Vaasa city. The presented framework provides managerial insights to policy makers of governments and municipalities, as well as researchers and other stockholders to consider different aspects of diffusion of renewable energy technologies in the regional levels. The contributions are also beneficial for further studies related to renewable energy development, sources, carriers, and services. 2013 Elsevier Ltd. All rights reserved.</t>
  </si>
  <si>
    <t>Atalik (2014)</t>
  </si>
  <si>
    <t>Multipurpose Platform for Power System Monitoring and Analysis With Sample Grid Applications</t>
  </si>
  <si>
    <t>This paper is devoted to the design and implementation of a multipurpose platform (MPP) for power system monitoring and analysis. This MPP is a novel device, which combines the abilities of a power quality (PQ) analyzer, an event logger, a synchronized phasor measurement unit, and an interarea oscillation identifier, all in one device. The multiple functions of the proposed MPP can serve the needs of the power system operators (SOs) as a wide-area monitoring system to observe the states and stability of the power system, and as a PQ analyzer to monitor the PQ events and parameters, permanently. Furthermore, the algorithms of flicker and harmonic current contributions at a point of common coupling can be embedded on this MPP, to determine the individual contributions of different loads supplied from the same bus. The operational features of the developed MPP have been tested on the Turkish electricity transmission system and its interfaces with the distribution system by installing 450 MPPs and integrating them with a monitoring and control center. The proposed all-in-one MPP can therefore meet the multiple requirements of the power SOs to serve the needs of modern electricity markets and convert an ordinary electricity system to a smart grid.</t>
  </si>
  <si>
    <t>Athanasios (2017)</t>
  </si>
  <si>
    <t>Advanced Economic Control of Electricity-Based Space Heating Systems in Domestic Coalitions with Shared Intermittent Energy Resources</t>
  </si>
  <si>
    <t xml:space="preserve">Over the past few years, Domestic Heating Automation Systems (DHASs) that optimize the domestic space heating control process with minimum user input, utilizing appropriate occupancy prediction technology, have emerged as commercial products (e.g., the smart thermostats from Nest and Honeywell). At the same time, many houses are being equipped with, potentially grid-connected, Intermittent Energy Resources (IERs), such as rooftop photovoltaic systems and/or small wind turbine generators. Now, in many regions of the world, such houses can sell energy to the grid but at a lower price than the price of buying it. In this context, and given the anticipated increase in electrification of heating, the next generation DHASs need to incorporate Advanced Economic Control (AEC). Such AEC can exploit the energy buffer that heating loads provide, in order to shift the consumption of electricity-based heating systems to follow the intermittent energy generation of the house. By so doing, the energy imported from the grid can be minimized and considerable monetary gains for the household can be achieved, without affecting the occupants’ schedule. These benefits can be amplified still further in domestic coalitions, where a number of houses come together and share their IER generation to minimize their cumulative grid energy import. Given the above, in this work we extend a state-of-the-art DHAS, to propose AdaHeat+, a practical DHAS, that, for the first time, incorporates AEC. Our work is applicable to both individual houses and domestic coalitions and comes complete with an allocation mechanism to share the coalition gains. Importantly, we propose an effective heuristic heating schedule planning approach for collective AEC that (i) has a complexity that scales in a linear and parallelizable manner with the coalition size, and (ii) enables AdaHeat+ to handle the distinct preferences, in balancing heating cost and thermal discomfort, of the households. Our approach relies on stochastic IER power output predictions. In this context, we propose a simple and effective formulation for the site-specific calibration of such predictions based on adaptive Gaussian process modeling. Finally, we demonstrate the effectiveness of AdaHeat+ through real data evaluation, to show that collective AEC can improve heating cost-efficiency by up to 60%, compared to independent AEC (and even more when compared to no-AEC). </t>
  </si>
  <si>
    <t>Athena (2014)</t>
  </si>
  <si>
    <t>Smart Cities Data Streams Integration: experimenting with Internet of Things and social data flows</t>
  </si>
  <si>
    <t>Attaviriyanupap (2016)</t>
  </si>
  <si>
    <t>Smart energy system at Obayashi corporation (construction company) technical research institute</t>
  </si>
  <si>
    <t>Aune (2009)</t>
  </si>
  <si>
    <t>The missing link which was already there: Building operators and energy management in non-residential buildings</t>
  </si>
  <si>
    <t>This paper analyses the daily activities of building operators and how they mediate between end-users and technological systems in order to make "their" buildings energy efficient. The empirical data consists of four selected cases of non-residential buildings of different sizes. The paper argues that building operators have the possibility of improving energy efficiency with or without extensive user involvement and with or without advanced technological systems. Starting from the practitioners' point of view a new perspective on the link between facilities management and energy efficiency emerges, which calls into question approaches which focus on either the behavioral or the technical side of a building's energy consumption. [PUBLICATION ABSTRACT]</t>
  </si>
  <si>
    <t>Author (2018)</t>
  </si>
  <si>
    <t>Designing microgrid energy markets: A case study: The Brooklyn Microgrid</t>
  </si>
  <si>
    <t>Avancini (2019)</t>
  </si>
  <si>
    <t>Energy meters evolution in smart grids: A review</t>
  </si>
  <si>
    <t>Intelligent Energy Networks are comprised of devices capable of fulfilling their functions in an energy-efficient fashion and with communication and remote control capabilities. Therefore, some of these devices, such as smart energy meters, become attractive for use in the power generation and distribution industry, achieving the vision of Smart Grids. However, many are the challenges that need to be overcome in order to reach a fully-functional and security-aware smart grid. Providing measurement, control, communication, power, display, and synchronization capabilities shall be no easy task for smart meters. In this context, this paper elaborates on a detailed description of the main functionalities that smart meters must provide, along with the analysis of existing solutions that make use of smart meters for smart grids. Moreover, open challenges in the topic are identified and discussed. By the end of this research piece, the reader should be able to have a detailed view of the capabilities already offered by smart meters and the ones they will have available in order to tackle the challenges smart grids present. 2019 Elsevier Ltd</t>
  </si>
  <si>
    <t>Aylin (2014)</t>
  </si>
  <si>
    <t>SmartD: smart meter data analytics dashboard</t>
  </si>
  <si>
    <t>Bá (2013)</t>
  </si>
  <si>
    <t>A security protocol for information-centric networking in smart grids</t>
  </si>
  <si>
    <t>Baihong (2015)</t>
  </si>
  <si>
    <t>A Contract-based Framework for Integrated Demand Response Management in Smart Grids</t>
  </si>
  <si>
    <t xml:space="preserve">Demand Response (DR) is considered a promising approach to cope with the increasing variability in power grids due to the penetration of renewable energy sources. However, it still remains a challenge to manage the aggregation of a large number of heterogeneous loads to achieve a desired response, especially at a fast time scale. In this paper, we present a system-level modeling and control design approach for DR management in smart grids, by following a contract-based methodology. Given a set of flexible DR loads, capable of adapting their power consumption upon external requests, we find a strategy for an aggregator to optimally track a DR requirement by combining the individual contributions of the DR components. In our framework, both the design requirements and the DR components' interfaces are specified by assume-guarantee contracts expressed using mixed-integer linear constraints. Contracts are used to formulate an optimal control problem, which is solved repeatedly over time, in a receding horizon fashion. We illustrate the effectiveness of our methodology for a set of DR components including fans and pumps, showing that it enables modular development of non-disruptive DR control schemes. </t>
  </si>
  <si>
    <t>Balakrishnan (2012)</t>
  </si>
  <si>
    <t>Online optimization for the smart (micro) grid</t>
  </si>
  <si>
    <t>Balta-Ozkan (2013)</t>
  </si>
  <si>
    <t>The development of smart homes market in the UK</t>
  </si>
  <si>
    <t>Smart homes will be a key component of smart grids as without them the functionalities and capabilities offered at network level will not be realised fully by householders. Yet an extensive body of literature focuses on energy consumption and management services via various demand side management programmes and informs us of a significant variation in the realisation of these benefits to reduce demand. However services which can be enabled via smart technology are much broader than simply energy consumption and management, spanning from assisted living to security to remote monitoring, control and management of appliances and devices. Using a combination of in-depth deliberative public workshops, expert interviews and a review of the existing literature, this paper gives an overview of services that smart homes can offer and reveals key barriers to smart home adoption such as interoperability, deregulated electricity supply industry, UK housing stock characteristics, tenure as well as reliability, security, and cost of smart technologies. The findings indicate a need for a holistic view for the design and delivery of smart home services so that consumers are offered integrated services across energy consumption and management to air quality management to security, allowing for individual or tailored services for householders. [All rights reserved Elsevier].</t>
  </si>
  <si>
    <t>Bartnes (2016)</t>
  </si>
  <si>
    <t>Current practices and challenges in industrial control organizations regarding information security incident management - Does size matter? Information security incident management in large and small industrial control organizations</t>
  </si>
  <si>
    <t>This paper reports on the results of an interview study that surveyed current practices regarding information security incident management in small and large distribution system operators (DSOs) in the Norwegian electric power industry. The findings indicate that current risk perception and preparedness are low, especially among small electricity distribution system operators. Further, small distribution system operators rely heavily on their suppliers should incidents occur. At the same time, small distribution system operators are confident that they can handle the worst-case scenarios. This paper documents current perceptions and discusses the extent to which they are likely to hold given the transition towards smart electric grids. Several recommendations are provided based on the findings and the accompanying discussion. In particular, small distribution system operators should strengthen the collaboration with their information technology (IT) suppliers and other small distribution system operators. Furthermore, distribution system operators in general should establish written documentation of procedures, perform preparedness exercises and improve detection capabilities in control systems. [All rights reserved Elsevier].</t>
  </si>
  <si>
    <t>Bartnes (2017)</t>
  </si>
  <si>
    <t>Challenges in IT security preparedness exercises: A case study</t>
  </si>
  <si>
    <t>The electric power industry is currently implementing major technological changes in order to achieve the goal of smart grids. However, these changes are expected to increase the susceptibility of the industry to IT security incidents. IT security preparedness exercises are not commonly performed in the electric power industry, even though this industry is considered part of society's critical infrastructure. Resolving an IT security incident requires inter-departmental collaborations between various categories of personnel, and to successfully achieve this, training is required. The process of preparing a response to incidents enhances the nature of collaboration, coordination, and communication within an organization. Our objective is to understand the challenges faced when performing IT security preparedness exercises, as challenges experienced during these exercises affect the response process during a real incident. By improving the exercises, the response capabilities would be strengthened accordingly. We have designed a multiple-case study with six teams in three organizations. We collected data by performing semi-structured interviews, participant observations, and from process artifacts. We identified six main challenges involving team composition and external expert involvement, goal definition, documentation, and time management. In summary, there are many ways of conducting preparedness exercises. Therefore, organizations need to both optimize current exercise practices and experiment with new ones in order to ensure continuous learning and improvement; hence, they can be adequately prepared to respond to IT security incidents. 2016 Elsevier Ltd</t>
  </si>
  <si>
    <t>Basina (2018)</t>
  </si>
  <si>
    <t>Brownout Based Blackout Avoidance Strategies in Smart Grids</t>
  </si>
  <si>
    <t>Batey (2016)</t>
  </si>
  <si>
    <t>From calculated to real energy savings performance evaluation: an ICT-based methodology to enable meaningful do-it-yourself data collection</t>
  </si>
  <si>
    <t>Issue Title: IEPPEC 2014: New Perspectives from the Evaluation Community Evaluating the effectiveness of policy implementation requires measured impact data. Energy-efficiency programmes base their impact assessment on predicted performance, understandably, to know what a programme will deliver before deciding to go ahead. However, in many of the cases that we analysed, post-intervention evaluation did not include an attempt to compare predicted savings impacts with achieved savings. In spite of several good practices in amongst others in the USA, this is not uncommon. In many cases, implementation is structured around calculated savings, using economic payback times, which are then not realised. This causes the policy to fail in its long-term aim of energy efficiency, even though its short-term aims (customer uptake, investment in saving measures) were achieved. The case studies investigated in this paper identified not only political and economic reasons behind these problems but also practical limitations in collecting measured data on a large scale. Advances in social networking, connecting large numbers of people and their information together, offer a route to a solution, but one with implications and risks attached. This paper explores these themes through analysis of results produced by an in-depth policy review carried out as part of implementing agreement Task 24 (behaviour change) of the International Energy Agency (IEA) demand side management (DSM) programme. This multi-themed work is a result of an open collaborativeor socialapproach to analysis and evaluation.</t>
  </si>
  <si>
    <t>Batista (2013)</t>
  </si>
  <si>
    <t>Photovoltaic and wind energy systems monitoring and building/home energy management using ZigBee devices within a smart grid</t>
  </si>
  <si>
    <t>The actual electric grid was developed to offer electricity to the clients from centralized generation, so with large-scale distributed renewable generation there is an urgent need for a more flexible, reliable and smarter grid. The wireless technologies are becoming an important asset in the smart grid, particularly the ZigBee devices. These smart devices are gaining increased acceptance, not only for building and home automation, but also for energy management, efficiency optimization and metering services, being able to operate for long periods of time without maintenance needs. In this context, this paper provides new comprehensive field tests using open source tools with ZigBee technologies for monitoring photovoltaic and wind energy systems, and also for building and home energy management. Our experimental results demonstrate the proficiency of ZigBee devices applied in distributed renewable generation and smart metering systems. [All rights reserved Elsevier].</t>
  </si>
  <si>
    <t>Battarra (2016)</t>
  </si>
  <si>
    <t>Planning in the era of Information and Communication Technologies. Discussing the "label: Smart" in South-European cities with environmental and socio-economic challenges</t>
  </si>
  <si>
    <t>This paper presents lessons learnt through empirical research work developed in three metropolitan cities in South Italy aimed at exploring if and how the "Smart" framework might improve urban planning in cities with lacks in planning processes. Authors argue that organized networks of citizens (such as non-profit organizations or private associations) together with networks of institutions (such as partnerships amongst municipalities or universities) are needed in order to improve the smartness of a city; technologies are framed as opportunities and supports for more inclusive and informed decision-making processes, i.e. as a tool, rather than as a goal, for effective smartness. The paper discusses the primary findings of a Research Project conducted at the Department of Civil, Architectural and Environmental Engineering (DICEA), University of Naples, titled "Smart Energy Master for the Energy Management of Territory" funded by EU.The methodology is based on the case-study method, whose sources of evidence are: quantitative indicators, archival documents, and excerpts from interviews with key stakeholders. In detail, the paper focuses on three Southern Italian cities (Reggio Calabria, Catania and Palermo), which have been clustered for similar challenges they have to face, in relation to their geographical proximity and cultural features. Findings show the twofold use of technologies for cities: on the one hand, technology may be perceived as a panacea and Smart initiatives may be isolated and episodic experiments; on the other, technologies may be critically incorporated in complex policies and initiatives aimed at regenerating urban areas holistically, and Smart initiatives may be coordinated and well-connected experiences. Authors argue that the second cases are feasible approaches for improving urban planning in challenging South-European contexts. Copyright 2015 Elsevier B.V.</t>
  </si>
  <si>
    <t>Bayod-Rujula (2017)</t>
  </si>
  <si>
    <t>Recent developments of photovoltaics integrated with battery storage systems and related feed-in tariff policies: a review</t>
  </si>
  <si>
    <t>The paper presents a review of the recent developments of photovoltaics integrated with battery storage systems (PV-BESs) and related to feed-in tariff policies. The integrated photovoltaic battery systems are separately discussed in the regulatory context of Germany, Italy, Spain, United Kingdom, Australia, and Greece; the attention of this paper is focused on those integrated systems subject to incentivisation policies such as feed-in tariff. Most of the contributions reported in this paper consider already existing incentive schemes; the remaining part of the contributions proposes interesting and novel feed-in tariff schemes. All the contributions provide an important resource for carrying out further research on a new era of incentive policies in order to promote storage technologies and integrated photovoltaic battery systems in smart grids and smart cities. Recent incentive policies adopted in Germany, Italy, Spain, and Australia are also discussed.</t>
  </si>
  <si>
    <t>Bayram (2014)</t>
  </si>
  <si>
    <t>A survey on communication technologies and requirements for internet of electric vehicles</t>
  </si>
  <si>
    <t>Abstract: Electric vehicles (EVs) are becoming a more attractive transportation option, as they offer great cost savings, decrease foreign oil dependency, and reduce carbon emissions. However, varying temporal and spatial demand patterns of EVs threatens power grid operations and its physical components. Thus, the ability of the power grid to handle the potential extra load has become a major factor in the mainstream success. In order for this integration to occur seamlessly, the power grid and the consumers need to be coordinated in harmony. In this paper, we address the critical challenges introduced by the penetration of EVs, systematically categorize the proposed frameworks for demand management, and the role of information and communication technologies in the solution process. We provide a comprehensive survey on the communication requirements, the standards and the candidate technologies towards the Internet of electric vehicles (IoEV). This survey summarizes the current state of research efforts in electric vehicle demand management and aims to shed light on the continued studies. 2014, Bayram and Papapanagiotou; licensee Springer.</t>
  </si>
  <si>
    <t>Beibei (2018)</t>
  </si>
  <si>
    <t>On Reliability Analysis of Smart Grids under Topology Attacks: A Stochastic Petri Net Approach</t>
  </si>
  <si>
    <t>Benjamin (2019)</t>
  </si>
  <si>
    <t>Semi-Automatic Generation and Labeling of Training Data for Non-intrusive Load Monitoring</t>
  </si>
  <si>
    <t>Benoî (2016)</t>
  </si>
  <si>
    <t>Decentralized optimization of energy exchanges in an electricity microgrid</t>
  </si>
  <si>
    <t>Benysek (2012)</t>
  </si>
  <si>
    <t>Electric vehicle charging infrastructure in Poland</t>
  </si>
  <si>
    <t>This article describes the current state of development and future direction in the market for electric vehicles in Poland, with respect to the charging infrastructure. The authors have concentrated above all on the assumptions and results of ventures to-date in this field. There has also been conducted an analysis of the influence of electric vehicle development, in part concerning the charging infrastructure, on the Polish power system. In addition, this article outlines the potential for using electric vehicle charging terminals, in developing Semi Smart systems at the level of low-voltage distribution grids. [All rights reserved Elsevier].</t>
  </si>
  <si>
    <t>Berkhout (2013)</t>
  </si>
  <si>
    <t>Local energy systems: evaluating network effectiveness for transformation in British Columbia, Canada</t>
  </si>
  <si>
    <t>Local governments across the Canadian province of British Columbia have begun to implement measures to achieve energy and greenhouse gas emission reduction targets. Among these, a handful of communities have emerged as leaders, supported by a network of organisations across sectors and scales. This study uses a social network analysis approach to explore the nature and extent of this network, coupled with qualitative interview data to determine its effectiveness. The study reveals that while the network is providing important resources and information, leading governments require specific forms of support to push innovative policies and actions further. In addition, though a shared vision of integrated local energy systems is emerging across the province, the lack of a systemic integration of goals across scales has created significant legislative barriers at the local scale.</t>
  </si>
  <si>
    <t>Berry (2017)</t>
  </si>
  <si>
    <t>Finding faults and influencing consumption: the role of in-home energy feedback displays in managing high-tech homes</t>
  </si>
  <si>
    <t>In the context of reducing household greenhouse gas emissions, in-home energy feedback displays have been trialled as a mechanism to assist households to monitor and change energy-use behaviour. As we move towards technology-rich zero-energy homes, the challenge of managing energy use and electricity generation systems will increase and a new role for in-home feedback displays may emerge. This paper describes the in-home display and monitoring systems installed in a near-net zero-energy residential estate and provides a summary of the energy-use data generated by the systems. It also draws on 25 in-depth interviews to discuss the residents' attitudes towards, and experiences interacting with, the in-home feedback display and energy management system. Residents describe how the feedback displays assist them to understand their end-use energy behaviour, reduce net energy use and assess whether household appliances and renewable energy systems are operating correctly. The role of energy system fault identification is highlighted by many interviewees, where the feedback displays provide the means to monitor system performance, identify system failures and maintain low-energy-use outcomes.</t>
  </si>
  <si>
    <t>Bharathan (2015)</t>
  </si>
  <si>
    <t>Zodiac: Organizing Large Deployment of Sensors to Create Reusable Applications for Buildings</t>
  </si>
  <si>
    <t>Bhela (2018)</t>
  </si>
  <si>
    <t>Enhancing Observability in Distribution Grids Using Smart Meter Data</t>
  </si>
  <si>
    <t>Due to limited instrumentation, distribution grids are currently challenged by observability issues. On the other hand, smart meter data are communicated to utility operators from nodes with renewable generation and elastic demand. This paper employs grid data from metered buses toward inferring the underlying grid state. System nodes are partitioned into buses with time-varying injections that are assumed metered, and buses with relatively stationary conventional loads that are non-metered. Exploiting the variability at metered buses and the stationarity of conventional loads, the novel idea here is to solve the non-linear power flow (PF) equations jointly over consecutive time instants. By putting forth a coupled formulation of the PF problem (CPF), grid states can be recovered by metering fewer buses. An intuitive and easily verifiable rule pertaining to the locations of (non-)metered buses on the physical grid is shown to be a necessary and sufficient criterion for local observability in radial networks. To account for noisy smart meter readings, a coupled power system state estimation (CPSSE) problem is further devised. Both CPF and CPSSE tasks are tackled via augmented semi-definite program relaxations. The observability criterion along with the CPF and CPSSE solvers are numerically corroborated using randomly generated and actual solar and load data on the IEEE 34-bus benchmark feeder.</t>
  </si>
  <si>
    <t>Bianco (2015)</t>
  </si>
  <si>
    <t>Enel Distribuzione projects for renewable energy sources integration in distribution grid</t>
  </si>
  <si>
    <t>The integration of the dispersed generation, based on constantly increasing renewable energy sources, is one of the biggest challenges of the modern distribution system operator. Enel Distribuzione, that operate the 85% of the Italian distribution grid with 33 million customers, connected more than 25 GW of dispersed generations, mainly based on renewable energy sources, in Italy up to 2013; these numbers are most impressive taking into account that the consumption peak for medium voltage and low voltage distribution networks was 40 GW during the 2007 (the period before the economical crisis and with very small dispersed generation connected). The original design of Enel Distribuzione networks is radial and does not consider interconnection of any generation with significant size. In a radial feeder, the power flows unidirectionally from a single source to the loads. The penetration of dispersed generation into the feeder can cause a flow reversal. This flow reversal violates the concept of "radial design" and has a significant impact on the operation of the feeder and, in particular, on the protection systems and on the voltage regulation. In this scenery, Enel Distribuzione implemented and is implementing several large area demonstrations to test innovative smart grid technologies, in particular for dispersed generation integration. In this paper, two of these projects are presented focusing on the innovative solutions for voltage regulation and dispersed generation dispatching. 2014 Elsevier B.V. All rights reserved.</t>
  </si>
  <si>
    <t>Bie (2011)</t>
  </si>
  <si>
    <t>Review on reliability evaluation of new distribution system with micro-grid</t>
  </si>
  <si>
    <t>The features of distributed generation and micro-grid are described and the new research progress of micro-grid is summarized. The integration of micro-grid changes the radial topology of distribution system and causes the bidirectional power flow. The island operation of micro-grid and the uncertainty of distributed generation output power within micro-grid bring new problems to the reliability assessment of distribution system. Limitations of current researches are summarized, such as the distribution generation modeling without the interactions between micro-grid and distribution system, the islanding strategy and the load modeling, which impede the application to micro-grid. Some research topics are proposed for the reliability assessment of micro-grid and distribution system with micro-grid: reliability assessment index system of the new distribution system with micro-grid; micro-grid operation modes and operating characteristics and their influences on distribution system; reliability modeling for distributed generation and micro-grid considering their operating characteristics; reliability assessment model of distribution system with multiple power sources and its accurate and efficient algorithm.</t>
  </si>
  <si>
    <t>Biegel (2013)</t>
  </si>
  <si>
    <t>Primary Control by ON/OFF Demand-Side Devices</t>
  </si>
  <si>
    <t>We consider an aggregator managing a portfolio of ON/OFF demand-side devices. The devices are able to shift consumption in time within certain energy limitations; moreover, the devices are able to measure the system frequency and switch ON and OFF accordingly. We show how the aggregator can manage the portfolio of devices to collectively provide a primary reserve delivery in an unbundled liberalized electricity market setting under current regulations. Furthermore, we formulate a binary linear optimization problem that minimizes the aggregator's cost of providing a primary reserve delivery of a given volume, and demonstrate this method on numerical examples.</t>
  </si>
  <si>
    <t>Binns (2014)</t>
  </si>
  <si>
    <t>Low grade heat recovery at process sites and local energy systems</t>
  </si>
  <si>
    <t>Bird (2015)</t>
  </si>
  <si>
    <t>The role of domestic and small and medium enterprise customers</t>
  </si>
  <si>
    <t>The Customer-Led Network Revolution project, funded via the Low Carbon Networks Fund, was a smart grid project led by Northern Powergrid in partnership with British Gas, Durham University, Newcastle University and EA Technology. It was designed to test a range of customer-side solutions (innovative tariffs and load control incentives) alone and in combination with networkside technology (including voltage control, real-time thermal rating and storage). The project was designed to deliver robust learning that would be applicable to a high percentage of GB networks and demographic groups. More than 13,000 domestic, SME, industrial and commercial and merchant generator customers took part in the project, which involved trialling innovative smart grid solutions on the Northern Powergrid’s electricity network and trialling novel commercial arrangements to encourage customer flexibility. Learning from the project will help distribution network operators (DNOs) find cost-effective ways to manage the introduction of low carbon technologies like solar PV, heat pumps and electric vehicles and ensure customers continue to receive a safe, secure and affordable electricity supply now, and in a low carbon future. The project tested the flexibility in the ways customers generate and use electricity and how DNOs can find ways to reduce customers’ energy costs and carbon footprint in the years to come. The project was designed to predict future loading patterns as the country moves towards a low carbon future and to research novel network and commercial tools and techniques and to establish how they can be integrated to accommodate the growth of low carbon technologies in the most efficient manner. The project trialled new network monitoring techniques to measure power flow, voltage and harmonics, trialling alternative smarter solutions that employ active network management and customer engagement to increase network capacity and/or modify load patterns and it developed new planning and design decision support tools for engineers.</t>
  </si>
  <si>
    <t>Blanchet (2015)</t>
  </si>
  <si>
    <t>Struggle over energy transition in Berlin: How do grassroots initiatives affect local energy policy-making?</t>
  </si>
  <si>
    <t>This paper examines the growing role of grassroots initiatives in the governance of urban energy systems. In recent years, research has increasingly underlined the potential for sustainable innovation of community-led bottom-up actions but has at the same time underestimated their potential impact on the governance of energy systems. Based on a strategic action field framework (SAF), this paper analyses the conflicts over the remunicipalisation of Berlin's electricity grid and investigates the creation and strategic development of two grassroots initiatives as well as their interaction with the local government and the established grid operator. We argue that grassroots initiatives have an important impact on the local energy system, not just through their influence on the implementation of local energy policy but above all by their framing of a specific vision of a local energy transition. The paper discusses the scope and limits of such initiatives in an urban context. 2014 Elsevier Ltd.</t>
  </si>
  <si>
    <t>Blarke (2013)</t>
  </si>
  <si>
    <t>SuperGrid or SmartGrid: Competing strategies for large-scale integration of intermittent renewables?</t>
  </si>
  <si>
    <t>This paper defines and compares two strategies for integrating intermittent renewables: SuperGrid and SmartGrid. While conventional energy policy suggests that these strategies may be implemented alongside each other, the paper identifies significant technological and socio-economic conflicts of interest between the two.The article identifies differences between a domestic strategy for the integration of intermittent renewables, vis-a-vis the SmartGrid, and a cross-system strategy, vis-a-vis the SuperGrid. Policy makers and transmission system operators must understand the need for both strategies to evolve in parallel, but in different territories, or with strategic integration, avoiding for one strategy to undermine the feasibility of the other. A strategic zoning strategy is introduced from which attentive societies as well as the global community stand to benefit.The analysis includes a paradigmatic case study from West Denmark which supports the hypothesis that these strategies are mutually exclusive. The case study shows that increasing cross-system transmission capacity jeopardizes the feasibility of SmartGrid technology investments.A political effort is required for establishing dedicated SmartGrid innovation zones, while also redefining infrastructure to avoid the narrow focus on grids and cables. SmartGrid Investment Trusts could be supported from reallocation of planned transmission grid investments to provide for the equitable development of SmartGrid strategies. [All rights reserved Elsevier].</t>
  </si>
  <si>
    <t>Boait (2019)</t>
  </si>
  <si>
    <t>The Practice and Potential of Renewable Energy Localisation: Results from a UK Field Trial</t>
  </si>
  <si>
    <t>The adaptation of electricity demand to match the non-despatchable nature of renewable generation is one of the key challenges of the energy transition. We describe a UK field trial in 48 homes of an approach to this problem aimed at directly matching local supply and demand. This combined a community-based business model with social engagement and demand response technology employing both thermal and electrical energy storage. A proportion of these homes (14) were equipped with rooftop photovoltaics (PV) amounting to a total of 45 kWp; the business model enabled the remaining 34 homes to consume the electricity exported from the PV-equipped dwellings at a favourably low tariff in the context of a time-of-day tariff scheme. We report on the useful financial return achieved by all participants, their overall experience of the trial, and the proportion of local generation consumed locally. The energy storage devices were controlled, with user oversight, to respond automatically to signals indicating the availability of low cost electricity either from the photovoltaics or the time of day grid tariff. A substantial response was observed in the resulting demand profile from these controls, less so from demand scheduling methods which required regular user configuration. Finally results are reported from a follow-up fully commercial implementation of the concept showing the viability of the business model. We conclude that the sustainability of the transition to renewable energy can be strengthened with a community-oriented approach as demonstrated in the trial that supports users through technological change and improves return on investment by matching local generation and consumption.</t>
  </si>
  <si>
    <t>BohumilFrantálaDanVan (2018)</t>
  </si>
  <si>
    <t>Spatial targeting, synergies and scale: Exploring the criteria of smart practices for siting renewable energy projects</t>
  </si>
  <si>
    <t>Policies and strategies to develop renewable energy and the rates of successful deployment vary from country to country. Academic literature is rife with examples of recurring problems and malpractice in the implementation of renewable energy projects. We could see each national and sectoral effort as an ‘experiment’ in the early phase of our attempted transition to a low carbon energy system. What lessons can we learn from a comparative analysis of these experiments? This paper seeks to draw generic lessons not from what has gone wrong but from national case studies that stand out in a best way. Through a European academic network, we have selected and analysed 51 ‘smart practice’ case studies of renewable energy development from 20 countries. We present the outcomes of both qualitative and quantitative analysis of these case studies (smart practice criteria) and discuss a set of generic findings concerning specific types of smart practices and problems of potential transferability of projects to other regions. With regards to policy relevance, the findings can be used for evaluating portfolios of renewable energy projects developed to date and for setting guiding principles for project design, spatial planning and consent by means of cross-national learning and fertilization.</t>
  </si>
  <si>
    <t>Bosich (2018)</t>
  </si>
  <si>
    <t>A Stability Preserving Criterion for the Management of DC Microgrids Supplied by a Floating Bus</t>
  </si>
  <si>
    <t>Direct current (DC) distribution is one of the most important enabling technologies for the future development of microgrids, due to the ease of interfacing DC components (e.g., batteries, photovoltaic systems, and native DC loads) to the grid. In these power systems, the large use of controlled power converters suggests the need of a careful analysis of system stability, as it can be impaired in particular conditions. Indeed, in DC power systems, a destabilizing effect can arise due to the presence of inductor/capacitor (LC) filtering stages (installed for power quality requirements) and high-bandwidth controlled converters, behaving as constant power loads (CPLs). This issue is even more critical when the CPL is potentially fed only by the battery, causing the DC bus to be floating. In this context, Lyapunov theory constitutes a valuable method for studying the system stability of DC microgrids feeding CPLs. Such a theory demonstrates how the region of asymptotic stability (RAS) shrinks as the state of charge of the battery diminishes (i.e., as the bus voltage decreases). Once the accuracy of the RAS is validated by comparing it to the real basin of attraction (BA), numerically derived using continuation methods, a smart power management of the CPL can be proposed to preserve the system stability even in the presence of a low bus voltage. Indeed, a suitably designed criterion for limiting the load power can guarantee the invariance of RAS and BA for each equilibrium point. An electric vehicle was used herein as a particular DC microgrid for evaluating the performance derating given by the power limitation.</t>
  </si>
  <si>
    <t>Broberg (2016)</t>
  </si>
  <si>
    <t>Is our everyday comfort for sale? Preferences for demand management on the electricity market</t>
  </si>
  <si>
    <t>In a European perspective, the electricity markets have been experiencing major changes via deregulation, new technologies and changes in the production mix. Together with the daily and seasonal peak hours on the demand side, the changing markets put pressure on increased flexibility to handle and sustain balance in the grid systems. This paper focuses on the demand side and analyzes preferences related to demand management of Swedish households' energy use. In a web-based choice experiment respondents were faced with three hypothetical electricity contracts. The choices of preferred contracts revealed preferences for attributes related to external control of heating, household electricity and information dissemination (integrity). The results show that people put a substantial value on not being controlled, illustrated by compensations up to thousands of SEK for accepting a contract characterized by external control of energy use in various dimensions. In addition, the results show that household composition, age, gender and income play a role for the perceived discomfort from the external control and information dissemination. 2015 Elsevier B.V.</t>
  </si>
  <si>
    <t>Brown (2018)</t>
  </si>
  <si>
    <t>Smart grid governance: An international review of evolving policy issues and innovations</t>
  </si>
  <si>
    <t>The electric power systems of many industrialized nations are challenged by the need to accommodate distributed renewable generation, increasing demands of a digital society, growing threats to infrastructure security, and concerns over global climate disruption. The smart gridwith a two-way flow of electricity and information between utilities and consumerscan help address these challenges, but various financial, regulatory, and technical obstacles hinder its rapid deployment. An overview of experiences with smart grids policies in pioneering countries shows that many governments have designed interventions to overcome these barriers and to facilitate grid modernization. Smart grid policies include a new generation of regulations and finance models such as regulatory targets, requirements for data security and privacy, renewable energy credits, and various interconnection tariffs and utility subsidies. This article is categorized under: Energy Infrastructure Economics and Policy Energy Policy and Planning Economics and Policy Energy Infrastructure Climate and Environment. 2018 Wiley Periodicals, Inc.</t>
  </si>
  <si>
    <t>Brown (2019)</t>
  </si>
  <si>
    <t>The responses of older adults to smart energy monitors</t>
  </si>
  <si>
    <t>By 2020, every UK household has the option to have a Smart Energy Monitor (SEM) installed, displaying electricity consumption monetarily. The success of the £11 billion scheme in enabling people to reduce energy consumption is questioned amongst researchers and relatively little is known about older adults' (60 + years) responses to SEMs. This paper explores older adult responses to SEM feedback and compares them to those of younger-middle aged adults (25–59 years). A qualitative, interpretative methodology was used with participants from 20 households recording their SEM experiences during one month through a diary, and post-study semi-structured interview allowing methodological triangulation. Data analysis indicated that older adults were generally more aware of their energy use pre-SEM and practiced energy saving behaviours learnt from upbringing. This appeared to result in negligible positive benefits and low engagement with the device. Other limiting factors included lack of technical skills and confidence, and the risk of losing the comfort and convenience of using electrical appliances. The device also triggered negative emotions and depression amongst some older adults surrounding electricity usage, potentially leading to dangerously cold homes. Consequently, the scheme's appropriateness is questioned, especially for older adults, and improvements are suggested for SEMs and the scheme.</t>
  </si>
  <si>
    <t>Buffa (2019)</t>
  </si>
  <si>
    <t>5th generation district heating and cooling systems: A review of existing cases in Europe</t>
  </si>
  <si>
    <t>This article investigates 40 thermal networks in operation in Europe that are able to cover both the heating and cooling demands of buildings by means of distributed heat pumps installed at the customer substations. The technology of thermal networks that work at a temperature close to the ground, can strongly contribute to the decarbonisation of the heating and cooling sector and furthermore exploit a multitude of low temperature heat sources. Nevertheless, the nomenclature used in literature shows that misinterpretations could easily result when comparing the different concepts of thermal networks that operate at a temperature level lower than traditional district heating. The scope of this work is to revise the definitions encountered and to introduce an unambiguous definition of Fifth-Generation District Heating and Cooling networks. A drawback-benefit analysis is presented to identify the pros and cons of such technology. The survey on the current networks shows that on average three Fifth-Generation District Heating and Cooling systems per year have entered the heating and cooling market in the last decade. Pioneer countries in such technology are Germany and Switzerland. For some networks, the assessed Linear Heating Power Demand Density results are lower than the feasibility threshold adopted in traditional district heating. High performances and low non-renewable primary energy factors are achieved in systems that exploit a very high share of renewable or urban excess heat sources. With respect to traditional district heating, the surveyed pumping energy consumptions result one order of magnitude higher, whereas the implemented control strategies can be completely different, leading the network temperature to float freely. © 2019 The Authors</t>
  </si>
  <si>
    <t>Bulkeley (2016)</t>
  </si>
  <si>
    <t>Making a smart city for the smart grid? The urban material politics of actualising smart electricity networks</t>
  </si>
  <si>
    <t>In a growing debate about the smart city, considerations of the ways in which urban infrastructures and their materialities are being reconfigured and contested remain in the shadows of analyses which have been primarily concerned with the management and flow of digitalisation and big data in pursuit of new logics for economic growth. In this paper, we examine the ways in which the ‘smart city’ is being put to work for different ends and through different means. We argue that the co-constitution of the urban as a site for carbon governance and a place where smart energy systems are developed is leading to novel forms of governmental intervention operating at the conjunction of the grid and the city. We seek to move beyond examining the rationales and discourses of such interventions to engage with the ways in which they are actualised in and through particular urban conditions in order to draw attention to their material politics. In so doing, we argue that the urban is not a mere backdrop to transitions in electricity provision and use but central to its politics, while electricity is also critical to the ways in which we should understand the politics of urbanism. © 2016, © The Author(s) 2016.</t>
  </si>
  <si>
    <t>Bulut (2015)</t>
  </si>
  <si>
    <t>Buildings in the future energy system - Perspectives of the Swedish energy and buildings sectors on current energy challenges</t>
  </si>
  <si>
    <t>Buildings are expected to play a key role in the development and operation of future smart energy systems through real-time energy trade, energy demand flexibility, self-generation of electricity, and energy storage capabilities. Shifting the role of buildings from passive consumers to active players in the energy networks, however, may require closer cooperation between the energy and buildings sectors than there is today. Based on 23 semi-structured interviews and a web survey answered by key stakeholders, this study presents the views of the energy and buildings sectors on the current energy challenges in a comparative approach. Despite conflicting viewpoints on some of the issues, the energy and buildings sectors have similar perspectives on many of the current energy challenges. Reducing CO2 emissions is a shared concern between the energy and buildings sectors that can serve as a departure point for inter-sectoral cooperation for carbon-reducing developments, including the deployment of smart energy systems. The prominent energy challenges were identified to be related to low flexibilities in energy supply and use, which limit mutually beneficial cases, and hence cooperation, between the energy and buildings sectors today. © 2015 Elsevier B.V.</t>
  </si>
  <si>
    <t>Buza (2014)</t>
  </si>
  <si>
    <t>CryPLH: Protecting smart energy systems from targeted attacks with a PLC honeypot</t>
  </si>
  <si>
    <t>Smart grids consist of suppliers, consumers, and other parts. The main suppliers are normally supervised by industrial control systems. These systems rely on programmable logic controllers (PLCs) to control industrial processes and communicate with the supervisory system. Until recently, industrial operators relied on the assumption that these PLCs are isolated from the online world and hence cannot be the target of attacks. Recent events, such as the infamous Stuxnet attack [15] directed the attention of the security and control system community to the vulnerabilities of control system elements, such as PLCs. In this paper, we design and implement the Crysys PLC honeypot (CryPLH) system to detect targeted attacks against industrial control systems. This PLC honeypot can be implemented as part of a larger security monitoring system. Our honeypot implementation improves upon existing solutions in several aspects: most importantly in level of interaction and ease of configuration. Results of an evaluation show that our honeypot is largely indistinguishable from a real device from the attacker’s perspective. As a collateral of our analysis, we were able to identify some security issues in the real PLC device we tested and implemented specific firewall rules to protect the device from targeted attacks. © Springer International Publishing Switzerland 2014.</t>
  </si>
  <si>
    <t>Byungho (2016)</t>
  </si>
  <si>
    <t>Cascading attacks against smart grid using control command disaggregation and services</t>
  </si>
  <si>
    <t xml:space="preserve"> In this paper, we propose new types of cascading attacks against smart grid that use control command disaggregation and core smart grid services. Although there have been tremendous research efforts in injection attacks against the smart grid, to our knowledge most studies focus on false meter data injection, and false command and false feedback injection attacks have been scarcely investigated. In addition, control command disaggregation has not been addressed from a security point of view, in spite of the fact that it is becoming one of core concepts in the smart grid and hence analysing its security implications is crucial to the smart grid security. Our cascading attacks use false control command, false feedback or false meter data injection, and cascade the effects of such injections throughout the smart grid subsystems and components. Our analysis and evaluation results show that the proposed attacks can cause serious service disruptions in the smart grid. The evaluation has been performed on a widely used smart grid simulation platform.</t>
  </si>
  <si>
    <t>Cagnano (2017)</t>
  </si>
  <si>
    <t>Prince Electrical Energy Systems Lab: A pilot project for smart microgrids</t>
  </si>
  <si>
    <t>The aim of this paper is to define an organized approach for improving the economic, reliable and secure operation of microgrids operating either in the On-grid or in the Off-grid. According to this methodological approach, a microgrid can be operated into five Operating Modes and five Transitions. Proper management of each of them has been examined and implemented on the existing microgrid developed at the Prince Electrical Energy System Lab of the Polytechnic of Bari. This microgrid can be considered a hard test bed for dynamic stability studies since it is an inertialess system. 2017 Elsevier B.V.</t>
  </si>
  <si>
    <t>Cai (2019)</t>
  </si>
  <si>
    <t>Distributed Robust Hierarchical Power Sharing Control of Grid-Connected Spatially Concentrated AC Microgrid</t>
  </si>
  <si>
    <t>This paper considers the power sharing problem for a grid-connected ac microgrid containing a cluster of spatially concentrated dispatchable distributed generators (DDGs), which are supposed to share the desired power demand according to some prespecified power sharing base. The power sharing problem is formulated as a tracking problem for an interconnected leader-follower multiagent system, which is solved by a novel distributed robust hierarchical control scheme. The proposed control scheme consists of two control levels, i.e., the secondary control and the primary control. The secondary control operates in a slow time scale, where each DDG exchanges information with its neighbors over the communication network to reach a global synchronous signal, according to which the local reference power output for each DDG is determined in proportion to its power sharing base. The primary control operates in a fast time scale, where local robust controller is designed to achieve local reference power output tracking in the presence of uncertain system parameters. It is proven that power sharing for all the DDGs can be achieved autonomously under the proposed control scheme, which is evaluated by comprehensive case studies. 1993-2012 IEEE.</t>
  </si>
  <si>
    <t>Camacho (2016)</t>
  </si>
  <si>
    <t>Tests de recharge rapide et intelligente de batteries pour voitures electriques utilisant des energies renouvelables</t>
  </si>
  <si>
    <t>Electric Vehicles (EV) technologies are still relatively new and under strong development. Although some standardized solutions are being promoted and becoming a new trend, there is an outstanding need for common platforms and sharing of knowledge and core technologies. This paper presents the development of a test platform, including three Li-ion batteries designed for EV applications, and three associated bi-directional power converters, for testing impacts on different advanced loadings of EV batteries. Different charging algorithms/profiles have been tested, including constant current and power, and forced and pulsed power. The aim of the tests has been to study the impact of smart charging and fast charging on the power system, on the battery state of health and degradation, and to find out the limitations of the batteries for a Smart Grid. The paper outlines the advantages and disadvantages of both tests in terms of regulation of the aggregated local power, power capacity and the power exchange with the grid. The smart charging tests performed have demonstrated that even with a simple control algorithm, without any forecasting, it is possible to provide the required charging and at the same time the power system services, reducing the peak power and the energy losses in the power connection line of the power exchange with the national grid. O.M.F.Camacho and L. Mihet-popa, published by IFP Energies nouvelles, 2014.</t>
  </si>
  <si>
    <t>Cambini (2016)</t>
  </si>
  <si>
    <t>Market and regulatory factors influencing smart-grid investment in Europe: evidence from pilot projects and implications for reform</t>
  </si>
  <si>
    <t>Electricity distribution system operators (DSOs) are expected to invest heavily in system innovation in the form of smart grids (SG) in order to help achieve energy policy goals. In this context, regulatory reforms to spur DSOs investments are considered a policy priority. Based on a review of the European regulatory status and using a dataset of 459 innovative SG projects, this study focuses on market and regulatory factors and performs a series of statistical tests to investigate how the different factor levels affecting SG investments in Europe. The results show that (1) lower market concentration in the electricity distribution sector (2) the use of incentive-based regulatory schemes; and (3) the adoption of innovation-stimulus mechanisms are key enablers of SG investments. [All rights reserved Elsevier].</t>
  </si>
  <si>
    <t>Carillo-Aparicio (2013)</t>
  </si>
  <si>
    <t>SmartCity Malaga, a real-living lab and its adaptation to electric vehicles in cities</t>
  </si>
  <si>
    <t>The new energy requirements that will be necessary in the coming years will demand a change in the current paradigm of electricity grids. The need to integrate a higher level of renewable resources to achieve the objectives set by the EU (the famous 20-20-20), flattening the load curve, the imminent arrival of electric vehicles, and the possibility of actively controlling all devices connected to a grid, are some examples of these new challenges. In order to maintain the stability of the distribution network, all medium-voltage lines in the city of Malaga (Spain) have been analyzed and modeled over the past five years, to optimize electric-vehicle charging with the use of available energy during the night valley using pricing signal, control of the electric vehicle charging manager and signals from the Distribution Company, with regard to grid availability (vehicle-charging posts) and available energy. The project has developed new management, control and integration systems for all elements of consumption, production and energy storage over the distribution network. All deployment within the SmartCity Malaga Project of ENDESA includes smartmeters for all customers and new automation and communication systems over the grid connected by a broadband Power Line Communication network. [All rights reserved Elsevier].</t>
  </si>
  <si>
    <t>Carnieletto (2011)</t>
  </si>
  <si>
    <t>Smart grid initiative: A multifunctional single-phase voltage-source inverter</t>
  </si>
  <si>
    <t>The Primary Goal of this article is to discuss the development of intelligent controls for a power electronic inverter capable of interfacing a photovoltaic (PV)-based unit to the utility grid. The inverter is designed as a single-phase, full-bridge converter operating at 120 V, 60 Hz ac. The control functionalities of the inverter are defined under the perspective of the Smart Grid Initiative (SGI) of the U.S. Department of Energy and substantiated via case studies in this article as the ability to supply real and reactive power to local loads, supply real and reactive power to other utility loads up to the rated capacity of the inverter, provide voltage support at the point of common coupling (PCC), store energy in a lead-acid battery bank, and enable the provision of control options to the consumer based on near real-time electricity information obtained from the utility through advanced metering devices. 2011 IEEE.</t>
  </si>
  <si>
    <t>Smart Grid Initiative</t>
  </si>
  <si>
    <t>The Primary Goal of this article is to discuss the development of intelligent controls for a power electronic inverter capable of interfacing a photovoltaic (PV)-based unit to the utility grid. The inverter is designed as a single-phase, full-bridge converter operating at 120 V, 60 Hz ac. The control functionalities of the inverter are defined under the perspective of the Smart Grid Initiative (SGI) of the U.S. Department of Energy and substantiated via case studies in this article as the ability to supply real and reactive power to local loads, supply real and reactive power to other utility loads up to the rated capacity of the inverter, provide voltage support at the point of common coupling (PCC), store energy in a lead-acid battery bank, and enable the provision of control options to the consumer based on near real-time electricity information obtained from the utility through advanced metering devices.</t>
  </si>
  <si>
    <t>Carter (2013)</t>
  </si>
  <si>
    <t>Urban Regeneration, Digital Development Strategies and the Knowledge Economy: Manchester Case Study</t>
  </si>
  <si>
    <t>Issue Title: Special Issue: Smart Cities and the Future Internet in Europe In the late twentieth century, cities like Manchester, seen as the â[euro] original, modernâ[euro](TM) [ 1 ] world industrial city, faced serious challenges in terms of how to respond to the massive economic restructuring that was taking place. On the one hand, Manchester needed to respond to the highest rates of unemployment and social exclusion seen for more than 50Â years, whilst, at the same time, the city wanted to develop innovative and practical solutions which could bring real economic and social benefits to local people. The impact of even more rapid technological change, referred to as the emerging â[euro] information societyâ[euro](TM), which started to impact from the 1980s onwards, exacerbated this dilemma, accelerating the process of restructuring so that within urban areas new economic growth increasingly sat side by side with extremes of poverty, unemployment and other forms of social exclusion. This case study looks at the ways that Manchester, and key players from the city region, including the public sector, business, education and the community sector, responded to this and how those responses over the past 25+ years created new ambitions and aspirations for the city and its citizens. The conclusions focus on the concept of the â[euro] Smart Cityâ[euro](TM) and Manchesterâ[euro](TM)s ideas on creating a more inclusive, creative and sustainable city, including through the imaginative use of digital technologies, applications and services, and a commitment to open innovation and the co-production of new and innovative services.[PUBLICATION ABSTRACT]</t>
  </si>
  <si>
    <t>Castro (2017)</t>
  </si>
  <si>
    <t>Techno-economic assessment of active latent heat thermal energy storage systems with low-temperature district heating</t>
  </si>
  <si>
    <t>Thermal energy storage (TES) is a set of technologies with the potential to enhance the efficiency and flexibility of the 4thgeneration of district heating systems. This study presents a comparative techno-economic assessment of active TES systems suited to operate with low-temperature district heating (LTDH) for short-term heat storage applications. Latent heat systems (LH-TES) are compared qualitatively and quantitatively to water-based sensible heat systems (SH-TES). It is concluded that latent heat TES systems are still more expensive than water-based systems regarding energy storage cost (EUR/kWh) ranging from 1.5 to 4 times more, mainly due to the cost of the storage media. However, considering distributed TES systems integrated to LTDH, small-scale active LH-TES systems will become more cost-competitive as storage media costs are expected to decline in the future. This study represents a step forward in the development and improvement of the DH system through the integration of TES which will play a key role in the future smart energy system. © 2017, Aalborg University press. All rights reserved.</t>
  </si>
  <si>
    <t>Cengiz (2013)</t>
  </si>
  <si>
    <t>Smart Meter and Cost Experiment</t>
  </si>
  <si>
    <t>System that all stakeholders compound the activities (production, transmission, distribution, sale, consumption) to product and to consume quality, constant, reliable and economic electric energy is called Smart Grid (SG) in electric. SG, which its most important component smart meter (Smart Metering-SM), are advanced energy metering devices that give more information than traditional energy meters and that measure the consumption of electric energy. It includes integration techniques and various software applications depending on characteristics of SM electric network. In this study, by giving information about infrastructure of automatic meter, AMI installation levels and its integration to system are explained. An experiment proving the advantages that SM provides to system and consumer has been made and its results have been interpreted.</t>
  </si>
  <si>
    <t>Chang-Hung (2012)</t>
  </si>
  <si>
    <t>Poster: a smart scheduling mechanism for energy saving in android system</t>
  </si>
  <si>
    <t>Chatfield (2016)</t>
  </si>
  <si>
    <t>Smart City Implementation Through Shared Vision of Social Innovation for Environmental Sustainability: A Case Study of Kitakyushu, Japan</t>
  </si>
  <si>
    <t>Environmental sustainability is a critical global issue that requires comprehensive intervention policies. Viewed as localized intervention policy implementations, smart cities leverage information infrastructures and distributed renewable energy smart micro-grids, smart meters, and home/building energy management systems to reduce city-wide carbon emissions. However, theory-driven smart city implementation research is critically lacking. This theory-building case study identifies antecedent conditions necessary for implementing smart cities. We integrated resource dependence, social embeddedness, and citizen-centric e-governance theories to develop a citizen-centric social governance framework. We apply the framework to a field-based case study of Japan's Kitakyushu smart community project to examine the validity and utility of the framework's antecedent conditions: resource-dependent leadership network, cross-sector collaboration based on social ties, and citizen-centric e-governance. We conclude that complex smart community implementation processes require shared vision of social innovation owned by diverse stakeholders with conflicting values and adaptive use of informal social governance mechanisms for effective smart city implementation.</t>
  </si>
  <si>
    <t>Chauhan (2019)</t>
  </si>
  <si>
    <t>Building automation system for grid-connected home to optimize energy consumption and electricity bill</t>
  </si>
  <si>
    <t>This paper proposes an algorithm for coordinated control of the distributed generators integrated to a DC microgrid (DCMG), in islanded and grid connected modes of operation. The proposed DCMG connects photovoltaic (PV) panels, energy storage (i.e. battery bank and hybrid vehicle) and public utility access to supply the load of a house. The integration of distributed sources with DCMG depends on their feed in tariff (i.e low feed in tariff high integration priority). Moreover the microgrid electricity price is the function of feed in tariff of a power source, and their power feed in the DCMG. Therefore, DCMG prices are dynamic. The non energy storable appliance (NESA) and energy storable appliance (ESA) control algorithm has been proposed for load controlling. The electricity price is one of the parameter for ESA control algorithm. The ESA control algorithm shifts the operating time of energy storable appliances without affecting the user comfort to optimize the electricity bill with the same amount of energy consumption. The control action of NESA control algorithm depends on the occupant presence and other parameters such as illumination, temperature in the house. So the NESA control algorithm reduces the energy consumption in the house as well as cost of the energy. The SCADA system is used to interface with the smart sensors of the house and to execute the NESA and ESA control algorithms to switch the appliances. The results from a case study of a home in Alinagar (India) is presented in this paper in order to evaluate the energy efficiency of the load control system and to analyses the luminous, and temperature conditions and occupancy obtained through the application of this technology. The environmental and energy performances, together with the degree of users' satisfaction and acceptance of this control system, were analysed for a day to verify the potentiality and operation of this load control system. The obtained results regarding the potential in savings of energy (31%) and electricity bill (35%) were evaluated taking into account both the monitored annual electric energy consumption (for operation) and the parasitic energy consumption due to the installed devices (sensors and controllers), and were compared with the estimated energy consumption with manual load control. 2018 Elsevier Ltd</t>
  </si>
  <si>
    <t>Chawla (2019)</t>
  </si>
  <si>
    <t>Public awareness and consumer acceptance of smart meters among Polish social media users</t>
  </si>
  <si>
    <t>Both people and things are becoming smarter by the day. Industrial evolution at the peak of the 4.0 phase and indications of 5.0 phase are fascinating. In these circumstances, fulfilling the demand for energy is a challenge faced by countries all over the world. Upgrading the current energy distribution systems with smart grids and smart meters are steps towards facing this challenge, especially for Poland, which is primarily relying on conventional sources of energy. For any innovation or new technology, creating public awareness and consumer acceptance enhances the chance for a fruitful deployment. To achieve this, various communication channels are adopted and social media is found to be one of the most effective tools for it. This study discusses the awareness level and consumer acceptance of social media users in Poland. The source through which they receive information regarding electricity in general and smart meters (SM) in particular and their preferences and willingness about the installation of SM under various conditions are discussed in detail. Findings show that there is low level of public awareness among the respondents which causes them to develop myths, fears and doubts about SM installation in their households. More effort is required from the government as well as from the energy companies in order to increase the public awareness which will result in an increase in consumer acceptance. Based on the results, the article also contains recommendations that can be used by governments as well as energy companies to create a positive feeling about SM to affect consumer behavior. 2019 by the authors.</t>
  </si>
  <si>
    <t>Che (2014)</t>
  </si>
  <si>
    <t>Only connect: Microgrids for distribution system restoration</t>
  </si>
  <si>
    <t>Electricity infrastructure is the cornerstone of every industrialized nation in the world. As the utility grid ages and the demand for electricity grows, the impact of major interruptions of the electricity infrastructure will be more intense. Costly power outages throughout the world caused by natural disasters such as floods and hurricanes have highlighted the importance of reinforcing the electricity infrastructure. A recent study conducted for the U.S. Department of Energy indicated that sustained power interruptions (those lasting more than 5 min) in the United States incur costs of more than US26 billion dollars annually. Power outages caused by Hurricanes Sandy and Katrina in the United States threw into notice the crucial role of smart grid technology and the need for further investments in more comprehensive data communication and distribution management systems, distributed energy resources, energy storage facilities, additional automation, and further migration toward decentralized operations for the largely centralized power grid. 2003-2012 IEEE.</t>
  </si>
  <si>
    <t>Chen (2010)</t>
  </si>
  <si>
    <t>Managing end-user preferences in the smart grid</t>
  </si>
  <si>
    <t>Cheng (2018)</t>
  </si>
  <si>
    <t>An Inverter Control Method for Islanding Operation</t>
  </si>
  <si>
    <t>Distributed power supply is typically connected to microgrid via inverter, and inverter control technology plays an important role in microgrid. Droop control, widely used in microgrid coordination control, can automatically adjust power with strong flexibility. In this paper, a new droop control method is proposed to improve two links of traditional droop control: voltage-current control loop and power control loop. A dynamic virtual impedance feedback is added to voltage-current control loop to achieve decoupling between active power and reactive power, thus ensuring match between inverter output impedance and line impedance. For power control loop, this paper constructs an integral part to improve system stability. Frequency difference and voltage difference are controlled with PI control to correct droop coefficient, so that the system can perform adaptive adjustment according to system conditions, enhancing dynamic stability of frequency and voltage. Finally, effectiveness and feasibility of the proposed control strategy are verified with simulation and experiment. 2018, Power System Technology Press. All right reserved.</t>
  </si>
  <si>
    <t>Cheng-Kang (2013)</t>
  </si>
  <si>
    <t>Privacy-preserving smart metering with regional statistics and personal enquiry services</t>
  </si>
  <si>
    <t>Chenguang (2013)</t>
  </si>
  <si>
    <t>Research on integrated management method for intelligent community</t>
  </si>
  <si>
    <t>The Intelligent Community is an important part of building a strong and smart grid. This article mainly bases on the business analysis of intelligent community, accords to its technical features, puts forward the system design of power management platform, and gives out design ideas, logical structure, physical structure and software structure. Through the construction of intelligent community power management platform, it provides a comfortable power environment. It improves the electric service and reflects the excellent electric management of China State Grid corporation.</t>
  </si>
  <si>
    <t>Chmielewski (2016)</t>
  </si>
  <si>
    <t>Aspects of balanced development of RES and distributed micro-cogeneration use in Poland: Case study of a cHP with Stirling engine</t>
  </si>
  <si>
    <t>Distributed generation of electric energy in decentralized systems plays an increasingly vital role in Europe. This constitutes a challenge in the development of new technologies with the balanced use of energy from renewable sources and cogeneration systems. In view of the year 2020 as well as 2030, Poland as a member of the European Union must fulfil the requirements regarding climate protection. In the first part of this article the support programmes for distributed cogeneration and renewable energy sources (RES) in Poland have been presented, which are conducted by the National Fund for Environmental Protection and Water Management (NFEPWM), as well as the legal measures included in the RES Act of 20 February 2015. In the subsequent part of the work the possibilities of employing distributed micro-cogeneration as a technology to reduce the peak and flatten the curve of daily and seasonal power demand from the Polish Power System have been shown and analysed. Possibilities of adequate Demand Side Management (DSM) and of consumer's self-adjustment to the market, induced by the appropriate energy policy, have been presented. The energy policy takes into consideration micro-cogeneration as an element of more effective use of electric energy from electric power network, illustrated by the example of households. In the second part of this work the authors presented the test results of the CHP with the Stirling engine for the most frequently used working gases: helium, nitrogen, air, and argon. The values of micro-cogeneration system efficiency, obtained in the course of the tests, have been presented for the chosen values of working gas. The influence of the heat source temperature on the performance of the micro-cogeneration system, the curve of the maximal power in the function of pressure, as well as the speed characteristics have been shown. 2016 Elsevier Ltd. All rights reserved.</t>
  </si>
  <si>
    <t>Choices Consortium (2017)</t>
  </si>
  <si>
    <t>Choices Phase 3 Project report: Heat networks demonstration</t>
  </si>
  <si>
    <t>1. Executive Summary Most buildings in the UK burn natural gas in individual boilers for space and water heating. This is supplied by the gas grid which covers around 80% of UK buildings and on a winter day can deliver up to 6TWh – 5 times more energy than the electricity grid can currently deliver. Heat is responsible for around 2 of 53 © CHOICES Consortium 2017 CHOICES Phase 2 Final Report Updated May 2017 a third of the UK’s greenhouse gas emissions. The replacement of the majority of this gas supply with a low carbon alternative is essential to meeting our carbon emissions reduction targets. Two approaches represent the current state of the art for heat decarbonisation: 1. Community heat networks supplied by CHP (combined heat and power) plants; a. when fueled with natural gas CHP has limited carbon reduction potential (CHP can reduce carbon by 30 percent compared to conventional generation in individual boilers) and long-term security of supply challenges; b. when fueled with sustainable biomass CHP is associated with supply chain complexity, high operational costs and environmental impact from transport. 2. Electrification of heat by installing electric heat pumps in individual buildings. Research commissioned by the Energy Networks association forecast complete transition to electric heat pumps could reduce carbon by more than 90 percent by 2050. However, extreme peaks in heat demand that happen on a few of the coldest days each winter require significant extra investment in new power stations and electricity infrastructure1. In summary, electric heat pumps have greater potential for carbon reduction than gas CHP and simpler operation than biomass CHP but can be restricted by the cost of reinforcing the electricity grid sufficiently. The CHOICES project is studying whether the grid impact of ground source heat pumps can be reduced economically by storing air-sourced summer heat in borehole arrays for use in winter (‘active recharge’). Such an approach improves the overall efficiency of air-sourcing of heat by using direct, on-site PV generated electricity. The improved efficiency of the heat pumps in the winter months (resulting from the higher ground temperatures) reduces the grid impact – higher efficiency means lower grid draw. The project team constructed a pilot CHOICES Energy Centre in Owen Square Park in Bristol that comprises an air-source heat capture system and ground source heat pumps rated at 140kW. Two buildings were connected to the district heat network – the Easton Community Centre (ECC) 'main' building and the ECC 'annex'. A 'private wires' system was built to source surplus PV from a 43kWp array creating a pricing differential between summer day electricity costing 4.85p/kWh and winter gridsourced electricity costing 8.4p/kWh. A TRNSYS software model was developed and used to predict the optimal operational parameters of the system. The model predicts that active recharge can relatively efficiently shift electricity demand for heating from the winter into summer, and that active recharge can also reduce the cost of energy due to the corresponding price differential. However, this impact is limited for the pilot project because the efficiency of recharge (measured in kWh of heat transferred) decreases as the charge level increases beyond the winter demand level (and the borehole temperature rises). With the current CHOICES pilot borehole configuration, optimal economic recharge levels are approximately 50 percent of heat demand. The study has also identified two main areas where there is potential for improvement: 1. A Strategic Controller algorithm was developed that promises an improvement in Active Recharge by optimising when charging occurs using forward weather prediction. The Strategic Controller algorithm is predicted to improve average summer COP from 9.5 using threshold based opportunistic charging to above 10.5. 2. Additional CHOICES research will model new borehole array configurations that are predicted to improve the value of Active Recharge further by linking boreholes in series rather than parallel - this configuration is predicted to improve the charge and discharge efficiencies. Further research is being undertaken in the coming two years to monitor real world active recharge efficiency against predicted models and implement the strategic charge control algorithm for the pilot facility. A lifecycle assessment of the facility has been conducted, which reports that an optimised facility would have a lifetime cost of delivered energy of £167/MWh with carbon emissions of 93.7 kgCO2/MWh. Crucially, primary energy consumption is reduced by half compared to the counterfactual current gas supply. With the decarbonisation of grid electricity expected by DECC2, the CHOICES technology offers a 25-year lifetime average 55% carbon savings over a gas counterfactual, rising to 62% if the full heat demand load is met. On this basis, the current facility is expected to create average carbon savings of 13 tonnes per year over its lifetime.</t>
  </si>
  <si>
    <t>Christof (2012)</t>
  </si>
  <si>
    <t>Smart energy case study</t>
  </si>
  <si>
    <t>Chu (2017)</t>
  </si>
  <si>
    <t>Complex Networks Theory for Modern Smart Grid Applications: A Survey</t>
  </si>
  <si>
    <t>This paper provides a survey of studying complex network theory for modern smart grid applications. A brief overview of complex network theory will be explored first. Topological characteristics, statistic characteristics, such as self-organized criticality and critically slow down, and dynamical characteristics, including synchronizations, consensus control, and pinning control, will be briefly addressed. Then, we will illustrate how complex network theory can be applied to modern smart grids in structural vulnerability assessment, cascading blackouts, grid synchronization, network reconfigurations, distributed droop control, pinning control for micro-grid autonomous operations, and effective grid expansions. Some emerging topics and future perspectives are also addressed. 2011 IEEE.</t>
  </si>
  <si>
    <t>Chuan-Che (2017)</t>
  </si>
  <si>
    <t>Reef: Exploring the Design Opportunity of Comfort-Aware Eco-Coaching Thermostats</t>
  </si>
  <si>
    <t>Clayton (2017)</t>
  </si>
  <si>
    <t>Predicting success of energy savings interventions and industry type using smart meter and retrofit data from thousands of non-residential buildings</t>
  </si>
  <si>
    <t>Codani (2016)</t>
  </si>
  <si>
    <t>Coupling local renewable energy production with electric vehicle charging: A survey of the French case</t>
  </si>
  <si>
    <t>The share of renewable energy sources (RES) production in energy mixes, especially the ones of PV panels and wind farms, has been continuously increasing during the last few years. Similarly, a strong development of battery electric vehicles (EV) is expected within the next years. However, these two new innovations could trigger local security issues on electrical grids. One way to mitigate these problems could be to combine the charging periods of the EVs with the local RES production. This paper aims at analysing the possibility to implement this kind of smart charging strategy in France by 2020, taking into account the wide diversity of local energy mixes in France and their seasonal dependencies. The results show the achievable green charging ratio for the EV fleet per season and per region, with and without a smart charging strategy. Copyright 2016 Inderscience Enterprises Ltd.</t>
  </si>
  <si>
    <t>Colak (2014)</t>
  </si>
  <si>
    <t>Smart grid opportunities and applications in Turkey</t>
  </si>
  <si>
    <t>A smart grid is a system that uses information and communication technologies to integrate, in an intelligent way, all users connected to the electrical power system considering their behaviour and actions. For this purpose, information about the electrical network, such as the current, the voltage or the power, is gathered together over time so that the behaviour of suppliers and consumers can be observed and automatically coordinated. Smart grids are becoming a significant part in the configuration of future electrical power systems. A lot of research has been done on using smart grids to achieve highly efficient and user-friendly electrical power systems. Many new methods have been introduced to solve the difficulties energy providers face when transforming conventional electrical networks into smart grids. These difficulties include the integration of renewable energy and different grid systems at national and international levels due to changes in frequency, voltage and in the synchronisation mechanism. This paper provides an outline of the European smart grid projects and gives an overview of the current infrastructure and smart grid applications of the Turkish Electricity Production System Operator (EUAS), Turkish Electricity Transmission System Operator (TEIAS), and Turkish Electricity Distribution System Operator (TEDAS). In this paper the feasibility of the further steps required is described and some assessments are made and suggestions given on smart grid developments in general. 2014 Elsevier Ltd.</t>
  </si>
  <si>
    <t>A smart grid is a system that uses information and communication technologies to integrate, in an intelligent way, all users connected to the electrical power system considering their behaviour and actions. For this purpose, information about the electrical network, such as the current, the voltage or the power, is gathered together over time so that the behaviour of suppliers and consumers can be observed and automatically coordinated. Smart grids are becoming a significant part in the configuration of future electrical power systems. A lot of research has been done on using smart grids to achieve highly efficient and user-friendly electrical power systems. Many new methods have been introduced to solve the difficulties energy providers face when transforming conventional electrical networks into smart grids. These difficulties include the integration of renewable energy and different grid systems at national and international levels due to changes in frequency, voltage and in the synchronisation mechanism.This paper provides an outline of the European smart grid projects and gives an overview of the current infrastructure and smart grid applications of the Turkish Electricity Production System Operator (EUAS), Turkish Electricity Transmission System Operator (TEIAS), and Turkish Electricity Distribution System Operator (TEDAS). In this paper the feasibility of the further steps required is described and some assessments are made and suggestions given on smart grid developments in general. [All rights reserved Elsevier].</t>
  </si>
  <si>
    <t>Colak (2016)</t>
  </si>
  <si>
    <t>A survey on the critical issues in smart grid technologies</t>
  </si>
  <si>
    <t>The hierarchical and the centrally-controlled grid topology of existing electrical power systems has remained unchanged over the 20th century. On the other hand, there is a rapid increase in the cost of fossil fuels coupled with the inability of utility companies to expand their generation capacity in line with the rising electricity demand, without modernizing the grid. For these reasons, it is needed to modernize the existing power grids and consequently smart power grids have emerged. Unlike the benefits and features ensured by smart grids, this paper provides a detailed survey of the critical challenges in smart grids in terms of information and communication technologies, sensing, measurement, control and automation technologies, power electronics and energy storage technologies. It is expected that this paper will lead to the better understanding of potential constraints in smart grid technologies. 2015 Elsevier Ltd.</t>
  </si>
  <si>
    <t>Coleman (2018)</t>
  </si>
  <si>
    <t>Reconfigurable distribution automation and control laboratory: Solar microgrid experiments</t>
  </si>
  <si>
    <t>Renewable distributed resources, energy storage systems, and improved load control options are introducing new challenges in electric power distribution. It is necessary to integrate such smart grid concepts into formal power engineering curricula. To help meet this need, solar microgrid experiments are being developed at Drexel University. This work presents: First, an overview of the laboratory-scale microgrid equipment at Drexel; second, upgrades to the distribution energy management system in the Reconfigurable Distribution Automation and Control Laboratory; third, a detailed educational microgrid experiment; and fourth, corresponding pre- A nd postlaboratory assignments. In the experiment, students analyze a microgrid network in grid-powered, grid-interactive, and island modes with a renewable source that is not electrically (or physically) co-located with the utility supply. Students will observe power flow characteristics in each mode. In island mode, students will make network or load control decisions in order to satisfy the operating constraints, and then connect the renewable source to the node of their choice. 2018 IEEE.</t>
  </si>
  <si>
    <t>Connolly, (2013)</t>
  </si>
  <si>
    <t>Smart Energy Systems : Holistic and Integrated Energy Systems for the era of 100% Renewable Energy</t>
  </si>
  <si>
    <t xml:space="preserve">Context Energy systems are currently undergoing a transition from fossil fuels to renewable energy. This is occurring for a variety of reasons, which in an EU context includes: • To reduce greenhouse gas emissions (GHG) • To reduce imported fossil fuels • To utilise local resources and create local jobs • To reduce the costs of energy towards 2050 This transition faces many challenges from a variety of different perspectives, including: • Technology: The development of new technologies and infrastructures, which will enable us to utilise renewable energy resources. • Business: The design of new markets, products, services, and industries so that these new technologies can be implemented. • Policy: The creation of new policy and institutions which will promote the most beneficial technologies for society, so that they are also the most profitable investments for these new businesses. This brochure focuses on the Technology phase of this transition, by outlining how it will be possible to provide society using 100% renewable energy before 2050, at a lower cost than fossil fuels. </t>
  </si>
  <si>
    <t>Conti (2014)</t>
  </si>
  <si>
    <t>Probability of adequacy evaluation considering power output correlation of renewable generators in Smart Grids</t>
  </si>
  <si>
    <t>Smart Grids implementation is mainly intended to reduce the negative impact of distributed generators' (DGs) high penetration (especially renewable DGs), and to optimally manage distributed resources in order to improve overall efficiency and power quality. In terms of service continuity, this implies being able to reduce average outages rate and duration. A possible solution is to operate in intentional islanding some portions of the distribution network when faults occur. To this aim local DGs' adequacy must be evaluated. This paper presents a new analytical expression useful to assess the ability of local DGs to meet a potential island load. Such an expression accounts for both load shedding and curtailment policies and it encompasses the correlation among loads' power demand, the correlation among renewable DGs' power outputs for generators of the same technology, the correlation among renewable DGs' power outputs for generators of different technologies, and, finally, the correlation among loads' power demands and renewable DGs' power outputs. 2014 Elsevier Ltd. All rights reserved.</t>
  </si>
  <si>
    <t>Reliability Assessment of Distribution Systems Considering Telecontrolled Switches and Microgrids</t>
  </si>
  <si>
    <t>Telecontrol of distribution switching devices is recognized as a major means for reducing interruption duration after a fault occurrence in modern distribution systems, since it allows one to isolate the faulted sections and to restore the healthy ones as quickly as possible. In order to reduce interruption frequency as well, it is necessary to increase the number of series automatic circuit breakers. Further benefits in terms of service continuity improvement can be obtained by allowing islanded operation of relatively small portions of distribution network (microgrids) in the presence of distributed energy resources in order to supply the local load autonomously during upstream faults. This paper aims to describe an innovative systematic method and its related analytical formulation to evaluate distribution system reliability indices accounting for advanced operation practices such as those based on telecontrol and islanding.</t>
  </si>
  <si>
    <t>Reliability assessment of distribution systems considering telecontrolled switches and microgrids</t>
  </si>
  <si>
    <t>Telecontrol of distribution switching devices is recognized as a major means for reducing interruption duration after a fault occurrence in modern distribution systems, since it allows one to isolate the faulted sections and to restore the healthy ones as quickly as possible. In order to reduce interruption frequency as well, it is necessary to increase the number of series automatic circuit breakers. Further benefits in terms of service continuity improvement can be obtained by allowing islanded operation of relatively small portions of distribution network (microgrids) in the presence of distributed energy resources in order to supply the local load autonomously during upstream faults. This paper aims to describe an innovative systematic method and its related analytical formulation to evaluate distribution system reliability indices accounting for advanced operation practices such as those based on telecontrol and islanding. 2013 IEEE.</t>
  </si>
  <si>
    <t>Corbier (2018)</t>
  </si>
  <si>
    <t>Impacts of Decentralized Power Generation on Distribution Networks: a Statistical Typology of European Countries</t>
  </si>
  <si>
    <t>The development of decentralized sources of power out of renewable sources of energies has been triggering far-reaching consequences for Distribution System Operators over the past decade in Europe. Our paper benchmarks across 23 European countries the impact of the development of renewables on the physical characteristics of power distribution networks and on their investments. It builds on a large spectrum of databases of quantitative indicators about the dynamics of installed capacity of renewable energy resources and the power generation out of them, electricity independence, quality of electricity distribution, smart grids investments, Network System Operators capital expenditures, length of the distribution networks, overall costs of power networks paid by private agents, and electricity losses, all in relation with the development of decentralized generation. The heterogeneity of these indicators across Europe appears to be wide notably because of physical constraints, historic legacies, or policy and regulatory choices. A cluster analysis allows for deriving six groups of countries that display statistically homogenous characteristics. Our results may provide decision makers and regulators with a tool helping them to concentrate on the main issues specific to their countries as compared to the European median, and to look for possible solutions in the experience of other clusters which are shown to perform better for some indicators.</t>
  </si>
  <si>
    <t>Cornforth (2011)</t>
  </si>
  <si>
    <t>Role of Microgrids in the Smart Grid</t>
  </si>
  <si>
    <t>Microgrids are local power systems that may or may not be connected to the distribution system and are typically controlled by the local operator. Interest in microgrids is rising and it is likely that the number of microgrids connected to distribution networks will increase. Currently, there is no consensus on how microgrids will interact with the distribution system - they have the potential to threaten stability, or to assist. However microgrids, with their emphasis on sophisticated control in order to manage their particular challenges, address many of the problems that will be required to overcome in realizing the smart grid. This paper examines some of the issues involved in connecting microgrids to the distribution networks, and illustrates how microgrids have a key role to play in the development of the smart grid.</t>
  </si>
  <si>
    <t>Subsiduary challenge area C</t>
  </si>
  <si>
    <t>Data and digital</t>
  </si>
  <si>
    <t>Users</t>
  </si>
  <si>
    <t>Policy</t>
  </si>
  <si>
    <t>Ecosystem</t>
  </si>
  <si>
    <t>Business and Finance</t>
  </si>
  <si>
    <t>Heating and cooling</t>
  </si>
  <si>
    <t>Mobility</t>
  </si>
  <si>
    <t>Evaluation</t>
  </si>
  <si>
    <t>Technology and system interactions</t>
  </si>
  <si>
    <t>smart</t>
  </si>
  <si>
    <t>Theme</t>
  </si>
  <si>
    <t>Include search</t>
  </si>
  <si>
    <t>Reference search</t>
  </si>
  <si>
    <t>Include theme</t>
  </si>
  <si>
    <t>Reference theme</t>
  </si>
  <si>
    <t>All</t>
  </si>
  <si>
    <t>Include set search</t>
  </si>
  <si>
    <t>List of set searches</t>
  </si>
  <si>
    <t>Select from the list</t>
  </si>
  <si>
    <t>renewable</t>
  </si>
  <si>
    <t>energy</t>
  </si>
  <si>
    <t>Reference search set</t>
  </si>
  <si>
    <t>Select from options</t>
  </si>
  <si>
    <t>Option 1</t>
  </si>
  <si>
    <t>Option 2</t>
  </si>
  <si>
    <t>Option 3</t>
  </si>
  <si>
    <t>Yes</t>
  </si>
  <si>
    <t>No</t>
  </si>
  <si>
    <t>• Workers Skills</t>
  </si>
  <si>
    <t>Primary challenge area</t>
  </si>
  <si>
    <t>Corvacho (2016)</t>
  </si>
  <si>
    <t>A reflection on low energy renovation of residential complexes in southern Europe</t>
  </si>
  <si>
    <t>The transformation of European existing building stock towards very low energy buildings requires a new approach. In this context, it seems reasonable to think that buildings should no longer be renovated individually but as part of a global energy system. Focusing on larger urban units may present some scale advantages and may constitute an opportunity to change the urban environment in a smart energy way. Specificities of Southern European countries are addressed. Due either to the climate or the life style, there are large differences in energy consumption per dwelling among southern and northern European countries. How much heating energy will be saved by over-insulating building envelopes if people do not feel the need to heat their houses in the first place? In addition, real energy use in buildings frequently shows major differences with respect to the predicted consumption. The definition of realistic solutions demands the availability of realistic predictions. A case of a residential complex in Portugal is used to illustrate the main questions and to conclude that moving from a building to a group of buildings scale may be an interesting challenge for policy makers to look closer in the near future. Copyright 2016 by the authors.</t>
  </si>
  <si>
    <t>Crispim (2014)</t>
  </si>
  <si>
    <t>Smart Grids in the EU with smart regulation: Experiences from the UK, Italy and Portugal</t>
  </si>
  <si>
    <t>The paper describes the integration between what used to be a passive element of the energy value chain - the grid - and both upstream and downstream elements. The evolution of communications among the elements has permitted a more robust and adaptable structure that already is being implemented: the Smart Grid. The paper relates the evolution of EU policy concerning both the development and the rolling-out of solutions to exploit the potential of the Smart Grid concept and describes what has been done by the regulators of three countries that share the same goal but seek to attain it via distinct paths. The article starts with a justification of the need for more integrated networks and a definition of the Smart Grid. A second part covers the risks and difficulties of implementation within an established network, introducing the role of the regulator. The third part describes EU policy response and three different approaches by regulators in the UK, Italy and Portugal, showing how in each case policy is influenced by characteristics of their respective national electricity markets in terms of competition dynamics. [All rights reserved Elsevier].</t>
  </si>
  <si>
    <t>Dalén (2017)</t>
  </si>
  <si>
    <t>Towards a User-Centered Feedback Design for Smart Meter Interfaces to Support Efficient Energy-Use Choices: A Design Science Approach</t>
  </si>
  <si>
    <t>Based on interviews of users’ experience with current smart-meter technologies the authors propose, implement and evaluate a user-centered design of an energy-use information system that assists private households in making efficient energy consumption decisions. Instead of providing disaggregated data, the envisioned system automatically calculates the monetary savings from replacing an appliance or by changing the operational behavior of an appliance. The information provided is personalized with respect to appliance use and also comprises information from external databases. A prototype is implemented and evaluated in a use case with white goods household appliances. The study concludes with directions for further interactivity improvements and research into the structures of an openly shared appliance database.</t>
  </si>
  <si>
    <t>Daniel (2013)</t>
  </si>
  <si>
    <t>Towards user identification in the home from appliance usage patterns</t>
  </si>
  <si>
    <t>Daniele (2017)</t>
  </si>
  <si>
    <t>Adaptive Real-Time Scheduling of Cyber-Physical Energy Systems</t>
  </si>
  <si>
    <t>Darby (2018)</t>
  </si>
  <si>
    <t>Smart electric storage heating and potential for residential demand response</t>
  </si>
  <si>
    <t>Low-carbon transition plans for temperate and sub-polar regions typically involve some electrification of space heating. This poses challenges to electricity system operation and market design, as it increases overall demand and alters the temporal patterns of that demand. One response to the challenge is to ‘smarten’ electrical heating, enabling it to respond to network conditions by storing energy at times of plentiful supply, releasing it in response to customer demands and offering rapid-response ancillary services to the grid. Shared operation of domestic electrical heating, in such a scenario, may imply changes in everyday heating practices and will change the number of system stakeholders, their activities and how they relate to each other.This paper sets out some practical and theoretical issues relating to the potential for residential demand response via electric storage heating, drawing on academic and policy-related literature and on material from a current research project. It offers a brief history of residential storage heating and recent developments, paying particular attention to customer experience; considers the role of distributed storage in energy transitions and associated questions of value; outlines how agency and value in a smart system may be distributed between stakeholders; and assesses continuity and change in storage heating. While the paper focuses on storage heating, many of the issue raised apply to heat pumps, given their functional similarities with storage heaters and water heaters. The paper concludes with some conditions to be met if smart storage heating is to succeed in the twin tasks of providing effective customer service and demand response, and sets out questions for further research into demand response and heating practices.</t>
  </si>
  <si>
    <t>Smart technology in the home: time for more clarity</t>
  </si>
  <si>
    <t>The idea of the smart home has been around for decades but smart homes (under most definitions) are extremely rare, although digital technology and automated appliances are commonplace in the more affluent regions of the world. This commentary argues that there are inherent difficulties with expectations for smart homes and with making them viable; and with definitions and roles of `users' in smart systems. It considers what a smart home might be and the problems that smart homes might address, identifying two types of narrative in the smart-energy literature. One centres on the highly automated dwelling with integrated appliances, emphasizing state-of-the-art technology, convenience and, in some sense, efficiency. The second narrative type focuses more on system-level issues such as peak demand, ancillary services and the spread of microgeneration, and on selective applications of information and communication technology (ICT) to address these. Both raise questions about the identity of users, nature of control, boundaries of the home and ecological impact.</t>
  </si>
  <si>
    <t>De Olivieri (2014)</t>
  </si>
  <si>
    <t>Distributed Generation in the Smart Grid - Case Study of Parintins</t>
  </si>
  <si>
    <t>This work presents the results of the design phase of project on integration of distributed photovoltaic power generation into the smart grid (distribution level) in the city of Parintins, which is an 17 MW isolated diesel grid located in the State of Amazon, Brazil. PV power generation in isolated systems is economically attractive, as fuel cost of 650 R$/MWh are significantly above PV generation cost. Distributed generation may be implemented without occupying valuable land on the fluvial island.A literature review provides first the general concepts of distributed generation in smart grids. In a brief description the system design, technical data, telecommunication network structure and the smart metering billing system of the first smart grid implemented in Brazil is given. Within this RD project financed ANEEL (electric power regulatory body) a smart grid based performance monitoring and power control for PV systems has been developed. Impacts of distributed power in the LV network have been analyzed through power flow simulation. The smart grid infrastructure will be used to assess the impact of PV generation concentrated on selected feeders and to test smart grid control strategies for distributed generation. [All rights reserved Elsevier].</t>
  </si>
  <si>
    <t>De Santoli (2018)</t>
  </si>
  <si>
    <t>Innovative Hybrid Energy Systems for Heading Towards NZEB Qualification for Existing Buildings</t>
  </si>
  <si>
    <t>This paper deals with the potential role of new hybrid energy systems application along with the heating share concept. It analyses the possibility to develop new plant refurbishment strategy so as to promote the deployment of small scale smart energy systems. Up to now, many new technologies have been implemented can be used for achieving the NZEB objectives. The paper clears up how is possible to share the heat for a small group of dwellings arranged in a single lot. Through the use of a new plant layout for high temperature heat production, it was possible to investigate and compare the results with the typical separated generation systems. Therefore, the new plant design allows the four dwellings to share a cold heat sink able to feed 4 trans-critical CO2 heat pumps. In this way, the four dwellings have been interconnected each other by that hydraulic loop while the electricity is generated by PV arrays and CHP. Outcomes of this comparative analysis has been reported and discussed. © 2018 IEEE.</t>
  </si>
  <si>
    <t>Delfanti (2015)</t>
  </si>
  <si>
    <t>Smart Grid on field application in the Italian framework: The A.S.SE.M. project</t>
  </si>
  <si>
    <t>Today, distribution systems are subject to an increasing penetration of dispersed generation. This is an important step toward a new green, sustainable, paradigm of energy. However, injections from renewables on distribution networks can cause technical issues in power systems, which require to put in operation new monitoring and control procedures and apparatuses. The paper details the Smart Grid experiment developed by A.S.SE.M. (a DSO of Central Italy) on its distribution grid. The project, incentivized by the Italian Energy Authority in the framework of Resolution ARG/elt 39/10, involves the installation of protection and automation devices in the HV/MV substation and over the distribution grid, 10 MV users and one LV user. The following innovative features are provided: increase in the reliability of Loss of Mains protections by transfer trip messages; logic selectivity between protections; centralized voltage control; real-time monitoring and control of generation. This project, together with the other pilot applications supported by Res. ARG/elt 39/10, will provide important information to the Italian Energy Authority, useful to define an output-based regulation for Smart Grids. 2014 Elsevier B.V. All rights reserved.</t>
  </si>
  <si>
    <t>A2A project: A practical implementation of smart grids in the urban area of Milan</t>
  </si>
  <si>
    <t>Distribution systems have undergone a strong evolution in the last few years. An important cause of this evolution is the growing presence of dispersed generation; the increasing levels of quality of service required by final users are another important issue for Distribution System Operators. These driving forces are particularly challenging in Italy: on the one hand, recent incentives have fostered the installation of many Dispersed Generation units on MV networks; on the other hand, the quality of service regulations put in place by the Italian Energy Regulator push Distribution System Operators to exploit automation on distribution grids. Within this framework, the paper describes a practical implementation of the smart grid concept to a real-life MV network in the urban area of Milan, developed by A2A Reti Elettriche (which owns and operates the distribution network in the cities of Milan and Brescia) in the context of smart grid demonstration projects launched by the Italian Energy Regulator in 2010. After a brief illustration of the network adopted for the experiment, the smart grid architecture is presented, along with the main functionalities to be achieved. Particular attention is devoted to an innovative automatic procedure for selective fault detection, based on logic selectivity and fast network reconfiguration. Some remarks are also provided about the performances of telecommunication supports used for the project. 2014 Elsevier B.V. All rights reserved.</t>
  </si>
  <si>
    <t>Deng (2013)</t>
  </si>
  <si>
    <t>Sensing-performance tradeoff in cognitive radio enabled smart grid</t>
  </si>
  <si>
    <t>Smart grid is widely considered to be the next generation of power grid, where power generation, management, transmission, distribution, and utilization are fully upgraded to improve agility, reliability, efficiency, security, economy, and environmental friendliness. Demand response management (DRM) is recognized as a control unit of the smart grid, with the attempt to balance the real-time load as well as to shift the peak-hour load. Communications are critical to the accuracy and optimality of DRM, and hence at the core of the control performance of the smart grid. In this paper, we introduce cognitive radio into the smart grid to improve the communication quality. By means of spectrum sensing and channel switching, smart meters can decide to transmit data on either an original unlicensed channel or an additional licensed channel, so as to reduce the communication outage. Considering the energy cost taxed by spectrum sensing together with the control performance degradation incurred by imperfect communications, we formulate the sensing-performance tradeoff problem between better control performance and lower communication cost, paving the way towards a green smart grid. The impact of the communication outage on the control performance of DRM is also analyzed, which reduces the profit of power provider and the social welfare of the smart grid, although it may not always decrease the profit of power consumer. By employing the energy detector, we prove that there exists a unique optimal sensing time which yields the maximum tradeoff revenue, under the constraint that the licensed channel is sufficiently protected. Numerical results are provided to validate our theoretical analysis. 2012 IEEE.</t>
  </si>
  <si>
    <t>Department of Energy and Climate Change (2012)</t>
  </si>
  <si>
    <t>Low Carbon Communities Challenge: Evaluation Report</t>
  </si>
  <si>
    <t>Executive Summary The Low Carbon Communities Challenge (LCCC) was a £10 million, two year programme to provide financial and advisory support to 22 test bed communities1 Background . Its aim was to fund, and learn from, community-scale approaches to the delivery of low carbon technologies and engagement activities. It was funded and supported by the Department of Energy and Climate Change (DECC), the Department of Enterprise, Trade and Investment (DETI) in Northern Ireland, the Welsh Government and Sciencewise-ERC. The LCCC deliberately focused on established organisations with a track record of taking action on energy and low carbon issues on a community scale. It offered capital infrastructure funding for carbon emissions reduction and free advice and support through a partner consortium (the “Specialist Support Team”, or SST). Alongside the funding of infrastructure, and to ensure integrated approaches, projects were also required to deliver local engagement and behavioural change activities. The average LCCC award was £450,000, of which a minimum of 90 per cent was allocated for expenditure on capital measures. The projects The projects were diverse, representing a range of communities, delivery models and technologies. However, three characteristics were intended to be common to all projects: • They would be geographically targeted, area-based initiatives; • They would involve integrated packages of measures; • They would draw upon sociological models of behaviour that emphasise the potential for social norms to nudge and trigger community-wide change. They also represented two main ‘types’ of community-scale delivery: projects led by community groups (‘community-led’) and projects led by existing agencies (e.g. local authorities, Third Sector organisations) and targeted at communities (‘community focused’). Evaluation The purpose of this report is to provide a synthesis of the key learning from the LCCC. It draws on five evaluation strands, each undertaken by independent researchers and evaluators, that were designed to explore the LCCC from different perspectives (i.e. from the perspective of the projects themselves, the households living in the LCCC areas, and stakeholders across Government and the community energy sector). More detail on each strand is outlined in the introduction to the main report but, in summary, they were as follows: • Strand 1: The carbon saving potential of the installed measures - involving a calculation of the theoretical carbon savings achieved through the installation of low carbon technologies. • Strand 2: The Householder Experience - involving a household survey in the LCCC areas and detailed case studies with eight households. • Strand 3: The community practitioner experience - involving a programme of co-inquiry and shared learning to facilitate local discussions with a view to consensus building and practical actions and steps going forward in each community.</t>
  </si>
  <si>
    <t>Devine-Wright (2012)</t>
  </si>
  <si>
    <t xml:space="preserve">Opening up the “local” to analysis: exploring the spatiality of UK urban decentralised energy initiatives </t>
  </si>
  <si>
    <t xml:space="preserve">Abstract Debates surrounding the decarbonisation of energy systems in developed societies have been overlaid with controversy about the merits of decentralised or “community” energy. These are ambiguous concepts, implicating energy generation or demand reduction activities carried out in buildings or across neighbourhood or urban areas, as well as social and political aspects such as trust and communitarian relations amongst participating actors. This research was based on the criticism that most existing advocacy for, and research into decentralised energy (DE) has neglected the spatiality of such initiatives. In particular, the concept of “local” has been largely presumed to be self-evident and unproblematic. Drawing on the analysis of primary and secondary data from nine UK case studies, this study reveals the different degrees to which DE initiatives are locally embedded, dependent upon the sector of the instigating actors. Findings also reveal the multi-dimensionality of discourses of DE, going beyond purely physical or technical aspects to encompass social, spatial and political issues that are intertwined in complex patterns. In particular, it reveals how aspirations to “roll out” successful DE initiatives, consistent with broader policy goals for carbon reduction, are challenged by discourses of local uniqueness and “bottom-up” engagement. Future research is required to investigate the generalisability of the patterns observed. </t>
  </si>
  <si>
    <t>Diestelmeier (2017)</t>
  </si>
  <si>
    <t>Smart Electricity Systems: Access Conditions for Household Customers under EU Law</t>
  </si>
  <si>
    <t>Achieving the EU policy goals of a secure, affordable, and sustainable electricity system available to all household customers requires the deployment of smart electricity systems (SES). In SES, all actors (eg consumer, producers, system operators) in the system are enabled to interact with each other by means of information and communication technology (ICT). From an infrastructural perspective SES can therefore also be described as electricity systems that are enhanced with communication systems. Both the electricity- and communication systems are subject to specific access conditions for household customers imposed by EU legislation. Whereas household customers have a clear right to access the electricity system, their right to access communication systems is limited. This article hypothesises that without the legal guarantees to ensure access for household customers to SES communication systems, the level playing field for household customers to participate in SES might be distorted. Therefore, this article addresses the following research question: what are the legal conditions for household customers to access SES communication services and what are their guarantees for accessing SES communication services? The article identifies four different options for household customers to access communication systems for SES under current EU legislation. Furthermore, it concludes that ensuring a level playing field for household customers to participate in SES requires EU and national policy makers to guarantee comparable conditions for household customers to access SES communication services.</t>
  </si>
  <si>
    <t>Diestelmeier (2019)</t>
  </si>
  <si>
    <t>Changing power: Shifting the role of electricity consumers with blockchain technology – Policy implications for EU electricity law</t>
  </si>
  <si>
    <t>One of the pressing legal questions of the energy transition is how to integrate prosumers consumers who start producing electricity, in the electricity market. So far, their influence remains limited or fully absent because their role as independent market participants is barely or not facilitated as they are usually subject to regulated remuneration schemes. Blockchain technology offers changing the approach of integration in the market into becoming the market by enabling peer-to-peer transactions. Currently, transactions are facilitated by third parties, suppliers and system operators, whose main task is centrally compiling and coordinating information on loads and generation and contracting supply and distribution services. Instead, blockchain technology enables new ways of organising decentralised persons without the immediate need for one centrally connecting entity. This implies profound legal- and policy consequences. Based on information on first use cases of blockchain applications in the electricity sector, this article identifies those main policy implications for EU electricity law and thereby adds to the discussion how blockchain technology could facilitate prosumers to develop as independent market participants in the electricity sector from an energy law perspective. 2019 The Author(s)</t>
  </si>
  <si>
    <t>Ding (2013)</t>
  </si>
  <si>
    <t>Real-time market concept architecture for EcoGrid EU - A prototype for European smart grids</t>
  </si>
  <si>
    <t>Industrialized countries are increasingly committed to move towards a low carbon generating mix by increasing the penetration of renewable generation. Additionally, the development in communication technologies will allow small end-consumers and small-scale distributed energy resources (DER) to participate in electricity markets. Current electricity markets need to be tailored to incorporate these changes regarding how electricity will be generated and consumed in the future. The EcoGrid EU is a large-scale EU-funded project, which establishes the first prototype of the future European intelligent grids. In this project, small-scale DERs and small end-consumers can actively participate in a new real-time electricity market by responding to 5-min real time electricity prices. In this way, the market operator will also obtain additional balancing power to cancel out the production variation introduced by renewable electricity generation. The real-time market concept architecture for EcoGrid EU is introduced in this paper, which provides a market-based platform and information and communication technology (ICT) infrastructure that extends the current electricity market to a shorter time horizon and to smaller assets. 2013 IEEE.</t>
  </si>
  <si>
    <t>Dinusha (2013)</t>
  </si>
  <si>
    <t>Prosumer recruitment framework for prosumer community groups in smart-grid</t>
  </si>
  <si>
    <t>Smart Grid (SG) achieves bidirectional energy and information flow between the energy-user and the utility grid, allowing conventional energy-users to become prosumers, who not only generate green energy, but also return the surplus energy back to the utility-grid. Managing these energy-sharing prosumers is a pivotal requisite in SG, and making goal-oriented prosumer community groups is an effective choice to accomplish that.However, developing sustainable prosumer community groups is challenging and one of the key challenges is recruiting dynamic prosumers to the community groups. In this research paper, we address this challenge by presenting an innovative framework for prosumer recruitment in prosumer community groups. The current literature has overlooked this challenge, making our work novel within the research field. The proposed prosumer recruitment framework suggests the use of iterative evaluation process to proactively monitor the quality of service delivered by registered prosumers before assigning them to the prosumer community groups. We demonstrate the functionality of the framework using energy behaviour dataset of 500 prosumers. Furthermore, we present performance benchmarks to validate the framework's ability to identify the dynamic prosumers within the dataset, and to assign the prosumers to the appropriate prosumer community groups.</t>
  </si>
  <si>
    <t>Dispenza (2019)</t>
  </si>
  <si>
    <t>Evaluation of hydrogen production cost in different real case studies</t>
  </si>
  <si>
    <t>Use of hydrogen and production are issues of wide interest while just room towards aspects relevant to hydrogen economy now is lacking. This paper deals with an estimate of the hydrogen production cost in a solar-powered hydrogen refueling station for smart cities applications in the site of Capo d'Orlando in Sicily considering design, building, characterization and operation. A cost analysis done shows economic and environmental benefits relevant to exploitation of the facility. The analysis deals with a comparison of data relevant to costs of hydrogen produced by water electrolysis derived from three different case-study; namely: Hydrogen production by using only the electric energy coming from the main grid, Hydrogen production by using electric energy from a photovoltaic plant grid-connected, Hydrogen production by using electric energy coming from integration of photovoltaic plant grid connected with an electric storage system. The hydrogen and electric energy refueling station is a demonstration experimental facility belonging to the Italian research project i-NEXT (innovation for greeN Energy and eXchange in Transportation). CNR-ITAE jointly with industrial partners developed in the framework of the Italian research project i-NEXT a demonstration on-site hydrogen production plant at Capo d'Orlando in Sicily. The hydrogen production plant is connected to a microgrid fed by means of a 100 kW photovoltaic plant installed on rooftop; it is connected with a facility of 300 kW h battery electric energy storage (made up by 16 high temperature batteries sodium nickel chloride).So, the plant is able to provide hydrogen and electric energy for an electric and hydrogen vehicles fleet. The hydrogen refueling station consists of four sections: the module of electrolysis hydrogen production section (HPPS), able to produce, by means of a 30 kWh alkaline electrolyser, 6.64 Nm3/h of hydrogen with a gas purity of 99.995% (O2 5 ppm and dew point 60 C); the module of hydrogen compression section (HCS), made by a three-stage compressor with a rating gas flow rate of 5.2 Nm3/h and a delivery pressure of 360 bar; a module of high pressure storage section (HSS), made by high-pressure tanks having a total capacity of 350 liters; and the last module for automotive applications of hydrogen dispenser section (HRS), that allowing a supply of two automotive's tanks of 150 liters @ 350 bar in less than thirty minutes. 2019 Elsevier Ltd</t>
  </si>
  <si>
    <t>Djoko (2013)</t>
  </si>
  <si>
    <t>Understanding smart data disclosure policy success: the case of Green Button</t>
  </si>
  <si>
    <t>Dóci (2017)</t>
  </si>
  <si>
    <t>Renewable energy communities:A comprehensive study of local energy initiatives in the Netherlands and Germany</t>
  </si>
  <si>
    <t>The thesis is based on the idea that transition to a sustainable energy re-gime required to avoid the dramatic consequences of climate change in-volves not only changes in technology and production patterns, but it also necessitates the introduction of new actors, who could invest in renewa-ble energy production. Without a massive expansion of renewable energy producers the chance for the transformation of the mostly fossil based energy regime into a sustainable one is very limited. Hence, besides strengthening the current stakeholders of this change, it is also inevitable to explore new groups of actors, who could become the future investors of renewable energy. This thesis focuses on such a group, namely the re-newable energy communities (REC) and examines their transition poten-tial RECs are residential groups, who decide to change their passive consumer role into the role of energy producer, generating the electricity and/or the heating they need. Acquiring knowledge on them helps to better under-stand how this new type of renewable investors could be strengthened and to what extent they can contribute to the energy transition. Therefore the aim of this research was to study renewable energy communities from different aspects and at different levels in order to answer the main re-search question, which was: How can the spread and scaling-up of renew-able energy communities be supported? To answer the research question a comparative cases study analysis was conducted involving Dutch and German communities that are different in terms of their size (ranging from small communities with a few members to large communities of 3000 members), locations (islands, villages, city neighborhoods, districts in small towns, or just small communities in apartment buildings), institutional background (German and Dutch regula-tions), renewable energy technology used (solar photovoltaic, water pumps, wind mills, biomass power plants) and organizational structure (wind or solar cooperatives, joint solar procurement projects and small energy companies that produce and supply energy not only for their</t>
  </si>
  <si>
    <t>Dominik (2013)</t>
  </si>
  <si>
    <t>Privacy and security challenges in the smart grid user domain</t>
  </si>
  <si>
    <t>Dong (2013)</t>
  </si>
  <si>
    <t>Non-Intrusive Occupancy Monitoring using Smart Meters</t>
  </si>
  <si>
    <t>Dong (2016)</t>
  </si>
  <si>
    <t>Smart street lighting system: A platform for innovative smart city applications and a new frontier for cyber-security</t>
  </si>
  <si>
    <t>A wireless networked LED street lighting system with centralized and remote control technology has emerged as an innovative smart city application with great potential to reduce energy cost and enhance public safety. A pilot system integrated within a campus microgrid demonstrates the benefits of two smart city applications for public safety enhancement, while revealing multiple cyber-security challenges. [All rights reserved Elsevier].</t>
  </si>
  <si>
    <t>Dongol (2015)</t>
  </si>
  <si>
    <t>An Overview to the Concept Smart Coupling and Battery Management for Grid Connected Photovoltaic Battery System</t>
  </si>
  <si>
    <t>The paper gives an overview on the need for smart coupling for battery management in grid integrated renewable energy system(RES).Grid integrated photovoltaic(PV) battery system,as being popular and extensively used has been discussed in the paper.Smart coupling refers to intelligent grid integration such that it can foresee local network conditions and issue battery power flow management strategy accordingly to shave the peak PV and peak load.Therefore,a need for predictive energy management arises for smart integration to the grid and supervision of the power flow in accordance to the grid conditions.This is also a running project at the Institute of Energy Systems(INES),Offenburg University of Applied Science,Germany since January,2015.The paper should provide insights to the motivation,need and gives an outlook to the features of desired predictive energy management system(PEMS).</t>
  </si>
  <si>
    <t>Dorri (2019)</t>
  </si>
  <si>
    <t>SPB: A secure private blockchain-based solution for distributed energy trading</t>
  </si>
  <si>
    <t>Blockchain is increasingly being used to provide a distributed, secure, trusted, and private framework for energy trading in smart grids. However, existing solutions suffer from a lack of privacy, processing and packet overheads, and reliance on trusted third party (TTP) to secure the trade. To address these challenges, we propose a secure private blockchain (SPB) framework. SPB enables energy producers and consumers to directly negotiate the energy price. To reduce the associated overheads, we propose a routing method which routes packets based on the destination public key (PK). SPB eliminates the reliance on TTP to ensure both energy producer and consumer commit to their obligations by introducing atomic meta-Transactions. The latter consists of two transactions: first the consumer generates a CTP transaction, committing to pay the energy price to the producer. On receipt of the energy, the smart meter of the consumer generates an energy receipt confirmation (ERC) which triggers a smart contract to transfer the committed price in CTP to the energy producer. To verify that the ERC is generated by a genuine smart meter, SPB supports authentication of anonymous smart meters to prevent malicious nodes from linking ERC transactions and thus enhance the user privacy. Qualitative security analysis shows the resilience of SPB against a range of attacks. Implementation results demonstrate that SPB reduces monetary cost and delay compared to existing solutions. 1979-2012 IEEE.</t>
  </si>
  <si>
    <t>Douglass (2013)</t>
  </si>
  <si>
    <t>Smart Demand for Frequency Regulation: Experimental Results</t>
  </si>
  <si>
    <t>As renewable energy sources increase their penetration, the traditional providers of frequency regulation service, i.e., fossil fueled thermal power plants, will be displaced, motivating the search for novel providers such as demand-side resources. This paper presents the results of field experiments using demand as a frequency controlled reserve (DFCR) on appliances with programmable thermostats. The experiments conducted showed the response of a population of thermostatically controlled loads acting as normal reserves (up and down regulation) and disturbance reserves (up regulation only) as defined by the Nordic Grid Codes . In addition, industrial pump loads and relay-controlled loads were tested as DFCR. The tests show that a population of refrigerators was able to deliver frequency reserves approximately equal to their average power consumption. Electric space heaters in the autumn season were able to provide frequency reserves of a magnitude 2.7 times their average power consumption.</t>
  </si>
  <si>
    <t>Dragievi (2016)</t>
  </si>
  <si>
    <t>DC Microgrids - Part II: A Review of Power Architectures, Applications, and Standardization Issues</t>
  </si>
  <si>
    <t>DC microgrids (MGs) have been gaining a continually increasing interest over the past couple of years both in academia and industry. The advantages of dc distribution when compared to its ac counterpart are well known. The most important ones include higher reliability and efficiency, simpler control and natural interface with renewable energy sources, and electronic loads and energy storage systems. With rapid emergence of these components in modern power systems, the importance of dc in today's society is gradually being brought to a whole new level. A broad class of traditional dc distribution applications, such as traction, telecom, vehicular, and distributed power systems can be classified under dc MG framework and ongoing development, and expansion of the field is largely influenced by concepts used over there. This paper aims first to shed light on the practical design aspects of dc MG technology concerning typical power hardware topologies and their suitability for different emerging smart grid applications. Then, an overview of the state of the art in dc MG protection and grounding is provided. Owing to the fact that there is no zero-current crossing, an arc that appears upon breaking dc current cannot be extinguished naturally, making the protection of dc MGs a challenging problem. In relation with this, a comprehensive overview of protection schemes, which discusses both design of practical protective devices and their integration into overall protection systems, is provided. Closely coupled with protection, conflicting grounding objectives, e.g., minimization of stray current and common-mode voltage, are explained and several practical solutions are presented. Also, standardization efforts for dc systems are addressed. Finally, concluding remarks and important future research directions are pointed out. 2015 IEEE.</t>
  </si>
  <si>
    <t>Du (2012)</t>
  </si>
  <si>
    <t>A wi-fi based occupancy sensing approach to smart energy in commercial office buildings</t>
  </si>
  <si>
    <t>Dutra (2018)</t>
  </si>
  <si>
    <t>Grid functional blocks methodology to dynamic operation and decision making in Smart Grids</t>
  </si>
  <si>
    <t>Distribution systems are undergoing structural and topological changes, mainly due to the influence of the new distributed energy resources inserted along the feeders. In this context, the growth of the Smart Grids requires the evolution of the control and operation tools, since the decision-making should promote proactive actions. In this sense, the present paper proposes a method for subdividing the distribution system into grid functional blocks, associated to a method of forecasting of distributed electric quantities. The functional blocks allow the assets to be organized in a way to provide sufficient information to perform advanced analyzes of a geoelectric region. The proactive decisions, in the grid functional blocks, are taken from the very short term forecast of variables (voltage, current, active power and reactive power). These forecasts are based on an innovative method of selection of forecasting techniques, which takes into account the online and historical information for the performance ranking of forecasting techniques. The developed methodologies by authors provide greater flexibility for the Smart Grids regarding to the dynamic changes that occur in the distribution grids in the presence of distributed flexible resources, demand management, Volt-VAR Optimization, Conservation Voltage Reduction, protection, automatic reconfiguration, self-healing, storage and electric vehicles. [All rights reserved Elsevier].</t>
  </si>
  <si>
    <t>Eder-Neuhauser (2016)</t>
  </si>
  <si>
    <t>Resilience and Security: A Qualitative Survey of Urban Smart Grid Architectures</t>
  </si>
  <si>
    <t>Smart grids require information and communication technology (ICT) in order to control dynamics in the power grid. However, adding ICT creates additional entry points in vulnerable hard- and software, increasing the attack surface, and provides distribution paths that can be used by malware for attacks. This paper provides a qualitative evaluation of smart grid architectures for urban environments, comparing four topology types based on six quality indicators: resource control, security, resilience, quality of service, compatibility, and cost. The impact of each power grid topology on the applicability of ICT components in communication topologies is also considered. We summarize the benefits and drawbacks of each topology with a focus on the implementation of decentralized and self-organizing structures. 2013 IEEE.</t>
  </si>
  <si>
    <t>Eid (2019)</t>
  </si>
  <si>
    <t>Assessing the costs of electric flexibility from distributed energy resources: A case from the Netherlands</t>
  </si>
  <si>
    <t>Managing electric flexibility is of importance for reliable electricity supply, especially in a situation with increasing penetration of renewable electricity production. One of the capabilities of electricity smart grids is the possibility to incorporate distributed energy resources for provision of electric flexibility to the system. This paper presents an approach to determine the investment and short-term average costs of distributed energy resources to supply flexibility services in a local system, and compares those costs to the average costs in the Dutch markets for balancing and day-ahead flexibility. The approach in this paper is useful for techno-economic analysis of flexibility from distributed energy resources and the economic valuation of flexibility for trading in traditional markets. The analysis shows that local flexibility in many cases is much more expensive than centrally provided flexibility. 2018</t>
  </si>
  <si>
    <t>Ekman (2019)</t>
  </si>
  <si>
    <t>Exploring smart cities and market transformations from a service-dominant logic perspective</t>
  </si>
  <si>
    <t>This study addresses the emergence of new actors and their roles in the transformation of smart cities. By building on a Service-Dominant logic perspective, the study capture how smart city transformation is closely related to a smart market transformation. While prior conceptualizations of markets have followed a linear supply-demand structure, the new market conceptualization can be described as a service ecosystem. The study empirically follows the increased use of renewable energy, such as photovoltaic (PV) systems and their related services, as they are incorporated into smart cities. The results reveal that the overall interaction level among the involved actors increases as the energy market changes from a linear to a networked logic. This transition impacts the market's information quality and, subsequently, the actors level of required knowledge. The study shows that even if the prevailing actors become more informed, information needs to be translated into knowledge-in-context to become a valuable resource. Thus, the resulting service ecosystem demands a complementary actor that requires the role of a knowledge broker to function. The paper describes the mechanisms behind this smart city transformation and clarifies the broker functions. 2019</t>
  </si>
  <si>
    <t>Elena (2010)</t>
  </si>
  <si>
    <t>The smart grid.: the smart choice?</t>
  </si>
  <si>
    <t>Elmasllari (2017)</t>
  </si>
  <si>
    <t>Smart energy systems in private households: Behaviors, needs, expectations, and concerns</t>
  </si>
  <si>
    <t>This paper presents findings from a qualitative study on people's attitudes, needs, and expectations towards smart energy systems. Based on interviews with individuals, both consumers of energy and those who have an energy-producing plant installed at home, energy consumption behavior is summarized and several issues are identified that impact the introduction and acceptance of smart energy and demand-management systems in households. The issues are analyzed in context and examples of user expressions are given to illustrate each. The findings can already be used as a rudimentary design space, to inform the design of smart energy systems for using and producing energy in domestic environments. © 2017 IEEE.</t>
  </si>
  <si>
    <t>Elsayed (2015)</t>
  </si>
  <si>
    <t>DC microgrids and distribution systems: An overview</t>
  </si>
  <si>
    <t>This paper presents an overview of the most recent advances in DC distribution systems. Due to the significantly increasing interest that DC power systems have been gaining lately, researchers investigated several issues that need to be considered during this transition interval from current conventional power systems into modern smart grids involving DC microgrids. The efforts of these researchers were mostly directed toward studying the feasibility of implementing DC distribution on a given application, DC distribution design-related aspects such as the system architecture or its voltage level, or the unique challenges associated with DC power systems protection and stability. In this paper, these research efforts were categorized, discussed and analyzed to evaluate where we currently stand on the migration path from the overwhelming fully AC power system to a more flexible hybrid AC/DC power system. Moreover, the impediments against more deployment of DC distribution systems and some of the proposed solutions to overcome those impediments in the literature will be discussed. One of the obstacles to increased DC system penetration is the lack of standards. This problem will be discussed, and the most recent standardization efforts will also be summarized and presented. 2014 Elsevier B.V.</t>
  </si>
  <si>
    <t>Eltom (2018)</t>
  </si>
  <si>
    <t>Smart Distribution Course for 21st Century Power Sector Workforce</t>
  </si>
  <si>
    <t>The current transition towards smart distribution systems necessitates the development of educational curricula that have the interdisciplinary breadth together with the technical depth to furnish the present and future generation of engineers with a new set of skills and tools to address the challenges associated with emerging smart grid technologies. This work presents a newly designed smart distribution course that is intended to meet the needs of the power distribution industry. The paper gives a high-level overview of the broad range of topics related to developments and trends in smart distribution technologies including automatic restoration, data management, cybersecurity, interoperability and standards, and future vision. It stresses the multidisciplinary nature of the course and the importance of the strong collaboration between academia and key stakeholders, and the support from utilities, industry, government, and consultants. The course has been developed and taught by distribution system experts who are currently implementing smart grid technologies along with smart grid pioneers who are known worldwide. Moreover, to measure the effectiveness of the instructional approach of the course, students learning outcomes were assessed and discussed. The lessons learned from the implementation of the course are also summarized. 1969-2012 IEEE.</t>
  </si>
  <si>
    <t>Emmanuel (2016)</t>
  </si>
  <si>
    <t>Communication technologies for smart grid applications: A survey</t>
  </si>
  <si>
    <t>Modernization of the conventional power system is being driven by increased load, aging infrastructure and proposed legislation to increase taxation of greenhouse gas emissions. The evolving intelligent energy value chain known as the smart grid is an intricate system, which requires deliberate collaboration from various stakeholders. The smart grid is not a monolithic system but rather a collection of enabling technologies and applications with different Quality of Service (QoS) requirements. It is pivotal to any nation's economic advancement, global relevance and overall quality of life. In this article, a review of integral components of the emerging grid and communication infrastructures enabling the six smart grid applications is presented. In addition, this paper summarizes their communication and networking requirements such as payload (size and frequency), physical (PHY) and media access control (MAC) layer latency based on IEEE Guide for Smart Grid Interoperability and National Institute of Standards and Technology frameworks. Also, this article highlights the need for convergence into a common protocol platform to achieve interoperability of legacy and evolving communication protocols. Additionally, challenges of communication infrastructures deployed within the unfriendly power system environment and critical skill gaps that exist between the power and communication domains, which may create a 'silo unit while integrating communication technologies into the legacy power system are presented. 2016 Elsevier Ltd</t>
  </si>
  <si>
    <t>Enabling efficient networks... (2016)</t>
  </si>
  <si>
    <t>Enabling efficient networks for low carbon futures</t>
  </si>
  <si>
    <t>Energy; New Energy Findings... (2018)</t>
  </si>
  <si>
    <t>Energy; New Energy Findings from Technical University of Denmark Described (Technical assessment of electric heat boosters in low-temperature district heating based on combined heat and power analysis)</t>
  </si>
  <si>
    <t>Energy; New Energy Study... (2018)</t>
  </si>
  <si>
    <t>Energy; New Energy Study Results Reported from University of Aegean (Sociotechnical transition to smart energy: The case of Samso 1997-2030)</t>
  </si>
  <si>
    <t>Enrico (2014)</t>
  </si>
  <si>
    <t>Doing the laundry with agents: a field trial of a future smart energy system in the home</t>
  </si>
  <si>
    <t>Erdinc (2014)</t>
  </si>
  <si>
    <t>Economic impacts of small-scale own generating and storage units, and electric vehicles under different demand response strategies for smart households</t>
  </si>
  <si>
    <t>With the increasing importance given to smart grid solutions in end-user premises, demand response (DR) strategies applied to smart households are important topics from both real time application and academic theoretic analysis perspectives, recently. In this study, a mixed-integer linear programming (MILP) framework based evaluation of such a smart household is provided. Electric vehicles (EVs) with bi-directional power flow capability via charging and V2H operating modes, energy storage systems (ESSs) with peak clipping and valley filling opportunity and a small scale distributed generation (DG) unit enabling energy sell back to grid are all considered in the evaluated smart household structure. Different case studies including also different DR strategies based on dynamic pricing and peak power limiting are conducted to evaluate the technical and economic impacts of ESS and DG units. Besides, shiftable loads such as washing machine and dishwasher are also considered in Home Energy Management (HEM) system structure for the effective operation of the household. Moreover, a further sensitivity analysis is realized in order to discuss the impact of ESS and DG sizing on daily cost of smart household operation considering further pros and cons. 2014 Elsevier Ltd.</t>
  </si>
  <si>
    <t>Erickson (2015)</t>
  </si>
  <si>
    <t>Social, economic, technological, and environmental impacts of the development and implementation of solar-powered charge stations</t>
  </si>
  <si>
    <t>This work focuses on aspects related to the development and implementation of solar-powered charge stations (SPCS), analyzing specifically the social, economic, and technological challenges associated with increasing the use of electric vehicles (EVs) and the availability of SPCS. Greenhouse gas emissions can be reduced by the electrification of transportation and the generation of electricity with sustainable energy, including solar energy at SPCS. The charging infrastructure for EVs can be improved by adding SPCS to many parking lots so that EV owners can plug in at work, shopping centers, events, and home. Results from a Kansas State University survey indicate that the limited charging infrastructure is a present concern when considering a purchase of an EV. Smart grid developments with real time prices for electricity have many positive features that support SPCS installations and EV sales, including higher values for the electricity generated at SPCS and reduced cost for night time charging of EVs. There is the potential to improve urban air quality by replacing internal combustion vehicles that have emissions with EVs that do not have carbon emissions. When all costs are considered, SPCS and EVs have a favorable outlook, and advances in battery technology have the potential to reduce EV costs and increase their range.</t>
  </si>
  <si>
    <t>Espluga (2016)</t>
  </si>
  <si>
    <t>How to address citizens' practices and policies on sustainability? A consultative tool for brokering policy-related knowledge between the worlds of policymaking and everyday citizens' life</t>
  </si>
  <si>
    <t>An innovative investigative approach (STAVE), combining elements of research, engagement and brokerage, was used to uncover policy assumptions and daily experiences related to energy use practices. Exploratory work within three policymaker institutions and eight reconvened focus groups were carried out in three different European countries (France, Germany, Spain). All the groups explored active practices with regard to energy saving at household level, with the use of in-home display devices and smart meters additionally addressed in Spain and France. Insight gained by policymakers could be adopted to design, implement and tailor energy plans and policies to better support sustainability.</t>
  </si>
  <si>
    <t>Esther (2018)</t>
  </si>
  <si>
    <t>Clustering Household Preferences in Local Electricity Markets</t>
  </si>
  <si>
    <t>Eun-Jeong (2017)</t>
  </si>
  <si>
    <t>Exploring fairness in participatory thermal comfort control in smart buildings</t>
  </si>
  <si>
    <t>Evtim (2016)</t>
  </si>
  <si>
    <t>Home Energy Monitoring System based on Open Source Software and Hardware</t>
  </si>
  <si>
    <t>Fabiano (2014)</t>
  </si>
  <si>
    <t>A restful API to control a energy plus smart grid-ready residential building: demo abstract</t>
  </si>
  <si>
    <t>Fabio (2019)</t>
  </si>
  <si>
    <t>A novel payment scheme for trading renewable energy in smart grid</t>
  </si>
  <si>
    <t xml:space="preserve"> With the increasing diffusion of renewable energy producers in electricity grids, new policies and tariff systems have been recently developed. This work revolves around a particular support system named NRG-X-Change, which makes use of a virtual currency called NRGcoin. The NRG-X-Change system is based on two NRGcoin payment functions: one to establish the price at which prosumers are rewarded for their energy production, and the other to establish the price at which consumers pay the energy they consume. The detailed analysis provided in this paper identifies some important issues in these payment functions limiting their applicability, namely: (i) not taking congestions into account; (ii) encouraging curtailment of renewable energy production; and (iii) not ensuring that the prosumers consume their own energy before selling it. This work addresses these limitations by proposing two novel payment functions whose advantageous properties are demonstrated by theoretical analysis and in simulation using real data coming from an existing grid.</t>
  </si>
  <si>
    <t>Faddel (2018)</t>
  </si>
  <si>
    <t>Charge Control and Operation of Electric Vehicles in Power Grids: A Review</t>
  </si>
  <si>
    <t>Electric Vehicles (EVs) and hybrid Electric vehicles (HEVs) are going to reshape the future of the transportation sector. However, adopting large numbers of EVs and HEVs will impact the electric utilities as well. Managing the charging/discharging of substantial numbers of distributed batteries will be critical for the successful adoption of EVs and HEVs. Therefore, this paper presents a review study about the recent control and optimization strategies for managing the charging/discharging of EVs. The paper covers different control and operation strategies reported in the literature as well as issues related to the real time dispatching of EVs in the smart grids. In addition, challenges related to the stochastic nature of the driving characteristics of EVs are considered. Finally, some open problems related to the energy management of EVs will be presented.</t>
  </si>
  <si>
    <t>Faerber (2018)</t>
  </si>
  <si>
    <t>Innovative network pricing to support the transition to a smart grid in a low-carbon economy</t>
  </si>
  <si>
    <t>This paper outlines how current distribution network pricing can be revised to enable transition to a smart grid in a low-carbon economy. Using insights from expert interviews, it highlights multiple trade-offs between innovative pricing approaches and regulatory principles which might be resolved by a political decision on how the costs should be recovered or socialised. It then identifies four essentials for a successful implementation of a new mechanism: (i) Closer collaboration between TSO and DNO/DSO concerning local dispatch to improve system efficiency. (ii) Installation of smart meters to collect data providing information about the actual contribution to the grid utilisation of each customer. (iii) Intensified cooperation between supplier and DNO/DSO to pass-through the price signal on the electricity bill. (iv) A legislative framework to facilitate data sharing and data management and communication among network stakeholders essentially a relaxation of current privacy legislation as an enabler for new approaches to network management, and potentially to reduce costs to the consumer. This suggests the focus for future network pricing should be on services and functions provided by the grid rather than on the commodity power itself. 2018 Elsevier Ltd</t>
  </si>
  <si>
    <t>Faheem (2018)</t>
  </si>
  <si>
    <t>Smart grid communication and information technologies in the perspective of Industry 4.0: Opportunities and challenges</t>
  </si>
  <si>
    <t>The fourth industrial revolution known as Industry 4.0 has paved the way for a systematical deployment of the modernized power grid (PG) to manage continuously growing energy demand by integrating renewable energy resources. In the context of Industry 4.0, a smart grid (SG) by employing advanced Information and Communication Technologies (ICTs), intelligent information processing (IIP) and future-oriented techniques (FoT) allows energy utilities to monitor and control power generation, transmission and distribution processes in more efficient, flexible, reliable, sustainable, decentralized, secure and economic manners. Despite providing immense opportunities, SG has many challenges in the context of Industry 4.0 (I 4.0). To this end, this paper presents a comprehensive presentation on critical smart grid components with international standards and information technologies in the context of Industry 4.0. In addition, this study gives an overview of different smart grid applications, their benefits, characteristics, and requirements. Also, this research investigates and explores different wired and wireless communication technologies used in smart grid with their benefits and characteristics. Finally, this article discusses a number of critical challenges and open issues and future research directions. 2018 Elsevier Inc.</t>
  </si>
  <si>
    <t>Fan (2013)</t>
  </si>
  <si>
    <t>Security Challenges in Smart-Grid Metering and Control Systems</t>
  </si>
  <si>
    <t>The smart grid is a next-generation power system that is increasingly attracting the attention of government, industry, and academia. It is an upgraded electricity network that depends on two-way digital communications between supplier and consumer that in turn give support to intelligent metering and monitoring systems. Considering that energy utilities play an increasingly important role in our daily life, smart-grid technology introduces new security challenges that must be addressed. Deploying a smart grid without adequate security might result in serious consequences such as grid instability, utility fraud, and loss of user information and energy-consumption data. Due to the heterogeneous communication architecture of smart grids, it is quite a challenge to design sophisticated and robust security mechanisms that can be easily deployed to protect communications among different layers of the smart grid-infrastructure. In this article, we focus on the communication-security aspect of a smart-grid metering and control system from the perspective of cryptographic techniques, and we discuss different mechanisms to enhance cybersecurity of the emerging smart grid. We aim to provide a comprehensive vulnerability analysis as well as novel insights on the cybersecurity of a smart grid.</t>
  </si>
  <si>
    <t>Fang (2012)</t>
  </si>
  <si>
    <t>Smart grid - The new and improved power grid: A survey</t>
  </si>
  <si>
    <t>The Smart Grid, regarded as the next generation power grid, uses two-way flows of electricity and information to create a widely distributed automated energy delivery network. In this article, we survey the literature till 2011 on the enabling technologies for the Smart Grid. We explore three major systems, namely the smart infrastructure system, the smart management system, and the smart protection system. We also propose possible future directions in each system. Specifically, for the smart infrastructure system, we explore the smart energy subsystem, the smart information subsystem, and the smart communication subsystem. For the smart management system, we explore various management objectives, such as improving energy efficiency, profiling demand, maximizing utility, reducing cost, and controlling emission. We also explore various management methods to achieve these objectives. For the smart protection system, we explore various failure protection mechanisms which improve the reliability of the Smart Grid, and explore the security and privacy issues in the Smart Grid. 2012 IEEE.</t>
  </si>
  <si>
    <t>Faschang (2017)</t>
  </si>
  <si>
    <t>Provisioning, deployment, and operation of smart grid applications on substation level: Bringing future smart grid functionality to power distribution grids</t>
  </si>
  <si>
    <t>The transition of classical power distribution grids towards actively operated smart grids locates new functionality into intelligent secondary substations. Increased computational power and newly attained communication infrastructure in thousands of secondary substations allow for the distributed realization of sophisticated functions, which were inconceivable a few years ago. These novel functions (e.g., voltage and reactive power control, distributed generation optimization or decentralized market interaction) can primarily be realized by software components operated on powerful automation devices located on secondary substation level. The effective and safe operation of such software is crucial and has a broad set of requirements. In this paper, we present a flexible and modular software ecosystem for automation devices of substations, which is able to handle these requirements. This ecosystem contains means for high performance data exchange and unification, automatic application provisioning and configuration functions, dependency management, and others. The application of the ecosystem is demonstrated in the context of a field operation example, which has been developed within an Austrian smart grid research project. 2016, The Author(s).</t>
  </si>
  <si>
    <t>Feldpausch-Parker (2018)</t>
  </si>
  <si>
    <t>Smart grid electricity system planning and climate disruptions: A review of climate and energy discourse post-Superstorm Sandy</t>
  </si>
  <si>
    <t>Superstorm Sandy hit the northeastern United States in October 2012, knocking out power to 10 million people and highlighting energy and critical infrastructure system vulnerabilities in the face of a changing climate. The increased frequency and intensity of such disruptive events is shifting priorities in electricity system planning around the world, including how multiple stakeholders consider linkages between climate vulnerability and energy. This research links smart grid development with adaptation to changing climates and explores how different stakeholders grapple with system vulnerabilities and climate disruptions. To illustrate this, the in-depth case study assesses post-Sandy discourse to compare how electricity sector stakeholder groups in New York, Massachusetts and Vermont associate energy, smart grid, and climate change. To explore how different energy system stakeholders frame the impacts of Superstorm Sandy on energy system planning, we conducted 22 focus groups with a broad range of organizations representing diverse aspects of the electricity system including utilities, regulatory authorities, research and development agencies, regional transmission organizations, academic research institutions, consumer advocacy and environmental organizations across the three states. We used these data to examine post-Sandy discourse about climate mitigation and climate adaptation, routine system management, and the potential value of smart grid for future energy system planning. We found that both New York and Massachusetts stakeholders focused more on climate adaptation than climate mitigation, while stakeholders in Vermont focused more on mitigation. In all three states stakeholder discussions of adaptation focused most heavily on system resilience and reliability, whereas discussions of mitigation focused on demand-side management and demand response followed by alternative energy strategies. These results suggest that extreme weather and climate disruptions will differentially shape discourse around smart grid and energy system change and shift the focus among energy system stakeholders on climate adaptation compared to climate mitigation. This research demonstrates variation between political jurisdictions (states) and energy system stakeholders in energy system planning in the face of new challenges related to an uncertain and rapidly changing world. 2017</t>
  </si>
  <si>
    <t>Fernando (2017)</t>
  </si>
  <si>
    <t>Differential evolution strategies for large-scale energy resource management in smart grids</t>
  </si>
  <si>
    <t xml:space="preserve">Smart Grid (SG) technologies are leading the modifications of power grids worldwide. The Energy Resource Management (ERM) in SGs is a highly complex problem that needs to be efficiently addressed to maximize incomes while minimizing operational costs. Due to the nature of the problem, which includes mixed-integer variables and non-linear constraints, Evolutionary Algorithms (EA) are considered a good tool to find optimal and near-optimal solutions to large-scale problems. In this paper, we analyze the application of Differential Evolution (DE) to solve the large-scale ERM problem in SGs through extensive experimentation on a case study using a 33-Bus power network with high penetration of Distributed Energy Resources (DER) and Electric Vehicles (EVs), as well as advanced features such as energy stock exchanges and Demand Response (DR) programs. We analyze the impact of DE parameter setting on four state-of-the-art DE strategies. Moreover, DE strategies are compared with other well-known EAs and a deterministic approach based on MINLP. Results suggest that, even when DE strategies are very sensitive to the setting of their parameters, they can find better solutions than other EAs, and near-optimal solutions in acceptable times compared with an MINLP approach. </t>
  </si>
  <si>
    <t>Ferrari (2019)</t>
  </si>
  <si>
    <t>Assessment of tools for urban energy planning</t>
  </si>
  <si>
    <t>In recent years, studies and policies have encouraged the diffusion of distributed energy supply technologies and large integration of renewable sources. This increases the need for new professionals in energy planning. Several computational tools for energy planning have been developed as described in the technical literature. However, energy planners of urban/district areas engaged in the transition towards smart systems related to buildings energy services require well-documented tools to evaluate the combination of available energy sources by proper conversion technologies. With this, after a scientific review, we selected 17 tools targeted on an urban/districts scale that can evaluate several energy services, sources and/or technologies, and provided with detailed and easily accessible documentation. These tools were classified based on their defined features: analysis type, operation spatial scale, outputs time scale, energy service, and licence. Among them, 6 user-friendly tools were identified (energyPRO, HOMER, iHOGA, EnergyPLAN, SIREN, WebOpt) that can provide hourly energy calculations and can be considered as viable for widespread use. Specifically, the general information, functionalities, structure, graphic user interface, required input data, and outputs were described. Therefore, the energy planners are guided towards choosing the most suitable tool based on their skills, aims, and data availability for a specific application. Copyright 2019 Elsevier Ltd</t>
  </si>
  <si>
    <t>Fladvad (2018)</t>
  </si>
  <si>
    <t>The role of utility companies in municipal planning of smart energy communities</t>
  </si>
  <si>
    <t>Bergen and Oslo municipalities focus on integrating energy concerns into city planning and regard this as an opportunity to further lower greenhouse gas emissions. Due to a lack of tools and clear definitions of what Smart Energy Communities (SECs) are and how planning should be done in order to affect the overarching emission reduction goals, utility companies end up taking a leading role as advisors and influence definitions and strategies in the final design. Based on two case studies of SEC projects in Norway, the authors highlight the need for increased work to create feasible and understandable definitions and strategies for the planning of SECs. In our case studies, city planners struggle to include energy aspects in the early planning phase and to align their objectives of citizen well-being and reduced private car dependency with energy concerns. At the same time, utility companies respond to the perceived threat of more self-sufficient communities by depicting a role closer to the end-user and by offering a pragmatic cost/benefit view on the planning of energy supply options. Copyright 2018 WIT Press.</t>
  </si>
  <si>
    <t>Flerchinger (2018)</t>
  </si>
  <si>
    <t>Third-Generation Cellular and Wireless Serial Radio Communications: Field Testing for Smart Grid Applications</t>
  </si>
  <si>
    <t>Increasingly, smart grid solutions use wireless communications as a core component for moving information and, thus, facilitate more intelligent decision making. This article considers a synchrophasor system implemented on a distribution feeder simultaneously using two separate wireless communication technologies to transmit synchrophasor measurement data. This system was implemented to demonstrate advanced distributed-generation control and how it impacts grid support on the broader electrical feeder. For purposes of performance evaluation, both a wireless serial communications solution and a third-generation (3G) cellular solution were implemented. Phasor measurement unit (PMU ) data, which are streamed without interruption up to 60 messages/s, offer a means to continuously evaluate the two communications systems; performance data measured and archived over a one-week period provided detailed comparison information. Using this information, this article recommends which wireless technology may be better suited for various utility applications.</t>
  </si>
  <si>
    <t>Flett (2018)</t>
  </si>
  <si>
    <t>Review of UK Energy System Demonstrators</t>
  </si>
  <si>
    <t>Executive Summary A review of energy systems demonstrator projects in the UK has been undertaken for the UK Energy Research Centre (UKERC) by the Energy Systems Research Unit (ESRU) at the University of Strathclyde. The review consisted of two phases 1) the identification of demonstrator projects and 2) an analysis of projects and their outcomes. For the purposes of project identification, an energy systems demonstrator was defined as “the deployment and testing of more than one technology type that could underpin the operation of a low-carbon energy infrastructure in the future”. Only projects post-dating 2008 were considered. A search using a wide range of resources yielded a total of 119 projects that met these criteria. Information on each project was recorded using a common template. The collected data was used to develop a GIS layer of UK demonstrators, available at: http://ukerc.rl.ac.uk/TOOLS/EnergyDemonstrators/map.html. Analysis of the collected project data led to the following findings. Most demonstration projects had budgets in excess of £1M, with an average budget of £5.7M. The largest project funder (by number of projects) was the LCNF. Projects were spread across the UK, with SE England and Scotland hosting the largest portion of projects respectively. Most projects were located in urban areas. The majority of projects were electricity-related and the target sector of many projects was the built environment, particularly the domestic sector. Some duplication between projects funded by different bodies was evident. The technology type most frequently appearing in demonstrations was smart controls followed by PV, batteries and active network management. Under a quarter of projects featured some form of direct engagement with consumers. The scale of engagement varied hugely from a handful of participants through to tens of thousands. Approximately 54% of the projects reviewed were classed as completed: this was where the stated project end date had expired. Of these completed projects, 87% had produced an identifiable final report. Note that where a project is recorded as completed it does not imply that the objectives were achieved. The quality of final reports reviewed varied considerably; some funding schemes such as the Low Carbon Network Fund (LCNF) and EU-H2020 had set reporting requirements and this was reflected in the quality and content of the final reports. Project reports from other funding schemes were generally less informative. Approximately 85% of projects had a website, or at least there was evidence that a website had existed. However, persistence of information was an issue, as several project websites (e.g. for older FP7 projects) could not be found. This could be problematic if a web site was the sole public dissemination point for a final report and other project outcomes. Few projects were found with readily accessible datasets. Information on demonstrators was culled from a range of different sources and was frequently difficult to track down. There is a case that findings and learning from projects should be adequately disseminated through a common, accessible and persistent repository. A review of the project outcomes found that most were positive, highlighting technology specific learning derived from the project work. A significant number of findings quantified or provided a qualitative statement of the beneficial impact that a technology or system had on energy performance. It was noted that project outcomes were self-reported. Some common problems were reported including high costs of trialled systems and issues in engaging and recruiting participants. Given that most project reports were written immediately after the completion of a project, there was little evidence of wider policy impacts, as these would be expected to occur later. Finally, the report is intended to provide strategic information on the current demonstrator landscape with a view to guiding and focusing future demonstration calls.</t>
  </si>
  <si>
    <t>Florian (2015)</t>
  </si>
  <si>
    <t>Increasing Data Centre Renewable Power Share Via Intelligent Smart City Power Control</t>
  </si>
  <si>
    <t>Urbanization has been an increasing trend that has lead to higher population densities in cities worldwide. Providing these large amounts of citizens with a high quality of living is one of the main goals of future smart cities. A high quality of living requires the smart city to offer several services, many of them supported by a sophisticated, power-intensive IT infrastructure. We present a cooperation scheme between smart city and data centres that allows for an effective use of power flexibilities inherently available in data centres. By adapting the power demand of data centres to the availability of renewable energy, smart city goals like a low carbon emission of its IT infrastructure become achievable. To this end, a demand side management scheme under orchestration of a central control system is proposed. The concrete guidelines on power use for data centres are calculated by a component named "Ideal Power Planner", based on smart city goals and renewable power availability forecasts. The effectiveness of the developed approach has been validated in three testbeds</t>
  </si>
  <si>
    <t>Formato (2013)</t>
  </si>
  <si>
    <t>A decentralized and self organizing architecture for wide area synchronized monitoring of smart grids</t>
  </si>
  <si>
    <t>Synchronized Wide-Area Monitoring Systems (WAMS) involve the use of power system-wide measurements to avoid large disturbances and reduce the probability of catastrophic events. In these systems a large volume of raw data is collected by distributed sensors and sent to central servers for post processing activities. Many research works conjectured that this hierarchical monitoring paradigm could be not affordable in addressing the increasing network complexity and the massive data exchanging characterizing modern smart grids. Unaffordable complexity, hardware redundancy, network bandwidth and data storage resources are the main barriers imposed by technology and costs. Moreover, in WAMS the global absolute time reference for sensors synchronization is typically obtained by satellite-based timing signals processing. Since these signals are extremely vulnerable to radiofrequency interference (i.e. cyber-attacks), effective countermeasures aimed at increasing the resilience of synchronized WAMS to external and internal interferences need to be designed. In trying and addressing these challenges, in this paper the role of decentralized consensus protocols for decentralized and synchronized wide area smart grids monitoring is analyzed. 2013 - IOS Press and the authors.</t>
  </si>
  <si>
    <t>Frack (2013)</t>
  </si>
  <si>
    <t>Emulation of synchronous generator for frequency control of smart microgrids</t>
  </si>
  <si>
    <t>Microgrids (MGs) are emerging as a new paradigm for the integration of Distributed Generation (DG) assets. These novel grid structures present significant benefits to the Electric Power System. One of the most important benefits is the reliability improvement due to the capacity of islanded stand-alone operation. Nevertheless, this stand-alone operation can bring some problems related to frequency control, especially in MGs with many DG units connected through power electronics interfaces. In this case, the frequency control capacity and hence the stability margins are drastically reduced. This paper presents the design and implementation of a proton exchange membrane fuel cell integrated with supercapacitor energy storage and its control strategy for the frequency control of ac-MGs 2003-2012 IEEE.</t>
  </si>
  <si>
    <t>Frame (2016)</t>
  </si>
  <si>
    <t>A Review and Synthesis of the Outcomes from Low Carbon Networks Fund Projects</t>
  </si>
  <si>
    <t>Executive Summary Background The Low Carbon Networks Fund (LCNF) was established by Ofgem in 2009 with an objective to “help Distribution Network Operators (DNOs) understand how they provide security of supply at value for money and facilitate transition to the low carbon economy” [1]. The £500m fund operated in a tiered format, funding small scale projects as Tier 1 and running a Tier 2 annual competitive process to fund a smaller number of large projects. By 31st March 2015, forty Tier 1 projects and twenty-three Tier 2 projects had been approved with project budgets totalling £29.5m and £220.3m respectively. The LCNF governance arrangements [1] state that projects should focus on the trialling of: new equipment (more specifically, that unproven in GB), novel arrangements or applications of existing equipment, novel operational practices, or novel commercial arrangements. Tier 1 projects were specifically required to have a Technology Readiness Level (TRL) between 5 and 8. TRL 9 was excluded, as projects with this TRL were thought to be too low risk and offer limited scope for new knowledge to be generated. TRLs were not specifically mentioned in the governance arrangements for Tier 2 projects; however, it was stated that projects should be neither at the R&amp;D stage nor involve the widespread deployment of proven technology or practices. Instead, the methods being trialled should be “untested at the scale and circumstance in which the DNO wishes it to be deployed and that consequently new learning will result from the project” [1]. The requirement that learning gained from projects could be disseminated was a key feature of the LCNF. In the application process for Tier 1 and Tier 2 projects, DNOs were asked to demonstrate that the projects would generate knowledge which did not exist before the proposed trials. Tier 2 bids also had to provide a robust methodology to capture and disseminate the learning [1]. As a mechanism to reward well managed Tier 2 projects, a Successful Delivery Reward was available up to the value of the DNO’s 10% contribution of a project’s costs. The Successful Delivery Reward Criteria (SDRC) were required to be linked to project milestones, target outputs and learning dissemination activities. The motivation for the review reported here was a recognition that significant learning and data had been generated from a large volume of project activity but, with so many individual reports published, that it was difficult for outside observers to identify clear messages with respect to the innovations investigated under the programme. Moreover, there was a variation in the way outcomes had been reported, published and disseminated. Evaluation of the findings is essential if lessons are to be learned and the results of such trials are to enable appropriate changes to standard practice in the operation, planning, management and regulation of the electricity system and inform related policies. The evaluation and synthesis of the outcomes is also important in helping to define the scale, scope and focus of future innovation, research and development projects. This review is therefore intended to identify, categorise and synthesise the learning outcomes published by LCNF projects up to December 2015. Assessment of project outcomes A register of LCNF projects has been developed that, for each project, categorises both the context of the work and the innovations that were being investigated, i.e. the ‘why’ and the ‘how’ of each project. The categories were used to create a ‘heat map’ of LCNF project activity and from this a set of ‘learning topics’ was derived as a basis for synthesis of outcomes (Figure 1). The main learning for each is summarised in the following sections. The reporting of LCNF learning by DNOs contains a strong focus on the diffusion of an innovation into business as usual (BAU). LCNF project close-down reports require DNOs to provide details on project replication (including BAU costs) and planned implementation of the innovation. However, a motivation for a project investigating a particular, potentially beneficial, innovation to be given LCNF support is that its long-term benefits to electricity users are still uncertain. As LCNF projects may be trialling innovations from vi TRL 5 upwards, the project is not guaranteed to move the innovation to TRL 9 where it is ready for BAU implementation. The purpose of the LCNF project is to gain knowledge about the innovation and reduce uncertainty about its prospects of ever being a cost-effective TRL 9 innovation and how to get there. As a consequence of the above, the approach adopted in this review considers whether a project has generated robust evidence on whether the innovation can be considered as a BAU option ready for appropriate deployment when required or whether the innovation has, in fact, insufficient benefit and should not be regarded as a viable option by the DNO. For each synthesis theme, a range of innovations has been identified and assessed in terms of evidence for, or against, BAU according to the scale shown in Figure 2. This approach does not use the BAU score ascribed to the trialled innovations as the basis for judging the ‘success’ of a project. Judged purely on BAU readiness, projects providing outcomes with scores of -4, -3, +3 or +4 can be regarded as successful in that they have provided robust evidence. However, projects might deliver BAU scores around 0 for two main reasons: trials failed to deliver strong evidence due to inadequate experimental design, unforeseen problems in the LCNF project’s implementation or poor dissemination of findings; or the innovation being tested turned out to have unanticipated issues that would require further work to resolve. The learning from this latter category, in particular, is still useful – the issues would probably not have been revealed without the LNCF work, the TRL may nevertheless have been advanced and important learning can be gained on whether additional work to further advance the TRL, ultimately to TRL 9, is justified relative to the benefits the innovation promises to bring.</t>
  </si>
  <si>
    <t>Frank (2013)</t>
  </si>
  <si>
    <t>Using clustering mechanisms for defining consumer energy services</t>
  </si>
  <si>
    <t>Frederick (2017)</t>
  </si>
  <si>
    <t>Open communication standards for energy storage and distributed energy resources</t>
  </si>
  <si>
    <t>Purpose of Review This article reviews the status of communication standards for the integration of energy storage into the operations of an electrical grid increasingly reliant on intermittent renewable resources. Its intent is to demonstrate that open systems communicating over open standards is essential to the effectiveness, efficiency, reliability and flexibility of an electrical grid composed of an intelligent network of distributed energy resources. Recent Findings Grid-integrated energy storage is expected to increase dramatically over the next 10 years, a prediction which assumes substantial industry alignment to a common set of communication standards that will make this growth possible. Four industry alliances have emerged in recent years as the dominant players in the development of open standards for energy storage systems and distributed energy resources: the MESA Standards Alliance (mesastandards.org), the SunSpec Alliance (sunspec. org), the OpenADR Alliance (openadr.org), and the Open Charge Alliance (openchargealliance.org). Summary Historical and pragmatic evidence demonstrates that industry-wide adoption of freely accessible and industry-driven open communication standards is essential to maintaining the grid's flexibility and responsiveness. Two case studies-from Snohomish PUD in Everett, Washington, and at Austin Energy in Austin, Texas-illustrate the application of open communication standards to grid-integrated, utility-scale energy storage, and to the management of circuits with a high penetration of residential solar photovoltaic and actively managed loads.</t>
  </si>
  <si>
    <t>Friis (2016)</t>
  </si>
  <si>
    <t>The challenge of time shifting energy demand practices: insights from Denmark</t>
  </si>
  <si>
    <t>There is widespread agreement that the decarbonisation objectives of the smart grid agenda involve a reworking of the relationship between electricity supply and demand. Demand-side management on a household level requires changes in the temporality of electricity-consuming practices in everyday life. One dominant approach to demand-side management is to influence the temporality of households' consumption patterns by providing economic incentives through variable electricity prices. This paper explores the temporal flexibility of Danish households' electricity consumption through their participation in two smart grid projects: One is offering households to test an electric vehicle during five months and another is offering static time-of-use pricing. Based on qualitative interviews and hourly-recorded electricity metering data with families living in single-family detached homes, the paper shows that the combined trial influenced the households to time shift consumption from high-tariff to low-tariff hours in relation to three consumption areas: dishwashing, laundering and charging of electric vehicles. The analysis goes beyond this apparent flexibility and explores how time shifting of energy demand challenges the temporality of households' routinised everyday practices. The study recommends that future smart grid interventions acknowledge the temporal complexity and dynamics of interwoven social practices and how this affects the potential for time shifting energy demand. [All rights reserved Elsevier].</t>
  </si>
  <si>
    <t>Gadd (2013)</t>
  </si>
  <si>
    <t>Heat load patterns in district heating substations</t>
  </si>
  <si>
    <t>Future smart energy grids will require more information exchange between interfaces in the energy system. One interface where dearth of information exists is in district heating substations, being the interfaces between the distribution network and the customer building heating systems. Previously, manual meter readings were collected once or a few times a year. Today, automatic meter readings are available resulting in low cost hourly meter reading data. In a district heating system, errors and deviations in customer substations propagates through the network to the heat supply plants. In order to reduce future customer and heat supplier costs, a demand appears for smart functions identifying errors and deviations in the substations. Hereby, also a research demand appears for defining normal and abnormal heat load patterns in customer substations. The main purpose with this article is to perform an introductory analysis of several high resolution measurements in order to provide valuable information about substations for creating future applications in smart heat grids. One year of hourly heat meter readings from 141 substations in two district heating networks were analysed. The connected customer buildings were classified into five different customer categories and four typical heat load patterns were identified. Two descriptive parameters, annual relative daily variation and annual relative seasonal variation, were defined from each 1. year sequence for identifying normal and abnormal heat load patterns. The three major conclusions are associated both with the method used and the objects analysed. First, normal heat load patterns vary with applied control strategy, season, and customer category. Second, it is possible to identify obvious outliers compared to normal heat loads with the two descriptive parameters used in this initial analysis. Third, the developed method can probably be enhanced by redefining the customer categories by their indoor activities. 2013 Elsevier Ltd.</t>
  </si>
  <si>
    <t>Gaffney (2019)</t>
  </si>
  <si>
    <t>Reconciling high renewable electricity ambitions with market economics and system operation: Lessons from Ireland's power system</t>
  </si>
  <si>
    <t>The integration of variable generation challenges electricity systems globally. Using Ireland's electricity sector as a case study, we highlight multiple challenges in reconciling ambition for variable renewable integration with market economics and system operation. Ireland has the highest share of non-synchronous variable renewable electricity on a single synchronous power system. This case study examines the strategy being implemented to optimally balance between efficiency, flexibility and adequacy while maintaining a fully functional system that strives to adapt to evolving conditions. The transition that the Single Electricity Market underwent to comply with the EU Target Market was a major overhaul of what made the all-island market a success. Volume-based reliability options have distinct advantages over capacity payments. System services are critical for system stability and 14 separate system services are being developed. These actions, when taken together, provide an insight into the lengths to which this electricity market must go to transform from its cost-based nature to a value-based alternative that rewards flexible and reliable capacity with the ability to evolve with market conditions of the future. 2019 Elsevier Ltd</t>
  </si>
  <si>
    <t>Gaurav (2013)</t>
  </si>
  <si>
    <t>Customer-centric energy usage data management and sharing in smart grid systems</t>
  </si>
  <si>
    <t>Geelen (2013)</t>
  </si>
  <si>
    <t>Empowering the end-user in smart grids: Recommendations for the design of products and services</t>
  </si>
  <si>
    <t>In discussions on smart grids, it is often stated that residential end-users will play a more active role in the management of electric power supply and demand. They are expected to shift from a passive role as consumer of electricity to an active role as co-provider. In this article, the extent to which current technologies, products and services empower end-users to take up an active role as co-providers is evaluated. Based on a review of literature and related pilot projects, current approaches were found to be driven by technical and financial considerations. There appears to be a lack of product and service design that supports end-users in their role as co-providers in a smart grid. This is reflected in the lack of thought given to how the end-users' process of behavioral change can be supported to enable the transition from consumer to co-provider. Several recommendations are provided for product and service designers towards fostering the role of co-provider, which comes under under: (a) user interaction needs, (b) approaches to behavioral change and (c) community initiatives and management of resources. Designers are considered to play a bridging role between policy making and engineering, while facilitating involvement of end-users in the design process. 2013 Elsevier Ltd.</t>
  </si>
  <si>
    <t>An end-user perspective on smart home energy systems in the PowerMatching City demonstration project</t>
  </si>
  <si>
    <t>In discussions on smart grids, it is often stated that residential end-users will play a more active role in the management of the electric power system. Experience in practice on how to empower end-users for such a role is however limited. This paper presents a field study in the first phase of the PowerMatching City project in which twenty-two households were equipped with demand-response-enabled heating systems and white goods. Although end-users were satisfied with the degree of living comfort afforded by the smart energy system, the user interface did not provide sufficient control and energy feedback to support an active contribution to the balancing of supply and demand. The full potential of demand response was thus not realized. The second phase of the project builds on these findings by design, implementation and evaluation of an improved user interface in combination with two demand response propositions. © 2013 IEEE.</t>
  </si>
  <si>
    <t>Geelen (2019)</t>
  </si>
  <si>
    <t>The use of apps to promote energy saving: a study of smart meter–related feedback in the Netherlands</t>
  </si>
  <si>
    <t>Feedback systems with direct feedback have shown to be effective in stimulating households to change their energy consumption levels. This research is one of the first to explore the use of apps to influence household energy use. Compared to dedicated in-home displays, smartphone/tablet apps provide a low-cost and simple design solution for making energy feedback available. This research consisted of three studies conducted with different samples within a selection of households where a smart meter was installed as part of the smart meter implementation program in the Netherlands. First, for a period of 16 months, electricity and gas consumption levels were measured for a large sample of households (n = 519) divided into an application user group and a reference group. Second, questionnaires (n = 270) provided insight in how people used the applications and to what extent the applications increased households’ insight in their energy consumption and stimulated behavior changes. Third, interviews (n = 12) were held to obtain more in-depth insight. In the sample with measured energy consumption, we did not find a significant reduction in electricity and gas consumption during this research. Yet in the questionnaires, the application users reported more energy awareness and indicated to have made more investments and changes in their behavior than the reference group. Most app users started using the first app they found and did not explore the other options. The interview results indicate that, after an initial learning period, the app was used to monitor the electricity and gas consumption levels, rather than to lower them. In line with other research into feedback, the interview results suggest that the apps could be more effective with information that is more actionable and meaningful with respect to one’s own specific situation and goals for the household. Further exploration is recommended with respect to how the design of such apps can encourage a wide audience not only to monitor their consumption, but also guide them in taking action to change their consumption levels.</t>
  </si>
  <si>
    <t>George (2012)</t>
  </si>
  <si>
    <t>A delay based optimization scheme for peak load reduction in the smart grid</t>
  </si>
  <si>
    <t>Georgios (2013)</t>
  </si>
  <si>
    <t>A greedy algorithm for the unforecasted energy dispatch problemwith storage in smart grids</t>
  </si>
  <si>
    <t>Georgios (2019)</t>
  </si>
  <si>
    <t>Differentiating Attacks and Faults in Energy Aware Smart Home System using Supervised Machine Learning</t>
  </si>
  <si>
    <t>Gerard (2019)</t>
  </si>
  <si>
    <t>Design of a Smart Net Metering Controller for the Dual Axis Photovoltaic System with Energy Management System</t>
  </si>
  <si>
    <t>Ghada (2018)</t>
  </si>
  <si>
    <t>A New Classification of Attacks against the Cyber-Physical Security of Smart Grids</t>
  </si>
  <si>
    <t>Ghosal (2018)</t>
  </si>
  <si>
    <t>Key Management Systems for Smart Grid Advanced Metering Infrastructure: A Survey [arXiv]</t>
  </si>
  <si>
    <t>Smart Grids are evolving as the next generation power systems that involve changes in the traditional ways of generation, transmission and distribution of power. Advanced Metering Infrastructure (AMI) is one of the key components in smart grids. An AMI comprises of systems and networks, that collects and analyzes data received from smart meters. In addition, AMI also provides intelligent management of various power-related applications and services based on the data collected from smart meters. Thus, AMI plays a significant role in the smooth functioning of smart grids. AMI is a privileged target for security attacks as it is made up of systems that are highly vulnerable to such attacks. Providing security to AMI is necessary as adversaries can cause potential damage against infrastructures and privacy in smart grid. One of the most effective and challenging topic's identified, is the Key Management System (KMS), for sustaining the security concerns in AMI. Therefore, KMS seeks to be a promising research area for future development of AMI. This survey work highlights the key security issues of advanced metering infrastructures and focuses on how key management techniques can be utilized for safeguarding AMI. First of all, we explore the main features of advanced metering infrastructures and identify the relationship between smart grid and AMI. Then, we introduce the security issues and challenges of AMI. We also provide a classification of the existing works in literature that deal with secure key management system in AMI. Finally, we identify possible future research directions of KMS in AMI.</t>
  </si>
  <si>
    <t>Gillich, (2017)</t>
  </si>
  <si>
    <t xml:space="preserve">A smarter way to electrify heat – The Balanced Energy Network approach to demand side response in the UK </t>
  </si>
  <si>
    <t xml:space="preserve">Abstract The Climate Change Committee states that the UK’s 2050 carbon targets are unachievable without a near complete decarbonisation of the heating sector. With heating at nearly half the UK’s energy use this represents a staggering challenge for the built environment; particularly the ageing existing stock. Any path to low carbon heating requires considerable electrification of heat, and meeting the electric demand through a greener grid. This paper presents early results from a Balanced Energy Network (BEN) demonstration project at London South Bank University that offers a novel approach to electrifying heat. BEN is a heat pump driven network that uses a low temperature heat network to link buildings together, and makes use of demand side response to communicate with the national grid and use electricity at optimal times. This essentially turns the heat pumps and the buildings themselves into distributed storage systems that provide a low cost balancing service for the national grid. This paper is presented in two main parts: 1) A description of the two buildings in the LSBU campus where two heat pumps are installed in parallel to the existing gas boilers. And 2) Calculating/simulating the potential revenue of utilising the DSR potential from the heat pumps at a constant COP and the heat storage (a hot water storage tank) in three different flexibility markets: FFR, STOR and UoS. The implications of expanding BEN networks will be explored in the context of increased capacity for demand side response as a load shifting tool across the UK. </t>
  </si>
  <si>
    <t>Giorgos (2014)</t>
  </si>
  <si>
    <t>Dealing with storage without forecasts in smart grids: problem transformation and online scheduling algorithm</t>
  </si>
  <si>
    <t>Giorgos (2016)</t>
  </si>
  <si>
    <t>Tailor your curves after your costume: supply-following demand in smart grids through the adwords problem</t>
  </si>
  <si>
    <t xml:space="preserve"> In deregulated energy markets, consumers -ranging from households to data centers-have access to multiple offers, often through multiple suppliers and energy carriers (i.e. electric, thermal) or through local generation, such as renewable energy sources and energy storage. Ideally, supply should match demand, leading to a balanced power grid, but this is challenging in practice: while some generation sources can be planned in advance (e.g. utility offers), others can be planned to a limited degree or cannot be planned altogether (e.g. storage and renewable energy sources respectively). In this context, we focus on how to address systematically this complex resource allocation problem in the presence of multiple actors. In this work, utilizing a proposed modeling of the energy dispatch problem as an online scheduling problem, we model supply-following demand in terms of the Adwords problem, in order to provide algorithmic solutions of measurable quality. Building on earlier work in the literature, we extend the Adwords problem to incorporate load credit (i.e. storage) and we present and analyze online algorithms that can schedule demand, given availability constraints on supply, with guaranteed competitive ratio. In systems where individual demands are small compared to supply, we prove a (1 - 1/e) -competitive ratio. We also extend the Adwords problem to utilize dynamic budgets, with application in cases where the above assumption does not hold, and present an algorithm with a 1/2-competitive ratio. We also provide examples of algorithmic performance in real world scenarios, by utilizing long term, fine-grained data from a pilot project in Sweden by a major utility company and in collaboration with the local government authority, while taking into account renewable generation on site. </t>
  </si>
  <si>
    <t>Giustina (2015)</t>
  </si>
  <si>
    <t>Hybrid Communication Network for the Smart Grid: Validation of a Field Test Experience</t>
  </si>
  <si>
    <t>The business of distribution system operators is rapidly evolving as the distribution grid is hosting more distributed energy resources. Technology for monitoring, control, and protecting the grid is progressively pervading the lower segment of the network. These changes require a performing communication infrastructure to enable data exchange among the control centers of the grid. The 7th Framework Program European Project INTEGRIS proposes a hybrid infrastructure-based on broadband power line (BPL), Wi-Fi, and fiber optics (FO)-to enable services for grid management. This mix of technologies provides a balanced tradeoff between investments and benefits, meeting most of the requirements of the smart grid. This paper investigates the technologies that could be adopted and describes the experimental assessment performed in an operational environment in Italy. Using this installation, transfer time, time synchronization accuracy, dependability, and throughput are evaluated and analyzed over a long-term campaign. Results show that the FO is the best communication media, able to provide a two-way latency of 3 ms (95 percentile), whereas BPL has a two-way latency of 57 ms (95 percentile-4 hops). Those results confirm that a careful selection of the technologies is required to satisfy requirements of smart grid. 2015 IEEE.</t>
  </si>
  <si>
    <t>Gomez-Exposito (2018)</t>
  </si>
  <si>
    <t>City-Friendly Smart Network Technologies and Infrastructures: The Spanish Experience</t>
  </si>
  <si>
    <t>Efficient, resilient, and sustainable electricity delivery is a key cornerstone in increasingly large and complex urban environments, where citizens expect to keep or rise their living standards. In this context, cost-effective and ubiquitous digital technologies are driving the transformation of existing electrical infrastructures into truly smart systems capable of better providing the services a low-carbon society is demanding. The goal of this paper is twofold: 1) to review the dramatically evolving landscape of power systems, from the old framework based on centralized generation and control, aimed at serving inelastic customers through alternating current (ac) transmission networks and one-way distribution feeders, to a new paradigm centered mainly around two main axes: renewable generation, both centralized and distributed, and active customers (prosumers), interacting with each other through hybrid ac/dc smart grids; 2) to illustrate, through featured success stories, how several smart grid concepts and technologies have been put into practice in Spain over the last few years to optimize the performance of urban electrical assets. 2018 IEEE.</t>
  </si>
  <si>
    <t>Gomez-Hernandez (2019)</t>
  </si>
  <si>
    <t>Comparative evaluation of rural electrification project plans: A case study in Mexico</t>
  </si>
  <si>
    <t>Rural electrification project plans (REPP) aim to expand electricity access through adequate systems for communities without this service in developing countries. Many REPP have been developed, using different strategies in terms of energy uses covered, energy resources, electricity distribution and management models. This paper aims to analyze and compare REPP strategies. To do so, an evaluation methodology is developed, using a novel three-level assessment approach: the general definition at regional scale, the technical design at local scale, and the operation and maintenance (OM) management. More specifically, ad hoc criteria are defined at each level to examine REPP fulfilment through quantitative and qualitative indicators. As case study, three plans from Chiapas (Mexico) are evaluated: national grid extension with national OM; individual photovoltaic systems with regional OM; and wind-photovoltaic microgrids with local OM. Thus, the strengths and limitations of each REPP are identified in terms of strategies at regional scale, local scale and management model. Results show the ability of large plans to provide electricity to many families, while small plans may be adapted to the specific needs of end-users. The proposed criteria and indicators can be easily adjusted to evaluate REPP in different contexts to strengthen future plan strategies. 2019 Elsevier Ltd</t>
  </si>
  <si>
    <t>Gonzalez-De-La-Rosa (2018)</t>
  </si>
  <si>
    <t>A dual monitoring technique to detect power quality transients based on the fourth-order spectrogram</t>
  </si>
  <si>
    <t>This paper presents a higher-order statistics-based approach of detecting transients that uses the fourth-order discrete spectrogram to monitor the power supply in a node of the domestic smart grid. Taking advantage of the mixed time-frequency domain information, the method allows for the transient detection and the subsequent identification of the potential area in which the fault takes place. The proposed method is evaluated through real power-line signals from the Spanish electrical grid. Thanks to the peakedness enhancement capability of the higher-order spectra, the results show that the procedure is able to detect low-level transients, which are likely ignored by the traditional detection procedures, where the concern pertains to power reliability (not oriented to micro grids), and this, by analyzing the duration and frequency content of the electrical perturbation, may indicate prospective faulty states of elements in a grid. Easy to implement in a hand-held instrument, the computational strategy has a 5 Hz resolution in the range 0-500 Hz and a 50 Hz resolution in the range of 0-5 kHz, and could be consequently used by technicians in order to allocate new types of transients originated by the distributed energy resources. Four real-life case-studies illustrate the performance. c 2018 by the authors. Licensee MDPI, Basel, Switzerland. 2018 MDPI AG. All rights reserved.</t>
  </si>
  <si>
    <t>Gouveia (2016)</t>
  </si>
  <si>
    <t>Experimental validation of smart distribution grids: development of a microgrid and electric mobility laboratory</t>
  </si>
  <si>
    <t>The development of the Smart Grid concept is the pathway for assuring high reliability, control and management requirements in future electric power distribution systems. The Smart Grid can be defined as an electricity network supported by an intelligent infrastructure, both hardware and software, capable of accommodating high shares of Distributed Energy Resources. Within this line, a Smart Grid laboratorial infrastructure was developed, being dedicated to advanced research and demonstration activities. The adopted laboratorial architecture was developed according to the Microgrid concept, where Electric Vehicles are regarded as active and flexible players. Following the laboratory implementation, this paper provides a detailed description of its infrastructure and experimental capabilities, presenting and discussing different experimental set-ups and associated results. [All rights reserved Elsevier].</t>
  </si>
  <si>
    <t>Gram-hanssen (2013)</t>
  </si>
  <si>
    <t>Efficient technologies or user behaviour, which is the more important when reducing households' energy consumption?</t>
  </si>
  <si>
    <t>Much policy effort focuses on energy efficiency of technology, though not only efficiency but also user behaviour is an important factor influencing the amount of consumed energy. This paper explores to what extent energy efficiency of appliances and houses or user behaviour is the more important, both for understanding why some households consume much more energy than others, and when looking for relevant approaches to a future low-carbon society. The paper uses several sources to explore this question, most of them from a Danish context, including results from the researcher's own projects and Danish national statistics. These Danish data are discussed together with international studies. Through the presentation of these different projects and examples, it is shown how user behaviour is at least as important as the efficiency of technology when explaining households' energy consumption in Denmark. In the conclusion, these results are discussed in a broader international perspective and it is concluded that more research in this field is necessary. In relation to energy policy, it is argued that it is not a question of technology efficiency or behaviour, as both have to be included in future policy if energy demand is actually to be reduced. Furthermore, it is also argued that not only individual behaviour is relevant, but also a broader perspective on collectively shared low-carbon practices has to be promoted.[PUBLICATION ABSTRACT]</t>
  </si>
  <si>
    <t>Green (2017)</t>
  </si>
  <si>
    <t>Citizen utilities: the emerging power paradigm</t>
  </si>
  <si>
    <t>The emergence of citizen-based power systems in an integrated grid has been anticipated for decades. We can reveal how this is emerging in practice due to the significant uptake of solar photovoltaics (solar PV) and now battery storage in Perth, Australia. The high cost of electricity, high radiant energy levels and easy access to cheap Chinese technology, has led to dramatic buying during Perth's recent boomtown years. The traditional uni-directional power system is rapidly disrupting and this paper assesses where this may lead and what it means for the grid. Results of detailed monitoring in a solar powered house along with the impact of a battery storage system show the impact on the traditional grid is substantial but it will still be needed and must therefore adapt to the new distributed, bi-directional energy system. Surveys and price trajectories reveal how the trends to solar power storage will continue and how a citizen utility paradigm will emerge as the future grid building block using new blockchain support systems. Responses from utilities are then see to be fight, flight or innovate. [All rights reserved Elsevier].</t>
  </si>
  <si>
    <t>Grimm (2013)</t>
  </si>
  <si>
    <t>Infrastructures and platforms for smart energy buildings and neighborhoods</t>
  </si>
  <si>
    <t>Integration of today's renewable energies in current power grid infrastructure requires intelligent and efficient use of locally produced energy. An effective way to achieve this is to manage the electrical energy consumption in buildings and neighborhoods. For this purpose, IT infrastructure to network appliances and control their power consumption is required. This IT infrastructure is expected to be inexpensive, to consume low power, and to provide high security while being easy to deploy. Currently, no hardware/software platform fulfills these requirements. This paper gives an overview of technologies and platforms to approach these goals, delving, in particular, in SmartCoDe project outcomes. Copyright 2013 by Begell House, Inc.</t>
  </si>
  <si>
    <t>Groppi (2019)</t>
  </si>
  <si>
    <t>Synergy between smart energy systems simulation tools for greening small Mediterranean islands</t>
  </si>
  <si>
    <t>Several islands around the world are facing common challenges in terms of high energy costs, local CO2 emissions, security of supply and system stability. In EU, many islands have become sites of energy innovation, where betting on Renewable Energy Sources is a winning choice to meet their energy needs. In this framework, renewable energies play a key role for supporting the transition of small islands to an autonomous, cleaner and low-carbon energy system a in line with the overall EU Energy Union package and EU2030 goals. This study examines the suitability of using hybrid energy system comprising photovoltaic systems, wind turbines, biomass and diesel generators to meet the electricity demand of Favignana Island, to increase the penetration of renewables in the local electricity grid. Additionally, the energy scenarios simulation aimed at identifying foreseeable energy-environmentally improvements associated to the mutual merging of further energy sectors, such as transportation and heating sector. Consequently, the renewable capacity firming issues can be strongly mitigated by integrating new energy demand components. Thus, this work shows in a systemic overview all the outcomes related to the different energy mix layout, with varying the RES share values compatibly with the local grid electrotechnical constraints. Furthermore, this paper studies the impact that the introduction of electric vehicles into the island car fleet will have on the energy system. The smart energy system's components and sizes have been studied both from an energy and an economic point of view by means of two different software (i.e. EnergyPLAN and HOMER). Copyright 2018 Elsevier Ltd</t>
  </si>
  <si>
    <t>Grundahl (2016)</t>
  </si>
  <si>
    <t>Comparison of district heating expansion potential based on consumer-economy or socio-economy</t>
  </si>
  <si>
    <t>Recent studies show that a high share of district heating is an important part of a future sustainable energy system or smart energy system with a high renewable energy penetration. These studies also show socio-economic benefits of expanding the district heating coverage. However, in order to implement such an expansion, district heating needs to be economically feasible for the heat consumers. This aspect is often not investigated and hence it is unknown if calculations based on consumer-economy, where tax payment is included, will yield the same potential of expansion. This study identifies the differences in the expansion potential of district heating calculated with a socio-economic and a consumer-economic approach, respectively, in a case study of Denmark. By also investigating the consumer-economy of expanding district heating, a deeper insight is obtained of possible locations for expanding district heating under the current framework conditions. (C) 2016 Elsevier Ltd. All rights reserved.</t>
  </si>
  <si>
    <t>Gui-Ping (2018)</t>
  </si>
  <si>
    <t>Design and application of condition monitoring for power transmission and transformation equipment based on smart grid dispatching control system</t>
  </si>
  <si>
    <t>With the increasing demand for power supply reliability and the transmission equipment is an important part of power generation, transmission and distribution engineering. In the study, which makes use of the advantages and the mechanism of responsibility area of D5000 system platform, in combination with other related applications, the system architecture, software architecture, and related main functions are designed for on-line monitoring application, and realised the comprehensive analysis of the on-line monitoring and collecting data of the transmission and transformation equipment, to obtain the characteristic parameters of the reaction state of the equipment, equipment fault diagnosis, analysis and judge the running state of the equipment, to fill the domestic electrical equipment condition monitoring and analysis system of electrical equipment and States unified data processing, analysis and judgment of technology gaps. The active maintenance system based on multi-dimension data analysis and fault prediction is formed from the state of equipment and referring to the running history of equipment state.</t>
  </si>
  <si>
    <t>Gungor (2010)</t>
  </si>
  <si>
    <t>Opportunities and challenges of wireless sensor networks in smart grid</t>
  </si>
  <si>
    <t>The collaborative and low-cost nature of wireless sensor networks (WSNs) brings significant advantages over traditional communication technologies used in today's electric power systems. Recently, WSNs have been widely recognized as a promising technology that can enhance various aspects of today's electric power systems, including generation, delivery, and utilization, making them a vital component of the next-generation electric power system, the smart grid. However, harsh and complex electric-power-system environments pose great challenges in the reliability of WSN communications in smart-grid applications. This paper starts with an overview of the application of WSNs for electric power systems along with their opportunities and challenges and opens up future work in many unexploited research areas in diverse smart-grid applications. Then, it presents a comprehensive experimental study on the statistical characterization of the wireless channel in different electric-power-system environments, including a 500-kV substation, an industrial power control room, and an underground network transformer vault. Field tests have been performed on IEEE 802.15.4-compliant wireless sensor nodes in real-world power delivery and distribution systems to measure background noise, channel characteristics, and attenuation in the 2.4-GHz frequency band. Overall, the empirical measurements and experimental results provide valuable insights about IEEE 802.15.4-compliant sensor network platforms and guide design decisions and tradeoffs for WSN-based smart-grid applications. 2010 IEEE.</t>
  </si>
  <si>
    <t>Gungor (2012)</t>
  </si>
  <si>
    <t>Smart Grid and Smart Homes: Key Players and Pilot Projects</t>
  </si>
  <si>
    <t>The smart grid (SG) is envisioned as providing a communications network for the energy industry, similar to that which the Internet now provides for business and personal communications. The SG offers new business opportunities for different kind of industries, such as smart-meter vendors, electric utilities, and telecom operators from all around the world. This article deals with issues related to smart homes (SHs) and smart metering, which are key elements in the new SG. It introduces the key players in this field and points out the research challenges. Finally, SG pilot projects and field tests from all around the world and the deployment of advance metering infrastructure projects in North America, Asia, and Europe are summarized.</t>
  </si>
  <si>
    <t>Cognitive radio networks for smart grid applications: A promising technology to overcome spectrum inefficiency</t>
  </si>
  <si>
    <t>With the rapid increase in world population and power demand, the aging infrastructure of the existing power grid has caused many problems to electric utilities and customers in terms of system reliability, power quality, and customer satisfaction. Field tests show that the power grid has harsh and complex environmental conditions, dynamic topology changes, connectivity problems, interference, and fading, which make wireless communication very challenging in power grid environments. Recently, cognitive radio (CR) network is recognized as a promising technology to address the communication and networking problems of next-generation power grid, i.e., smart grid (SG). This article presents a comprehensive review about SG characteristics and CR-based SG applications. Also, architectures to support CR networks in SG applications, major challenges, and open issues have been discussed. 2005-2012 IEEE.</t>
  </si>
  <si>
    <t>Gungor (2013)</t>
  </si>
  <si>
    <t>A Survey on smart grid potential applications and communication requirements</t>
  </si>
  <si>
    <t>Information and communication technologies (ICT) represent a fundamental element in the growth and performance of smart grids. A sophisticated, reliable and fast communication infrastructure is, in fact, necessary for the connection among the huge amount of distributed elements, such as generators, substations, energy storage systems and users, enabling a real time exchange of data and information necessary for the management of the system and for ensuring improvements in terms of efficiency, reliability, flexibility and investment return for all those involved in a smart grid: producers, operators and customers. This paper overviews the issues related to the smart grid architecture from the perspective of potential applications and the communications requirements needed for ensuring performance, flexible operation, reliability and economics. 2005-2012 IEEE.</t>
  </si>
  <si>
    <t>Hagbert (2016)</t>
  </si>
  <si>
    <t>Sustainable homes, or simply energy-efficient buildings?</t>
  </si>
  <si>
    <t>Environmental consideration within the Swedish construction sector can no longer be considered marginal. It is here discussed whether the same commitment is extended to facilitate deeper dimensions of sustainability in the provision of housing, beyond simply energy-efficient residential buildings? The paper presents the case of a multi-family 'green' residential area being developed in Göteborg, Sweden. An interview study with the seven housing developers building in the area provides primary empirical insights, further complemented by findings from a workshop with architects involved in the project. Conceptualizations of sustainability in housing are explored, based in discourses among these market actors. Issues identified in the inductive data analysis relate to the ambitions set and measures taken in new 'green' building, as well as market perceptions of housing standards, lifestyles and household configurations that are reproduced in the built environment. The paper shows that interpretations of sustainability in market-led housing development do not radically challenge the normative and resource intense contemporary ideals surrounding the urban home and that the realization of goals undertaken in the case of Kvillebäcken is generally dependent on economic considerations and market assessments. In conclusion, the paper emphasizes the need to formulate an integrative approach to more holistic sustainable residential environments.</t>
  </si>
  <si>
    <t>Hammons (2008)</t>
  </si>
  <si>
    <t>Integrating renewable energy sources into European grids</t>
  </si>
  <si>
    <t>This paper examines the integration of new sources of renewable energy into the power systems in Europe-challenges and possible solutions, application of wind power prediction tools for power system operation, new tasks that create new solutions for communication in distribution systems, wind power in Greece, integration of dispersed generation in Denmark, wind power in The Netherlands, EdF and distributed energy resources in France, and new renewable sources in Italy. The paper also examines the European Commission Technology Platform's vision paper on Electricity Networks of the Future that was published in January 2006. In this respect, drivers towards Smart Grids, Grids today, and key challenges for Smart Grids of the Future are critically assessed. 2008 Elsevier Ltd. All rights reserved.</t>
  </si>
  <si>
    <t>Hans (2013)</t>
  </si>
  <si>
    <t>Smart metering using application-tailored networks</t>
  </si>
  <si>
    <t>Hansen (2017)</t>
  </si>
  <si>
    <t>Prosumers and smart grid technologies in Denmark: developing user competences in smart grid households</t>
  </si>
  <si>
    <t>This paper explores and describes residents experiences from a smart grid project that involved 20 households in a rural area in Denmark and ran from 2014 to 2015. The study is based on qualitative data from the participating households, collected 6, 12 and 18months after the start of the intervention. Drawing on theories of social practice and the three intertwined elements of a practice: competences, images and materials, the paper contributes with an in-depth analysis of a complex intervention, focusing on how the participants changed energy practices as a result of the installed smart grid technologies. Long-term studies on such comprehensive energy interventions and derived changes in domestic energy practices are exceptional. The results show that people relate to their natural environment in new ways and construct new practices according to the movements of the sun; that they gradually become skilled practitioners and prosumers; and that they also increase consumption and develop expectations towards the energy company, requesting better dialogue on energy consumption and control. The paper concludes with reflections and suggestions on how findings may be relevant to policy and research in the area. 2017, Springer Science+Business Media Dordrecht.</t>
  </si>
  <si>
    <t>Security analysis of an advanced metering infrastructure</t>
  </si>
  <si>
    <t>An advanced metering infrastructure is an integrated system of smart meters, communications networks and data management systems designed to support the safe, efficient and reliable distribution of electricity while providing advanced functionality to energy customers. Unfortunately, sophisticated cyber attacks on advanced metering infrastructures are a clear and present danger. The most devastating scenario involves a computer worm that traverses advanced metering infrastructures and permanently disables millions of smart meters.This paper presents a security analysis of an advanced metering infrastructure comprising more than one million smart meters, 100+ data collectors and two meter data management systems. Specifically, it provides detailed evaluations of the attack surface, targets - especially the critical data collectors - and their functionality, and possible attacks and their impacts. The systematic identification of each target and its functionality, and possible attacks and their direct impacts, are essential to understanding the security landscape as well as specifying and prioritizing mitigation efforts as part of a robust risk management program. Although this work is based on an analysis of one large advanced metering infrastructure, strong attempts have been undertaken to extract and articulate the commonalities when describing the attack surface, targets, possible attacks and their impacts. Thus, the results presented in this paper can be used as a foundation upon which the unique aspects of an advanced metering infrastructure can be added to create a robust risk management program geared for the specific deployment. [All rights reserved Elsevier].</t>
  </si>
  <si>
    <t>Hantao (2018)</t>
  </si>
  <si>
    <t>Distributed Machine Learning on Smart-Gateway Network toward Real-Time Smart-Grid Energy Management with Behavior Cognition</t>
  </si>
  <si>
    <t>Haq (2018)</t>
  </si>
  <si>
    <t>Prospects of appliance-level load monitoring in off-The-shelf energy monitors: A technical review</t>
  </si>
  <si>
    <t>The smart grid initiative has encouraged utility companies worldwide to roll-out new and smarter versions of energy meters. Before an extensive roll-out, which is both labor-intensive and incurs high capital costs, consumers need to be incentivised to reap the long-Term benefits of such smart meters. Off-The-shelf energy monitors (e-monitors) can provide consumers with an insight into such potential benefits. As e-monitors are owned by the consumer, the consumer has greater control over the data, which significantly reduces the privacy and data confidentiality concerns. Because only limited online technical information is available about e-monitors, we evaluate several existing e-monitors using an online technical survey directly from the vendors. Besides automated e-monitoring, the use of different off-The-shelf e-monitors can also help to demonstrate state-of-The-Art techniques such as non-intrusive load monitoring (NILM), data analytics, and the predictive maintenance of appliances. Our survey indicates a trend towards the incorporation of such state-of-The-Art capabilities, particularly the appliance-level e-monitoring and load disaggregation. We have also discussed some essential requirements to implement load disaggregation in the next generation e-monitors. In future, these intelligent e-monitoring techniques will encourage effective consumer participation in the demand-side management (DSM) programs. 2018 by the authors. Licensee MDPI, Basel, Switzerland.</t>
  </si>
  <si>
    <t>Hargreaves (2010)</t>
  </si>
  <si>
    <t>Making energy visible: A qualitative field study of how householders interact with feedback from smart energy monitors</t>
  </si>
  <si>
    <t>This paper explores how UK householders interacted with feedback on their domestic energy consumption in a field trial of real-time displays or smart energy monitors. After examining relevant bodies of literature on the effects of energy feedback on consumption behaviour, and on the complex role of energy and appliances within household moral economies, the paper draws on qualitative evidence from interviews with 15 UK householders trialling smart energy monitors of differing levels of sophistication. It focuses specifically on householder motivations for acquiring the monitors, how the monitors have been used, how feedback has changed consumption behaviour, and the limitations to further behavioural change the householders experienced. The paper concludes by identifying significant implications for future research and policy in this area. [PUBLICATION ABSTRACT]</t>
  </si>
  <si>
    <t>Hargreaves (2013)</t>
  </si>
  <si>
    <t>Keeping energy visible? Exploring how householders interact with feedback from smart energy monitors in the longer term</t>
  </si>
  <si>
    <t>This paper reports on how, over a 12-month period, UK householders interacted with feedback on their domestic electricity consumption in a field trial of real time displays or smart energy monitors. Drawing on the findings of 11 follow-up qualitative interviews with householders involved in a 'Visible Energy Trial', the paper suggests that: (i) over time, smart energy monitors gradually become 'backgrounded' within normal household routines and practices; (ii) the monitors do increase householders' knowledge of and confidence about the amount of electricity they consume; (iii) but, beyond a certain level and for a wide variety of reasons, the monitors do not necessarily encourage or motivate householders to reduce their levels of consumption; and (iv) once equipped with new knowledge and expertise about their levels of electricity consumption, household practices may become harder to change as householders realise the limits to their energy saving potential and become frustrated by the absence of wider policy and market support. The paper concludes by reflecting on the policy and research implications of these findings in relation to future transition pathways to a low-carbon economy. [PUBLICATION ABSTRACT]</t>
  </si>
  <si>
    <t>Haroon (2017)</t>
  </si>
  <si>
    <t>Want to reduce energy consumption?: don't depend on the consumers!</t>
  </si>
  <si>
    <t>Hatziargyriou (2011)</t>
  </si>
  <si>
    <t>Special issue on microgrids and energy management</t>
  </si>
  <si>
    <t>Heiskanen (2018)</t>
  </si>
  <si>
    <t>Designing Real-World Laboratories for the Reduction of Residential Energy Use: Articulating Theories of Change</t>
  </si>
  <si>
    <t>Reducing residential energy use and carbon dioxide emissions is a policy concern across Europe. One of the approaches to address this problem, real-world laboratories (RwLs), has recently gained prominence as a means to generate both sustainability change and social knowledge. Yet RwLs are context-bound, and transferability is an issue for scaling up change. Drawing on Realistic Evaluation (RE) and Theories of Change (T°C), this paper analyses researchers' and practitioners' views on the role of contexts and change mechanisms in the outcomes of interventions targeting residential energy use. The results show that extracting the underlying logic of RwL designs could help to identify where and when these designs are likely to be transferrable. This contribution has implications for the design of future RwLs, given that RwLs have until now rarely articulated their T°C.</t>
  </si>
  <si>
    <t>Henderson (2017)</t>
  </si>
  <si>
    <t>Microgrid controllers: Their important role in the system</t>
  </si>
  <si>
    <t>Hendrik (2015)</t>
  </si>
  <si>
    <t>From Smart Sensors to Smarter Solutions with Physical Analytics</t>
  </si>
  <si>
    <t>Hennessy (2018)</t>
  </si>
  <si>
    <t>Towards smart thermal grids: Techno-economic feasibility of commercial heat-to-power technologies for district heating</t>
  </si>
  <si>
    <t>Recent improvements in low-temperature heat-to-power (LTHtP) technologies have led to an increase in efficiency at lower temperatures and lower cost. LTHtP has so far not been used in district heating. The aim of the study is to establish under what conditions the use of existing LTHtP technology is technically and economically feasible using a district heating system as the heat source. The organic Rankine cycle (ORC) is identified as the most interesting LTHtP technology, due to its high relative efficiency and the commercial availability of devices operating at temperatures in the district heating operating range. The levelised cost of electricity of several ORC devices is calculated for temperatures found in district heating, assuming a zero cost of heat. A case study from Sweden is used to calculate the levelised cost of electricity, the net present value and payback period, based on income from the electricity produced, excluding taxes. Hourly spot market electricity prices from 2017 are used, as well as forecast scenarios for 2020, 2030 and 2040. A sensitivity study tests the importance of electricity price, cost of heat and capital/installation cost. Based on the case study, the best levelised cost of electricity achieved was 26.5 EUR/MWh, with a payback period greater than 30 years. Under current Swedish market conditions, the ORC does not appear to be economically feasible for use in district heating, but the net present value and payback period may be significantly more attractive under other countries market conditions or with reduced capital costs. For a positive net present value in the Swedish market the capital cost should be reduced to 1.7 EUR/W installed, or the average electricity price should be at least 35.2 EUR/MWh, if the cost of heat is zero. The cost of heat is an important factor in these calculations and should be developed further in future work. 2018 Elsevier Ltd</t>
  </si>
  <si>
    <t>Hernandez (2012)</t>
  </si>
  <si>
    <t>A study of the relationship between weather variables and electric power demand inside a smart grid/smart world framework</t>
  </si>
  <si>
    <t>One of the main challenges of today's society is the need to fulfill at the same time the two sides of the dichotomy between the growing energy demand and the need to look after the environment. Smart Grids are one of the answers: intelligent energy grids which retrieve data about the environment through extensive sensor networks and react accordingly to optimize resource consumption. In order to do this, the Smart Grids need to understand the existing relationship between energy demand and a set of relevant climatic variables. All smart "systems" (buildings, cities, homes, consumers, etc.) have the potential to employ their intelligence for self-adaptation to climate conditions. After introducing the Smart World, a global framework for the collaboration of these smart systems, this paper presents the relationship found at experimental level between a range of relevant weather variables and electric power demand patterns, presenting a case study using an agent-based system, and emphasizing the need to consider this relationship in certain Smart World (and specifically Smart Grid and microgrid) applications. 2012 by the authors; licensee MDPI, Basel, Switzerland.</t>
  </si>
  <si>
    <t>Hicks (2018)</t>
  </si>
  <si>
    <t>An exploration of the boundaries of ‘community’ in community renewable energy projects: Navigating between motivations and context</t>
  </si>
  <si>
    <t>Community renewable energyAction researchABSTRACTA range of actors involved in energy transitions are increasingly interested in‘community renewable energy’(CRE) for a multitude of reasons.Energy Policyhas published articles exploring CRE since 2008, includingseminal pieces byWalker and Devine-Wright (2007) and Seyfang et al. (2013). CRE has proven to be a diversefield: having emerged in different contexts and having been driven by a range of motivators, it encapsulates adiversity of technological, organisational, economic and social features. Developing a working definition anddelineating what can legitimately be considered CRE is difficult given its varied forms. Drawing on interviewsand document analysis with 25 case studies, we analyse the influence of context and motivations through thedevelopment process to understand the diversity of forms that lay claim to the‘CRE’title. Rather than a singledefinition, we propose a set of conceptual tools for thinking about this nuancedfield. The tools analyse whatconstitutes‘community’RE, enabling proponents to expose the motivations and choices layered into differentenactments of CRE in policy and practice. This article contributes to developing a language and practice that canexplicitly articulate what is meant by CRE, what forms of activity are pursued and why.</t>
  </si>
  <si>
    <t>Hiroko (2016)</t>
  </si>
  <si>
    <t>Citizen Co-designed and Co-produced Smart City: Japanese Smart City Projects</t>
  </si>
  <si>
    <t>Holger (2018)</t>
  </si>
  <si>
    <t>On the Tradeoff between Energy Data Aggregation and Clustering Quality</t>
  </si>
  <si>
    <t>Holland-Cunz (2018)</t>
  </si>
  <si>
    <t>Redox flow batteries—Concepts and chemistries for cost-effective energy storage</t>
  </si>
  <si>
    <t>Electrochemical energy storage is one of the few options to store the energy from intermittent renewable energy sources like wind and solar. Redox flow batteries (RFBs) are such an energy storage system, which has favorable features over other battery technologies, e.g. solid state batteries, due to their inherent safety and the independent scaling of energy and power content. However, because of their low energy-density, low power-density, and the cost of components such as redox species and membranes, commercialised RFB systems like the all-vanadium chemistry cannot make full use of the inherent advantages over other systems. In principle, there are three pathways to improve RFBs and to make them viable for large scale application: First, to employ electrolytes with higher energy density. This goal can be achieved by increasing the concentration of redox species, employing redox species that store more than one electron or by increasing the cell voltage. Second, to enhance the power output of the battery cells by using high kinetic redox species, increasing the cell voltage, implementing novel cell designs or membranes with lower resistance. The first two means reduce the electrode surface area needed to supply a certain power output, thereby bringing down costs for expensive components such as membranes. Third, to reduce the costs of single or multiple components such as redox species or membranes. To achieve these objectives it is necessary to develop new battery chemistries and cell configurations. In this review, a comparison of promising cell chemistries is focused on, be they all-liquid, slurries or hybrids combining liquid, gas and solid phases. The aim is to elucidate which redox-system is most favorable in terms of energy-density, power-density and capital cost. Besides, the choice of solvent and the selection of an inorganic or organic redox couples with the entailing consequences are discussed.</t>
  </si>
  <si>
    <t>Hongbin (2019)</t>
  </si>
  <si>
    <t>Review of Challenges and Research Opportunities for Voltage Control in Smart Grids</t>
  </si>
  <si>
    <t>In this paper, we review the emerging challenges and research opportunities for voltage control in smart grids. For transmission grids, the voltage control for accommodating wind and solar power, fault-induced delayed voltage recovery, and measurement-based Thevenin equivalent for voltage stability analysis are reviewed. For distribution grids, the impact of high penetration of distributed energy resources is analyzed, typical control strategies are reviewed, and the challenges for local inverter Volt-Var control is discussed. In addition, the motivation, state-of-the-art, and future directions of the coordination of transmission system operators (TSO) and distribution system operators (DSO) are also thoroughly discussed.</t>
  </si>
  <si>
    <t>Hooimeijer (2016)</t>
  </si>
  <si>
    <t>Successful development of decentralised district heating: Application of a theoretical framework</t>
  </si>
  <si>
    <t>One of the most important goals for energy transition is to reduce CO2 by turning to renewable energy, such as solar and wind energy. However, the production of renewable energy is not always an integral part of the energy system. Instead, it may have a decentralized basis, even up to the household level. In the Netherlands, this decentralizing trend coincides with developments in/of spatial planning, in which case the government is retreating to stimulate private and business development. Thus, a new kind of arrangement is emerging in the Netherlands, the so-called organic urban development, in which bottom-up trends meet top-down developments. This paper looks into such organic arrangements, especially those designed for district heating, to get a better understanding of the relationship between the energy sector and spatial planning. The main question of this paper is: How and under what conditions can district heating get a more important role in local energy systems in the Dutch context? Based on an extensive literature study on the international best practices of bottom-up energy initiatives, and two theoretical concepts – institutional theory and technical entrepreneurship – we build a theoretical framework for the organic development of urban energy projects that is then applied in two Dutch cases: the municipal heating company of Rotterdam (top-down) and the privately-owned district heating in Lanxmeer, Culemborg (bottom-up). The results of the study comprise of a practical and scientific contribution. First is a useful framework that makes the iterative and complex character of urban development processes clear and shows how urban energy projects can be successful taken into this process. Second, the study identifies a new important tactic as part of institutional theory: utilization, which represents the linking of existing physical and governance conditions to new urban energy projects. © 2016, Journal of Settlements and Spatial Planning. All rights reserved.</t>
  </si>
  <si>
    <t>Hope-Morley (2017)</t>
  </si>
  <si>
    <t>UK Renewable Hydrogen Hub (UKRHH). Techno-economic and environmental assessment for Innovate UK project . FINAL REPORT</t>
  </si>
  <si>
    <t>1 Executive summary The UK Renewable Hydrogen Hub (UKRHH) project has successfully demonstrated 10 state-of-the-art Van Hool A330 fuel cell buses (the largest FC bus deployment in Europe to date) and a dedicated 300kg/day hydrogen refuelling station (HRS), operated by BOC to dispense ‘green’ hydrogen to the buses on a daily basis. The HRS includes an array of three grid connected alkaline water electrolysers to generate hydrogen fuel on-site – Europe’s largest transport related electrolyser facility to date. Technical assessment In the first year of full operation (between June 2015 and May 2016), Stagecoach and First Group operated the fuel cell buses on commercial routes in Aberdeen, exceeding the target mileage by achieving 487,000 km. After a 3.5-month teething period, average bus availability reached 75%. A number of component failure issues caused long periods of unavailability due to lengthy diagnostics and spare part deliveries, both of which are common for emerging technologies. Efforts to improve spare parts supply chain are in place with the recent decision to house a larger spare part stock in Aberdeen. The fleet have shown an average fuel consumption of 10.3 kg-H2/100km which is higher than the &lt;10kg-H2/100km target but Van Hool, the bus supplier, are in the process of implementing an improved strategy for heating the cabin which is expected to improve fuel consumption. The hydrogen refuelling station, with an installed capacity of 300 kg/day, achieved 99.9% availability since 2015 with only very short periods of downtime caused by tripping components. This is a significant improvement on existing European stations, e.g. in the CHIC project average stations was 97%. The refuelling equipment enabled refills to be completed in 12 minutes. Taking into account that buses in this project had to travel to the HRS from their depots for refuelling, and therefore refuelled every other day, this refuelling time is consistent with bus operators’ requirements for daily refills needing lasting under 10 minutes. The hydrogen production system consistently met the required demand from the buses, with over 74 tonnes of hydrogen produced between July 2015 and October 2016. The electrolyser array was operated under a range of load factors, in part due to variable hydrogen demand caused by periodic low bus availability but also due to the artificial grid environments created to simulate participation in grid balancing services or connection to a renewable generator. The impact of variable load factor on hydrogen production efficiency has been difficult to measure due to unreliable data, which partners hope to rectify in the remaining years of the demonstration activity. Importantly, the electrolysers responded rapidly to ramp-up signals, illustrating the technology’s capability to act as a flexible load and adsorb excess power to meet balancing market requirements or variable load from to renewable generation. Economic assessment Contracts for the UKRHH project were established in 2013. The total cost of ownership (TCO) for owning and operating the Van Hool A330 fuel cell buses in Aberdeen with supporting infrastructure is £267,000 per year per bus (150% premium compared to the incumbent diesel ICE technology) where bus capital costs make up the largest component, representing 35% of the TCO.</t>
  </si>
  <si>
    <t>Hoppe (2015)</t>
  </si>
  <si>
    <t>Local governments supporting local energy initiatives: Lessons from the best practices of Saerbeck (Germany) and Lochem (The Netherlands)</t>
  </si>
  <si>
    <t>The social dimension of the transition to a low carbon economy is a key challenge to cities. The establishment of local energy initiatives (LEIs) has recently been attracting attention. It is of great importance to draw lessons from best practices when LEIs have been facilitated by local governments and made a substantial contribution to greening local energy systems. The main research questions in this paper are: What lessons can be drawn from successful local low carbon energy transition cases, and which strategies proved successful to support LEIs? We have used analytical notions from the Strategic Niche Management (SNM) and grassroots innovation literature to analyze two best-practice cases: Saerbeck (Germany) and Lochem (The Netherlands). Data collection involved a set of fourteen in-depth interviews and secondary data. The results show that three key factors from SNM (building networks, managing expectations, and facilitation of learning) are of great importance. However, to a great degree it is also strategic, community serving, responsive, reflexive leadership and proper process management by public officials that spurred success, which would not have been possible without close interaction and mutual trust between local government and representatives of the local communities. © 2015 by the authors.</t>
  </si>
  <si>
    <t>Hossain (2018)</t>
  </si>
  <si>
    <t>Utility grid: Present challenges and their potential solutions</t>
  </si>
  <si>
    <t>Utility electric grid is expected to face some of the major challenges modern power generation, and distribution systems will pose in the years to come. In this paper, a complete overview of those challenges is presented, for the first time, with proper detailed explanation and their implication. Smart grid security, power system generation and distribution side complications, integration of renewable energy systems, storage devices, modern equipment, and technologies make modern-day power generation and transmission more complex than ever. Thus, the utility grid requires major renovations and upgraded protection schemes to adapt to these changes. The required solutions with discussions are also presented in this paper. In addition, the challenges are classified according to their severity, and the solutions that are best suited to mitigate each challenge are also identified. Challenges of the modern utility grid and their prospective solutions are expected to open up a lot of opportunities for researchers around the world, who work toward improving the utility by adopting latest technologies. 2018 IEEE.</t>
  </si>
  <si>
    <t>Howlader (2018)</t>
  </si>
  <si>
    <t>Distributed voltage regulation using Volt-Var controls of a smart PV inverter in a smart grid: An experimental study</t>
  </si>
  <si>
    <t>Distributed photovoltaic (PV) generator systems (especially rooftop PV) have been increasing significantly in electrical power systems. However, due to the variability of their output power, it is challenging to integrate large number of these PV generator systems into the existing electrical grid. These distributed PV generator systems can cause large voltage fluctuations due to the oscillation in their power output and reverse power flow in highly penetrated areas. While real power curtailment is an option to manage voltage issues, it reduces the production of this clean energy and is governed by policies and contracts. Traditionally, the use of reactive power to control voltage on a power grid is done through maintaining the voltage within a tolerable range by using transformer tap-changers (TPC), capacitor banks (CB), voltage regulators (VR), static synchronous compensator (STATCOM), and static Var compensators (SVC). Installation and maintenance costs of these devices can be quite high and some have relatively slow response times on the order of many seconds. A smart PV inverter can help regulate voltage by absorbing and injecting reactive power (Var) to/from the grid by using the Volt-Var control function. This paper presents an experimental analysis of the inverter Volt-Var control method for voltage regulation. The capacitive (i.e., Var injection) and inductive (i.e., Var absorption) effects of using a smart inverter and its ability to influence the voltage at the distribution level is investigated in this paper. When the smart PV inverter injects reactive power, it increases the distribution voltage. Conversely, voltage is reduced when the smart inverter absorbs reactive power. As a result, electric power utilities can control the distribution voltage without installing additional devices on the power network. The analyses from a field deployment under the Maui Advanced Solar Initiative Project in Hawaii is discussed here. 2018 Elsevier Ltd</t>
  </si>
  <si>
    <t>Huang (2014)</t>
  </si>
  <si>
    <t>Magnetics in smart grid</t>
  </si>
  <si>
    <t>A revolution in power transmission and distribution, driven by environmental and economic considerations, is occurring all over the world. This revolution is spearheaded by the development of the smart grid. The smart grid is bringing profound change to both the power systems and many related industries. This paper reviews the development of the smart grid and its correlation with magnetics, including electromagnetic compatibility issue, magnetic-field-based measurement/monitoring, and magnetic energy storage/conversion. The challenge to the field of magnetics and the usage of the cutting edge magnetics technology in the development of the smart grid are discussed. This paper enables researchers in the magnetics community to be acquainted with the progress in the smart grid and inspires innovative applications of state-of-the-art magnetics technologies in the smart grid. 2014 IEEE.</t>
  </si>
  <si>
    <t>Hufen (2015)</t>
  </si>
  <si>
    <t>Local renewable energy cooperatives: revolution in disguise?</t>
  </si>
  <si>
    <t>The Eurostat statistics on the 28 EU member states' performance in relation to renewable energy show that the Netherlands comes 25th in the EU-28. Yet, 500 initiatives were started by citizens and social groups over the last years to produce and consume renewable energy. The central question is whether these local renewable energy initiatives can be seen as a radical innovation or whether--and to what extent--they can contribute to a transition towards renewable energy production or consumption in the Netherlands. Content analysis and case studies were the methods used in this study. The establishment of local energy cooperatives is a niche innovation in an early stage of development, and their impact on the energy production system is small, whereas local wind energy cooperatives are qualified as in a mature stage of development. Two of the four case studies of front-running local energy cooperatives demonstrate an energy transition or radical innovation in their home or facility area. One of the energy cooperatives developed an innovative concept that has potential for the production of wind energy (Deltawind). The other three energy cooperatives use a concept (sell green energy and produce renewable electricity) that is probably not suitable for large groups of clients, and the possibilities of up-scaling this formula are limited. The success of one of these three energy cooperatives (Texel Energie) is driven by the characteristics of the facility area and the social and other conditions on the island of Texel. Because of the small scale of these initiatives, the performance of the Netherlands in renewable energy statistics and the rise of local energy cooperatives are not contradictory. Local wind energy cooperatives have proven to be successful, and under specific circumstances, other local energy cooperatives can be successful as well. The potential of the concept to contribute to energy transition or radical innovation is better for the local wind cooperative than for the other energy cooperatives. However, the uniqueness of each of the case studies prevents an easy reproduction of successes. The idea of up-scaling successful concepts is too simplistic, but acquiring knowledge about the mechanisms underlying energy transitions or radical innovations seems to be valuable.</t>
  </si>
  <si>
    <t>Hunter (2018)</t>
  </si>
  <si>
    <t>Creating Smart Energy Cities for Sustainability through Project Implementation: A Case Study of Bolzano, Italy</t>
  </si>
  <si>
    <t>Globally, cities are experiencing an unprecedented socio-economic, demographic, and environmental transition that brings with it negative environmental externalities, such as climate change and environmental degradation. Smart energy city (SEC) has emerged as the latest urban development strategy in European countries. It can vastly accelerate cities' decarbonisation efforts, which can have several co-benefits. Capitalising on advances in information and communication technologies (ICT), various SEC projects have been initiated and seek to integrate ICT into the urban system. Although there are a significant number of SEC demonstration projects, there has been a scant examination of the performance and overall effect of these projects in addressing core sustainability endogenous principles. This research provides an in-depth analysis of the components of the SEC projects, highlighting the strengths and shortcomings. By highlighting the Smart INitiative of cities Fully cOmmitted to iNvest In Advanced large-scale energy solutions (SINFONIA) project in Bolzano, we aimed to determine the extent to which the current practical processes are achieved in reality. Our methodology entailed a structured literature review of the different components of SEC projects, followed by a content analysis based on the 5W1H (why, what, who, how, where, and when) conceptual framework. The data collection methods adopted included a review of specific open-access sources and project deliverables of each of the selected SEC projects, personal observation of the case study city, and interviews with SEC project experts. We analysed the SEC projects components against fundamental sustainability principles of integration, implementation, equity (intra-generational, procedural, and inter-generational), and scalability and replicability to assess their potential for creating sustainable urban settlements. The study found that the critical components of SEC projects are strategically aligned with sustainability dimensions. However, although ICT integration in urban planning and development provides the core determinants of the components, stakeholder engagement and dynamic business models are critical for successful implementation. Furthermore, through scalability and replicability of SEC projects, diversification of sustainability principles can be actualised throughout the entire city and in other geographical regions to ensure long-term intra-generational and inter-generational equity.</t>
  </si>
  <si>
    <t>Hvelplund (2013)</t>
  </si>
  <si>
    <t>Local ownership, smart energy systems and better wind power economy</t>
  </si>
  <si>
    <t>Increasing wind power shares enhances the need to integrate wind power into the energy system and to improve its economy. In this study we propose two ways of achieving this end. One is to increase the value of wind power by integrating the heat and power markets, and thus ensures that wind power is never sold at a lower price than the most expensive heat alternative. The other is to lower the average costs of wind power by building more onshore wind power capacity, and proportionally less offshore wind power. This is facilitated by local and regional majority ownership models that increase the acceptance rate of onshore wind. The economy of wind power is thus improved by both increasing its value and reducing its costs.</t>
  </si>
  <si>
    <t>Hvelplund, (2011)</t>
  </si>
  <si>
    <t>Policies for a transition to 100% renewable energy systems in Denmark before 2050</t>
  </si>
  <si>
    <t>The objective of the CEESA-project is to develop scenarios for a future Danish energy system based upon 100% renewable energy combined with energy conservation by 2050. This goal is related to mitigation of global warming and to the problem of Peak Oil. The research project combines scientific knowledge and methods from three areas – ‘Energy systems’, ‘Life-cycle analysis’, and ‘Market design’ – that normally are not integrated in one project. In this report the final outcome of the ‘Market design’ part - work package 4 (WP4) - in the CEESA project is described. The objective of WP4 has been to define policies and market design in order to make a complete transition in Denmark from fossil fuels to renewable energy sources before 2050. Results from WP4 have been co-ordinated with the other work packages in the CEESA project. The project has been carried out over the period from 2007 to 2011 and was financed by a grant from the Danish Strategic Research Council, the Programme Committee on Sustainable Energy and Environment. The International Advisory Committee of the CEESA project has given constructive advice during the project period. We are grateful for their valuable comments but the working group is solely responsible for the final content of this report.</t>
  </si>
  <si>
    <t>Hyytinen (2015)</t>
  </si>
  <si>
    <t>Future energy services: empowering local communities and citizens</t>
  </si>
  <si>
    <t>Purpose – The purpose of this paper is to examine the future prospects of innovative services linked to sustainable energy systems. Design/methodology/approach – Service perspective is examined in the context of socio-technical transition and linked to the bottom-up and top-down social processes that foster sustainability. The foresight method applied is trend analysis. Findings – Two groups of trends were identified: the trends driven by technological development and the trends focussing on societal, managerial and consumer issues. The former consists of renewable energy sources, hybrid solutions, smart grids and smart energy markets. The latter involves distributed energy production, demand response, optimisation of sustainability and the role of energy as an opportunity and as service. The study reveals that energy is increasingly understood as a comprehensive and tailor-made service solution for communities and individual households. Consumers will enter the energy market as active participants; it raises the need for many types of services. Research limitations/implications – Deepening of understanding is required in several topics of this study, and more formal methods of foresight are needed to test the generalisability of its qualitative results. Practical implications – More effective policy measures are needed for fostering new services and social and system innovations in the area of sustainable energy. Innovation management practices should be developed in these areas. Originality/value – The paper aims to narrow the research gap linked to foresight in services by examining services in the area of sustainable energy systems – one of the “grand challenges” today.</t>
  </si>
  <si>
    <t>Iazzolino (2019)</t>
  </si>
  <si>
    <t>Energy Innovative Start-ups and Knowledge-based Strategies: The Italian Case</t>
  </si>
  <si>
    <t>The purpose of this paper is to analyze the energy innovative start-ups currently existing in Italy. An investigation on whether those firms are able to implement a knowledge-based strategy (KS) is described: in particular, it is a strategy based on a high investment in qualified human resources and, in general, this is reflected in the fact that the company adopting a KS pays its employees more than the average of other companies belonging to the same sector. Furthermore the ability to generate a return on the investment in knowledge is analyzed. A methodology already proposed in other papers by the same authors was applied in order to identify firms that adopt a KS understanding also the sustainability of such kind of strategy. A discussion on how firms that do not implement a profitable knowledge-based strategy can improve and consolidate their position in terms of knowledge is proposed.</t>
  </si>
  <si>
    <t>Ichien (2016)</t>
  </si>
  <si>
    <t>HEMS data utilization solutions using autonomous adaptive control</t>
  </si>
  <si>
    <t>One of the means through which the transition to a sustainable low-carbon society is expected to be realized is the smart grid, which facilitates more efficient and stable energy use. Achieving this goal will require technology capable of effectively controlling multiple geographically separated systems. This technology also needs to be able to cope with any sudden environmental change. At NEC, we have been working on a control method for use in real world applications which utilizes autonomous adaptive control based on the biological adaptive mechanism to the environment. In this particular application, we are seeking to establish an energy management system (EMS) that doesn't force users to consciously make efforts to save energy; instead, we have applied this technology to the power control on the demand side and employed flexible equipment control as required. Tests have shown that our home energy management system (HEMS) can autonomously control the power to achieve intended target values by adjusting lighting and air-conditioning in response to environmental fluctuations.</t>
  </si>
  <si>
    <t>Ili (2014)</t>
  </si>
  <si>
    <t>Addressing energy forecast errors: an empirical investigation of the capacity distribution impact in a variable storage</t>
  </si>
  <si>
    <t>Today energy load forecasting is used by retailers to predict their future energy needs and address them in cost-effective ways. However, with the prevalence of the smart grid, accurate forecasting is becoming increasingly important, as the stakeholder base expands and differentiates by transforming to active prosumers who make their own forecasting and take advantage of the new smart grid capabilities for addressing excess or shortage of energy. For instance, they can benefit from participation in demand-response programs, or more futuristic such as local energy marketplaces. To take advantage of such opportunities, controllable energy signature in order to gain predictability is of key importance. We present here an empirical approach towards understanding how the predictability of a stakeholder can be improved through the availability of a variable storage. The guiding question is to investigate the relevance of capacity sizing for absorption of the intra-day forecast errors. The increase of variable storage in existing facilities such as that offered by the presence of electric vehicles in a buildings charging stations, poses new potentially cost-effective ways that facility managers can consider in the effort to maintain control of their infrastructures energy signature. Here we show, in a step-by-step approach, how intra-day energy forecast errors of a building, impact the overall capacity variation required to absorb them, and how proper storage shaping can assist. Although the approach is empirical, the same steps may be applied in other similar cases. 2014, Springer-Verlag Berlin Heidelberg.</t>
  </si>
  <si>
    <t>Ili (2015)</t>
  </si>
  <si>
    <t>Improving accuracy of energy forecasting through the presence of an electric vehicle fleet</t>
  </si>
  <si>
    <t>Accurate forecasting of energy is of pivotal importance for the Smart Grid vision. Today it is achieved through aggregation of numerous individual energy loads, and hence stochastic behaviour costs are distributed to the entire aggregated stakeholders. However, if one was able to accurately control the internal energy behaviour in order to meet an accurate self-forecast (as seen from external stakeholder's point of view), new business opportunities in the Smart Grid era could be considered. Static storage systems may be used to absorb forecast errors, however these are still costly, and therefore alternatives are sought. Stakeholders, however, can benefit from a plethora of alternative "storages" offered by properly utilizing their assets. We approach the absorption of forecast errors by utilizing a fleet of electric vehicles whose on-premise presence is used to compose a variable energy storage. An empirical assessment with real-world data is provided and results demonstrate the significance of electric vehicles towards helping stakeholders achieve and maintain the accuracy of their self-forecast. 2014 Elsevier B.V. All rights reserved.</t>
  </si>
  <si>
    <t>Iordanis (2011)</t>
  </si>
  <si>
    <t>Control and optimization meet the smart power grid: scheduling of power demands for optimal energy management</t>
  </si>
  <si>
    <t xml:space="preserve">The smart power grid aims at harnessing information and communication technologies to enhance reliability and enforce sensible use of energy. Its realization is geared by the fundamental goal of effective management of demand load. In this work, we envision a scenario with real-time communication between the operator and consumers. The grid operator controller receives requests for power demands from consumers, with different power requirement, duration, and a deadline by which it is to be completed. The objective is to devise a power demand task scheduling policy that minimizes the grid operational cost over a time horizon. The operational cost is a convex function of instantaneous power consumption and reflects the fact that each additional unit of power needed to serve demands is more expensive as demand load increases.First, we study the off-line demand scheduling problem, where parameters are fixed and known. Next, we devise a stochastic model for the case when demands are generated continually and scheduling decisions are taken online and focus on long-term average cost. We present two instances of power consumption control based on observing current consumption. First, the controller may choose to serve a new demand request upon arrival or to postpone it to the end of its deadline. Second, the additional option exists to activate one of the postponed demands when an active demand terminates. For both instances, the optimal policies are threshold based. We derive a lower performance bound over all policies, which is asymptotically tight as deadlines increase. We propose the Controlled Release threshold policy and prove it is asymptotically optimal. The policy activates a new demand request if the current power consumption is less than a threshold, otherwise it is queued. Queued demands are scheduled when their deadline expires or when the consumption drops below the threshold. </t>
  </si>
  <si>
    <t>Ivner (2015)</t>
  </si>
  <si>
    <t>A practical approach to stakeholder participation in local energy management</t>
  </si>
  <si>
    <t>Managing local energy systems is an important part of the transition towards renewable energy resources and efficient energy use. One tool to manage local energy systems is energy-planning performed by local authorities. In order to deal with these tasks capacity building is necessary. This however means that more societal actors are involved at this strategic level. This chapter presents examples of stakeholder participation in local energy-planning and discusses the possible ways of integrating stakeholder participation in current energy planning practice. It is recommended that stakeholders are involved in all steps of the energy-planning process, from inventory and data collection to follow-up and revision. Different methods suitable for the different steps are also proposed and discussed. © 2015 Nova Science Publishers, Inc.</t>
  </si>
  <si>
    <t>Jacky (2014)</t>
  </si>
  <si>
    <t>Conversations with my washing machine: an in-the-wild study of demand shifting with self-generated energy</t>
  </si>
  <si>
    <t>Jad (2017)</t>
  </si>
  <si>
    <t>Towards Multi-instances QoS Efficient RPL for Smart Grids</t>
  </si>
  <si>
    <t xml:space="preserve">The Internet of Thing is an ongoing revolution which promises to interconnect most of our world with billions of connected devices. Hence, data routing and prioritization in IoT is a main challenge in this gigantic network. This is all the more true for the Smart Grids data management where heterogeneous applications and signalling messages have different requirements in terms of reliability, latency and priority. So far, standards on Smart Grid have recommended the use of RPL (Routing Protocol for Low-Power and Lossy networks) protocol for distributing commands over the grid. RPL assures Quality of Service (QoS) at the network layer in wireless sensor networks through the logical subdivision of the network in multiple instances, each one relying on a specific Objective Function. However, RPL is not optimized for Smart Grids, as its main objective function and its associated metric does not allow for QoS differentiation. In order to overcome this, we propose OFQS an objective function with a multi-objective metric that considers the delay and the remaining energy in the battery nodes alongside with the quality of the links. Our function automatically adapts to the number of instances (traffic classes) providing a QoS differentiation based on the different Smart Grid applications requirements. Simulations show that our proposal provides a low packet delivery latency and a higher packet delivery ratio while extending the lifetime of the network compared to literature solutions. </t>
  </si>
  <si>
    <t>Jad (2018)</t>
  </si>
  <si>
    <t>Heterogeneous data reduction in WSN: application to smart grids</t>
  </si>
  <si>
    <t>Jan (2010)</t>
  </si>
  <si>
    <t>Cyber-physical energy systems: focus on smart buildings</t>
  </si>
  <si>
    <t>Jantzen (2018)</t>
  </si>
  <si>
    <t>Sociotechnical transition to smart energy: The case of Samso 1997-2030</t>
  </si>
  <si>
    <t>This case study analyses an ongoing practical transition to a smart energy system. The Danish island of Samso, with 3700 inhabitants, aims for a fossil fuel free energy system in the year 2030. Owing to natural limitations, it is necessary to exploit the available energy sources in a manner, which requires careful planning. Furthermore, civic engagement is necessary for a democratic transition to a smart energy system. Therefore the transition has a social side and a technical side, which is analysed. The analysis applies the causal loop diagram of an urban model in order to explain the inner workings of the island community. The analysis illustrates many planning elements, such as political energy targets, socio-technical priorities, energy vision, energy balance, energy action plan, and examples of demand-side management. The analysis shows that the current municipal plan is comprehensive, but not coherent. It will be necessary to consider trade-offs, that is, set a goal that would balance housing, jobs, agriculture, tourism, biomass and energy. An open question for further research is whether this insight from Samso can be scaled or replicated to other regions. (C) 2018 Elsevier Ltd. All rights reserved.</t>
  </si>
  <si>
    <t>Jennifer (2013)</t>
  </si>
  <si>
    <t>Large-scale smart grids as system of systems</t>
  </si>
  <si>
    <t>Ji (2019)</t>
  </si>
  <si>
    <t>Real-time energy management of a microgrid using deep reinforcement learning</t>
  </si>
  <si>
    <t>Driven by the recent advances and applications of smart-grid technologies, our electric power grid is undergoing radical modernization. Microgrid (MG) plays an important role in the course of modernization by providing a flexible way to integrate distributed renewable energy resources (RES) into the power grid. However, distributed RES, such as solar and wind, can be highly intermittent and stochastic. These uncertain resources combined with load demand result in random variations in both the supply and the demand sides, which make it difficult to effectively operate a MG. Focusing on this problem, this paper proposed a novel energy management approach for real-time scheduling of an MG considering the uncertainty of the load demand, renewable energy, and electricity price. Unlike the conventional model-based approaches requiring a predictor to estimate the uncertainty, the proposed solution is learning-based and does not require an explicit model of the uncertainty. Specifically, the MG energy management is modeled as a Markov Decision Process (MDP) with an objective of minimizing the daily operating cost. A deep reinforcement learning (DRL) approach is developed to solve the MDP. In the DRL approach, a deep feedforward neural network is designed to approximate the optimal action-value function, and the deep Q-network (DQN) algorithm is used to train the neural network. The proposed approach takes the state of the MG as inputs, and outputs directly the real-time generation schedules. Finally, using real power-grid data from the California Independent System Operator (CAISO), case studies are carried out to demonstrate the effectiveness of the proposed approach. 2019 by the Authors.</t>
  </si>
  <si>
    <t>A coordinated DC voltage control strategy for cascaded solid state transformer with star configuration</t>
  </si>
  <si>
    <t>Cascaded solid-state transformer (SST) can be directly connected to the high-voltage distribution grid, and it has broad applications in the future smart grid, traction locomotive, and renewable energy integration. However, the reliability of the cascaded SST is seriously influenced by the DC voltage and power imbalance issues with this configuration. This paper presents a coordinated DC voltage control strategy for cascaded SST with star configuration, in which the average DC voltage and the balancing DC voltage are controlled separately without current sensors in dual active bridge (DAB) modules. This strategy not only reduces the cost and the complexity of the control system but also realizes the unbalanced reactive compensation to some extent. Simulation and experimental results verify the feasibility and validity of the proposed method. TUBTAK.</t>
  </si>
  <si>
    <t>Jiakang (2010)</t>
  </si>
  <si>
    <t>The smart thermostat: using occupancy sensors to save energy in homes</t>
  </si>
  <si>
    <t>Jiaming (2014)</t>
  </si>
  <si>
    <t>Optimal Load Scheduling in Smart Grid Considering Environmental Factors</t>
  </si>
  <si>
    <t>This paper introduced the research status of microgrid control system(MCS) and analyzed the functions of microgrid control center(MCC). A design of multi-functional of microgrid control center was presented , and each relevant functional module was described.</t>
  </si>
  <si>
    <t>Jian (2011)</t>
  </si>
  <si>
    <t>Scalable real time data management for smart grid</t>
  </si>
  <si>
    <t>Jian (2015)</t>
  </si>
  <si>
    <t>Voltage control strategies for active distribution networks with multiple distributed energy resources: A survey</t>
  </si>
  <si>
    <t>With the growing penetration of distributed energy resources on the network the operation regime has been changed from passive to active which brings a number of impacts to the network including voltage control, power flow management and protection issues etc. As one of the dominant impact, the voltage control strategy has become a key enabling technology for the deployment of renewable energy systems. This paper provides a comprehensive review on voltage control for active distribution networks, the efficiency and practicability have been studied in details.</t>
  </si>
  <si>
    <t>Jianye (2014)</t>
  </si>
  <si>
    <t>Adaptive Defending Strategy for Smart Grid Attacks</t>
  </si>
  <si>
    <t>Jie (2014)</t>
  </si>
  <si>
    <t>Review on Business Operation Mode and Technical Economy Evaluation of Micro-grid</t>
  </si>
  <si>
    <t>To make the advantages of smart micro-grid in economy and environment to the greatest extent, many countries choose to make detailed research on the business operation mode and technical economy of micro-grid. Based on the related research, this paper generalizes several typical user modes, and then provides a reasonable technical route to study the operation mode and technical economy of micro-grid. For its business operation mode, not only the existing proposals are analyzed, but also are its method of calculating the cost and benefits of this program. Finally, specific plans about how to assess the technical economy are also analyzed.</t>
  </si>
  <si>
    <t>Jie (2019)</t>
  </si>
  <si>
    <t>Practical Evaluation of Droop and Consensus Control of Distributed Electric Springs for Both Voltage and Frequency Regulation in Microgrid</t>
  </si>
  <si>
    <t>Electric spring (ES) was originally proposed as a distributed demand-side management (DSM) technology for stabilizing power distribution network in the presence of intermittent power generation without using communication. This paper explores the practical use of consensus control for a cluster of ESs through a WiFi communication layer for new functions not previously realized in practice. This approach can be considered as a form of DSM for smart grid technology. A novel consensus control is introduced to enable distributed ES circuits to provide local voltage and system frequency regulations in a microgrid with shared responsibility of active and reactive power compensation. The practical implementation details of consensus control for a cluster of ESs are addressed. New plug-and-play functions of ESs are practically demonstrated for the first time under consensus control. Practical results indicate that droop control (without communication) and consensus control (with communication) are complementary. Under normal condition when the communication network is available, distributed ESs can perform with shared power compensation efforts based on consensus control. If the communication network fails, ESs can revert to perform under droop control.</t>
  </si>
  <si>
    <t>Jingwen (2015)</t>
  </si>
  <si>
    <t>Smart Energy Harvesting Routing Protocol for WSN based E-Health Systems</t>
  </si>
  <si>
    <t>• N/A</t>
  </si>
  <si>
    <t>Jiuping (2019)</t>
  </si>
  <si>
    <t>A subtransmission metropolitan power grid: using high-voltage dc for enhancement and modernization</t>
  </si>
  <si>
    <t>Power demand in large or mega cities is increasing as the world urbanizes. Metropolitan transmission networks are continuously upgrading to meet the growing demand for power and to replace old-style generation with local renewable generation and power supplies from cleaner external sources. The cost of land and its scarcity make it difficult to secure new rights-of-way for traditional-style transmission lines. As power transmission levels increase, the risk of exceeding the short circuit capability of existing switchgear equipment as well as other network components becomes a major constraint to the expansion of power networks. Strategies to enhance urban transmission networks must address all of these issues and prioritize solutions that may be easily located within urban boundaries and have short lead times from decision to commercial operation. Advanced transmission technologies can effectively increase the capacity, efficiency, and utilization of existing infrastructure and improve grid resiliency under extreme contingencies or catastrophic events. These technologies have been considered and implemented by electric utilities for urban grid enhancement and modernization.</t>
  </si>
  <si>
    <t>Joachim (2018)</t>
  </si>
  <si>
    <t>Smart city initiatives: designing a project-level smart value assessment instrument</t>
  </si>
  <si>
    <t>Joel (2013)</t>
  </si>
  <si>
    <t>Recommending energy tariffs and load shifting based on smart household usage profiling</t>
  </si>
  <si>
    <t>Johannesen (2019)</t>
  </si>
  <si>
    <t>Relative evaluation of regression tools for urban area electrical energy demand forecasting</t>
  </si>
  <si>
    <t>Load forecasting is the most fundamental application in Smart-Grid, which provides essential input to Demand Response, Topology Optimization and Abnormally Detection, facilitating the integration of intermittent clean energy sources. In this work, several regression tools are analyzed using larger datasets for urban area electrical load forecasting. The regression tools which are used are Random Forest Regressor, k-Nearest Neighbour Regressor and Linear Regressor. This work explores the use of regression tool for regional electric load forecasting by correlating lower distinctive categorical level (season, day of the week) and weather parameters. The regression analysis has been done on continuous time basis as well as vertical time axis approach. The vertical time approach is considering a sample time period (e.g seasonally and weekly) of data for four years and has been tested for the same time period for the consecutive year. This work has uniqueness in electrical demand forecasting using regression tools through vertical approach and it also considers the impact of meteorological parameters. This vertical approach uses less amount of data compare to continuous time-series as well as neural network techniques. A correlation study, where both the Pearson method and visual inspection, of the vertical approach depicts meaningful relation between pre-processing of data, test methods and results, for the regressors examined through Mean Absolute Percentage Error (MAPE). By examining the structure of various regressors they are compared for the lowest MAPE. Random Forest Regressor provides better short-term load prediction (30 min) and kNN offers relatively better long-term load prediction (24 h). 2019</t>
  </si>
  <si>
    <t>John (2014)</t>
  </si>
  <si>
    <t>Piloteur: a lightweight platform for pilot studies of smart homes</t>
  </si>
  <si>
    <t>John (2016)</t>
  </si>
  <si>
    <t>DevOps for the Urban IoT</t>
  </si>
  <si>
    <t>Jonathan (2007)</t>
  </si>
  <si>
    <t>Is small beautiful? A multicriteria assessment of small-scale energy technology applications in local governments</t>
  </si>
  <si>
    <t xml:space="preserve">Abstract In its 2003 White Paper the UK government set ambitious renewable energy targets. Local governments and households have an increasing role in the overall energy system as consumers, suppliers of smaller-scale applications and citizens discussing energy projects. In this paper, we consider if small-scale or large-scale approaches to renewable energy provision can achieve energy targets in the most socially, economically and environmentally (SEE) effective way. We take a local case study of renewable energy provision in the Metropolitan Borough of Kirklees in Yorkshire, UK, and apply a multi-criteria decision analysis methodology to compare the small-scale schemes implemented in Kirklees with large-scale alternatives. The results indicate that small-scale schemes are the most SEE effective, despite large-scale schemes being more financially viable. The selection of the criteria on which the alternatives are assessed and the assigned weights for each criterion are of crucial importance. It is thus very important to include the relevant stakeholders to elicit this information. </t>
  </si>
  <si>
    <t>Jonnathan (2016)</t>
  </si>
  <si>
    <t>Knowledge management applied to Supervision and Control System of Demand Electric for Domestic Use</t>
  </si>
  <si>
    <t>Joris (2018)</t>
  </si>
  <si>
    <t>LoCoVolt: Distributed Detection of Broken Meters in Smart Grids through Stream Processing</t>
  </si>
  <si>
    <t>Smart Grids and Advanced Metering Infrastructures are rapidly replacing traditional energy grids. The cumulative computational power of their IT devices, which can be leveraged to continuously monitor the state of the grid, is nonetheless vastly underused. This paper provides evidence of the potential of streaming analysis run at smart grid devices. We propose a structural component, which we name LoCoVolt (Local Comparison of Voltages), that is able to detect in a distributed fashion malfunctioning smart meters, which report erroneous information about the power quality. This is achieved by comparing the voltage readings of meters that, because of their proximity in the network, are expected to report readings following similar trends. Having this information can allow utilities to react promptly and thus increase timeliness, quality and safety of their services to society and, implicitly, their business value. As we show, based on our implementation on Apache Flink and the evaluation conducted with resource-constrained hardware (i.e., with capacity similar to that of hardware in smart grids) and data from a real-world network, the streaming paradigm can deliver efficient and effective monitoring tools and thus achieve the desired goals with almost no additional computational cost</t>
  </si>
  <si>
    <t>José (2018)</t>
  </si>
  <si>
    <t>Augmenting DER hosting capacity of distribution grids through local energy markets and dynamic phase switching</t>
  </si>
  <si>
    <t>Juliana (2018)</t>
  </si>
  <si>
    <t>ICT solutions for the analysis of the energy supply in Smart Cities: Application case in agrópolis</t>
  </si>
  <si>
    <t>Jundong (2013)</t>
  </si>
  <si>
    <t>Study on optimal mode of Distributed Generation accessing to Distribution Network</t>
  </si>
  <si>
    <t>The distributed generation(DG) location, capacity and its influence to distribution network is an important research subject of smart grid. According to the typical daily load curve change rule in distribution network, selecting two operation modes of weighted largest load and weighted least load, taking the minimum of reverse flow times and network loss for the target, combined with the type of DG and operation characteristics , confirming optimal accessing points and optimal capacity of DG. Through the comparative study, the rational introduction of DG improves the voltage level of distribution network and reduces the network loss.</t>
  </si>
  <si>
    <t>Junghoon (2013)</t>
  </si>
  <si>
    <t>Evaluation of prediction error effects in wind energy-based electric vehicle charging</t>
  </si>
  <si>
    <t>This paper first presents a battery operation scheduler for the sake of practical integration of wind energy generation and electric vehicle charging, and then measures its performance mainly focusing on the effect of wind speed prediction errors. The operation scheduler decides whether to charge or discharge a station battery on each time slot based on current wind speed reading and next speed prediction. Its control logic straightforwardly activates generation facilities according to the minimum wind speed for energy generation and the current battery capacity. Next-hour wind speed is predicted by an artificial neural network trained by a series of hour-by-hour speed records. The performance measurement results obtained from simulation show that the depletion ratio is affected by 6.8 % and the energy loss by 3.5 %. This result is valid for the whole given parameter range except only a few cases. Moreover, judging from the observation that the largest renewable energy loss is just 0.9 %, the battery management scheme overcomes the misprediction effect by adaptively compensating for the generation loss on each time slot.</t>
  </si>
  <si>
    <t>Junjian (2017)</t>
  </si>
  <si>
    <t>Demand Response and Smart Buildings: A Survey of Control, Communication, and Cyber-Physical Security</t>
  </si>
  <si>
    <t xml:space="preserve">In this article, we perform a comprehensive survey of the technical aspects related to the implementation of demand response and smart buildings. Specifically, we discuss various smart loads such as heating, ventilating, and air-conditioning (HVAC) systems and plug-in electric vehicles (PEVs); the power architecture with multibus characteristics; different control algorithms such as the hybrid centralized and decentralized control and the distributed coordination among buildings; the communication technologies and network architectures; and the potential cyber-physical security issues and possible mechanisms for enhancing the system security at both cyber and physical layers. The current status of the demand response in United States, Europe, Japan, and China is reviewed, and the benefits, costs, and challenges of implementing and operating demand response and smart buildings are also discussed. </t>
  </si>
  <si>
    <t>K (2019)</t>
  </si>
  <si>
    <t>Fault-Aware Compression for High Sampling Rate Data Acquisition in Smart Grids</t>
  </si>
  <si>
    <t xml:space="preserve">High rate sampling of voltage and current signals is required for data acquisition in smart distribution networks to enable fault diagnosis at the center. On the one hand, it is challenging for hardware-constrained sensor platforms to handle and process high volumes of sampled data. On the other hand, the requirement of high sampling rate is only imposed to capture higher harmonics arising during faults, and a much lower sampling rate will suffice for recording data during normal operation. We propose fault aware compressive sampling, FACS for short, which is an algorithm for enabling high rate sampling of data in smart distribution systems. FACS takes advantage of dichotomy in sampling rate requirement and seamlessly switches to a lower resolution for fault-free cycles. This poster reports performance of a simple realization of our general algorithm implemented on a low-cost Parallela board. Our implementation could handle 32kHz sampling rate while losslessly compressing real-time, streaming measurement data using less than 10ms per cycle. We have benchmarked the compression and fault-detection performance of our algorithm for synthetic fault data. </t>
  </si>
  <si>
    <t>Kabalci (2016)</t>
  </si>
  <si>
    <t>A survey on smart metering and smart grid communication</t>
  </si>
  <si>
    <t>The smart metering and communication methods used in smart grid are being extensively studied owing to widespread applications of smart grid. Although the monitoring and control processes are widely used in industrial systems, the energy management requirements at both service supplier and consumer side for individuals promoted the evolution of smart grid. In this paper, it is aimed to disclose in a clear and clean way that what smart grid is and what kind of communication methods are used. All components of a smart grid are introduced in a logical way to facilitate the understanding, and communication methods are presented regarding to their improvements, advantages, and lacking feature. The developing generation, transmission, distribution and customer appliances are surveyed in terms of smart grid integration. The communication technologies are introduced as wireline and wireless classification where the key features are also tabulated. The security requirements of hardware and software in a smart grid are presented according to their cyber and physical structures. 2015 Elsevier Ltd. All rights reserved.</t>
  </si>
  <si>
    <t>Kai (2010)</t>
  </si>
  <si>
    <t>Leveraging CS capstone project and green smart energy computing with WSN in a box</t>
  </si>
  <si>
    <t>This paper describes an innovative product-oriented and software engineering process-guided Computer Science (CS) capstone project model for green smart energy application with aportable and inexpensive Wireless Sensor Network (WSN) kit in a Box (WinBox). The project is infused with ZigBee wireless technology and requires a wide range of CS and Software Engineering knowledge elements. Students will gain experience to tie their knowledge and skills learned in the CS discipline to analyze, design, and develop deliverable real world oriented product prototypes, and will be motivated to catch up with emerging technologies in "learning by doing" and be promoted for creativity and life-long learning.</t>
  </si>
  <si>
    <t>Kakoli (2017)</t>
  </si>
  <si>
    <t>"Smart Solutions" for a Smart City: a GIS Approach</t>
  </si>
  <si>
    <t>Kalogridis (2011)</t>
  </si>
  <si>
    <t>Privacy protection system and metrics for hiding electrical events</t>
  </si>
  <si>
    <t>Smart grid privacy concerns the privacy of information extracted by analysing smart metering data. We present ElecPrivacy: a home electrical power management system that uses a rechargeable battery to mask home energy load signatures and, effectively, protect the privacy of appliance usage information. ElecPrivacy can be studied in the context of the classic communications problem, where input data is passed through a communication channel that distorts it. In this paper, we define and measure how the appearance of ElecPrivacy events can be estimated, or, reversely, how well the secrecy of this data is protected. In particular, we develop a range of privacy metrics by combining clustering, information theoretic (K-divergence), correlation and regression techniques, and testing over a large data set obtained from real home measurements. Copyright 2011 Inderscience Enterprises Ltd.</t>
  </si>
  <si>
    <t>Kari (2004)</t>
  </si>
  <si>
    <t>Distributed energy generation and sustainable development</t>
  </si>
  <si>
    <t>Abstract Conventionally, power plants have been large, centralized units. A new trend is developing toward distributed energy generation, which means that energy conversion units are situated close to energy consumers, and large units are substituted by smaller ones. A distributed energy system is an efficient, reliable and environmentally friendly alternative to the traditional energy system. In this article, we will first discuss the definitions of a distributed energy system. Then we will evaluate political, economic, social, and technological dimensions associated with regional energy systems on the basis of the degree of decentralization. Finally, we will deal with the characteristics of a distributed energy system in the context of sustainability. This article concludes that a distributed energy system is a good option with respect</t>
  </si>
  <si>
    <t>Kartik (2014)</t>
  </si>
  <si>
    <t>Putting smart meters to work: beyond the usual</t>
  </si>
  <si>
    <t>Kashiwagi (2015)</t>
  </si>
  <si>
    <t>Electricity system reform to remove market barriers and building a smart energy system and community</t>
  </si>
  <si>
    <t>Katiraei (2017)</t>
  </si>
  <si>
    <t>Microgrid control systems: A practical framework</t>
  </si>
  <si>
    <t>Kayo (2016)</t>
  </si>
  <si>
    <t>On-site Energy Management by Integrating Campus Buildings and Optimizing Local Energy Systems - Case Study of the Campus in Finland</t>
  </si>
  <si>
    <t>This research describes the potential study on the impact of energy improvements of existing campus buildings by on-site energy management and operational strategies. The focus buildings in the campus were mainly built in the 1960s, and therefore it is time to carry out renovation work. In conjunction with the renovations, the aim is to improve the energy efficiency of the buildings, and to develop the functionality of the properties to meet the current requirements. Thus, in this study, the potentials of on-site energy generation and sharing in the cluster of campus buildings in Finland were studied. By means of optimisation method, the optimal combined heat and power systems capacity distribution and operation mode for minimizing annual primary energy consumption were simulated. The results show that the integration of buildings has an advantage of 23% of primary energy reduction for on-site energy management as compared with the present situation. Consequently, integrating buildings and optimizing on-site energy management can be one of effective strategies for minimizing primary energy consumption. Furthermore, the study to improve operation strategies of building service systems considering current space use in the buildings clarified that up to 13% of total energy use reduction is expected. The research work also proposes a way of providing environmental information to increase awareness of building energy usage in the campus.</t>
  </si>
  <si>
    <t>Kazuma (2014)</t>
  </si>
  <si>
    <t>Privacy-preserving smart metering with verifiability for both billing and energy management</t>
  </si>
  <si>
    <t>Kedar (2014)</t>
  </si>
  <si>
    <t>Efficient PMU data dissemination in smart grid</t>
  </si>
  <si>
    <t>Kement (2017)</t>
  </si>
  <si>
    <t>Comparative analysis of load-shaping-based privacy preservation strategies in a smart grid</t>
  </si>
  <si>
    <t>A key enabler for the smart grid is the fine-grained monitoring of power utilization. Although such a mechanism is helpful in the optimization of the whole electricity generation, distribution, and consumption cycle, it also creates opportunities for the potential adversaries in deducing the activities and habits of the subscribers. In fact, by utilizing the standard and readily available tools of nonintrusive load monitoring (NILM) techniques on the metered electricity data, many details of customers' personal lives can be easily discovered. Therefore, prevention of such adversarial exploitations is of utmost importance for privacy protection. One strong privacy preservation approach is the modification of the metered data through the use of on-site storage units in conjunction with renewable energy resources. In this study, we introduce a novel mathematical programming framework to model eight privacy-enhanced power-scheduling strategies inspired and elicited from the literature. We employ all the relevant techniques for the modification of the actual electricity utilization (i.e., on-site battery, renewable energy resources, and appliance load moderation). Our evaluation framework is the first in the literature, to the best of our knowledge, for a comprehensive and fair comparison of the load-shaping techniques for privacy preservation. In addition to the privacy concerns, we consider monetary cost and disutility of the users in our objective functions. Evaluation results show that privacy preservation strategies in the literature differ significantly in terms of privacy, cost, and disutility metrics.</t>
  </si>
  <si>
    <t>Ketter (2018)</t>
  </si>
  <si>
    <t>Information systems for a smart electricity grid: Emerging challenges and opportunities</t>
  </si>
  <si>
    <t>The drive for sustainability as evidenced by the Paris Accords is forcing a radical re-examination of the way electricity is produced, managed, and consumed. Research on sustainable smart electricity markets is facilitating the emergence of sustainable energy systems and a revolution in the efficiency and reliability of electricity consumption, production, and distribution. Traditional electricity grids and markets are being disrupted by a range of forces, including the rise of weather-dependent and distributed renewable sources, growing consumer involvement in managing their power consumption and production, and the electrification of transport. These changes will likely bring about complex and dynamic smart electricity markets that rely on analysis of information to inform stakeholders, and on effective integration of stakeholders' actions. We outline a research agenda on how advances in information-intensive processes are fundamental for facilitating these transformations, describe the roles that such processes will play, and discuss Information Systems research challenges necessary to achieve these goals. These challenges span public policy, privacy, and security; market mechanisms; and data-driven decision support. The diverse challenges we outline also underscore that the diverse IS research perspective is instrumental for addressing the complexity and interdisciplinary nature of this research. 2018 Association for Computing Machinery.</t>
  </si>
  <si>
    <t>Kevin (2015)</t>
  </si>
  <si>
    <t>Smart homes and the challenges of data</t>
  </si>
  <si>
    <t>Khan (2016)</t>
  </si>
  <si>
    <t>Cognitive radio for smart grids: Survey of architectures, spectrum sensing mechanisms, and networking protocols</t>
  </si>
  <si>
    <t>Traditional power grids are currently being transformed into smart grids (SGs). SGs feature multi-way communication among energy generation, transmission, distribution, and usage facilities. The reliable, efficient, and intelligent management of complex power systems requires integration of high-speed, reliable, and secure data information and communication technology into the SGs to monitor and regulate power generation and usage. Despite several challenges, such as trade-offs between wireless coverage and capacity as well as limited spectral resources in SGs, wireless communication is a promising SG communications technology. Cognitive radio networks (CRNs) in particular are highly promising for providing timely SG wireless communications by utilizing all available spectrum resources. We provide in this paper a comprehensive survey on the CRN communication paradigm in SGs, including the system architecture, communication network compositions, applications, and CR-based communication technologies. We highlight potential applications of CR-based SG systems. We survey CR-based spectrum sensing approaches with their major classifications. We also provide a survey on CR-based routing and MAC protocols, and describe interference mitigation schemes. We furthermore present open issues and research challenges faced by CR-based SG networks along with future directions. 2015 IEEE.</t>
  </si>
  <si>
    <t>Khan (2019)</t>
  </si>
  <si>
    <t>Optimal energy management and control aspects of distributed microgrid using multi-agent systems</t>
  </si>
  <si>
    <t>At present, energy generation is evolving into a smart distribution system that assimilates several green energy resources at a distributed level assuring to generate clean energy without producing any harmful gases, to have consistent operational procedures, and to improve energy management and supervision arrangements. The renewable energy resources (RERs) are considered the best suitable approach to generate electrical power at the distributed level since they offer benefits to the power systems as well as to the environment. Therefore, this paper presents the recent research work on multi-agents-based coordination for the optimal management of electrical energy and its proper controlling at the distributed level exploiting RERs. The multi-agent system (MAS) technique is discussed in detail along with the storage and protection system that solve the microgrid (MG) control and management issues efficiently. Several platforms to develop the MASs are addressed including those that empower the MG to control its configuration, generation capacity, power flow, and fault control. There are several controlling approaches used on distributed generation systems to efficiently operate the whole system comprising of centralized, distributed, and hybrid control techniques are discussed. A comprehensive description about different optimization techniques applied to the energy system have also been highlighted, particularly to identify the most common and effective technique that is currently applied to hybrid energy system at the distributed level. The analysis shows that the particle swarm optimization (PSO) is the most useful and effective technique that has been applied since it can minimize the interruption costs, maximize the reliability, and optimize the operational schedules at the MG level. 2018 Elsevier Ltd</t>
  </si>
  <si>
    <t>Khansari (2017)</t>
  </si>
  <si>
    <t>A case study of smart energy systems and behavioural aspects of social systems: Systems thinking approach</t>
  </si>
  <si>
    <t>Energy consumption habits strictly depend on technology, as well as individual and social attitudes. In this paper, we investigate the important factors in changing energy consumption behaviour. To that end, we provide a high level systemic framework to integrate relevant theories of social behaviour and implement them in the context of energy consumption. A survey is designed to demonstrate the usability of this framework. The results of this survey support the hypothesis that education and technology have a positive impact on energy-saving behaviour. However, our findings regarding the role of social aspects of individuals were not conclusive. © 2017 Inderscience Enterprises Ltd.</t>
  </si>
  <si>
    <t>Khaoula (2018)</t>
  </si>
  <si>
    <t>Systems and technologies for Smart Homes/Smart Phones: A study and comparison</t>
  </si>
  <si>
    <t>Khayrullina (2019)</t>
  </si>
  <si>
    <t>Air heated metal hydride energy storage system design and experiments for microgrid applications</t>
  </si>
  <si>
    <t>Emerging technologies of the 21st Century introduced bi-directional flows between a big number of uncontrollable and unpredictable generators together with a need for energy storage (ES) capable of solving instability issues. With the aim of developing new control methodologies, Skoltech developed a Smart Grid laboratory that includes a variety of energy generators, and storage systems. The capabilities of the grid were expanded with a metal hydride (MH) ES and 1 kW fuel cell. MH ES performs at the near ambient temperatures and relatively low pressure, it has adjustable properties, satisfactory gravimetric H2 density, and a simple thermal management. However, existing technologies require an external heat source, which cannot serve the purpose of autonomous microgrid applications. The aim of this research was to develop and test an air heated metal hydride energy storage system that utilizes the internal waste heat of the system. Based on low power MH ES system experiments [1] and waste heat investigations [2], an air heated system with 1 m3 H2 MH reactor was developed and tested. The experiments were performed in the system that also includes 1 kW fuel cell and an electrolyzer. Obtained results show higher efficiency rate of the system due to waste heat utilization from the air-cooled polymer electrolyte membrane (PEM) FC, ensure mobility for autonomous applications, and open the opportunity for further research in the field of power system control. 2018 Hydrogen Energy Publications LLC</t>
  </si>
  <si>
    <t>Kicinski (2013)</t>
  </si>
  <si>
    <t>Do we have a chance for small-scale energy generation? the examples of technologies and devices for distributed energy systems in micro small scale in Poland</t>
  </si>
  <si>
    <t>This paper presents examples of technologies for distributed energy generation developed under the projects coordinated by the IFFM PAS in Gdansk. These are CHP units (generating heat and electricity) for houses with a power from several to tens of kW and for municipalities in the form of the Municipal Energy Centers (with a capacity of several hundred kW up to several MW). A unique project, specializing in "energy-plus" technologies for residential houses and other buildings, which aims to build a Research Centre of PAS in Jablonna is also presented,. These are key technologies for energy sector with respect to distributed generation. Additionally, the article discusses the conditions and opportunities for the development of energy generation or more broadly: civic energy generation in our country. Civic energy generation is a great vision in which the citizen becomes an entity and do not subject to the energy market, and additionally has its virtual advisor in the form of smart grid and data processing technologies in a "digital cloud".</t>
  </si>
  <si>
    <t>Kilkis (2015)</t>
  </si>
  <si>
    <t>Composite index for benchmarking local energy systems of Mediterranean port cities</t>
  </si>
  <si>
    <t>Benchmarking the performance of local energy systems requires an integrated approach. This paper develops a composite index that consists of a unique set of 7 dimensions and 35 main indicators. The SDEWES (Sustainable Development of Energy, Water, and Environment Systems) Index is applied to a sample of 22 Mediterranean port cities. The index integrates energy and CO2 emissions data from SEAP (Sustainable Energy Action Plans). The values of the indicators are aggregated based on the Min-Max method for a final ranking. Nice, Venice, and Dubrovnik are the top three cities. An average city in the sample receives a composite score of 2.71. The results are subjugated to comparison based on three energy scenarios. The scenarios take into account reductions in final energy consumption per capita for a given area of the city based on smart energy measures. The scenarios represent improvements in the energy system that may include combined heat and power based district heating networks. A SDEWES Index Tool is developed to further allow cities to plan for potential changes in the final ranking based on energy scenarios. The SDEWES Index is useful to trigger learning, action, and collaboration among Mediterranean port cities to increase future performance. Copyright 2015 Elsevier B.V. All rights reserved.</t>
  </si>
  <si>
    <t>Kim (2013)</t>
  </si>
  <si>
    <t>Toward smart microgrid with renewable energy: An overview of network design, security, and standards</t>
  </si>
  <si>
    <t>An increasing demand for efficient and safe electricity management has motivated the development of smart grid and accelerated the technical research for smart grid. On one side, a smart microgrid has been recently given an interest as a relatively small-scale, self-contained, medium/low voltage electric power system (EPS); it houses various distributed energy resources (DERs) with renewable energy and controllable loads in a physically close location. In this paper, we overview the research trend for the network design and security issues of smart microgrid, different from smart grid, and survey the effort of standardization for them. Through the survey, we derive the novel research issues to address for the successful realization of smart microgrid. Springer-Verlag Berlin Heidelberg 2013.</t>
  </si>
  <si>
    <t>King (2014)</t>
  </si>
  <si>
    <t>Smart metering systems and data sharing: why getting a smart meter should also mean getting strong information privacy controls to manage data sharing</t>
  </si>
  <si>
    <t>Smart meters are being installed in consumers' homes as the world moves to the smart grid of intelligent energy networks. Smart meters are near real-time communication devices that can collect and communicate a vast amount of personal data about each customer's energy use. Questions about who should have access to such data and for what purposes raise significant consumer privacy concerns about data sharing. Because data sharing facilitates secondary uses of energy use data and is essential for third party access to the data, data sharing is a critical activity that needs to be analysed from an information privacy perspective. This article makes three important contributions. First, it identifies the key privacy and data protection concerns for both the EU and USA consumers related to data sharing in smart metering systems. Second, it provides a comparison of EU and US privacy and data protection law as it applies to smart metering systems, revealing gaps in coverage in both systems. Third, it explains how important privacy concerns related to data sharing are being addressed in the EU and the USA, including specific examples of legislation and self-regulatory mechanisms that have been adopted to protect privacy in smart metering systems. From this comparative analysis, potential privacy-enhancing solutions can be identified. Ultimately it will be up to government regulators and industry to adopt local solutions, but the goal of this article is to encourage adoption of regulatory solutions and industry best practices that are consistent with privacy rights and information privacy principles.</t>
  </si>
  <si>
    <t>Klaassen (2016)</t>
  </si>
  <si>
    <t>Responsiveness of residential electricity demand to dynamic tariffs: experiences from a large field test in the Netherlands</t>
  </si>
  <si>
    <t>To efficiently facilitate the energy transition it is essential to evaluate the potential of demand response in practice. Based on the results of a Dutch smart grid pilot, this paper assesses the potential of both manual and semi-automated demand response in residential areas. To stimulate demand response, a dynamic tariff and smart appliances were used. The participating households were informed about the tariff day-ahead through a home energy management system, connected to a display installed on the wall in their living room. The tariff was intuitively displayed: self-consumption of photovoltaic generation was stimulated by means of a low tariff, but also the generation itself played a central role on the display. Household flexibility is analyzed, focusing on: (i) the load shift of (smart) appliances, and (ii) the response of the (overall) peak load towards the dynamic tariff. To assess the latter, i.e. price responsiveness, the participants were split up in two comparable groups which were subject to a different moment of evening peak-pricing. Based on the results, it is concluded that mainly the flexibility of the white goods (i.e. the washing machine, tumble dryer and dishwasher) is used for demand response. The main part of the flexible load of these (smart) appliances is shifted from the evening to the midday, to match local generation. This load shift remained stable over a long period of time (1 year) and is not responsive to the exact moment of peak-pricing. Therefore, it is concluded that a simple and transparent design for dynamic tariffs is sufficient and most effective to stimulate (manual) residential demand response. Such a tariff should emphasize the `right' moments to use electricity, intuitively linked to renewable generation. [All rights reserved Elsevier].</t>
  </si>
  <si>
    <t>Kleineidam (2016)</t>
  </si>
  <si>
    <t>The cellular approach: smart energy region Wunsiedel. Testbed for smart grid, smart metering and smart home solutions</t>
  </si>
  <si>
    <t>The ongoing transition from a conventional energy supply towards an energy system based on renewable sources requires fundamental changes to the energy infrastructure. In particular, the move from centralized towards distributed power generation significantly increases the demand for ICT-based management and control. Today ICT-based energy management is mostly purely central, making the critical infrastructure of power supply sometimes inflexible and potentially vulnerable to (cyber-)attacks. Addressing these challenges, the future grid requires high automation and distributed intelligence on field level being able to work independently from a central system. Distribution grids are often sparsely monitored and a system wide upgrade of measuring technology is associated with high costs. However, information about load behavior at the nodes of a grid is essential for grid state identification and load forecasting. This paper shows the concept of load balancing and the related IT architecture for monitoring and control of distributed energy systems, where smart metering and smart home technologies play a key role in the smart grid of the future. Readers are invited to contribute to the research work and field laboratory of the University of Bayreuth, which is operated by an innovative utility company in Bavaria. 2016, Springer-Verlag Berlin Heidelberg.</t>
  </si>
  <si>
    <t>Klosinski (2018)</t>
  </si>
  <si>
    <t>Modular protection system for fault detection and selective fault clearing in DC microgrids</t>
  </si>
  <si>
    <t>A modular protection system was developed for DC radial microgrids. The novelty of the realised protection system is based on the combination of different fault detection, characterisation and localisation criteria. The protection system was developed based on real-time monitoring of voltages and currents at different positions within smart modular switches in the DC system. Intelligent modular DC switches were developed for the setup. On the basis of fault detection criteria, protective measures are initiated and appropriate switching signals are sent to the appropriate switches in order to isolate the faulty part. Different fault locations and types have been tested in the laboratory for a 24 V DC test setup. Hence, the selectivity of the new protection concept has been verified.</t>
  </si>
  <si>
    <t>Knezovic (2017)</t>
  </si>
  <si>
    <t>Enhancing the Role of Electric Vehicles in the Power Grid: Field Validation of Multiple Ancillary Services</t>
  </si>
  <si>
    <t>With increased penetration of distributed energy resources and electric vehicles (EVs), different EV integration strategies can be used for mitigating various adverse effects, and supporting the grid. However, the research regarding EV smart charging has mostly remained on simulations, whereas the experimental validation has rarely been touched upon. This paper focuses mainly on evaluating the technical feasibility of a series-produced EV to provide flexibility in real distribution grids. The implemented controller uses contemporary and widely supported standards for limiting the EV charging rate, which essentially means that it is applicable to any EV complying with IEC 61851 and SAE J1772 standards. The field test validation is conducted in a real Danish distribution grid with a Nissan Leaf providing three ancillary services through unidirectional ac charging, namely, congestion management, local voltage support, and primary frequency regulation. Several performance parameters, such as EV response time and accuracy, are assessed and benchmarked with current requirements. Ultimately, this paper aims to strengthen the applied research within the EV integration domain through validating smart grid concepts on original standard-compliant equipment.</t>
  </si>
  <si>
    <t>Knight, (2012)</t>
  </si>
  <si>
    <t>Smart Systems in the UK context – an ETI view</t>
  </si>
  <si>
    <t>Presentation overview  Brief introduction to the ETI  UK energy system context and drivers for Smart Systems  Observations about pre-existing Smart trials around the world  What the ETI is planning to do in Smart</t>
  </si>
  <si>
    <t>Koirala (2018)</t>
  </si>
  <si>
    <t>Trust, awareness, and independence: Insights from a socio-psychological factor analysis of citizen knowledge and participation in community energy systems</t>
  </si>
  <si>
    <t>In order to decarbonize the energy sector, there is a widespread consensus that the role of end-users in the energy system should change from passive consumption to active prosumption and engagement. This is of particular importance as an increasing number of technologies and business models are focusing on the end-users. These developments provide new opportunities for further technical and social innovation to smarter, flexible and integrated systems such as community energy systems (CESs). Through system integration and community engagement CESs assist in transition to a low-carbon energy system. Despite the high importance, there is limited knowledge on willingness of local citizens to participate in the local energy systems such as CESs as well as associated factors determining such willingness. Through a survey among 599 citizens in the Netherlands, this research analyses the impact of demographic, socio-economic, socio-institutional as well as environmental factors on willingness to participate in CESs. Factor and multi-variate regression analysis reveals that the environmental concern, renewables acceptance, energy independence, community trust, community resistance, education, energy related education and awareness about local energy initiatives are the most important factors in determining the citizens’ willingness to participate in CESs. Citizens should be empowered to take active role in steering the local energy initiatives. © 2018 The Author(s)</t>
  </si>
  <si>
    <t>Kolata (2019)</t>
  </si>
  <si>
    <t>Keeping current: How advancements in electricity storage can save money for consumers</t>
  </si>
  <si>
    <t>Advances in storage and battery technology offer value to the electric grid and individual budgets, with the potential for electric vehicles (EVs) to significantly lower household transportation spending as the best current example. Cost-effective storage is a holy grail for the electrical grid and for consumer advocates. Storage potentially provides opportunities to help lower overall electric system costs, such as by time-shifting, frequency regulation, reducing the cost of renewables integration, and helping to more cheaply balance supply and demand. It also provides opportunities to help individual budgets, with the potential for electric vehicles (EVs) to significantly lower household transportation spending as the best current example. While there are thus many good reasons for advocates to be bullish on electricity storage, maximizing the full consumer value depends on continuing the impressive cost declines of batteries and other storage technologies we have seen over the last decade. It is important for states, regional power markets, and public utility commissions to get policy right. Keeping up with the evolving storage market and maximizing consumer and environmental value will require proactive policies aimed at facilitating integration, aligning incentives, and promoting innovation. Given the great potential, now would be a good time for stakeholders and policymakers to start moving forward. Copyright Materials Research Society 2019.</t>
  </si>
  <si>
    <t>Korosh (2017)</t>
  </si>
  <si>
    <t>Electric Vehicle Optimized Charge and Drive Management</t>
  </si>
  <si>
    <t>Kouhestani ()</t>
  </si>
  <si>
    <t>Evaluating solar energy technical and economic potential on rooftops in an urban setting: the city of Lethbridge, Canada</t>
  </si>
  <si>
    <t xml:space="preserve"> </t>
  </si>
  <si>
    <t>Solar energy deployment is gaining greater attention as a sustainable source of energy that could alleviate aspects of the current climate crisis. Knowledge of the characteristics and economics of the solar electricity sector is required to integrate it in the energy generation and utilization mix. Unlike energy generation from fossil fuels, renewable energy sources have relatively low geographic density and are spread unevenly over large areas. Therefore, especially in cities, where space has greater value and opportunity costs, finding suitable spaces for implementing solar systems are essential to promote the use of solar technologies. Using remote-sensing data, the intricate topography of cities can be modelled, and insolation incident at each location can be estimated. A multi-criteria approach based on geographic information systems (GIS) and light detection and ranging (LiDAR) is used in this research to estimate rooftop photovoltaic electricity potential of buildings in an urban environment, the city of Lethbridge. An economic assessment is conducted utilizing present market prices to determine economically attractive rooftop PV systems. The total rooftop photovoltaic (PV) electricity potential is evaluated and compared with the local electricity demand. Effective expansion of solar power systems in the city is achieved by determining the geographic distribution of the best locations for exploiting the systems. This study estimates that the rooftop PV electricity generation potential of the city of Lethbridge is approximately 301 ± 29 (SD) GWh annually (almost 38% of its annual electricity consumption in 2016), and about 96% of the recognized potential rooftop PV systems are economically feasible. The results can assist in making informed policy decisions about investment in deployment of renewable energy generation.</t>
  </si>
  <si>
    <t>Koumoutsos (2015)</t>
  </si>
  <si>
    <t>Gathering and processing energy consumption data from public educational buildings over IPv6</t>
  </si>
  <si>
    <t>Reducing energy consumption and CO2 emissions in order to address climate change requires behavioral changes by the citizens, who will have to adopt more environmentally friendly and energy-saving practices. We present a system and corresponding practices for gathering energy consumption data from public school buildings over the Internet, processing them to identify hidden correlations and produce actionable advice and presenting the results in real-time to its occupants over the Web. We describe the metering infrastructure installed at schools for energy consumption monitoring and the related actions carried out in order to motivate local school communities towards an environmentally friendly behavior. The introduction of IPv6 was found to be a key enabling technology for setting up such a system in a simple, secure, and efficient way. The proposed system and processes are put under test in a pilot installation composed of about 50 IPv6-enabled schools of the Greek School Network (GSN). These are also combined with appropriate educational and social engagement tools. In this way, energy consumption, operating costs, and greenhouse effects can be reduced in the area of educational and public administration buildings in general. Thus, people become almost instantly aware of the energy and environmental implications of their actions, which motivates them towards behavioral changes and the adoption of environmentally friendly practices. The pilot provides a good example of collaboration between the ICT sector, the smart building and automation vendors, and the public authorities.</t>
  </si>
  <si>
    <t>Kramer (2019)</t>
  </si>
  <si>
    <t>Building analytics and monitoring-based commissioning: industry practice, costs, and savings</t>
  </si>
  <si>
    <t>As building energy and system-level monitoring becomes more common, facility teams are faced with an overwhelming amount of data. This data does not typically lead to insights, corrective actions, and energy savings unless it is stored, organized, analyzed, and prioritized in automated ways. The Smart Energy Analytics Campaign is a public-private sector partnership program focused on supporting commercially available energy management and information systems (EMIS) technology use and monitoring-based commissioning (MBCx) practices. MBCx is an ongoing commissioning process with focus on analyzing large amounts of data on a continuous basis. EMIS tools are used in the MBCx process to organize, present, visualize, and analyze the data. With campaign data from over 400 million square feet (sq. ft.) of installed space, this paper presents the results achieved by owners that are implementing EMIS, along with associated technology costs. The study’s EMIS users that reported savings achieved the median cost savings of $0.19/sq. ft. and 7% annually, with savings shown to increase over time. For 35 portfolio owners, the median base cost to install an EMIS was $0.03/sq. ft., with an annual recurring software cost of $0.02/sq. ft. and an estimated annual labor cost of $0.03/sq. ft. Two types of EMIS systems—energy information systems and fault detection and diagnostic systems—are defined in the body of the paper. Of the two, we find that fault detection and diagnostic systems have both higher savings and higher costs. The paper offers a characterization of EMIS products, MBCx services, and trends in the industry.</t>
  </si>
  <si>
    <t>Krog (2019)</t>
  </si>
  <si>
    <t xml:space="preserve">How municipalities act under the new paradigm for energy planning </t>
  </si>
  <si>
    <t>Radical changes in energy production, going from sector-based energy systems based on fossil energy resourcesto smart energy systems based on renewable resources are starting to occur worldwide. This transition is a matterof balancing technical solutions with societal needs and possibilities, which requires a large effort in terms ofpolicymaking and energy planning. This paper investigates how Danish municipalities are currently dealing withthese issues through strategic energy planning. Through a case study of a Danish municipality, strategic andpractical barriers to municipal strategic energy planning are identified. The paper ends by presenting re-commendations on how to eliminate the identified barriers. In doing so, this paper brings new knowledge intofurther research of national and local framework conditions for strategic energy planning and thereby, the greentransition of the energy system.</t>
  </si>
  <si>
    <t>Kuang (2014)</t>
  </si>
  <si>
    <t>Design Solution of Micro-grid Power Supply System in Campus</t>
  </si>
  <si>
    <t>The micro-grid power supply scheme in campus based on the grid-connected solar energy PV power generation system is designed in this paper. This system mainly consists of solar power, diesel generation, it will can be incorporated into the local grid after it has been built. This results show that using this scheme can improve the reliability of power supply system in campus and reduce the cost.</t>
  </si>
  <si>
    <t>Kuang (2016)</t>
  </si>
  <si>
    <t>A review of renewable energy utilization in islands</t>
  </si>
  <si>
    <t>With the surge in the fossil fuel prices and increasing environmental concerns, significant efforts have been made to propel and develop alternative energy technologies to cope with the energy shortage for island power grids. Recent advancements and developments on power electronic technologies have enabled the renewable energy sources to be grid-connected with gradually higher penetration in island electricity supply. Consequently, the utilization and efficiency of renewable energy resources in islands has received remarkable attention from both the academia and industry. In this paper, a brief overview on the current status of island energy resources is described. Then, the existing utilization status and development potential of various renewable generations for island power grids, including solar, wind, hydropower, biomass, ocean and geothermal energy, are investigated. Furthermore, the advanced technologies to improve the penetration level of island renewables, including energy storage techniques, hybrid renewable energy system, microgrid, demand side management, distributed generation and smart grid, are presented. 2016 Elsevier Ltd. All rights reserved.</t>
  </si>
  <si>
    <t>Kudrat (2018)</t>
  </si>
  <si>
    <t>Exploring ensemble classifiers for detecting attacks in the smart grids</t>
  </si>
  <si>
    <t xml:space="preserve">The advent of machine learning has made it a popular tool in various areas. It has also been applied in network intrusion detection. However, machine learning hasn't been sufficiently explored in the cyberphysical domains such as smart grids. This is because a lot of factors weigh in while using these tools. This paper is about intrusion detection in smart grids and how some machine learning techniques can help achieve this goal. It considers the problems of feature and classifier selection along with other data ambiguities. The goal is to apply the machine learning ensemble classifiers on the smart grid traffic and evaluate if these methods can detect anomalies in the system. </t>
  </si>
  <si>
    <t>Kumar (2015)</t>
  </si>
  <si>
    <t>Review and retrofitted architectures to form reliable smart microgrid networks for urban buildings</t>
  </si>
  <si>
    <t>Smart microgrid initiatives for recent urbanisation at power distribution level need an integrated and interoperable environment that can work collectively with local energy systems and utility grid. This is achieved through the design of an architecture by using contemporary information and communication technology. System architecture provides a common work process that span across all the critical subsystems of a building for better informed decisions with reduced human interventions. Two key aspects of architecture development are, the way of its presentation and network reliability. The architecture should be clear in its presentation for the understanding of various stakeholders and possess fault tolerant communication mechanisms to have high network reliability. Considering aforementioned aspects, this study presents review of state-of-the-art architectures developed by IEEE-1547, ISA-95, National Institute of Standards and Technology, IEC-61850 for smart microgrids formation and suggests retrofitted architectures to improve architecture clarity by presenting in a more lucid way and network reliability by the concept of redundant communication paths. © The Institution of Engineering and Technology 2015.</t>
  </si>
  <si>
    <t>Kurczveil (2014)</t>
  </si>
  <si>
    <t>Consumer load measurement in automated buildings</t>
  </si>
  <si>
    <t>Diminishing fossil fuel supplies accompanied by rising prices is increasingly leading to consumer awareness regarding their energy consumption. With the intent to prepare for diminishing primary energy sources, sustainable alternatives (e.g. energy gained through wind or solar power and trends towards smart grids) have been introduced and found wide application. With the application of intelligent solutions, the energy consumption in buildings can be reduced significantly. One basis for these solutions, such as load and energy management for optimized energy distribution and saving, is the energy metering of components in electric systems. This contribution shall present a field bus system that, due to its local distribution and system architecture, is suitable for energy consumption measurement of its individual components. After presenting the SmallCAN bus system and its concept, a summary of the mathematic algorithm and an example application will be shown to exemplify the functionality. 2013 Elsevier B.V. All rights reserved.</t>
  </si>
  <si>
    <t>Kuzlu (2012)</t>
  </si>
  <si>
    <t>Hardware demonstration of a home energy management system for demand response applications</t>
  </si>
  <si>
    <t>A Home Energy Management (HEM) system plays a crucial role in realizing residential Demand Response (DR) programs in the smart grid environment. It provides a homeowner the ability to automatically perform smart load controls based on utility signals, customer's preference and load priority. This paper presents the hardware demonstration of the proposed HEM system for managing end-use appliances. The HEM's communication time delay to perform load control is analyzed, along with its residual energy consumption. 2010-2012 IEEE.</t>
  </si>
  <si>
    <t>Lakshmanan (2016)</t>
  </si>
  <si>
    <t>Provision of secondary frequency control via demand response activation on thermostatically controlled loads: Solutions and experiences from Denmark</t>
  </si>
  <si>
    <t>This paper studies the provision of secondary frequency control in electric power systems based on demand response (DR) activation on thermostatically controlled loads (TCLs) and quantifies the computation resource constraints for the control of large TCL population. Since TCLs are fast responsive loads, they represent a suitable alternative to conventional sources for providing such control. An experimental investigation with domestic fridges representing the TCLs was conducted in an islanded power system to evaluate the secondary frequency control. The investigation quantifies the flexibility of household fridge performance in terms of response time and ramp-up rate, as well as the impact on fridge temperature and behaviour after the control period. The experimental results show that TCLs are fast responsive loads for DR activation, with the average control signal response time of 24 s and an equivalent ramping rate of 63% per minute, which could also comply with the requirements for primary frequency control. 2016 Elsevier Ltd.</t>
  </si>
  <si>
    <t>Lam (2017)</t>
  </si>
  <si>
    <t>Vehicular Energy Network</t>
  </si>
  <si>
    <t>The smart grid spawns many innovative ideas, but many of them cannot be easily integrated into the existing power system due to power system constraints, such as the lack of capacity to transport renewable energy in remote areas to the urban centers. An energy delivery system can be built upon the traffic network and electric vehicles (EVs) utilized as energy carriers to transport energy over a large geographical region. A generalized architecture called the vehicular energy network (VEN) is constructed and a mathematically tractable framework is developed. Dynamic wireless (dis)charging allows electric energy, as an energy packet, to be added and subtracted from EV batteries seamlessly. With proper routing, energy can be transported from the sources to destinations through EVs along appropriate vehicular routes. This paper gives a preliminary study of VEN. Models are developed to study its operational and economic feasibilities with real traffic data in U. K. This paper shows that a substantial amount of renewable energy can be transported from some remote wind farms to London under some reasonable settings and VEN is likely to be profitable in the near future. VEN can complement the power network and enhance its power delivery capability.</t>
  </si>
  <si>
    <t>Lammers (2016)</t>
  </si>
  <si>
    <t>Smart design rules for smart grids: analysing local smart grid development through an empirico-legal institutional lens</t>
  </si>
  <si>
    <t>Background This article entails an innovative approach to smart grid technology implementation, as it connects governance research with legal analysis. We apply the empirico-legal 'ILTIAD framework', which combines Elinor Ostrom's Institutional Analysis and Development (IAD) framework with institutional legal theory (ILT), to an empirical case study of a local smart grid project. Methods Empirical data were collected in an exploratory, descriptive example study of a single case, focusing on the Action Situation and interactions towards establishing a local Smart Grid. The case was chosen because of its complexity, following the 'logic of intensity sampling'. Data triangulation took place combining participatory observation, semi-structured interviews, and document analysis. Results Through an exploratory case study, we showed how the ILTIAD framework can help reduce complexity in local decision-making processes on smart grid implementation, as it allows for analytical description and prescriptive design of local smart grid systems. In the analysis we addressed ownership arrangements and contracts and identified barriers and opportunities for realizing a local smart grid system. The design part includes a scenario which revealed the prescribed patterns of behaviour (liberties and abilities) and the consequential aspects that apply to each situation. Conclusions Analysing and designing normative alignment ex ante to the planning and implementation of a smart grid system provides clarity to stakeholders about their current opportunities. For this reason, the ILTIAD framework can be used as a design guideline for establishing new and integrated smart grid projects.</t>
  </si>
  <si>
    <t>Lammers (2017)</t>
  </si>
  <si>
    <t>Rethinking Participation in Smart Energy System Planning</t>
  </si>
  <si>
    <t>While the technical layout of smart energy systems is well advanced, the implementation of these systems is slowed down by the current decision-making practice regarding such energy infrastructures. We call for a reorganisation of the decision-making process on local energy planning and address the question 'how can decision-making on the design and implementation of Smart Energy Systems be accelerated?' Inspired by engineering design thinking and based on two workshop sessions, we identify five design phases and an implementation phase, and distinguish between a design component and a participation component. This allows for the effective participation of external stakeholders at four specific moments in the decision-making process. This way, efficiency and effectiveness in smart energy system planning can be increased, without compromising on participation. When applied to the Dutch context of energy planning, the developed decision-making model is useful for project participants as well as policy-makers in a wide variety of settings.</t>
  </si>
  <si>
    <t>Lammers (2019)</t>
  </si>
  <si>
    <t>Watt rules? Assessing decision-making practices on smart energy systems in Dutch city districts</t>
  </si>
  <si>
    <t>This article analyzes 'rules of the game' that influence decision-making concerning the introduction of smart energy systems. Smart energy systems are considered as a solution to optimize and make energy systems 'future-proof'. Their introduction, however, is challenged by a complex multi-stakeholder configuration, and by 'rules of the game' (institutional conditions) which are essential for the cooperation between stakeholders but perceived to be outdated. To address this issue, the central research question in this article is: 'which institutional conditions enable or disable decision-making processes regarding the introduction of smart energy systems in selected city district development projects?' We conducted in-depth interviews and collected secondary data for four case studies in the Netherlands. Data were analysed, and cases were compared using the Institutional Analysis and Development framework, and the method of causal process tracing. The results reveal that only stakeholders in the position of project leader were actively pursuing the projects' goals (position rules), legal barriers as well as path dependency of previous decisions limited the available choices (choice rules), and agreement was lacking on sharing costs and benefits (aggregation rules). As 'rules of the game' for decision-making continue to present a challenge for the introduction of smart energy systems, future research and policy-making should pay attention to the creation and adequate orchestration of such rules.</t>
  </si>
  <si>
    <t>Lars (2009)</t>
  </si>
  <si>
    <t>Towards a zero-configuration wireless sensor network architecture for smart buildings</t>
  </si>
  <si>
    <t>Lazowski (2018)</t>
  </si>
  <si>
    <t>Towards a smart and sustainable residential energy culture: assessing participant feedback from a long-term smart grid pilot project</t>
  </si>
  <si>
    <t>BackgroundSmart grid tools (e.g., individualized disaggregated data, goal setting, and behavioural suggestions/feedback) increase opportunities to reduce or shift residential electricity consumption, but can they shape residential energy culture? And what underlying factors influence this shift? Insights are identified from a qualitative analysis of a 3-year residential smart grid project in a suburb of Toronto, Canada. Interviews evaluated whether participants experienced changes in their energy culture and identified underlying factors. In particular, the impacts of the project tools on participants’ norms (attitudes and awareness towards energy management), material culture (technical changes) and energy practices (conservation/peak shifting actions) were assessed, and motivations and barriers towards energy management were identified. The effectiveness of engagement mechanisms (i.e., web portal, reminder emails, webinars, incentivized control programme, and weekly electricity reports) was also evaluated. By examining detailed qualitative feedback following a multi-year suburban smart grid project in Ontario this study aims to (1) assess the changes in energy culture over the duration of the 3-year project and to (2) assess the underlying factors influencing household energy consumption and a smart residential energy culture.ResultsFindings from the interview were compared to the results of an initial project survey to identify longer-term influences on energy culture. Increases in self-reported awareness and practices were accounted for, with the web portal and individualized weekly feedback email reported most frequently as causes of change. While increased awareness was obtained, participants needed additional guidance to make substantial changes. Although participants were financially motivated, norms of lifestyle and convenience, as well as competing household values of energy management were the largest barriers to home energy management.ConclusionsThis study showcases challenges for engaging homeowners with home energy management technologies due to norms as well as competing household interests. Nuanced findings as an outcome of this study framed around energy cultures can influence future studies on smart grid engagement and consumer behaviour with larger samples sizes. In particular, future studies can further investigate the motivations and barriers surrounding residential energy cultures, how to engage different ‘cultures of consumption’ within households, and elements to effectively educate consumers beyond disaggregated feedback.</t>
  </si>
  <si>
    <t>Lee (2014)</t>
  </si>
  <si>
    <t>A Smart Energy System with Distributed Access Control</t>
  </si>
  <si>
    <t>This paper presents a new smart energy (SE) system with distributed access control. Many other SE systems to date support remote control and automation but not access control, making them applicable to homes but not offices or other public settings. Even if they implement access control, virtually all existing SE systems suffer from central point of failure. To address these problems, we propose a new SE system that supports not only access control but also distributed access from multiple devices without relying on centralized control. In addition to access-control list, we also take advantage of the proximity tag feature supported by the Bluetooth Low Energy (BLE) protocol without requiring users to take out their identifying BLE devices from their pockets as one would have to do with RFID tags. Experimental results show that our SE system to offer the security features required for public deployment with minimal power, latency, and cost overhead.</t>
  </si>
  <si>
    <t>Lezhniuk (2017)</t>
  </si>
  <si>
    <t>Matching of renewable source of energy generation graphs and electrical load in local energy system</t>
  </si>
  <si>
    <t>The paper contains the method of matching generation graph of photovoltaic electric stations and consumers. Characteristic feature of this method is the application of morphometric analysis for assessment of non-uniformity of the integrated graph of energy supply, optimal coefficients of current distribution, that enables by mean of refining the powers, transferring in accordance with the graph, to provide the decrease of electric energy losses in the grid and transport task, as the optimization tool. COPYRIGHT SPIE. Downloading of the abstract is permitted for personal use only.</t>
  </si>
  <si>
    <t>Li (2008)</t>
  </si>
  <si>
    <t>Overview and development trend of distribution technology</t>
  </si>
  <si>
    <t>Considerable research on power system concentrates on distribution system. In China, the investment in distribution system was insufficient for a long time. It is suggested that more researchers and engineers would concern distribution system. An assessment for the developing direction and target of the newly established distribution research institute is also provided. The related papers of academic journals and conferences are summarized, accordingly, the summary of the present status, tendency and the focus of domestic distribution research are presented. This paper describes the problem of the distribution system and makes a brief introduction to those problems needed to be focused on. The paper has some conclusions: Distribution grid planning and load forecasting will be more important; Distribution grid automation will still be a hotspot; Power quality and custom power technology will develop at high speed; Distributed Generation and Microgrid will be a new hotspot.</t>
  </si>
  <si>
    <t>Li (2009)</t>
  </si>
  <si>
    <t>Smart microgrid: A novel organization form of smart distribution grid in the future</t>
  </si>
  <si>
    <t>Smart grid and microgrid are emerging concepts. From concerning the relationship between smart grid and microgrid, and the expatiation of the connotations of developing them in China, a novel organization form of smart distribution grid in the future-smart microgrid is proposed, and the key technological problems of smart microgrid to be solved for the development of smart grid are analyzed emphatically. This work is supported by Qing Lan Project. 2009 State Grid Electric Power Research Institute Press.</t>
  </si>
  <si>
    <t>Li (2016)</t>
  </si>
  <si>
    <t>Key technologies of DC microgrids: an overview</t>
  </si>
  <si>
    <t>As an important part of the future smart distribution system, microgrid can make a significant contribution to promote energy saving, emission reduction and achieve the sustainable energy development. Compared with AC microgrids, the DC microgrid has been a promising solution for interfacing the solar/wind renewable energy sources based distributed generation systems, energy storage systems, electric vehicles and other DC loads, with less energy conversion stages. So the system can operate with improved energy conversion efficiency, economy and reliability. In this paper, firstly, the latest research and development of technologies and platforms of DC microgrids from industry and academia was summarized. Secondly, the topology structure, optimal planning, operation control, protection and communication technology of DC microgrids were described and analyzed. Finally, the future development and application of DC microgrids were described in AC/DC hybrid microgrids, hybrid distribution systems and energy internets. 2016 Chin. Soc. for Elec. Eng.</t>
  </si>
  <si>
    <t>Secure Data-Centric Access Control for Smart Grid Services Based on Publish/Subscribe Systems</t>
  </si>
  <si>
    <t>Li (2017)</t>
  </si>
  <si>
    <t>Are building users prepared for energy flexible buildings?A large-scale survey in the Netherlands</t>
  </si>
  <si>
    <t>Building energy flexibility might play a crucial role in demand side management for integrating intermittent renewables into smart grids. The potential of building energy flexibility depends not only on the physical characteristics of a building but also on occupant behaviour in the building. Building users will have to adopt smart technologies and to change their daily energy use behaviours or routines, if energy flexibility is to be achieved. The willingness of users to make changes will determine how much demand flexibility can be achieved in buildings and whether energy flexible buildings can be realized. This will have a considerable impact on the transition to smart grids. This study is thus to assess the perception of smart grids and energy flexible buildings by building users, and their readiness for them on a large scale. We attempted to identify the key characteristics of the ideal user of flexible buildings. A questionnaire was designed and administered as an online survey in the Netherlands. The questionnaire consisted of questions about the sociodemographic characteristics of the current users, house type, household composition, current energy use behaviour, willingness to use smart technologies, and willingness to change energy use behaviour. The survey was completed by 835 respondents, of which 785 (94%) were considered to have provided a genuine response. Our analysis showed that the concept of smart grids is an unfamiliar one, as more than 60% of the respondents had never heard of smart grids. However, unfamiliarity with smart grids increased with age, and half of the respondents aged 2029years old were aware of the concept. Monetary incentives were identified as the biggest motivating factor for adoption of smart grid technologies. It was also found that people would be most in favour of acquiring smart dishwashers (65% of the respondents) and refrigerator/freezers (60%). Statistical analysis shows that people who are willing to use smart technologies are also willing to change their behaviour, and can thus be categorised as potentially flexible building users. Given certain assumptions, 11% of the respondents were found to be potentially flexible building users. To encourage people to be prepared for energy flexible buildings, awareness of smart grids will have to be increased, and the adoption of smart technologies may have to be promoted by providing incentives such as financial rewards. 2017 The Author(s)</t>
  </si>
  <si>
    <t>Lightner (2010)</t>
  </si>
  <si>
    <t>An orderly transition to a transformed electricity system</t>
  </si>
  <si>
    <t>In September 2001, the U.S. Department of Energy (DOE) sponsored a workshop to develop a roadmap on communication and control technologies for distributed energy resources. From this and subsequent activities with industry, academia, and other research institutions, the concepts and vision of an interactive and adaptable electricity system emerged; a vision that is now commonly referred to as smart grid. Supported by significant federal investment announced in 2009, the DOE, its national laboratories, and industry partners are now making significant strides in smart grid deployments, demonstrations, and research. An imperative underlying these activities is that they contribute to ensuring the steps taken in transitioning toward a smart grid retain a system with dependable performance to the economy and society it services. This paper summarizes the status of current smart grid related efforts, explains smart grid priorities, and describes the direction of research and development activities supported by the DOE. 2010 IEEE.</t>
  </si>
  <si>
    <t>Lillebo (2019)</t>
  </si>
  <si>
    <t>Impact of large-scale EV integration and fast chargers in a Norwegian LV grid</t>
  </si>
  <si>
    <t>Norway has implemented economic incentives over several years to encourage a transition from conventional vehicles to electric vehicles (EVs), and now has the largest share of EVs per capita in the world. In this study, the authors explore the impacts of increasing EV penetration levels in a Norwegian distribution grid, by using real power measurements obtained from household smart meters in load flow analyses. The implications of installing a fast charger in the grid have been assessed, and an optimal location for it is proposed, aiming at minimising both grid losses and voltage deviations. Moreover, the potential for reactive power injection to reduce the voltage deviations caused by fast chargers has been investigated. Results show that the EV hosting capacity of the grid is good for a majority of the end-users, but the weakest power cable in the system will be overloaded at a 20% EV penetration level. The network tolerated an EV penetration of 50% with regard to the voltage levels at all end-users. Injecting reactive power at the location of an installed fast charger proved to significantly reduce the largest voltage deviations otherwise imposed by the charger.</t>
  </si>
  <si>
    <t>Ling (2012)</t>
  </si>
  <si>
    <t>The Japanese Smart Grid Initiatives, Investments, and Collaborations</t>
  </si>
  <si>
    <t>A smart grid delivers power around the country and has an intelligent monitoring system, which not only keeps track of all the energy coming in from diverse sources but also can detect where energy is needed through a two-way communication system that collects data about how and when consumers use power. It is safer in many ways, compared with the current one-directional power supply system that seems susceptible to either sabotage or natural disasters, including being more resistant to attack and power outages. In such an autonomic and advanced-grid environment, investing in a pilot study and knowing the nation's readiness to adopt a smart grid absolves the government of complex intervention from any failure to bring Japan into the autonomic-grid environment. This paper looks closely into the concept of the Japanese government's `go green' effort, the objective of which is to make Japan a leading nation in environmental and energy sustainability through green innovation, such as creating a low-carbon society and embracing the natural grid community. This paper paints a clearer conceptual picture of how Japan's smart grid effort compares with that of the US. The structure of Japan's energy sources is describe including its major power generation plants, photovoltaic power generation development, and a comparison of energy sources between Japan and the US. Japan's smart community initiatives are also highlighted, illustrating the Japanese government planned social security system, which focuses on a regional energy management system and lifestyle changes under such an energy supply structure. This paper also discusses Japan's involvement in smart grid pilot projects for development and investment, and its aim of obtaining successful outcomes. Engagement in the pilot projects is undertaken in conjunction with Japan's attempt to implement a fully smart grid city in the near future. In addition, major smart grid awareness activities promotion bodies in Japan are discuss in this paper because of their important initiatives for influencing and shaping policy, architecture, standards, and traditional utility operations. Implementing a smart grid will not happen quickly, because when Japan does adopt one, it will continue to undergo transformation and be updated to support new technologies and functionality.</t>
  </si>
  <si>
    <t>Lingwen (2013)</t>
  </si>
  <si>
    <t>Real-time deferrable load control: handling the uncertainties of renewable generation</t>
  </si>
  <si>
    <t>Real-time demand response is an essential tool for handling the uncertainties associated with the increasing penetration of renewable generation. Traditionally, demand response has been focused on large industrial and commercial loads, how- ever it is expected that a large number of small residential loads such as air conditioners, dish washers, and electric ve- hicles will also participate in the coming years. The elec- tricity consumption of these smaller loads, which we call de- ferrable loads, can be shifted over time, and can thus be used (in aggregate) to compensate for the random uctuations in renewable generation. In this paper, we propose a real-time distributed deferrable load control algorithm to reduce the variance of aggregate load (load minus renewable genera- tion) by shifting the power consumption of deferrable loads to periods with high renewable generation. At every time step, the algorithm minimizes the expected aggregate load variance with updated predictions. We prove that the sub- optimality of the algorithm vanishes quickly as time horizon expands. Further, we evaluate the algorithm via trace-based simulations.</t>
  </si>
  <si>
    <t>Lipp (2013)</t>
  </si>
  <si>
    <t>Field test with Stirling engine micro-combined heat and power units in residential buildings</t>
  </si>
  <si>
    <t>The Institute for Energy Economy and Application Technology (IfE), together with the Energie Sudbayern (ESB), the local gas supplier in southern Bavaria, are responsible for a field measurement campaign of four gas fired Stirling engine microcombined heat and power units. These units and the measurement equipment were installed in four different single family houses at the end of 2009. Aftermonitoring over 1 year, it can be said that the Stirling enginemicro-combined heat and power units are capable in supplying small residential buildingswith thermal and electric power. The data evaluation shows the microcombined heat and power-units work with a steady-state efficiency above 90%. The main goals of this field test, besides the verification of the Stirling engine's efficiency, are an analysis of the complete system's overall energy performance. Therefore, a detailed examination of not only the heat-consuming devices, space heating and the domestic hot water system, but also the examination of heat-generating devices, the Stirling engine and the auxiliary burner were made. The implementation of heat demand curves helps to assess not only the steady state, but also the yearly performances of each micro-combined heat and power units. For a future integration of micro-combined heat and power units into a smart grid, they have to be predictable. Hence, a detailed analysis was taken onto the electricity generation curves at different ambient temperatures and its hourly behaviour. Lastly, for the economic evaluation, the onsite consumption characteristics were considered in depth. IMechE 2012.</t>
  </si>
  <si>
    <t>Lisa (2018)</t>
  </si>
  <si>
    <t>Privacy in the smart grid: end-user concerns and requirements</t>
  </si>
  <si>
    <t>Liu (2019)</t>
  </si>
  <si>
    <t>An economic evaluation of the coordination between electric vehicle storage and distributed renewable energy</t>
  </si>
  <si>
    <t>Driven by the booming of electric vehicle (EV) market, the cost of lithium ion battery observes a remarkable decline which could significantly improve the capability of EVs in coordinating with the power generation from distributed renewable energy (DRE). This paper realizes that there are different EV-DRE coordination strategies while the costs and the associated infrastructure of these strategies significantly differ. An economic evaluation that compares these coordination strategies is therefore important. In this study, an economic evaluation is conducted among four EV-DRE coordination strategies. It finds that the cost of power supply from demand side PV plus storage systems could be lower than that of power grid supply before 2025. Besides, although the smart charging is a cost-efficient EV-DRE coordination strategy in the short term, V2G could be more economically attractive in the long run due to its capacity to fully realize the potential of on-board EV batteries. This paper also identifies the key barriers that EVs and distributed storage are facing in participating in the current electricity wholesale market in China and provides policy recommendations in terms of electricity time of use (TOU) tariffs, market thresholds and metering issues. 2019 Elsevier Ltd</t>
  </si>
  <si>
    <t>Pricing-Based Demand Response for a Smart Home with Various Types of Household Appliances Considering Customer Satisfaction</t>
  </si>
  <si>
    <t>A home energy management system (HEMS) can potentially enable demand response (DR) applications for residential customers. This paper presents a detailed pricing-based DR for a smart home with various types of household appliances considering customer satisfaction. A wide variety of household appliances with different characteristics, together with energy storage units (ESUs) and distributed energy resources (DERs) can be flexibly incorporated in the proposed scheme. Besides, with a developed satisfaction model suitable for different types of household appliances, the proposed HEMS can provide multiple flexible solutions with different user satisfaction levels to occupants. In addition, other different DR strategies such as demand-limit-based DR and injection-limit-based DR can be easily adapted to the formulated scheme in this work. The numerical results reported in this paper demonstrate the effectiveness of the proposed scheme. The proposed scheme is generally applicable and valuable for any other kinds of the smart home. 2013 IEEE.</t>
  </si>
  <si>
    <t>Loeken (2006)</t>
  </si>
  <si>
    <t>Decision analysis and uncertainties in planning local energy systems</t>
  </si>
  <si>
    <t>In this paper, we discuss how uncertainties can be represented in two of the most well-known multi-criteria decision analysis (MCDA) methods, the multi-attribute utility theory (MAUT) and the analytical hierarchy process (AHP). There are distinct differences in the treatment of uncertainties in the two methods. MAUT is specially developed for handling uncertainties. In contrast, the AHP method has, in its general form, no systematic approach to integrate uncertainty aspects. However, various procedures for applying AHP in situations involving uncertainties have been proposed in the literature. In a case study, we illustrate how the two methods can be used to assist in decision making under uncertainty in a local energy planning problem. We conclude that MAUT is clearly more suited for handling uncertainties than AHP. However, also many other criteria should be considered when choosing which MCDA method to apply for local energy planning purposes.</t>
  </si>
  <si>
    <t>Lomas (2019)</t>
  </si>
  <si>
    <t>A domestic operational rating for UK homes: Concept, formulation and application</t>
  </si>
  <si>
    <t>A Domestic Operational Rating (DOR) scheme is presented for assessing the energy performance of occupied dwellings. The DOR is complementary to the method used to generate the asset rating of UK dwellings: the Standard Assessment Procedure (SAP). The DOR is transparent, easy to calculate, based on readily available information, producible from daily smart meter data, calculable for any period on a rolling year basis and applicable across all UK homes. The DOR method was developed using a new primary data set collected from 114 homes as part of the DEFACTO project. All were semi-detached, gas centrally heated, privately owned and internet connected properties, located in the English Midlands. The mean daily energy demands are analysed alongside information gathered through an energy survey and household questionnaires. These data are presented and analysed for the first time in this paper. The DOR method, which is described in full, generates metrics that indicate the absolute and relative energy demands, greenhouse gas emissions and energy costs of homes. The DOR ratings for the D114 homes were stable from year to year. Comparing the DOR with homes asset (SAP) ratings, indicates that the SAP rating poorly reflects the inter-home variation of households actual energy demand. For the D114 homes, it was possible produce a reduced data Domestic Operational Rating, rdDOR, using the energy demands measured on only a few cold days. Although developed in the UK context, the DOR is generally applicable to national, regional or local housing stocks in which daily energy demand is metered. Potential improvements to the DOR, and the need for trials using smart meter data from diverse homes and locations, are discussed. 2019 The Authors</t>
  </si>
  <si>
    <t>Lopes (2011)</t>
  </si>
  <si>
    <t>Distributed generation and distribution market diversity in Europe</t>
  </si>
  <si>
    <t>The unbundling of the electricity power system will play a key role on the deployment of distributed generation (DG) in European distribution systems evolving towards Smart Grids. The present paper firstly reviews the relevant European Union (EU) regulatory framework: specific attention is paid to the concept of unbundling of power distribution sector in Europe. Afterwards, the focus is on the current state of penetration of DG technologies in the EU Member States and the corresponding interrelations with distribution features. A comparison between the unbundling of the distribution and supply markets using econometric indicators such as the Herfindahl-Hirschmann (IHH) and the Shannon-Wiener (ISW) indices is then presented. Finally, a comparative analysis between these indices and the current level of penetration of distributed generation in most EU is shown; policy recommendations conclude the paper. 2011 Elsevier Ltd.</t>
  </si>
  <si>
    <t>Lopez (2014)</t>
  </si>
  <si>
    <t>Multi-faceted assessment of a wireless communications infrastructure for the green neighborhoods of the smart grid</t>
  </si>
  <si>
    <t>Reducing electricity consumption and integrating renewable power generation sources represent two of the main drivers of the so-called Smart Grid. Machine-to-Machine (M2M) communications will play a key role on making such a Smart Grid a reality, since they will enable the required bidirectional real-time bulk information exchange. However, communications for the Smart Grid present specific requirements from both technical and economic perspectives, so it is crucial to evaluate how existing communication architectures and technologies meet them before undertaking the important investments needed to deploy this kind of infrastructure on a large scale. The main goal of this paper is to evaluate, from different perspectives, the core M2M communications infrastructure of a platform designed to reduce electricity consumption and integrate renewable generation at residential level. Such a communications infrastructure is fully based on widely deployed wireless communications technologies such as IEEE 802.11 and General Packet Radio Service (GPRS). Notably, the paper assesses the operational costs of using different security solutions in the GPRS segment and the performance of the selected communications technologies based on different metrics (goodput, in the case of IEEE 802.11, and transmission time, in the case of GPRS). 2014 by the authors.</t>
  </si>
  <si>
    <t>Lopez (2015)</t>
  </si>
  <si>
    <t>Paving the road toward Smart Grids through large-scale advanced metering infrastructures</t>
  </si>
  <si>
    <t>Upgrading current electricity grid to the so-called Smart Grid represents one of the major engineering challenges ever. Hence, the road toward the Smart Grid will be long and needs to be paved gradually, certainly driving the next wave of research and innovation in both the energy and the ICT (Information and Communications Technologies) sectors. Currently, the earliest stages of such a complex project are being undertaken and AMI (Advanced Metering Infrastructures) stand out as the first steps toward the Smart Grid. The Spanish RD (Research and Development) demonstration project PRICE-GEN aims to be a flagship AMI project at both national and international level. It is focused on increasing the awareness of the status of the low voltage power distribution network through an optimal and interoperable communications architecture which provides detailed information on customers' consumption and generation. The project entails the deployment of over 200,000 smart meters in the area of Madrid, such a pilot scheme being also used as reference in other European RD projects, such as the IGREENGrid (IntegratinG Renewables in the European Electricity Grid). This paper presents the communications architecture and technologies which are deployed in the field, analyzing how they fit some specific Smart Grid communications requirement. In addition, the paper describes in detail the pilot itself along with the services which are currently been delivered as well as with the foreseen ones. Finally, the main trends in AMI from the ICT perspective are also discussed. 2014 Elsevier B.V.</t>
  </si>
  <si>
    <t>Lorenzen (2018)</t>
  </si>
  <si>
    <t>Design of a smart thermal grid in the Wilhelmsburg district of Hamburg: challenges and approaches</t>
  </si>
  <si>
    <t>The paper presents the design of a smart thermal grid in the Wilhelmsburg district of Hamburg. It is emphasized how technical and economical concepts are cross-linked and how district heating systems can become more flexible and efficient by focusing on the whole lifecycle process from customer acquisition over implementation up to operation. Technical concepts for centralized and decentralized generation, grid design and consumer integration are shown. Currently some of these are in the process of implementation, e.g. a grid coupling point, power house expansion, and flexible customers using 3-pipe connections and smart substations. [All rights reserved Elsevier].</t>
  </si>
  <si>
    <t>Lovell (2018)</t>
  </si>
  <si>
    <t>Rural laboratories and experiment at the fringes: A case study of a smart grid on Bruny Island, Australia</t>
  </si>
  <si>
    <t>This paper examines the possibilities for significant energy innovation in rural locations in developed countries. It thereby questions the dominant framing of energy experiments and `living labs' as urban. We discuss findings from empirical research with a rural community on Bruny Island, Australia, where a 3-year research project (2016-19) - CONSORT - funded by the Australian Renewable Energy Agency (ARENA), is underway with approximately 35 householders trialing a new residential battery storage and photovoltaic energy system. Bruny Island has a problem of peak demand for electricity during tourist periods, and a back-up diesel generator is currently used to supply electricity during peaks. An alternative solution is being trialled through CONSORT: household-level battery storage, which can be drawn upon by the utility to supply the grid as required. In this paper we explore two energy geography issues: first, how global and national energy challenges are manifesting on Bruny Island through the CONSORT project, and, second, the ways in which the particular sociotechnical context of Bruny Island has influenced the CONSORT project, creating tensions as well as opening up opportunities for energy innovation. [All rights reserved Elsevier].</t>
  </si>
  <si>
    <t>Ludynia (2012)</t>
  </si>
  <si>
    <t>Smart Grids in the Process of Building a Competitive Economy and Energy Security in Europe</t>
  </si>
  <si>
    <t>Article aims to present the technological innovation - Smart Grids in the process of maintaining Europ's energy security, competitiveness of economy and environmental protection. Innovative intelligent networks are the solution to accelerate the liberalization process of the energy sector, and also to grow energy efficiency and savings in the consumption of electricity. Management of energy production and efficient planning of consumption will bring benefits for the economic development. Technology of smart grids will change in the future the structure of the supply of energy towards a decentralization system. This article consist of three main parts, the first concerns the analysis of energy policy in Europe with the most significant factors that shape this policy, the seconde part concerns the presentation of the smart grids solutions essence for electricity and the benefits generated by the process of implementing in the energy system. The third part is devoted to European and Polish projects in the subject of smart meters.[PUBLICATION ABSTRACT]</t>
  </si>
  <si>
    <t>Lulu (2018)</t>
  </si>
  <si>
    <t>Compression of smart meter big data: a survey</t>
  </si>
  <si>
    <t>In recent years, the smart grid has attracted wide attention from around the world. Large scale data are collected by sensors and measurement devices in a smart grid. Smart meters can record fine-grained information about electricity consumption in near real-time, thus forming the smart meter big data. Smart meter big data has provided new opportunities for electric load forecasting, anomaly detection, and demand side management. However, the high-dimensional and massive smart meter big data not only creates great pressure on data transmission lines, but also incur enormous storage costs on data centres. Therefore, to reduce the transmission pressure and storage overhead, improve data mining efficiency, and thus fulfil the potential of smart meter big data. This study presents a comprehensive study on the compression techniques for smart meter big data. The development of smart grids and the characteristics and application challenges of electric power big data are first introduced, followed by analysis of the characteristics and benefits of smart meter big data. Finally, this study focuses on the potential data compression methods for smart meter big data, and discusses the evaluation methods for smart meter big data compression. [All rights reserved Elsevier].</t>
  </si>
  <si>
    <t>Lund (2012)</t>
  </si>
  <si>
    <t>From electricity smart grids to smart energy systems – A market operation based approach and understanding</t>
  </si>
  <si>
    <t>The challenge of integrating fluctuating power from renewable energy sources in the electricity grid by the use of smart grids cannot be looked upon as an isolated issue but should be seen as one out of various means and challenges of approaching sustainable energy systems in general. Therefore, electricity smart grids must be coordinated with the utilisation of renewable energy being converted into other forms of carriers than electricity including heat and biofuels as well as energy conservation and efficiency improvements, such as CHP and improved efficiencies e.g. in the form of fuel cells. All such measures have the potential to replace fossil fuels or improve the fuel efficiency of the system. However, they also add to the electricity balancing problem and contribute to the excess electricity production and thereby to the need for electricity smart grids. The long-term relevant systems are those in which such measures are combined with energy conservation and system efficiency improvements. This article illustrates why electricity smart grids should be seen as part of overall smart energy systems and emphasises the inclusion of flexible CHP production in the electricity balancing and grid stabilisation. Furthermore, it highlights some recent developments in the Danish electricity market operation.</t>
  </si>
  <si>
    <t>Lund (2014)</t>
  </si>
  <si>
    <t>Heat saving strategies in sustainable smart energy systems</t>
  </si>
  <si>
    <t>This paper investigates to which extent heat should be saved rather than produced and to which extent district heating infrastructures, rather than individual heating solutions, should be used in future sustainable smart energy systems. Based on a concrete proposal to implement the Danish governmental 2050 fossil-free vision, this paper identifies marginal heat production costs and compares these to marginal heat savings costs for two different levels of district heating. A suitable least-cost heating strategy seems to be to invest in an approximately 50% decrease in net heat demands in new buildings and buildings that are being renovated anyway, while the implementation of heat savings in buildings that are not being renovated hardly pays. Moreover, the analysis points in the direction that a least-cost strategy will be to provide approximately 2/3 of the heat demand from district heating and the rest from individual heat pumps. © 2014, Aalborg University press. All rights reserved.</t>
  </si>
  <si>
    <t>4th Generation District Heating (4GDH). Integrating smart thermal grids into future sustainable energy systems.</t>
  </si>
  <si>
    <t>This paper defines the concept of 4th Generation District Heating (4GDH) including the relations to District Cooling and the concepts of smart energy and smart thermal grids. The motive is to identify the future challenges of reaching a future renewable non-fossil heat supply as part of the implementation of overall sustainable energy systems. The basic assumption is that district heating and cooling has an important role to play in future sustainable energy systems - including 100 percent renewable energy systems - but the present generation of district heating and cooling technologies will have to be developed further into a new generation in order to play such a role. Unlike the first three generations, the development of 4GDH involves meeting the challenge of more energy efficient buildings as well as being an integrated part of the operation of smart energy systems, i.e. integrated smart electricity, gas and thermal grids. © 2014 Elsevier Ltd.</t>
  </si>
  <si>
    <t>Lund (2015)</t>
  </si>
  <si>
    <t>Smart Energy Systems and 4th Generation District Heating</t>
  </si>
  <si>
    <t>Large combined heat and power plants in sustainable energy systems</t>
  </si>
  <si>
    <t>In many countries, the electricity supply and power plant operation are challenged by increasing amounts of fluctuating renewable energy sources. A smart energy system should be developed to integrate as much energy supply from fluctuating renewable sources and to utilise the scarce biomass resources as efficiently as possible. Using the advanced energy systems analysis tool EnergyPLAN and Denmark as a case, this analysis defines which of the three assessed types of CHP plants connected to district heating systems is most feasible in terms of total socioeconomic costs and biomass consumption. It is concluded that the CCGT CHP plant is the most feasible both from a technical analysis and a market economic analysis with electricity exchange. It is found that the current economic framework for large CHP plants in Denmark generates a mismatch between socio economy and business economy as well as an unsustainable level of biomass consumption. Therefore, the regulatory framework should generally be considered in long-term planning of sustainable CHP systems. (C) 2015 Elsevier Ltd. All rights reserved.</t>
  </si>
  <si>
    <t>Lythcke-Jorgensen (2017)</t>
  </si>
  <si>
    <t>Optimization of a flexible multi-generation system based on wood chip gasification and methanol production</t>
  </si>
  <si>
    <t>Flexible multi-generation systems (FMGs) consist of integrated and flexibly operated facilities that provide multiple links between the different sectors of the energy system. The present study treated the design optimization of a conceptual FMG which integrated a methanol-producing biorefinery with an existing combined heat and power (CHP) unit and industrial energy utility supply in the Danish city of Horsens. The objective was to optimize economic performance and minimize total CO2emission of the FMG while it was required to meet the local district heating demand plus the thermal utility demand of the butchery. The design optimization considered: Selection, dimensioning, location and integration of processes; operation optimization with respect to both hourly variations in operating conditions over the year as well as expected long term energy system development; and uncertainty analysis considering both investment costs and operating conditions. Applying a previously developed FMG design methodology, scalable models of the considered processes were developed and the system design was optimized with respect to hourly operation over the period 2015a2035. The optimal design with respect to both economic and environmental performance involved a maximum-sized biorefinery located next to local industry rather than in connection with the existing CHP unit. As the local industry energy demands were limited when compared to the biorefinery dimensions considered, process integration synergies were found to be marginal when compared to the economic and environmental impact of the biorefinery for the present case. Assessing the impact of uncertainties on the estimated FMG performances, the net present value (NPV) of the optimal design was estimated to vary within the range 252.5a1471.6A M in response to changes of #x00B1;25% in investment costs and methanol price, and considering two different electricity price scenarios. In addition, a change in the interest rate from 5% to 20% was found to reduce the lower bound of the NPV to 181.3A M for reference operating conditions. The results suggest that the applied interest rate and operating conditions, in particular the methanol price, would have a much higher impact on the economic performance of the designs than corresponding uncertainties in investment costs. In addition, the study outcomes emphasize the importance of including systematic uncertainty analysis in the design optimization of FMG concepts. Copyright 2016 Elsevier Ltd</t>
  </si>
  <si>
    <t>Maggie (2013)</t>
  </si>
  <si>
    <t>Vulnerability analysis of a smart grid with monitoring and control system</t>
  </si>
  <si>
    <t>Mah (2012)</t>
  </si>
  <si>
    <t>Consumer perceptions of smart grid development: results of a Hong Kong survey and policy implications</t>
  </si>
  <si>
    <t>Consumers have a major role to play in smart grid technologies which can be instrumental in addressing climate change and energy challenges. However, little is known about how consumers perceive, and how they might respond to the opportunities that smart grid technologies offer. This paper reports the results from a Hong Kong survey (n=505). It contributes to the literature by providing a better understanding of the perceptions and behaviour of electricity consumers about the possible deployment of smart grids.Our results indicate that Hong Kong consumers generally welcomed smart grid technologies and had a preference for energy saving, energy efficiency and renewable energy while they showed a high level of opposition to nuclear power. They displayed an interest in playing a much more informed and active role in energy decision-making, but they were sensitive to tariff increases. Motivations and barriers for consumers to support smart grid developments are also discussed. We conclude with a discussion of policy implications for effective consumer engagement. More policy attention is needed on demand-side measures, introducing institutional and regulatory changes, and modifying relationships between consumers, the government and utilities. [All rights reserved Elsevier].</t>
  </si>
  <si>
    <t>Maier (2016)</t>
  </si>
  <si>
    <t>Smart energy systems for smart city districts: case study Reininghaus District</t>
  </si>
  <si>
    <t>Background Dense settlement structures in cities have high demands of energy. Usually, these demands exceed the local resource availability. Individually developed supply options to cover these demands differ from place to place and can also vary within the boundaries of a city. In a common sense of European governance, cities are pushed to save energy, increase renewables and reduce import dependency on fossil fuels. There are many innovative concepts and technologies available to tackle these needs. The paper provides a comprehensive methodology for planning and assessing the development of 'smart' energy systems leading to complex energy provision technology networks using different on-site as well as off-site resources. Methods The use of the P-graph (process-graph) method allows the optimisation of energy systems by using different energy sources for heating, storing and cooling. This paper discusses this method in the development of an urban brown field, the premises of the Reininghaus District, a former brewery in the city of Graz in Austria. The case study is interesting as it combines on-site energy sources (e.g. solar heat and photovoltaic) with nearby industrial waste heat and cooling at different temperatures and grid-based resources such as existing district heating, natural gas, and electricity. The case study also includes the competition between centralised technologies (e.g. large scale combined heat and power and heat pumps with district heating grids) and decentralised technologies (e.g. small scale combined heat and power, single building gas boilers, solar collectors, etc. in buildings). Ecological assessment with the Energetic Long-Term Analysis of Settlement Structures (ELAS) calculator provides an evaluation of the ecological impact of the developed energy systems. Results Different scenarios based on two building standards OIB (low energy house standard) and NZE (passive house standard) as well as different prices for key energy resources were developed for an urban development concept for the Reininghaus District. The results of these scenarios show a very wide spectrum of structures of the energy system with strong variations often caused by small changes in cost or prices. The optimisation shows that small changes in the setup of the price/cost structure can cause dramatic differences in the optimal energy system to supply a smart city district. However, decentralised systems with low-temperature waste heat and decentralised heat pumps in the building groups show the financially most feasible and, compared to alternatives, most ecological way to supply the new buildings. Conclusions The planning process for the development of the Reininghaus District is a complex and therefore lengthy process and shall be concretised over the next decades. Optimal energy technology networks and scenarios resulting from the application of the described methods support the framework energy plan. The accumulated knowledge can be used to form smart energy supply solutions as an integral part for the discussion of the stakeholders (investors, city department) to guide the forming of their action plan through the development of the city quarter.</t>
  </si>
  <si>
    <t>Makivierikko (2019)</t>
  </si>
  <si>
    <t>Exploring the viability of a local social network for creating persistently engaging energy feedback and improved human well-being</t>
  </si>
  <si>
    <t>Long-term engagement of residents is crucial for demand response management, and thus grid stability in energy systems, but current approaches often fail to maintain or even achieve the necessary changes in consumer behaviour. Thus future customer engagement approaches will have to relate more strongly to customer needs in order to achieve long-term engagement. This study presents an approach based on a central need identified in psychological research, namely the need to belong to a group. A mixed methods approach was used to examine how an energy feedback approach that connects to this need could be designed. First, based on the Theory of Planned Behaviour and Social Identity Theory, a survey was conducted to examine the influence of e.g. norms held by the local social group of neighbours on energy behaviour. In contrast to previous studies on the influence of social groups on sustainable behaviour, no significant influence was found. However, other findings indicated that this was due to the low level of group identity, leading to the assumption that the need for social belonging was not fulfilled in the survey group. Second, focus group discussions were conducted to test this assumption in more detail. Findings from the focus groups confirm the assumption and reveal detailed insights on residential needs for stronger connections between neighbours. We conclude that a local social network could be a suitable solution to the need for local social belonging and, while also providing a context for energy feedback. Thus, implementing a local social network could lead to both persistently engaging energy feedback and also improve human well-being. 2019 The Authors</t>
  </si>
  <si>
    <t>Makovich (2011)</t>
  </si>
  <si>
    <t>The smart grid separating perception from reality</t>
  </si>
  <si>
    <t>The implementation of a smart grid system is expected to enable a widespread use of renewable energy sources, allow more distributed electricity generation, and help reduce carbon emissions. The US solution to a smart grid is a continental-scale network of power lines incorporating advanced meters, sensing, and communication and control technologies that are linked through universal standards and protocols. The smart grid will also enable a transformation in power supply, allowing renewable sources such as wind and solar to supplant traditional sources. The evolving smart grid will allow more experiments with various dynamic pricing schemes, but they should be experiments, and they must be gradually introduced or face a possible backlash from consumers, who mostly cannot benefit from dynamic pricing and value the stable and predictable prices of the current system. The pace of smart grid implementation is expected to be slowed by consumer privacy and cybersecurity concerns.</t>
  </si>
  <si>
    <t>Mal (2013)</t>
  </si>
  <si>
    <t>Real-time push middleware and mobile application for electric vehicle smart charging and aggregation</t>
  </si>
  <si>
    <t>This paper presents a real-time push middleware and mobile application for data and multimedia content delivery to enable electric vehicle smart charging and aggregation. Intelligent aggregation and charge scheduling software can leverage the battery capacity of an EV to level peak loads by delaying or throttling charging during peak loads, `valley fill' during off-peak times, and contribute to demand response and spinning reserves by sending electricity into the grid. EV users are updated on the status of their vehicle and may set their charge parameters via web or native mobile application. Facility and utility operators can monitor and control garage and microgrid status through a separate web or mobile application. The content to facilitate aggregated smart charging and monitoring may come from a variety of sources including web servers, ftp servers, Bluetooth or Zigbee or other protocol sensors, and local or remote databases. The middleware will accept content upload and database storage, securely provide content to outside entities, match content to user subscriptions, use user context including connection speed, device type, and location to deliver appropriately formatted content, and provide a reliable mechanism for push content delivery to a multitude of devices including mobile phones and tablet.</t>
  </si>
  <si>
    <t>Mallett (2016)</t>
  </si>
  <si>
    <t>Electric (dis) connections: Comparative review of smart grid news coverage in the United States and Canada</t>
  </si>
  <si>
    <t>The term smart grid (SG) has been widely used in both the United States (U.S.) and Canada to represent multiple visions and configurations of electricity system change. In both countries policies, programs, and initiatives have emerged to promote technological and social changes associated with SG, and different patterns of SG implementation and governance are apparent at local, regional, and national levels. This paper reports on a comparative analysis of SG media content in nationally-circulating newspapers in the U.S. and Canada to explore patterns of SG conversations in the two countries. Media reporting about SG provides a valuable lens that reflects public discourse and also contributes to setting the public agenda by shaping public opinion and framing key issues. Despite similarities in terms of policy, program design, and SG deployment strategies, several prominent differences between the two countries emerge in public conversations. Firstly, Canadian SG newspaper content focuses more on implementation and describing people's experiences with smart meters, while the U.S. content focuses more on commercial opportunities with more reference to private sector actors and various technological components beyond smart meters. Secondly, although media coverage in both countries frequently highlights technological and economic benefits of SG, positive SG framing is more frequent in the U.S. newspapers than in the Canadian ones. Negative SG portrayals, including cultural, political and health and safety risks, are more frequently mentioned in the Canadian newspapers. These differing SG framings could be due to national level cultural differences. In the U.S, considered to be more of an individualistic society, there is more emphasis on business opportunities, being entrepreneurial, and more private sector involvement in the electricity sector. By contrast, in Canada, public authorities, more prominent in the electricity market than in the U.S., play a key role in smart grid deployment. Furthermore, in Canada, considered to have more social support structures for individuals and communities, there was more emphasis on the experiences of people. This suggests that cultural differences at the national level be a further contextual lens helpful to policy makers and technology proponents as they embark upon energy system change initiatives. 2017 Elsevier Ltd</t>
  </si>
  <si>
    <t>Mammoli (2009)</t>
  </si>
  <si>
    <t>Solar thermal heating and cooling: Experience of a practical implementation</t>
  </si>
  <si>
    <t>The Mechanical Engineering building at the University of New Mexico was an example of the state of the art in environmentally conscious architecture in the early 1980s. Along with many passive energy-conserving features, it had an active solar thermal heating and energy storage system. In the first decade of the twenty-first century, we were presented with an opportunity to radically modernize this solar thermal system, preserving many of the original features, but also implementing solar cooling and making this project a part of a bigger plan involving a smart energy grid. Here we describe our work, the results in terms of energy savings, and discuss future improvements. copyright 2009 WIT Press.</t>
  </si>
  <si>
    <t>Man (2015)</t>
  </si>
  <si>
    <t>An appliance classification method for residential appliance scheduling</t>
  </si>
  <si>
    <t>Manaswi (2014)</t>
  </si>
  <si>
    <t>EnergyLens: combining smartphones with electricity meter for accurate activity detection and user annotation</t>
  </si>
  <si>
    <t>Marc (2017)</t>
  </si>
  <si>
    <t>Integrated building energy management using aquifer thermal energy storage (ATES) in smart thermal grids</t>
  </si>
  <si>
    <t xml:space="preserve"> Aquifer Thermal Energy Storage (ATES) is an innovative building technology that can be used to store thermal energy in natural subsurface formations [1, 4, 10]. In combination with a heat pump, ATES can reduce the energy demand of larger buildings by more than half, which has made the technology increasingly popular in northern Europe (see Figure 1). Furthermore, the climate and subsurface conditions required for ATES use can be found in areas across Europe, Asia and North America. By the middle of the century, roughly half of the world's urban population is therefore expected to live in areas technically suitable for ATES [2].</t>
  </si>
  <si>
    <t>Marczinkowski (2019)</t>
  </si>
  <si>
    <t>Evaluation of electricity storage versus thermal storage as part of two different energy planning approaches for the islands SamsA~ and Orkney</t>
  </si>
  <si>
    <t>Island energy systems should aim for a better integration of local resources and exploit their potential for local energy supply to increase their independence and security of supply besides other benefits. Two trends addressing this problem can be observed: On the one hand, increasing the local use of renewable electricity in the electricity sector by investing in Battery Energy Storage Systems (BESS). On the other hand, the integration of all energy sectors into a Smart Energy System (SES) with the conversion of renewable electricity to heat a thus enabling the usage of Thermal Energy Storage (TES). In this paper, these two potential approaches are investigated through energy systems analyses using EnergyPLAN for the Danish island SamsA[cedilla] and the Orkney islands in Scotland. This investigation shows that BESS tend to address only the electricity sector, while TES furthermore improves issues in the heating sector and enables possibilities in the transport sector. The TES approach results in overall reduced energy system costs, while the BESS has a stronger effect on the exchange of electricity. Depending on the various energy systems, both approaches present potential solutions, while the SES approach with the use of TES demonstrates more advantages for the whole energy system. Copyright 2019 Elsevier Ltd</t>
  </si>
  <si>
    <t>Mario (2013)</t>
  </si>
  <si>
    <t>User profiling and micro-accounting for smart energy management</t>
  </si>
  <si>
    <t>Mark (2015)</t>
  </si>
  <si>
    <t>Local energy policy and managing low carbon transition: The case of Leicester, UK</t>
  </si>
  <si>
    <t xml:space="preserve">Abstract National and local energy policies are implemented within a complex energy landscape that makes any evaluation of their impacts far from straightforward. Drawing upon a case study of Leicester this paper argues that the ability of local authorities to deliver significant energy savings within this landscape is questionable, albeit with other additional benefits being realised (e.g. job creation, community engagement). It examines existing domestic energy demand and multiple deprivation data for Leicester and neighbouring cities and combines this with a qualitative description of the transition process. The paper identifies the need for a more systematic analysis of how national energy policy translates to the local level and concludes that it is problematic even for a leading, pro-active and innovative local authority to have a statistically meaningful energy policy. Even where energy policies are favourable, carbon reduction is less easy to realise than other – more local - co-benefits and that in the light of significant financial and co-ordination constraints more attention needs to be given to how local communities can be more effectively supported in their desire to meet (or exceed) national targets </t>
  </si>
  <si>
    <t>Markel (2017)</t>
  </si>
  <si>
    <t>IEC 61850 meets CoAP: towards the integration of smart grids and IoT standards</t>
  </si>
  <si>
    <t>Markus (2010)</t>
  </si>
  <si>
    <t>Increasing energy awareness through web-enabled power outlets</t>
  </si>
  <si>
    <t>Martensen (2011)</t>
  </si>
  <si>
    <t>The Danish cell project - Status and perspective of a smart grid demonstration</t>
  </si>
  <si>
    <t>There is a trend all over Europe towards power generation in the distribution network using wind, photo voltaic, and combined heat and power plants. The Danish power system can be considered a leader: al ready today more than 50% of the total production capacity consists of distributed generation, mainly wind and combined heat and power plants. As a con sequence of this development, it has become more difficult to predict and to control the total electricity generation. This article describes the Danish cell project, a new development for optimal management of distribution grids (cells) with large amount of distributed generation.</t>
  </si>
  <si>
    <t>Martensson (2007)</t>
  </si>
  <si>
    <t>How to transform local energy systems towards bioenergy? Three strategy models for transformation</t>
  </si>
  <si>
    <t>During the last decades, the actors within the energy sector in Sweden-as well as in many other countries-have faced increasing demands to transform the energy system towards ecological sustainability. In Sweden these demands have led to numerous policies and economic incentives promoting the use of renewables (which in the Swedish discourse often also includes a connotation of "indigenous energy sources"), and especially the promotion of bioenergy. To be successful, however, these policies and economic incentives need to be interpreted and adapted to different local contexts and translated into actual transformation processes. In Sweden the municipal authorities have played an important role as interpreters of such institutional frameworks and implementers of local transformation processes. In this article, we re-construct three transformation processes implemented by local municipal authorities, chiselling out the different strategy models developed through them. We argue that such re-constructions help to make visible the different and complex interactions between national institutional frameworks and local contexts as well as interactions within such local contexts. We hope that the strategy models presented can contribute to the understanding of the different kinds of local actions that can foster a further implementation of bioenergy into the energy system. (C) 2007 Elsevier Ltd. All rights reserved.</t>
  </si>
  <si>
    <t>Martine (2016)</t>
  </si>
  <si>
    <t>Impact of cyber-attacks on islanded microgrid operation</t>
  </si>
  <si>
    <t>Martinez-Pabon (2017)</t>
  </si>
  <si>
    <t>Smart meter data analytics for optimal customer selection in demand response programs</t>
  </si>
  <si>
    <t>This paper describes a methodology to predict customers' eligibility to participate in Demand Response (DR) programs using real electricity data collected from customers over time by smart meters. These types of programs have been proposed to improve generation capacity as load demand increases and the two-way communications (between utilities and users) are enabled. Instead of installing new power plants in smart grids, utilities encourage users to shift their electricity consumption from peak hours to off-peak hours. The number of successfully recruited customers participating in demand response programs is usually low, and resources are wasted on recruitment efforts. The results of our research reflect that it is possible to predict with more than 90% accuracy which customers are good targets for DR program participation based on their consumption patterns and lifestyles. These data could ultimately improve the recruitment process for DR programs. [All rights reserved Elsevier].</t>
  </si>
  <si>
    <t>Masahiro (2012)</t>
  </si>
  <si>
    <t>Risk-sensitive plan execution for connected sustainable home</t>
  </si>
  <si>
    <t>Masera (2018)</t>
  </si>
  <si>
    <t>Smart (Electricity) Grids for Smart Cities: Assessing Roles and Societal Impacts</t>
  </si>
  <si>
    <t>Smart energy and electricity networks are a crucial component in building smart city architectures; their consistent and harmonized inclusion in the smart city design should be carefully considered through a detailed analysis of the impacts (environmental, energy, economic, societal) and the implementation of cost benefit analysis (CBA), not only in terms of managing the grid itself but also in a wider perspective that includes environmental, security, and social aspects. This paper first discusses the main impact that smart grid deployment has, in different respects, in smart cities and then presents a methodology for an extended CBA, able to go beyond the strictly financial aspects. It is based on previous developments at the European level. The methodology conceptually illustrated can naturally be extended to the assessment of proposals for the development of smart cities. 2018 IEEE.</t>
  </si>
  <si>
    <t>Masood (2014)</t>
  </si>
  <si>
    <t>Fostering smart energy applications through advanced visual interfaces</t>
  </si>
  <si>
    <t>Mathieu (2014)</t>
  </si>
  <si>
    <t>Energy demand forecasting: industry practices and challenges</t>
  </si>
  <si>
    <t>Maza-Ortega (2017)</t>
  </si>
  <si>
    <t>Overview of power electronics technology and applications in power generation transmission and distribution</t>
  </si>
  <si>
    <t>The main objective of this paper is three-fold. First, to provide an overview of the current status of the power electronics technology, one of the key actors in the upcoming smart grid paradigm enabling maximum power throughputs and near-instantaneous control of voltages and currents in all links of the power system chain. Second, to provide a bridge between the power systems and the power electronic communities, in terms of their differing appreciation of how these devices perform when connected to the power grid. Third, to discuss on the role that the power electronics technology will play in supporting the aims and objectives of future decarbonized power systems. This paper merges the equipment, control techniques and methods used in flexible alternating current transmission systems (FACTS) and high voltage direct transmission (HVDC) equipment to enable a single, coherent approach to address a specific power system problem, using best of breed solutions bearing in mind technical, economic and environmental issues. 2017, The Author(s).</t>
  </si>
  <si>
    <t>McArthur (2007)</t>
  </si>
  <si>
    <t>Multi-agent systems for power engineering applications-part II: technologies, standards, and tools for building multi-agent systems</t>
  </si>
  <si>
    <t>This is the second part of a two-part paper that has arisen from the work of the IEEE Power Engineering Society's Multi-Agent Systems (MAS) Working Group. Part I of this paper examined the potential value of MAS technology to the power industry, described fundamental concepts and approaches within the field of multi-agent systems that are appropriate to power engineering applications, and presented a comprehensive review of the power engineering applications for which MAS are being investigated. It also defined the technical issues which must be addressed in order to accelerate and facilitate the uptake of the technology within the power and energy sector. Part II of this paper explores the decisions inherent in engineering multi-agent systems for applications in the power and energy sector and offers guidance and recommendations on how MAS can be designed and implemented. Given the significant and growing interest in this field, it is imperative that the power engineering community considers the standards, tools, supporting technologies, and design methodologies available to those wishing to implement a MAS solution for a power engineering problem. This paper describes the various options available and makes recommendations on best practice. It also describes the problem of interoperability between different multi-agent systems and proposes how this may be tackled.</t>
  </si>
  <si>
    <t>McKerracher (2013)</t>
  </si>
  <si>
    <t>Energy consumption feedback in perspective: integrating Australian data to meta-analyses on in-home displays</t>
  </si>
  <si>
    <t>Providing homeowners with real-time feedback on their electricity consumption through a dedicated display device has been shown to reduce consumption by approximately 6-10 %. However, recent advances in smart grid technology have enabled larger sample sizes and more representative sample selection and recruitment methods for display trials. By analyzing these factors using data from current studies, this paper argues that a realistic, large-scale conservation effect from feedback is in the range of 3-5 %. Subsequent analysis shows that providing real-time feedback may not be a cost effective strategy for reducing carbon emissions in Australia, but that it may enable additional benefits such as customer retention and peak-load shift.[PUBLICATION ABSTRACT]</t>
  </si>
  <si>
    <t>Mehrizi-Sani (2012)</t>
  </si>
  <si>
    <t>Constrained potential function - Based control of microgrids for improved dynamic performance</t>
  </si>
  <si>
    <t>In the context of the smart grid, this paper focuses on control and management strategies for integration of distributed energy resources in the power system. This work conceptualizes a hierarchical framework for the control of microgrids - the building blocks of the smart grid - and develops the notion of potential functions for the secondary controller for devising intermediate set points to ensure feasibility of operation. A potential function is defined for each controllable unit of the microgrid such that minimizing the potential function corresponds to achieving the control goal. The set points are dynamically updated using communication within the microgrid. This strategy is generalized to include both local and system-wide constraints. Case studies are presented that show effectiveness of the proposed approach in stabilizing a microgrid in response to disturbances such as load change, line outage, and generator malfunctioning. 2010-2012 IEEE.</t>
  </si>
  <si>
    <t>Meisel (2018)</t>
  </si>
  <si>
    <t>Demonstration of new sensor and actuator equipment for distributed grids</t>
  </si>
  <si>
    <t>Changes in the energy domain have created a high demand for new equipment and strategies to face its new challenges. To this end, stronger coordination between producers and consumers, as well as distributed control gain importance. This demonstration intends to show how developments from the project iniGrid can contribute towards this goal, by utilizing newly developed smart breakers to meet grid sided usage restrictions. The described demonstration system allows energy consumers more control over their usage and provides aggregators and energy suppliers as well as distribution system operators with additional means to improve grid stability and ways to counteract imminent catastrophic failures.</t>
  </si>
  <si>
    <t>Melville (2018)</t>
  </si>
  <si>
    <t>Equality in local energy commons. A UK case study of community and municipal energy</t>
  </si>
  <si>
    <t>This paper considers the intersection of institutional mechanisms for creating and maintaining commons with mechanisms that increase or decrease inequalities in wealth, power and dignity. This is explored in the context of the development of local energy systems, based on a case study in a UK city. It explores different conceptions of fairness and equality among those working towards a local sustainable energy transition, and how this affects the way that inequality manifests, is perpetuated, and is challenged. The paper explores the inclusion and exclusion of participants in the community energy sector, which has been criticised for being mainly white, middle class and male; the distribution of financial benefit from renewable energy through community investment or municipal ownership; and the focus on people in fuel poverty relative to people who overconsume energy. It concludes that although a commons approach to local energy can risk exacerbating inequalities, it also provides opportunities for increasing equality, of wealth, power and individual dignity. These require commitment, and need to be designed into evolving local institutions.</t>
  </si>
  <si>
    <t>Menon (2013)</t>
  </si>
  <si>
    <t>Study of optimal design of polygeneration systems in optimal control strategies</t>
  </si>
  <si>
    <t>The concept of smart grids being developed involves interdependence between the electrical, thermal and material flows. Control strategies are required for the optimal operation of these modern grids. This paper studies the optimal design of multi-node microgrids integrating heat pumps and cogeneration units considering optimal predictive control strategies. A few case studies have been implemented to demonstrate the interest of the optimal design strategies at various levels of the modern grids: at local level, multiple building level and at the grid level. This has been further elaborated by studying the influence of electrical pricing and electrical grid constraints. 2013 Elsevier Ltd.</t>
  </si>
  <si>
    <t>Merkert (2019)</t>
  </si>
  <si>
    <t>Optimal scheduling of combined heat and power generation units using the thermal inertia of the connected district heating grid as energy storage</t>
  </si>
  <si>
    <t>A better integration across sectors is an essential element of 4th generation district heating and smart energy systems allowing to react to volatile renewable energy generation. This sector coupling enables to use more cost-efficient storage as storage prices differ for different forms of energy. Thermal energy for example can be stored in comparably cheap storage tanks. Besides such dedicated storage, the thermal inertia of a heating grid can be used as thermal storage as well. In this paper, a classic unit commitment optimization for scheduling of combined heat and power units not considering grid dynamics is extended to cover thermal dynamics of heating grids. First an outer approximation of the grid storage capabilities is developed. Second, a very efficient formulation for the storage dynamics of a heating grid is introduced and its capabilities are shown in a motivating case study. In this study additional savings of several thousand Euros per day are achieved using the thermal inertia of a heating grid as storage. © 2019 by the authors.</t>
  </si>
  <si>
    <t>Meyer (2014)</t>
  </si>
  <si>
    <t>Barriers and potential solutions for energy renovation of buildings in Denmark</t>
  </si>
  <si>
    <t>Buildings account for a substantial part of the total energy consumption. In Denmark this number is about 40% and this is approximately the same in most industrial countries. On this background there is an urgent need to develop strategies for reducing the energy demand in the building sector. Renovation of existing buildings must have high priority as houses often last for 50 to 100 years, while the time perspective for the desired transformation to low-energy houses is less than 30 years in order to mitigate global warming and avoid irreversible tipping-points. The only sustainable energy supply in the perspective of centuries is renewable energy provided by the sun and exploited in the form of solar heat, solar electricity (PVs), wind power, hydro power, wave power, and some types of biomass etc. A future dominating role of intermittent renewable sources requires new integrated systems thinking on both the supply and demand side for heat, electricity and transport. Implementing such Smart Energy Systems requires integrated strategic energy planning on the national and local level. With the fundamental changes in the energy supply technologies expected during the coming years, it is important to synchronize investments in energy conservation measures with investments in the supply side, in order to avoid overinvestment in supply systems and thus to minimize the total costs of the transformation to Smart Energy Systems. This paper highlights some of the most important barriers for renovation of existing buildings in Denmark and points to policies for overcoming these barriers. Some of the policies have been presented in the reports of a recent Danish research project (CEESA). © 2014, Aalborg University press. All rights reserved.</t>
  </si>
  <si>
    <t>Milchram (2018)</t>
  </si>
  <si>
    <t>Energy Justice and Smart Grid Systems: Evidence from the Netherlands and the United Kingdom</t>
  </si>
  <si>
    <t>Smart grid systems are considered as key enablers in the transition to more sustainable energy systems. However, debates reflect concerns that they affect social and moral values such as privacy and justice. The energy justice framework has been proposed as a lens to evaluate social and moral aspects of changes in energy systems. This paper seeks to investigate this proposition for smart grid systems by exploring the public debates in the Netherlands and the United Kingdom. Findings show that smart grids have the potential to effectively address justice issues, for example by facilitating small-scale electricity generation and transparent and reliable billing. It is a matter of debate, however, whether current smart grid designs contribute to cost and energy savings, advance a more equitable and democratic energy system, or reinforce distributive and procedural injustices. The increased use of information and communication technology raises value conflicts on privacy and cyber security, which are related to energy justice. This research contributes by conceptualizing energy justice in the context of smart grids for the first time. The energy justice framework is broadened by including values and value conflicts that pertain directly to the increased use of information and communication technology. For policy makers and designers of smart grids, the paper provides guidance for considering interconnected social and moral values in the design of policies and smart grid technologies. 2018 The Authors</t>
  </si>
  <si>
    <t>Min (2018)</t>
  </si>
  <si>
    <t>Smart home: architecture, technologies and systems</t>
  </si>
  <si>
    <t>The smart home service is a key part of the smart grid consumption. It is a real-time interactive response between the power grid and users, and enhances the comprehensive service capability of the power grid, also realizes the intelligent and interactive use of electricity, further improves the operation mode of the power grid and the users' Use patterns to improve end-user energy efficiency. The smart home is a residential-based platform that uses IoT, computer technology, control technology, image display technology and communication technology to connect various facilities through the network to meet the automation requirements of the entire system and provide more convenient control and management. This paper analyzes the characteristics of smart home, gives the smart home composition and the application of key equipment; and smart home key technologies to illustrate the design of smart home electricity service system and related communication systems. [All rights reserved Elsevier].</t>
  </si>
  <si>
    <t>Ming (2017)</t>
  </si>
  <si>
    <t>Secure Data Provenance in Home Energy Monitoring Networks</t>
  </si>
  <si>
    <t>Miranda (2017)</t>
  </si>
  <si>
    <t>Successful large-scale renewables integration in Portugal: technology and intelligent tools</t>
  </si>
  <si>
    <t>Portugal is seen worldwide as a case of success in the large-scale integration of renewables in its power system, especially for wind power. Consistent policies and sound management decisions are fundamental, but a sustainable process is not possible without the development of endogenous knowledge. This paper summarizes a set of models, both applied by the industry and representing actual technologic advancement, denoting the context of research and innovation in the country that helps to explain such success. Novelties arise in reliability assessment for systems with renewables, active and reactive power control, integration of wind farms, storage, electric vehicle integration, wind and solar power forecasting and distribution operation and state estimation taking advantage of smart grid structures. In all cases, one relevant trait is evident: the pervasive use of computational intelligence tools.</t>
  </si>
  <si>
    <t>Mohammad (2016)</t>
  </si>
  <si>
    <t>Online microgrid energy generation scheduling revisited: the benefits of randomization and interval prediction</t>
  </si>
  <si>
    <t>Mohammadi (2018)</t>
  </si>
  <si>
    <t>An introduction to smart energy systems and definition of smart energy hubs</t>
  </si>
  <si>
    <t>Moller (2019)</t>
  </si>
  <si>
    <t>Heat Roadmap Europe: Towards EU-Wide, local heat supply strategies</t>
  </si>
  <si>
    <t>The present paper describes a quantitative method for preparing local heat supply strategies. Detailed spatial data on heat demand and supply are generated using combined top-down and bottom-up modelling for 14 member states of the European Union, which constitute 91% of its heat demand in buildings. Spatial analysis is used for zoning of heat supply into individual and collective heating. Continuous cost curves are used to model economically feasible district heating shares within prospective supply districts. Excess heat is appraised and allocated to prospective district heating systems by means of a two-stage network allocation process. Access to renewable energy sources such as geothermal, large-scale solar thermal, as well as sustainable biomass, is analysed. The result is a comprehensive and detailed set of heat supply strategies in a spatially discrete manner. The findings indicate that in the 14 European Union member states, up to 71% of building heat demand in urban areas can be met with district heating. Of this, up to 78% can be covered with excess heat, while the remainder can be covered with low enthalpy renewable energy sources. The conclusion shows the possibility of a largely de-carbonised heat sector as part of a smart energy system for Europe. Copyright 2019 Elsevier Ltd</t>
  </si>
  <si>
    <t>Moreno-Munoz (2010)</t>
  </si>
  <si>
    <t>Grid interconnection of renewable energy sources: Spanish legislation</t>
  </si>
  <si>
    <t>The present production and use of energy are causing depletion of resources and serious environmental problems. Accordingly, more and more countries are examining a whole range of new policies and technology issues to make their energy futures "sustainable," thus increasing governmental incentives for technology providers and utility mandates to incorporate significant levels of renewable resources. Hand-in-hand with the sustainable development initiative, in recent years the concept of a "Smart Grid" for the delivery of energy to consumers has emerged. Existing distribution networks were not designed to accept extensive distributed generation (DG). The actual paradigm may change in the near future impelled by a worldwide increasing of DG penetration in distribution grids. This paper presents the status and content of Spanish legislation on DG. Fundamental considerations are first discussed, exclusively regarding the grid-interconnection requirement. This paper also analyses the relationship between that guidelines and recognized international standard in a systematic way. Major requirement areas include general specifications, safety and protection strategies, and power quality requirements. This study reveals the diversity of requirements for DG grid connection coexisting, considering both the national and the international context; this stresses the urgent need for international harmonization. It is interesting to note that in Spain (as in most of the European countries), protections for LV photovoltaic systems are defined but not for the rest of the distributed generation technologies in low voltage. Thus, one could conclude from this study that probably the most important barriers are the lack of adequate requirements and procedures. 2010 Elsevier Ltd.</t>
  </si>
  <si>
    <t>Morgan (2017)</t>
  </si>
  <si>
    <t>Testing and validation of ‘building as power station technologies’ in practice, to maximise energy efficiency and user comfort and minimise carbon emissions</t>
  </si>
  <si>
    <t>Abstract This paper discusses a research project investigating whether the application of ‘buildings as power stations’ (BPS) technologies actually work in practice to maximise energy efficiency and user comfort, while minimising energy costs and associated carbon emissions, which commenced in April 2017. The aim of the project is to determine whether the inclusion of BPS technologies therefore contributes to a more sustainable built environment and to evaluate the parameters needed to create energy positive buildings. The project will consider how ‘buildings as power stations’ can help address the challenges facing the construction industry in meeting Welsh and UK Government targets for reducing carbon emissions and improving the industry, as well as global targets for dealing with climate change. The research methodology is also discussed and describes the inclusion of both quantitative and qualitative data gathered from literature reviews and case studies. Moreover, the expected outcomes of the research project are also discussed. This paper will be of interest to academics, architects, engineers and developers evaluating building fabric integrated energy generating technologies. Sustainability in Energy and Buildings: Research Advances ISSN 2054-3743 Vol. 6. No. 1 : pp.20-28 : seb17s-008 Copyright</t>
  </si>
  <si>
    <t>Morstyn (2019)</t>
  </si>
  <si>
    <t>Bilateral contract networks for peer-to-peer energy trading</t>
  </si>
  <si>
    <t>This paper proposes bilateral contract networks as a new scalable market design for peer-to-peer energy trading. Coordinating small-scale distributed energy resources to shape overall demand could offer significant value to power systems, by alleviating the need for investments in upstream generation and transmission infrastructure, increasing network efficiency and increasing energy security. However, incentivising coordination between the owners of large-scale and small-scale energy resources at different levels of the power system remains an unsolved challenge. This paper introduces real-time and forward markets, consisting of energy contracts offered between generators with fuel-based sources, suppliers acting as intermediaries and consumers with inflexible loads, time-coupled flexible loads and/or renewable sources. For each type of agent, utility-maximising preferences for real-time contracts and forward contracts are derived. It is shown that these preferences satisfy full substitutability conditions essential for establishing the existence of a stable outcome-an agreed network of contracts specifying energy trades and prices, which agents do not wish to mutually deviate from. Important characteristics of energy trading are incorporated, including upstream-downstream energy balance and forward market uncertainty. Full substitutability ensures a distributed price-adjustment process can be used, which only requires local agent decisions and agent-to-agent communication between trading partners. 2018 IEEE.</t>
  </si>
  <si>
    <t>Moser (2017)</t>
  </si>
  <si>
    <t>The role of perceived control over appliances in the acceptance of electricity load-shifting programmes</t>
  </si>
  <si>
    <t>Many countries, Switzerland included, envisage an energy transition characterised by the increased production of renewables. One challenge faced by these nations is that peak household electricity demand often does not correspond with the peak production of renewables such as photovoltaics (PV) and wind. Load-shifting via the use of smart appliances provides one option to better match renewable electricity production with household electricity demand. However, load-shifting requires the adoption of smart grid and smart metering technologies, which the public often views as a form of surrender to a lack of control and data security issues. Thus, load-shifting might encounter social disapproval. This paper analyses how control over the use of appliances and data security perceptions influence the social acceptance of load-shifting programmes via a social psychological online experiment (N = 250) by taking the example of the dishwasher. Results suggest a significant causal influence of the level of control over appliance on the acceptance of a load-shifting programme. In situations where participants perceived a lack of control over their appliance, acceptance levels dropped significantly. Regarding data security, experimental manipulation has been unsuccessful; therefore, no valid conclusions can be drawn regarding this factor. These results indicate the presence of serious concerns regarding the control of appliances when people are asked to consider a load-shifting programme. The development of a deeper understanding of these concerns may help utilities to create more successful, socially accepted load-shifting programmes and communication strategies.</t>
  </si>
  <si>
    <t>Mostafa (2014)</t>
  </si>
  <si>
    <t>Optimal distribution systems operation using smart matching scheme (SMS) for smart grid applications</t>
  </si>
  <si>
    <t>In the context of the implementation of smart grid, electric distribution systems operation should be managed and optimized in a way that saves energy, reduce CO2emissions, allow for a seamless integration of renewable energy sources and improves the power quality, while still meeting increasing demands with minimum operating costs. Achieving these objectives requires efficient smart techniques that address both existing and future challenges with respect to the implementation of smart grid. This paper proposes a smart matching scheme (SMS) that will select the most efficient and economical distribution system (DS) controlled resources for a reliable and improved DS operation. The selected resources will then be optimally controlled to fulfill the operator's needs while adhering to the operational constraints. Performance evaluation of different optimization problems with and without the use of the proposed SMS were conducted and applied on the IEEE 123 bus DS. The IEEE 123 test system is modified to include dispatchable and renewable distributed generations to match the performance of a typical electric distributions system. 2014 IEEE.</t>
  </si>
  <si>
    <t>Motevasel (2014)</t>
  </si>
  <si>
    <t>Expert energy management of a micro-grid considering wind energy uncertainty</t>
  </si>
  <si>
    <t>Recently, the use of wind generation has rapidly increased in micro-grids. Due to the fluctuation of wind power, it is difficult to schedule wind turbines (WTs) with other distributed energy resources (DERs). In this paper, we propose an expert energy management system (EEMS) for optimal operation of WTs and other DERs in an interconnected micro-grid. The main purpose of the proposed EEMS is to find the optimal set points of DERs and storage devices, in such a way that the total operation cost and the net emission are simultaneously minimized. The EEMS consists of wind power forecasting module, smart energy storage system (ESS) module and optimization module. For optimal scheduling of WTs, the power forecasting module determines the possible available capacity of wind generation in the micro-grid. To do this, first, an artificial neural network (ANN) is used to forecast wind speed. Then, the obtaining results are used considering forecasting uncertainty by the probabilistic concept of confidence interval. To reduce the fluctuations of wind power generation and improve the micro-grid performances, a smart energy storage system (ESS) module is used. For optimal management of the ESS, the comprehensive mathematical model with practical constraints is extracted. Finally, an efficient modified Bacterial Foraging Optimization (MBFO) module is proposed to solve the multi-objective problem. An interactive fuzzy satisfying method is also used to simulate the trade-off between the conflicting objectives (cost and emission). To evaluate the proposed algorithm, the EEMS is applied to a typical micro-grid which consists of various DERs, smart ESS and electrical loads. The results show that the EEMS can effectively coordinate the power generation of DERs and ESS with respect to economic and environmental considerations. 2014 Elsevier B.V.</t>
  </si>
  <si>
    <t>Muddasser (2013)</t>
  </si>
  <si>
    <t>Towards a Smart Home Framework</t>
  </si>
  <si>
    <t>Muench (2014)</t>
  </si>
  <si>
    <t>What hampers energy system transformations? The case of smart grids</t>
  </si>
  <si>
    <t>Energy systems are undergoing significant change. Many countries have ambitions to increase the share of renewable energy in their energy mix. This development entails the challenge of incorporating an increasing amount of volatile energy supply and a higher number of energy providers on distribution grid level. The smart grid could be a solution for this challenge. However, the implementation of smart grid technologies is rather slow. In this paper, we examine which barriers exist for the implementation of smart grid technologies. Fourteen in-depth expert interviews were conducted and qualitatively analysed using the grounded theory approach. First, a dynamic definition framework of the term "smart grid" was developed that incorporates contextual factors. Second, barriers to the implementation of smart grid technologies were gathered. We identified (1) cost and benefit, (2) knowledge, and (3) institutional mechanisms as barrier categories. Third, policy implications were derived. We recommend (1) the acceptance of a diversity of solutions, (2) the acceptance of incremental change, (3) the implementation of a stable regulatory framework, (4) the alignment of interests of individual market participants with the entire system, (5) the definition of a suitable scope of regulations, and (6) the collection of problem-specific information. 2014 Elsevier Ltd.</t>
  </si>
  <si>
    <t>Mundaca (2018)</t>
  </si>
  <si>
    <t>Successful low-carbon energy transitions at the community level? An energy justice perspective</t>
  </si>
  <si>
    <t>The aim of this paper is to critically analyse so-called successful low-carbon energy transitions under the energy justice magnifying glass. We focus on two case studies that have been arguably referred to as successful local energy transitions in the literature: Samso (Denmark) and Feldheim (Germany). The study examines community perspectives and causal inferences about perceived energy (in)justice during the transition to a low-carbon local energy system. Theories of justice and process tracing form the core of our methodological approach. We identify and examine evidence in relation to four main areas: consultation processes, information flow/sharing, decision-making and outcomes. The findings reveal that the transition processes were triggered by a multi-dimensional crisis in a unique context, and highlight the role of procedural justice in the investigated areas. Multiple tensions and conflicts were identified (notably concerning the location and ownership of wind turbines). However, and strongly driven by local, bottom-up, intensive information and consultation processes, evidence of perceived procedural justice was found in both cases. With regard to distributive justice, communities perceived the outcomes of the transition as beneficial to some groups, particularly from the point of view of benefits for individuals. Perceived energy justice was more positive if social and environmental outcomes were considered, including the implementation of compensation schemes. However, a quantitative analysis is required to qualify these assertions. With due limitations, we conclude that the perceived fairness of procedures, as identified in both cases, seemed to be a critical pre-condition for the perceived legitimacy of outcomes. 2018 Elsevier Ltd</t>
  </si>
  <si>
    <t>Murphy (2014)</t>
  </si>
  <si>
    <t>Ashton Hayes Smart Village Tier 1 LCN Fund Project SPT1002: Close Down Report</t>
  </si>
  <si>
    <t>Executive Summary British communities are moving towards playing a more active role with regard to the way in which they consume, and increasingly produce, electricity. Since this projects inception there has been a significant increase in the number of community energy pilot schemes across the country as well as the release of Britain’s first ‘Community Energy Strategy’1 by the Department for Energy and Climate Change (DECC). The strategy outlines the role communities can play in Britain’s low carbon transition and the potential benefits they can deliver. With the greater empowerment, awareness and support from the strategy and other initiatives it is likely that there will be a substantial increase in the interactions between communities and the Distributed Network Operator (DNO) industry. As such this project provided a precursor to many of the current projects working in this area and provided a DNO with an early opportunity to explore this relationship and ultimately the role of DNOs within community energy schemes. Scope The scope of the Smart Village project was to work with an engaged community (Ashton Hayes, a village in Cheshire) to help a DNO (ScottishPower Energy Networks) to better understand how increased small scale generation would affect the network while also helping Ashton Hayes reduce its carbon footprint. In order to ensure this was done successfully, it was necessary to understand in more detail the varying loads and voltages being encountered on the Low Voltage (LV) network. This more detailed understanding was expected to help inform future Tier 2 LCNF projects and existing planning processes within a DNO as well as helping to maintain network safety. Aims The project aimed to support Ashton Hayes towards its goal of becoming a carbon neutral community through examining the feasibility of connecting a range of low carbon technologies to the network. It also aimed to explore the relationship between the DNO and the community, establishing a blueprint for community engagement that could be adopted for projects across the country and integrated into normal business practice where appropriate. To achieve these goals, the project sought to engage directly with the community on methods for reducing and optimising total energy consumption, install additional metering to help improve the accuracy and granularity with which total energy consumption was measured, and introduce new techniques to support demand side reduction including behaviour change in residential homes and public properties. The project sought to ensure it worked in a way which would allow maximum adoption of low carbon technologies without compromising the network. 1 https://www.gov.uk/government/publications/community-energy-strategy Ashton Hayes Smart Village Tier 1 LCN Fund Project SPT1002 Close Down Report 5 Work Undertaken The work undertaken was split into three areas: community engagement, network monitoring and data analysis. The community engagement work was an overall success. SPEN invested significant effort in building their relationship with residents, through a series of meetings with key stakeholders from the community, and a dedicated communications campaign though a wide range of channels. This ensured information reached as many people as possible. The process was documented at all stages, to enable dissemination of key lessons and support replication by other like-minded communities and DNOs. Significant work was also carried out to improve network monitoring. The project aimed to improve the accuracy and granularity with which total electricity consumption was measured, by installing additional metering on the network. To achieve this, a tendering exercise was undertaken and monitoring equipment was subsequently installed at all distribution substations, and two feeders as well as in some buildings. The data collected from the network monitoring made it possible to perform detailed analysis of LV profiles. In turn, this permitted completion of a more rigorous assessment of potential connections of new technologies to the network as well as their implications for the design and operation of the network. This analysis included observing the effects of varying voltage and also analysing the variations in rating of a transformer at different times of day and year according to the temperature experienced. The planned Demand Side Response (DSR) trial was not achieved due to a delay in the role out of Smart Meters and hence a lack of any means by which to accurately measure individual customer demand and observe the effects of demand shifting. The project was slightly ahead of the progress of the sector with regard to the deployment of Smart Meters and was therefore unable to reach agreement with any of the four energy suppliers approached. No method of interfacing directly between the DNO and the customer to engage in DSR could be established within the time and budget restrictions of the project.</t>
  </si>
  <si>
    <t>Mylrea (2017)</t>
  </si>
  <si>
    <t>Smart energy-internet-of-things opportunities require smart treatment of legal, privacy and cybersecurity challenges</t>
  </si>
  <si>
    <t>The Digital Age has given impetus to new smart energy technology opportunities that are transformational and inspiring. However, a number of legal privacy and cybersecurity challenges present potential barriers to realizing these new economic, environmental and energy opportunities. This technological trend is best characterized as an energy-internet-of-things environment and is being driven by a rapid convergence and digitization of operational technology and information technology. This can be seen in the modernization of infrastructures, from power grids to smart cities, which increasingly weave together networked sensors and cyber and physical systems that enable big data to be collected, aggregated, exchanged, stored and monetized in new ways. This article explores and analyses these smart energy technology opportunities and challenges from a legal perspective, examining relevant privacy laws, torts and precedents, revealing some gaps in current privacy laws and cybersecurity regulations. Next, I analyse recent smart energy technology legislation passed in Europe and various states in the USA. Comparing and contrasting these laws in the European Union and USA is informative in their findings and different jurisdictional legal precedents. This analysis may provide valuable insight on how precedents on smart grid technology privacy and cybersecurity will establish future laws in jurisdictions where they are currently absent. These precedents and laws will also help inform evolving regulations, standards and legal precedents for internet-of-things technology that is woven into electricity infrastructure as part of grid modernizations efforts. While the legal literature outlining the challenges and potential solutions for privacy law and smart technology is at nascent stage, I conclude by listing a set of recommendations, which may apply ideas for future legal and scholarly research at the nexus of energy technology opportunities and legal privacy challenges.</t>
  </si>
  <si>
    <t>Nagy (2019)</t>
  </si>
  <si>
    <t>Regional disparities in Hungarian Urban energy consumption a A link between smart cities and successful cities</t>
  </si>
  <si>
    <t>Cities account for 60a80% of global energy consumption, and based on projections the development of urban areas will be the main engine of energy use growth in the future. While it may seem that this topic plays only a marginal role in urban research, in energy economics more and more studies are focusing on the concept of the smart energy city and resilient city related to energy use as a possible way toward sustainability and human well-being. Our main objective is to examine the dimension of smart environment through residential energy use. We focus on the regional disparities of urban energy use (electricity use and natural gas consumption) in Hungary. The analysis covers 23 Hungarian cities and Budapest during the period from 2010 to 2015. The Theil Index and the area-based Gini index are calculated. We conclude that on the whole no significant inequalities or spatial differences were identified among the cities. The Theil Index components (within-group inequality component and between-group inequality component) draw attention to the within-group differences related to natural gas consumption. These disparities are more decisive than values of the between-group inequality components. It cannot be stated that belonging to the aoeelitea groups of cities causes significant changes in the urban electricity and natural gas consumption patterns. Copyright 2019, Asociatia Geographia Technica. All rights reserved.</t>
  </si>
  <si>
    <t>Nair (2009)</t>
  </si>
  <si>
    <t>SmartGrid: Future networks for New Zealand power systems incorporating distributed generation</t>
  </si>
  <si>
    <t>The concept of intelligent electricity grids, which primarily involves the integration of new information and communication technologies with power transmission lines and distribution cables, is being actively explored in the European Union and the United States. Both developments share common technological developmental goals but also differ distinctly towards the role of distributed generation for their future electrical energy security. This paper looks at options that could find relevance to New Zealand (NZ), in the context of its aspiration of achieving 90% renewable energy electricity generation portfolio by 2025. It also identifies developments in technical standardization and industry investments that facilitate a pathway towards an intelligent or smart grid development for NZ. Some areas where policy can support research in NZ being a "fast adapter" to future grid development are also listed. This paper will help policy makers quickly review developments surrounding SmartGrid and also identify its potential to support NZ Energy Strategy in the electricity infrastructure. This paper will also help researchers and power system stakeholders for identifying international standardization, projects and potential partners in the area of future grid technologies. 2009 Elsevier Ltd. All rights reserved.</t>
  </si>
  <si>
    <t>Najem (2018)</t>
  </si>
  <si>
    <t>CASANET Energy Management System: a Wireless Sensors based solution for Heaters Control</t>
  </si>
  <si>
    <t>Energy Efficient Buildings (EEB) rely on Energy Management System (EMS) to optimize energy consumption, and on Information and Communication Technologies (ICT) to implement relevant energy policies. Data acquisition constitutes a major ICT component for EMS, and consists mostly on deploying appropriate Wireless Sensor Network (WSN). The acquired data is then processed to monitor building's loads and appliances. In this paper, we present an EMS solution developed in a real-world project (CASANET EMS) deployed at a university campus. At this stage of the project, CASANET EMS controls electrical heaters and is based on the classical control method. This control method takes as input several parameters to decide on the adequate timing for turning heaters On/Off. The CASANET EMS is shaped to fit educational, administrative, and residential buildings at the university campus.</t>
  </si>
  <si>
    <t>Nale (2019)</t>
  </si>
  <si>
    <t>A Transient Component Based Approach for Islanding Detection in Distributed Generation</t>
  </si>
  <si>
    <t>In this paper, transient response of the microgrid caused due to unintended switching events and faults have been investigated in distributed generation (DG) system. The proposed technique is based on two new criteria transient index value (TIV) and positive sequence superimposed current angle at point of common coupling. The proposed method utilizes three phase voltage signals at DG end to compute the TIV. The performance of the proposed integrated approach has been evaluated on a sample test system and a practical distribution network consisting of combined heat and power plant, wind turbine generators, and photovoltaic system. The simulation results demonstrate that the proposed technique exhibits high reliability and leads to faster detection of islanding condition as compared to the existing passive islanding detection methods not only for zero active and reactive power mismatch conditions, but also for transient events caused due to nonlinear loads. 2010-2012 IEEE.</t>
  </si>
  <si>
    <t>Nateghizad (2016)</t>
  </si>
  <si>
    <t>An efficient privacy-preserving comparison protocol in smart metering systems</t>
  </si>
  <si>
    <t>In smart grids, providing power consumption statistics to the customers and generating recommendations for managing electrical devices are considered to be effective methods that can help to reduce energy consumption. Unfortunately, providing power consumption statistics and generating recommendations rely on highly privacy-sensitive smart meter consumption data. From the past experience, we see that it is essential to find scientific solutions that enable the utility providers to provide such services for their customers without damaging customers privacy. One effective approach relies on cryptography, where sensitive data is only given in the encrypted form to the utility provider and is processed under encryption without leaking content. The proposed solutions using this approach are very effective for privacy protection but very expensive in terms of computation and communication. In this paper, we focus on an essential operation for designing a privacy-preserving recommender system for smart grids, namely comparison, that takes two encrypted values and outputs which one is greater than the other one. We improve the state-of-the-art comparison protocol based on Homomorphic Encryption in terms of computation and communication by 56 and 25 %, respectively, by introducing algorithmic changes and data packing. As the smart meters are very limited devices, the overall improvement achieved is promising for the future deployment of such cryptographic protocols for enabling privacy enhanced services in smart grids. 2016, Nateghizad et al.</t>
  </si>
  <si>
    <t>Naus (2014)</t>
  </si>
  <si>
    <t>Smart grids, information flows and emerging domestic energy practices</t>
  </si>
  <si>
    <t>Smart energy grids and smart meters are commonly expected to promote more sustainable ways of living. This paper presents a conceptual framework for analysing the different ways in which smart grid developments shape - and are shaped by - the everyday lives of residents. Drawing upon theories of social practices and the concept of informational governance, the framework discerns three categories of 'information flows': flows between household-members, flows between households and energy service providers, and flows between local and distant households. Based on interviews with Dutch stakeholders and observations at workshops we examine, for all three information flows, the changes in domestic energy practices and the social relations they help to create. The analysis reveals that new information flows may not produce more sustainable practices in linear and predictable ways. Instead, changes are contextual and emergent. Second, new possibilities for information sharing between households open up a terrain for new practices. Third, information flows affect social relationships in ways as illustrated by the debates on consumer privacy in the Netherlands. An exclusive focus on privacy, however, deviates attention from opportunities for information disclosure by energy providers, and from the significance of transparency issues in redefining relationships both within and between households. 2014 Elsevier Ltd.</t>
  </si>
  <si>
    <t>Naus (2015)</t>
  </si>
  <si>
    <t>Households as change agents in a Dutch smart energy transition: On power, privacy and participation</t>
  </si>
  <si>
    <t>This paper examines the participation of Dutch households in a smart and sustainable energy transition. Particular attention is paid to new forms of cooperation that are arising between households (horizontal opening-up) and between households and service providers (vertical opening-up). Data are drawn from an online survey and a focus group discussion among householders who have some experience with sustainable energy practices. To guide the analysis we discern three energy management practices that come along with the advent of smart energy systems (energy monitoring, renewable energy production and time-shifting), and three social arrangements entailing different ways of organising these practices (private, horizontal and vertical arrangements). While survey respondents, in general, prove to be supportive of both vertically and horizontally arranged energy management practices, we also find that they run into specific privacy and autonomy problems that shape or even impede their participation. In addition, the focus group shows that shared understandings of conventional energy systems and shared experiences with alternative schemes create strong parallels between anticipated arrangements of new practices. It is concluded that decentralised systems are particularly promising for promoting householder participation, as they enable the bundling of energy management practices and the renegotiation of horizontal-vertical relationships. © 2015 Elsevier Ltd. All rights reserved.</t>
  </si>
  <si>
    <t>Neal (2013)</t>
  </si>
  <si>
    <t>Using mobile agents and overlay networks to secure electrical networks</t>
  </si>
  <si>
    <t>Neil (2013)</t>
  </si>
  <si>
    <t>A Distributed Energy Monitoring and Analytics Platform and its Use Cases</t>
  </si>
  <si>
    <t>Neil (2014)</t>
  </si>
  <si>
    <t>Hot, cold and in between: enabling fine-grained environmental control in homes for efficiency and comfort</t>
  </si>
  <si>
    <t>Nejabatkhah (2019)</t>
  </si>
  <si>
    <t>Power Quality Control of Smart Hybrid AC/DC Microgrids: An Overview</t>
  </si>
  <si>
    <t>Today, conventional power systems are evolving to smart grids, which encompass clusters of AC/DC microgrids, interfaced through power electronics converters. In such systems, increasing penetration of the power electronics-based distributed generations, energy storages, and modern loads provide a great opportunity for power quality control. In this paper, an overview of the power quality control of smart hybrid AC/DC microgrids is presented. Different types of power quality issues are studied first, with consideration of real-world hybrid microgrid examples, including data centers, electric railway systems, and electric vehicles charging stations. It shows that compared to traditional centralized power quality compensations, smart interfacing power converters from distributed generations, energy storages, and loads, and the AC and DC subgrids interfacing converters are promising candidates for power quality control. To realize the smart interfacing converters' power quality control, both primary converters control and secondary system coordination are required. In this paper, a thorough review of the primary control of interfacing converters to integrate the power quality compensation are presented, with a focus on the hybrid AC/DC microgrid harmonics compensation and unbalance compensation. For multiple interfacing converters, the secondary control with system-level coordination and optimization for harmonics and unbalance compensation (considering both unbalance and harmonics in single-phase and three-phase systems) are also presented. Challenges like low switching frequency of interfacing converters, parallel interfacing converters operation, and interfacing converters communications are discussed, and typical solutions for primary and secondary controls to deal with them are presented. The paper also includes rich case study results.</t>
  </si>
  <si>
    <t>Neves (2015)</t>
  </si>
  <si>
    <t>An outlook of electric vehicle daily use in the framework of an energy management system</t>
  </si>
  <si>
    <t>Purpose - The purpose of this paper is to present a prospective study of sustainable mobility in the framework of a supporting energy management systems (EMS). Technological advances are still required, namely electric vehicles (EV) endowed with improved EMS in order to increase their performance by making the most of available energy storage technologies. As EVs may be seen as a special domestic load, EMS are proposed based on demand-sensitive pricing strategies such as the Energy Box discussed in this paper. Design/methodology/approach - The study presents an overview of electric mobility and an urban EV project, with special focus on the utilization of its energy sources and their relation with the energy demand of a typical urban driving cycle. Results based on the ECE 15 standard driving cycle for different free market electricity tariffs are presented. Findings - The analysis based on present Portuguese power and energy tariffs reveals that it is highly questionable whether the resulting profit will be enough to justify the potential inconveniences to the vehicle user, as well as those resulting from the increased use of batteries. Practical implications - The conclusions indicate that more studies on the trade-offs between grid to vehicle and vehicle to grid schemes and electricity pricing mechanisms are needed in order to understand how the utilization of EVs can become more attractive in the end-users' and utilities' perspectives. Originality/value - The paper proposes an approach for future electricity tariff behavior that could be applied to EVs in order to understand whether or not their grid integration in charge and discharge situations would be beneficial for end-users and utilities, in the framework of smart energy management technologies.</t>
  </si>
  <si>
    <t>Nicole (2019)</t>
  </si>
  <si>
    <t>Industrial Demand-Side Flexibility: A Benchmark Data Set</t>
  </si>
  <si>
    <t>Nihan (2013)</t>
  </si>
  <si>
    <t>Demand response computation for future smart grids incorporating wind power</t>
  </si>
  <si>
    <t>Nijhuis (2017)</t>
  </si>
  <si>
    <t>Demand Response: Social Welfare Maximization in an Unbundled Energy Market Case Study for the Low-Voltage Networks of a Distribution Network Operator in the Netherlands</t>
  </si>
  <si>
    <t>With the introduction of smart meters, dynamic pricing, and home energy management systems, residential customers are able to react to changes in electricity prices. In an unbundled market, the energy supplier and the network operator may have conflicting interests with respect to demand response (DR) programs. As customer participation is essential to a well-functioning DR program, it is needed to assess which DR programs offer most customer benefits. Two DR program options are analyzed for low-voltage feeders: a program from the energy supplier based on the electricity price, and a DR program from the network operator based on the loading of the network. Depending on the network topology the benefits can change significantly between the two DR programs. DR from an energy supplier point of view might induce undervoltages which lead to additional network reinforcements, while load shifting from a network point of view can generate higher electricity cost. 2016 IEEE.</t>
  </si>
  <si>
    <t>Nilsson (2003)</t>
  </si>
  <si>
    <t>Municipal energy-planning and development of local energy-systems</t>
  </si>
  <si>
    <t>Over the past three decades, Swedish energy policy has evolved in three major stages-oil reduction, phase-out of nuclear energy, renewable energy-each with a different focus. Since 1977, Swedish law has required municipalities to develop an energy plan that addresses the supply, distribution, and use of energy. Whether such plans have contributed to the development of local energy-systems has been a subject for debate. This paper is based on a study of 12 municipal energy-plans that attempted to control and develop local energy-systems in southern Sweden. The analysis examines how municipalities promote oil reduction, efficient energy use, and the use of renewable energy. The plans varied in planning processes, contents, and level of ambition. The results of the study show that the contents of the plans follow the national energy-policies with respect to reduction of oil use, improved energy efficiency, and increased use of renewable energy. (C) 2003 Elsevier Ltd. All rights reserved.</t>
  </si>
  <si>
    <t>Nilsson (2018)</t>
  </si>
  <si>
    <t>Smart homes, home energy management systems and real-time feedback: Lessons for influencing household energy consumption from a Swedish field study</t>
  </si>
  <si>
    <t>Home energy management systems (HEMS), providing energy feedback and smart features through in-home displays, have the potential to support more sustainable household decisions concerning energy consumption. However, recent findings from European smart metering trials have reduced the optimism, suggesting only modest savings from energy feedback. In this paper, we investigate the potential of HEMS to foster reductions in energy use, focusing on a population segment of particular relevance; high-income and highly educated households, considered as early adopters of smart grid technologies. Covering 154 households participating in a field trial in a sustainable city district in Stockholm, Sweden during one year, this study draws on the analyses of smart meter electricity and hot tap water data and in-depth interviews to provide an increased understanding of how feedback and features are perceived, used, and acted upon, and resulting effects on awareness, behavior, and consumption. Our results show that impact on energy consumption varies widely across individual households, suggesting that households respond to energy feedback highly individually. Although HEMS may lead to increased awareness of energy consumption, as well as increased home comfort, several obstacles for energy consumption behavioral change are identified. Drawing from these findings, we suggest policy implications and key issues for future research. 2018 Elsevier B.V.</t>
  </si>
  <si>
    <t>Noman (2017)</t>
  </si>
  <si>
    <t>Enforcing fair grid energy access for controllable distributed solar capacity</t>
  </si>
  <si>
    <t>Noppers (2014)</t>
  </si>
  <si>
    <t>The adoption of sustainable innovations: Driven by symbolic and environmental motives</t>
  </si>
  <si>
    <t>Critical to the environmental success of sustainable innovations is the adoption by consumers. The consensus is that instrumental shortcomings of sustainable innovations inhibit their adoption. However, we argue that the adoption of sustainable innovations does not exclusively depend on their instrumental attributes. In addition, people may be motivated to adopt sustainable innovations because of their positive environmental and symbolic attributes, that is, they benefit the environment and can be used to signal positive characteristics to oneself and others. We studied the significance of instrumental, environmental and symbolic attributes for the adoption of two sustainable innovations: electric cars (Study 1) and local renewable energy systems (Study 2), following two methods. Results showed that when asked directly, participants claimed that instrumental and environmental attributes are most important for their decision to adopt sustainable innovations, while symbolic attributes were rated as less important. Interestingly, evaluations of the symbolic and environmental attributes of sustainable innovations, but not evaluations of their instrumental attributes, predicted different indicators of adoption (i.e., interest in, the acceptability of, and intention to adopt these sustainable innovations), suggesting that the significance of symbolic motives for adopting sustainable innovations may not be recognized by consumers. Moreover, favorable evaluations of symbolic attributes particularly enhanced interest in and acceptability of sustainable innovation when participants evaluated the instrumental attributes more negatively, but not when instrumental attributes were evaluated relatively positively. This suggests that the instrumental drawbacks of sustainable innovations may sometimes strengthen their positive signal, which can promote interest in sustainable innovations. © 2014 Elsevier Ltd.</t>
  </si>
  <si>
    <t>Norris (2017)</t>
  </si>
  <si>
    <t>Accelerating Renewable Connections: ARC Closedown report</t>
  </si>
  <si>
    <t>2. Executive summary SPD committed as part of the ARC project to deliver nine successful delivery reward criteria to provide robust learning that would inform future DNO network policies and processes and aid the deployment of a range of flexible and alternative connection solutions. SPD was awarded second tier Low Carbon Network Funding (LCNF) of £7.62M in 2012 to carry out Accelerating Renewable Connections (ARC) with the project commencing in January 2013. A further £0.84M was invested by SPD with some additional contribution, through benefits in kind, from project partners to deliver the project and raised the total project funding to £8.46M. The Scottish Borders and East Lothian area of the SPD network was chosen as the trial location as it had reached or was close to network limits in respect of DG connections. Using conventional planning assessment methodologies, this had already resulted in a number of developers wishing to connect distributed generation being constrained or subject to prohibitively expensive network reinforcement options. The specific issues faced by SPD in the trial area location are mirrored across UK electricity distribution networks and the project provided the opportunity to implement a range of flexible technical and commercial solutions to address these. For the learning to be relevant, representative and robust, it was essential that there was a strong focus on verification of the trial and its ability to produce learning on the implementation of new technical and commercial solutions to facilitate flexible connections. These were critical factors in the trial site selection process as well as partnering with University of Strathclyde; Smarter Grid Solutions and Community Energy Scotland. The ARC project aimed to implement a range of flexible technical and commercial solutions to accelerate the process and time to connect for distributed generation. It is recognised that there are some inherent conflicts between the ideal design, operation and management of a distribution network when seeking to implement new ways of delivering capacity. A significant advantage of applying a holistic approach has been that it has facilitated and recognised the requirement for greater interaction between business functions including planning, delivery, operations and asset management, to optimise the tools and techniques trialled. The objectives of the various activities (work packages) were as follows:  Empowerment of customers and improvement of their ability to ‘optioneer’ potential connection opportunities ahead of formal connection application through provision of improved network information and identification of a range of alternative connection solutions  Review of current internal design policies and processes to facilitate the connection of distributed generation and inform on advancements required to deploy the application of flexible connection solutions.  Identification and implementation of necessary network enablers in order to facilitate flexible connection solutions and connection trials  Trial the application of a range of flexible connection solutions that demonstrate how additional distributed generation can be enabled within network limits in network areas considered to be at full capacity Accelerating Renewable Connections (ARC) – Final Closedown Report Page 6 of 69  Disseminate learning to multiple industry stakeholders to enable sustainable user adoption and implementation of the techniques trialled as part of the project Facilitating quicker and cheaper means of connection has resulted in investments estimated to be worth £283M in project construction and will generate in the order of £333k p.a. in community fund payments for local residents/communities. Tracking benefits extends beyond that of MWh’s generated from clean renewable energy sources. Many of the projects cross multiple energy vectors and contribute toward the concept of the circular economy, examples include;  Dunbar Energy Recovery Facility will service a £700-million waste contract with the Clyde Valley Residual Waste Project putting an end to landfill in central Scotland, create 55 full time jobs once complete and is estimated that it will create a £10millon in economic boost to the area of East Lothian. https://www.viridor.co.uk/our-developments/dunbar-erf/  Hoprigshiels Community Wind Farm where all operating profits will be shared between two charities, allowing Berwickshire Housing Association to invest in much-needed new homes for social rent in the area, and Community Energy Scotland to support community groups across the country to develop new renewable energy projects. https://hoprigshielswindfarm.wordpress.com/  Standhill Farm AD Plant has already commenced with an investment of £2m to develop a new glasshouse to produce tomatoes for the Scottish market - the size of one-and-a-half football pitches. The energy and heat generated from the new AD plant will feed directly into this activity and will also create and sustain jobs at the Farm. http://www.renewableenergyonfarms.co.uk/project/standhill-farm Jim Shanks, Proprietor of Standhill Farm said “I’m sorry to hear that the ARC project is coming to an end as I’m sure without it I’d never have managed to get to first base. We’ve managed to create a lot of jobs and we’ve turned an average dairy farm into a hub of production both in terms of food and energy”</t>
  </si>
  <si>
    <t>Nozaki (2012)</t>
  </si>
  <si>
    <t>Research and Development of Smart Energy</t>
  </si>
  <si>
    <t>This article introduces the status of research and development being performed by NTT Energy and Environment Systems Laboratories based on the concept of information and communications technology (ICT) combined with energy called ICT energy. This should lead to systems capable of ensuring stable power supply, saving energy, and shifting load peaks as well as to technologies that use smart energy management.</t>
  </si>
  <si>
    <t>Nyborg (2013)</t>
  </si>
  <si>
    <t>Constructing users in the smart grid--insights from the Danish eFlex project</t>
  </si>
  <si>
    <t>The smart grid is promoted as one of the key elements in a low-carbon transition in many countries. In Denmark, the dominant framing of the smart grid emphasises the challenge of integrating much more wind power into the electricity system and using electricity for heating (heat pumps) and transport (electric cars). In the process of radically transforming the electricity system, strategic system builders need to align many forces, including consumers, who play an important role in the functioning of such large networked systems. System builders need to explore, for instance, whether and how users can be motivated to be flexible in relation to moving electricity consumption over time. This paper reports on one of the first smart-grid-related projects in Denmark in which consumer aspects have been central and where potentials for flexible electricity consumption have been tested. The aim of the paper is to explore what can be learned from such experiments and which roles they play in the construction of the smart grid. In this context, the concept of the aligned user is introduced. [PUBLICATION ABSTRACT]</t>
  </si>
  <si>
    <t>Nykamp (2013)</t>
  </si>
  <si>
    <t>Value of storage in distribution grids-competition or cooperation of stakeholders?</t>
  </si>
  <si>
    <t>The implementation of storage capacities in distribution grids is seen as an important element for the integration of fluctuating feed-in caused by photovoltaic and wind generators. However, the responsibility for the operating of these assets is not defined in most market designs. Since decreasing costs are to be expected with further market penetration, next to distribution grid operators (DSO) further storage stake holders may be interested in controlling local storage devices. In this paper optimal storage profiles for different stakeholders (DSO and energy traders) are derived based on a case study with real world data. The results reveal conflicting interests-peak shaving of fluctuating feed-in (objective o the DSO to avoid reinforcements) is hampered significantly by storage usage of trading companies (objective of exploiting price spreads in the spot market). It is shown that unreasonable high costs occur with undesired economical side-effects if no control or cooperation mechanism is implemented. 2010-2012 IEEE.</t>
  </si>
  <si>
    <t>Obinna (2017)</t>
  </si>
  <si>
    <t>Comparison of two residential Smart Grid pilots in the Netherlands and in the USA, focusing on energy performance and user experiences</t>
  </si>
  <si>
    <t>Two residential Smart Grid pilots, PowerMatching City, Groningen (NL) and Pecan Street, Austin Texas (USA) have been compared regarding their energy performance and the experiences of users in these pilots. The objective of the comparison was to gain new insights that could support the successful deployment of future residential Smart Grids. Measured data on electricity generation and electricity consumption of households in 2013 and 2014 were evaluated. Existing reports with results of surveys of users were also analyzed. The energy performance revealed that the average domestic electricity consumption of households in PowerMatching City was lower compared to Pecan Street (2.6 GW h versus 10.1 GW h). At the same time, households in Pecan Street generated a higher amount of electricity compared to PowerMatching City (6.8 GW h versus 1.14 GW h). Households in Pecan Street consumed on average, 8% less electricity with respect to the USA average household domestic electricity consumption of 10.9 GW h; while households in PowerMatching City consumed 19% less electricity compared to the Dutch average household domestic electricity consumption of 3.1 GW h. Households in PowerMatching City appeared to have a higher potential to contribute to electricity demand and supply balancing, because their electricity consumption from the grid was largely reduced with increased self-generation. User experiences revealed that end-users in both pilots preferred technologies that automatically shift their energy use, since this requires minimal effort from them. We conclude that the pattern of households electricity generation and consumption in Smart Grid pilot projects, and their contribution to peak load balancing in the electricity network is largely influenced by existing Smart Grid set-ups, local climate and related needs for heating and cooling, the average capacity of installed energy generating technologies and the prevailing energy behavior. 2017 The Authors</t>
  </si>
  <si>
    <t>O'Brien (2010)</t>
  </si>
  <si>
    <t>Localism and energy:Negotiating approaches to embedding resilience in energy systems</t>
  </si>
  <si>
    <t>Tensionsareevidentinenergypolicyobjectivesbetweencentralisedtop-downinterconnectedenergy systems andlocaliseddistributedapproaches.Examinationofthesetensionsindicatesthatalocalised approachcanaddressasystemicproblemofinterconnectedsystems;namelyvulnerability. The challengeforenergypolicyistorealisetheinterrelatedgoalsofenergysecurity,climateand environmentaltargetsandsocialandeconomicissuessuchasfuelpoverty,whilstmitigating vulnerability.Theeffectivenessofconventionalapproachesisdebatable.Atransitiontoalowcarbon pathwayshouldfocusonresilience,countertovulnerability. This articledrawsfromon-going work which evaluates theenergyaspectsofaPrivateFinance Initiative(PFI)projecttorefurbishandre-buildalocalauthority’sentirestockofsheltered accommodationtohighenvironmentalstandards.Initialfindingssuggestthatwhereasmore conventionalprocurementprocessestendtoincreasesystemicvulnerability,auserfocussedprocess driven throughPFIcompetitivedialogueisbeginningtomotivatesomedeveloperstoadoptinnovative approachestoenergysystemdevelopment.</t>
  </si>
  <si>
    <t>OFGEM (2017c)</t>
  </si>
  <si>
    <t>Ofgem’ s Future Insights Series: Local Energy in a Transforming Energy System (c)</t>
  </si>
  <si>
    <t>Oliver (2017)</t>
  </si>
  <si>
    <t>The Energy Trilemma and the Smart Grid: Implications Beyond the United States</t>
  </si>
  <si>
    <t>This article argues that smart grid technologies enable policy-makers and communities to successfully manage enduring energy policy concerns. It defines what 'smart' energy technologies, grids and policies mean, and then evaluates how the smart grid can enable policy-makers to respond to an emerging energy 'trilemma'. Drawing on case studies from the United States, the article suggests that the automated communications enabled by smart grid technologies significantly benefit each dimension of the energy trilemma: economic, social and environmental. However, successful smart grid implementation requires smart communication beyond technology. Failure to engage with customers through targeted communication, or to adequately address customers' privacy concerns, risks alienating customers, threatening the value of the smart grid investment. This article concludes that, with smart communication, both technical and human, the smart grid is an important step towards a sustainable energy future for stakeholders well beyond the United States.</t>
  </si>
  <si>
    <t>Oliver (2018)</t>
  </si>
  <si>
    <t>Lessons Learned From Field Test Data of a Robust Smart Grid Concept</t>
  </si>
  <si>
    <t>he future energy system needs to be reliable, affordable for all parties, and capable of integrating fluctuating renewable energy sources into the grid. In this work we present first field test results of a resilient Smart Grid concept using dynamic tariff rates for end customers. The tariff system is based on the course of the EPEX Day-Ahead electricity price. Ripple control was used as a robust and reliable communication system. This work focuses on three main aspects: the reliability of the communication system, the financial advantages for the end-customers, and the load shifting potential given by the external incentive signals. Results show that ripple control is an adequate communication system for sending tariff information signals to the end customers. A financial benefit for all field test participants was achieved by implementing the dynamic tariff system. We show that during the field test period, the Prosumers changed their energy consumption behavior when stimulated by the external incentives.</t>
  </si>
  <si>
    <t>Olivieri (2013)</t>
  </si>
  <si>
    <t>The Italian regulatory framework for developing smart distribution grids</t>
  </si>
  <si>
    <t>The integration of Dispersed Generation (DG) is by far the most important and challenging issue that modern power systems are facing nowadays, and is the only way of exploiting Renewable Energy Sources (RES) for electric production. This revolution is running particularly fast in Europe, where significant incentive schemes have been promoted by many Member States in order to match the targets decided by the European institutions. As a consequence of the important share of RES already connected (especially to low voltage and medium voltage networks), new technical challenges have to be faced both at a distribution network level and at a transmission system level. Some of these challenges are covered by Smart grids that represent a new framework for improved management of distribution and transmission networks with attention to interoperability, security, resilience problems, and quality of service (QoS). It is recognized that an intelligent use of Information and Communication Technology (ICT), as enabling technology, is the only approach able to solve new problems arising on energy networks due to larger DG penetration, without hindering system security and QoS. The paper focuses on the Italian case and in particular on the Italian regulatory framework for developing Smart Grids, and describes the technical foundations of the regulatory innovations introduced by the Italian energy regulatory authority (Autorita per l'energia elettrica e il gas-AEEG). After a selection process based on cost/benefit assessment, some demonstration projects for Smart Grid proposed by Distribution System Operators have been awarded with special capital cost remuneration (extra WACC of 2% for 12 years, on top of the ordinary WACC equal to 7% for distribution investments). The smart grid demonstration projects founded by AEEG introduce and test a new advanced management of DG in order to avoid the problems coming from reverse power flowing and maintain the necessary level of security, availability and quality of service. 2012 De Gruyter. All rights reserved.</t>
  </si>
  <si>
    <t>Ooka (2015)</t>
  </si>
  <si>
    <t>A review on optimization techniques for active thermal energy storage control</t>
  </si>
  <si>
    <t>The increasing popularity of smart energy systems has led to a gradual increase in the importance of thermal energy storage (TES) technology. Thus, the control strategy employed to efficiently take advantage of TES is expected to be very important. In other words, the time schedule, the particular components to be activated, and the amount of charging/discharging have to be appropriately determined. To date, a number of studies have investigated the optimization of TES operations by using optimization techniques. Current methods being used to achieve optimal TES operation are reviewed in this paper. © 2015 Elsevier B.V. All rights reserved.</t>
  </si>
  <si>
    <t>Ordono (2019)</t>
  </si>
  <si>
    <t>Interlinking converters and their contribution to primary regulation: a review</t>
  </si>
  <si>
    <t>Classical power systems, which are typically structured in top-down topologies, are gradually evolving towards more decentralized systems comprised by clusters of smart subgrids to cope with the increasing penetration of distributed generation, energy storage systems and controllable loads. These clusters will increase the overall reliability, optimize resource usage and reduce investments in back-up systems. However, tying subgrids via passive devices (tie lines or power transformers) poses certain problems from the point of view of modularity and controllability. They also limit the connection capability of subgrids, as it is expected that systems with different voltage natures (ac and dc) will coexist in the future network. In this context, interlinking converters (IC) have emerged as a universal approach for the interconnection of such subgrids regardless of their characteristics. These power converters not only provide power flow control, but they also improve the power quality of networks through different ancillary services. Therefore, ICs are expected to be the energy routers of the future, smartly connecting and managing the interaction among grids. In the literature several topologies and control techniques have been proposed for this type of converters to transfer power between grids and provide support under contingencies. However, there are no classifications from the point of view of the participation of ICs in the primary regulation of the power system. The aim of this paper is to 1) identify the main characteristics of ICs compared to conventional interconnections based on passive devices, 2) review the most usual IC topologies depending on the nature of the grids they are interconnecting (ac-ac, ac-dc or dc-dc) and 3) analyse and compare the different control approaches for the primary regulation via ICs and propose a general classification based on this analysis regardless of the number of conversion power stages of the IC and the nature and characteristics of tied grids. 2019 Elsevier Ltd</t>
  </si>
  <si>
    <t>Osti (2018)</t>
  </si>
  <si>
    <t>The uncertain games of energy transition in the island of Sardinia (Italy)</t>
  </si>
  <si>
    <t>Energy is a basic issue for cleaner production and more sustainable consumption. A transition to renewable sources and massive energy savings face several problems: technological lock-ins, energy companies oligopoly, unsteadily governments policies. These problems are especially severe in small island developing states or regions. For these territories, however, energy transition can be a chance to improve their situation, especially if they are rich of renewable sources and they can mobilise important cultural and organisational resources, such as claims for identity and autonomy. An exemplary case study is Sardinia, the second biggest island in the Mediterranean Sea. It has problems of energy supply, strained political relationships with the mainland, and low economic development. The framework for this case study is rooted in multilevel perspective and political economy, complemented by games playing metaphor. The research hypothesis is that sustainable energy practices emerge if a variety of games are visible, if they stimulate lay people participation, and if they are consistent with key goals for islanders, including independence, development and identity. In Sardinia, three games are identified: fossil fuels vs. renewables, competition on smart grid and storage system technologies, energy sovereignty vs. energy interdependency. There is not a single result of these games. Variable situations emerge, which allow forecasting a very slow progress of the energy transition. 2018 Elsevier Ltd</t>
  </si>
  <si>
    <t>Otá (2017)</t>
  </si>
  <si>
    <t>A Distributed Stream Processing based Architecture for IoT Smart Grids Monitoring</t>
  </si>
  <si>
    <t>P (2015)</t>
  </si>
  <si>
    <t>Enhanced Dynamic Power Scheduling Interoperable System for Smart Home Environment</t>
  </si>
  <si>
    <t>Paardekooper (2019)</t>
  </si>
  <si>
    <t>Smart Energy Systems</t>
  </si>
  <si>
    <t>Smart energy systems are a concept to support the design of coherent and sustainable energy supply strategies. A smart energy system is a combination of the currently isolated energy sectors, such as electricity, heating and transport, and it includes three smart energy grid infrastructures, namely the electricity, thermal and gas grids. These grids connect the energy resources with the demands, energy production, energy storage and interconnection points. When these grids and sectors are analysed in detail and assessed as one coherent energy system, a number of synergies can be identified across the sectors, which an approach that considers only one or two sectors could not have done. The two studies 'IDA's Energy Vision 2050' and 'Smart Energy Europe' are used as case studies to demonstrate and discuss the potential of the smart energy approach. In these studies, different storage options are considered and analysed, and generally it is found that hydroelectric storage, batteries in electric vehicles, thermal storage in district heating systems and storage of renewable electrofuels are important and provide a cost-efficient flexibility to the overall energy system. However, large-scale batteries on the grid level and stationary batteries in buildings are not found feasible in an energy system perspective. © 2019 The Royal Society of Chemistry.</t>
  </si>
  <si>
    <t>Padilla (2014)</t>
  </si>
  <si>
    <t>Towards smart integration of distributed energy resources using distributed network protocol over ethernet</t>
  </si>
  <si>
    <t>The Distributed Network Protocol (DNP3) is the communication protocol standardized by IEEE for electric power systems (EPS) and it is a promising communication standard in the context of Smart Grids. This paper presents the Distributed Network Protocol over Ethernet (E-DNP3) using field programmable gate array (FPGA) technology as the first step to the EPS automation. The communication architecture improves the delivery time comparing with previous works and provides an adaptable solution for real-time information exchange in electrical applications such as management, control, and protection of power systems. The developed work allows the analysis of the feasibility of the proposed communication architecture in a real microgrid scenario. This implementation accomplishes a new technique for the communication architecture in order to integrate the distributed energy resources (DERs) to the local power system. The experimental results prove that the proposed architecture satisfies the communication requirements for real-time monitoring and control of EPS towards Smart Grid applications. 2014 IEEE.</t>
  </si>
  <si>
    <t>Paetz (2012)</t>
  </si>
  <si>
    <t>Smart Homes as a Means to Sustainable Energy Consumption: A Study of Consumer Perceptions: Journal of Consumer Policy</t>
  </si>
  <si>
    <t>European and national policies are aimed at reducing greenhouse gases and increasing energy efficiency - also in the household sector. For this purpose, new solutions for private homes based on information and communication technologies (ICT) are being developed and tested. However, up to now, hardly anyone has seen, experienced or lived in an environment that offers the full range of ICT-based energy management solutions. In this study, consumer reactions to a fully furnished and equipped smart home are analysed using focus groups (four groups with a total of 29 participants). The analysis looks at consumer perceptions of and reactions to an energy management system which optimizes electricity consumption based on different ICT solutions. The topics that were demonstrated in practice and then discussed with the participants included variable tariffs, smart metering, smart appliances, and home automation. In general, there were positive group reactions to the smart home environment. Consumers saw many advantages for themselves; especially the chance to save money. However, giving up high levels of flexibility and adapting everyday routines to fit in with electricity tariffs were regarded as difficult. Smart appliances and smart meters were therefore considered to be necessary elements by most participants. Concerns regarding data privacy played a major role in one of the groups. [PUBLICATION ABSTRACT]</t>
  </si>
  <si>
    <t>Paiho (2017)</t>
  </si>
  <si>
    <t>Energy and emission analyses of solar assisted local energy solutions with seasonal heat storage in a Finnish case district</t>
  </si>
  <si>
    <t>Pilots for the seasonal thermal energy storage of solar energy on a local basis are few in Finland, even if international demonstrations show that the utilization level of solar energy can exceed 50% of the annual local heat requirement in similar climate zones. This study presents options for heat and electricity generation based on local energy systems and utilizing seasonal thermal energy storages. Energy needs and production on Vartiosaari district in Helsinki in Finland were explored as a case area. The project studied the impacts of introducing solar thermal energy on local energy self-sufficiency and emissions from heating energy supply, if excess solar heat in the summer is stored using borehole thermal energy storage or tank storage for use in the winter. Around 60% self-sufficiency in heat production would have been achieved in the scenarios studied. In addition, carbon dioxide emissions could be reduced by around 50%, and sulphur dioxide and particulate emissions by up to 70% compared to the business-as-usual situation. © 2017 Elsevier Ltd</t>
  </si>
  <si>
    <t>Palaniappan (2018)</t>
  </si>
  <si>
    <t>Viable residential DC microgrids combined with household smart AC and DC loads for underserved communities</t>
  </si>
  <si>
    <t>The availability of fossil fuels in the future and the environmental effects such as the carbon footprint of the existing methodologies to produce electricity is an increasing area of concern. In rural areas of under-developed parts of the world, the problem is lack of access to electrification. DC microgrids have become a proven solution to electrification in these areas with demonstrated exceptional quality of power, high reliability, efficiency, and simplified integration between renewable energy sources (principally solar PV) and energy storage. In the United States, a different problem occurs that can be addressed with the same DC microgrid approach that is finding success internationally. In disinvested, underserved communities of with high unemployment and low wages, households contribute a significant portion of their income toward the fixed cost of their electrical utility connection, which by law must be supplied to every household. This paper analyzes a residential DC microgrid in an urban, underserved area that enables the sharing of renewable and stored energy resources between dwellings. The goal of the residential DC microgrid is to drive down to fixed costs of utility-provided electricity to all participants, such that the percentage of utility cost to total household income comes can be made comparable to that of more advantaged communities. A group of renovated dwellings constitute the community which the DC microgrid would serve. The distributed installation of solar panels and battery storage among dwelling locations are optimized based upon varying consumption patterns. Also, consumption patterns during different seasons of the year are considered. Electrical distribution architectures within the dwellings are based upon conventional AC. Each dwelling has a DC interface to the residential microgrid and progressive insertion of DC loads, with associated household DC distribution, is considered.</t>
  </si>
  <si>
    <t>Palensky (2013)</t>
  </si>
  <si>
    <t>Smart Grids</t>
  </si>
  <si>
    <t>This review covers the current state of "smart" grid research and demonstration projects. At present, smart elements are making their way into traditional electricity grid systems at every level, from transmission down to distribution. The vast size of the power grid makes the extension of digitally enabled electric rastructure a question of cost. Drivers for this development are the growing security requirements and sustainability of supply in the face of rising demand and aging rastructure. ormation technology (IT) is one of the key elements of smart grids because it enables cooperation of distributed energy resources, local control, and globalized energy markets. Smart grids are expected to make our power system more resilient, "green," and efficient; a challenge that the automotive industry could only manage by introducing digital controls in engines. We now witness the same development in electric energy systems. This article provides an introduction to the topic, a snapshot of current activities, and a general outlook on what still is needed. 2013 by Annual Reviews. All rights reserved.</t>
  </si>
  <si>
    <t>Pallesen (2018)</t>
  </si>
  <si>
    <t>Solving infrastructural concerns through a market reorganization: A case study of a Danish smart grid demonstration</t>
  </si>
  <si>
    <t>Following the rapid growth of wind power in Denmark in the past 20 years, energy infrastructure has become increasingly politicized. Fluctuating renewables not only contest the dominant `logic' of operating the system, namely `supply-follows-demand', but it also introduces new actors like aggregators and reconfigures existing market actors. In this paper, we study a case, EcoGrid 2.0 on the Danish island Bornholm, as a case of a `marketized' solution to the infrastructural concerns emerging from the large share of fluctuating wind power in the system. The market design involves transforming `flexible consumption' into an exchangeable good, as well as a transformation of households into `distributed energy resources', making it possible to capitalize on the existing infrastructure in new ways. We end the paper with a discussion of the implications for infrastructure; when households become balancing entities and a digital and smart infrastructure is made indispensable to the operation of the system, the infrastructure grows significantly in terms of scope and complexity eventually introducing yet new challenges. [All rights reserved Elsevier].</t>
  </si>
  <si>
    <t>Pan (2014)</t>
  </si>
  <si>
    <t>A survey of energy efficiency in buildings and microgrids using networking technologies</t>
  </si>
  <si>
    <t>Intelligent buildings and microgrids are important parts of the future smart grid. The adoption and development process of the intelligent buildings has been slow. There are multiple technical and non-technical reasons. However, two recent trends have accelerated the research and application of the technologies related to this area. First, skyrocketing energy price and the global need for reducing fossil oil consumption for environmental sustainability combined with the fact that buildings are a significant source of energy consumption, making buildings intelligent and energy efficient will have huge impacts on the total CO2 emission and hence global sustainability. Second, rapid popularity and maturation of mobile smart phone technology and Internet technologies like cloud computing enable smart phone holders to be aware of their energy consumption and participate in controlling and running their buildings with seamless Internet connections. Cloud computing enables active interactions between the consumer-side (buildings) and the provider-side (smart grids). Hence, combining energy efficiency and networking perspectives, in this paper, we investigate the key research topics through a broad survey on the latest developments in intelligent buildings and our vision of microgrids formed by such buildings. Our aim is to draw an overall picture of the current research and potential future applications. Moreover, we further summarize and discuss in detail a series of key issues and trends that can potentially motivate and impact the adoption and development of the intelligent building and microgrid technologies in the near future. 2014 IEEE.</t>
  </si>
  <si>
    <t>Papastefanakis (1990)</t>
  </si>
  <si>
    <t>Wind energy penetration in a local energy system operated on biogas an demonstration project in Chania</t>
  </si>
  <si>
    <t>Parag (2013)</t>
  </si>
  <si>
    <t>Network approach for local and community governance of energy: The case of Oxfordshire</t>
  </si>
  <si>
    <t>One of the many barriers to the incorporation of local and community actors in emerging energy governance structures and policy delivery mechanisms is the lack of thorough understanding of how they work in practice, and how best to support and develop effective local energy governance. Taking a meso-level perspective and a network approach to governance, this paper sheds some new light on this issue, by focusing on the relation, channels of communication and interactions between low carbon community groups (LCCGs) and other actors. Based on data gathered from LCCGs in Oxfordshire, UK, via network survey and interviews the research maps the relations in terms of the exchanges of information and financial support, and presents a relation-based structure of local energy governance. Analysis reveals the intensity of energy related information exchanges that is taking place at the county level and highlights the centrality of intermediary organization in facilitating information flow. The analysis also identifies actors that are not very dominant in their amount of exchanges, but fill ‘weak-tie’ functions between otherwise disconnected LCCGs or other actors in the network. As an analytical tool the analysis could be useful for various state and non-state actors that want to better understand and support – financially and otherwise – actors that enable energy related local action.</t>
  </si>
  <si>
    <t>Paris (2014)</t>
  </si>
  <si>
    <t>Hunting cyclic energy wasters</t>
  </si>
  <si>
    <t>Smart grid and smart meter initiatives seek to enable energy providers and consumers to intelligently manage their energy needs through real-time monitoring, analysis, and control. An essential element of intelligent management and control is access to information. The nonintrusive load monitor (NILM) identifies the operation of electrical loads from an aggregate service, making installation inexpensive, and speeding data collation and analytics. Smart meters are likely, in the near future, to be tasked with finding energy waste without requiring unreasonable demands for communication bandwidth. This paper presents NilmManager and NilmDB; tools for finding electromechanical energy wasters with a minimum of network bandwidth. 2014 IEEE.</t>
  </si>
  <si>
    <t>Pau (2017)</t>
  </si>
  <si>
    <t>Smart Home Energy Management</t>
  </si>
  <si>
    <t>Several approaches have been studied in the last years such as advanced metering infrastructure (AMI) [1], smart sensor technologies [2], smart home appliances [3], home area network (HAN) [4] and home energy storage system (HESS) [5]. In general, a Smart Home Energy Management (SHEM) refers to the application of supervisory control and data acquisition with energy management systems, including the generation, the transmission and distribution systems of the electrical network, namely with the concept of the smart grid. This concept has been widely accepted in order to suggest the future development trend of power grids.</t>
  </si>
  <si>
    <t>Paul (2014)</t>
  </si>
  <si>
    <t>Smart energy interfaces for electric vehicles</t>
  </si>
  <si>
    <t>Peizhong (2018)</t>
  </si>
  <si>
    <t>Adversarial Attacks to Distributed Voltage Control in Power Distribution Networks with DERs</t>
  </si>
  <si>
    <t xml:space="preserve">It has been recently proposed that the reactive power injection of distributed energy resources (DERs) can be used to regulate the voltage across the power distribution network, and simple distributed control laws have been recently developed in the literature for performing such distributed Volt/VAR control. However, enabling the reactive-power injection capability of DERs also opens the door for potential adversarial attacks. Specifically, the adversary can compromise a subset of the DERs and use their reactive power to disrupt the voltage profile across the distribution network. In this paper, we study the potential damage (in terms of the voltage disruption) of such adversarial attacks and how to mitigate the damage by controlling the allowable range of reactive power injection at each bus. Somewhat surprisingly and contrary to the intuition that the reactive power injection at legitimate buses should help mitigating the voltage disruption inflicted by the adversary, we demonstrate that an intelligent attacker can actually exploit the response of the legitimate buses to amplify the damage by two times. Such a higher level of damage can be attained even when the adversary has no information about the network topology. We then formulate an optimization problem to limit the potential damage of such adversarial attacks. Our formulation sets the range of the reactive power injection on each bus so that the damage by the adversary is minimized, subject to the constraint that the voltage mismatch (without attack) can still be maintained within a given threshold under an uncertainty set of external inputs. Numerical results demonstrate the validity of our analysis and the effectiveness of our approach to mitigate the damage caused by such attacks. </t>
  </si>
  <si>
    <t>Peng (2017)</t>
  </si>
  <si>
    <t>Flexible AC Transmission Systems (FACTS) and Resilient AC Distribution Systems (RACDS) in Smart Grid</t>
  </si>
  <si>
    <t>Transmission and distribution (TD) networks are a critical part of the power grid. As moving towards a smart-grid, it is essential to modernize the TD networks and make it 'Smart-grid ready'. The concept of flexible ac transmission systems (FACTS) has been well-known for three decades. Rapid advancements in power electronics technology in the past decades have led to a new generation of FACTS devices. The Modern FACTS technology helps the transition of transmission networks to 'smart'. With increasing penetration of distributed generation, the distribution network is seeing unprecedented variation in terms of its fundamental operation and control, from renewable energy integration to microgrid, from active control of power quality, volt/var and frequency to self-healing and islanding operation. As a key part of smart-grid at the distribution level, we summarize the current efforts as a concept of resilient ac distribution systems (RACDS). The concepts of both FACTS and RACDS for a smart grid are introduced in this paper. Different configurations, key benefits, operating principles and world-wide installations of FACTS and RACDS devices are presented in detail. The ongoing and future direction of RD leading to newer generations of FACTS and RACDS are also discussed. 2012 IEEE.</t>
  </si>
  <si>
    <t>Perez-Romero (2013)</t>
  </si>
  <si>
    <t>Community and residential energy storage in smart grids</t>
  </si>
  <si>
    <t>This paper reviews the most important energy storage systems for applications in residential environments. Normally, these systems are associated with renewable energy in order to achieve specific characteristics, although new possibilities and challenges are implemented over them in any residential places. Nowadays, the development of such kind of energy systems represents a technical challenge in the market. In residential and small building applications, energy storage solutions supply the demanded power by consumers of residential areas or small stand-alone buildings placed on isolated zones. In context of smart grids, energy storage management systems are not only concerned about energy storage, also inefficiency optimization and power consume. This work presents INTELEM, a new smart storage architecture which integrates the energy storage and the intelligent energy management in communities and in residential applications. IFIP International Federation for Information Processing 2013</t>
  </si>
  <si>
    <t>Pestalozzi (2019)</t>
  </si>
  <si>
    <t>Integrating power-to-gas in the biogas value chain: analysis of stakeholder perception and risk governance requirements</t>
  </si>
  <si>
    <t>BackgroundWhen integrating power-to-gas (PtG) in the biogas sector (BGS), it is essential to consider how risk is perceived and handled since it influences technology uptake, acceptance, and legitimacy. In this study, we aimed to identify factors that determine how risks are managed in the BGS grounded on stakeholders’ perceptions of environmental and safety risks, and the socio-political, technological, and economic challenges associated with the adoption of PtG in this industry.MethodsSemi-structured interviews were conducted with 27 experts located throughout Germany. They represented relevant institutions associated with the development of the BGS and PtG. Participants included expert stakeholders from science, industry, associations, and politics. The interview data were assessed by the use of thematic qualitative text analysis, followed by inductive reasoning, based on holistic and axial coding of the transcribed interviews.ResultsThe participants predominantly trusted existing regulations to ascertain that environmental and safety risks from this energy concept are under control. The expert stakeholders were convinced that except for farm-based biogas facilities, there is adequate know-how in the BGS to appropriately manage risks of biogas and PtG technologies and thus prevent potential negative externalities. Furthermore, they were inclined to identify socio-political challenges, such as public criticism of biogas, and missing financial incentives as the most relevant matters to the development and adoption of PtG in this sector. The interviewees mainly identified politicians as responsible actors to handle identified risks and challenges. Such risk rationalities are characterized as hierarchist in the cultural theory of risk perception.ConclusionsPossible reasons behind the prevailing high level of risk tolerance among the participants of this study could be related to (1) strong reliance on governmental action, technical protocols, and the perception that others are responsible for risk management in the BGS; (2) a high confidence in expertise in the biogas industry to control risks; and (3) the tendency of experts to advocate biogas and PtG, linked to possible professional roles and motivational factors. These aspects may influence them to attenuate the urgency to prevent accidents and environmental risks, even if this can have undesirable consequences when incorporating PtG in the biogas industry. While critical environmental and safety risks are not acknowledged and adequately tackled, societal controversies may accentuate to the disadvantage of the BGS and the potential benefits linked to the integration of PtG in this field. We recommend implementing measures that enhance risk awareness within this community, urge interest groups to adopt collaborative risk management strategies and consider the involvement of multiple stakeholders in risk assessment and control, and likewise, address the particularities of the social context in defining strategies for risk management and communication.</t>
  </si>
  <si>
    <t>Peters (2018)</t>
  </si>
  <si>
    <t>The role of environmental framing in socio-political acceptance of smart grid: The case of British Columbia, Canada</t>
  </si>
  <si>
    <t>Various smart grid technologies can help achieve a region's environmental and climate mitigation goals by facilitating the deployment of renewable energy sources, transportation electrification, energy conservation and load-shifting of electricity use. This study reviews and explores the role of environmental framing in the socio-political acceptance of smart grid technologies by citizens, media, and key stakeholders, using the case study of British Columbia, Canadaa low carbon electricity-based region where smart grid deployment has been mandated as part of climate change legislation. We collected and analyzed data from British Columbia via a survey of Canadian citizens implemented in 2013 (n = 2930), a media analysis of newspaper articles from 2007 to 2012, and interviews with key stakeholders in 2013. We find that overall citizen acceptance of one smart grid technology (smart meters) is relatively low in British Columbia, but acceptance doubles when the survey explicitly describes smart meters according to positive frames, namely environmental benefits without installation costs or mandatory enrolment. In contrast, we find that media and key stakeholders in British Columbia focus more on economic frames of smart grid deployment (e.g. reducing electricity costs) than environmental frames (e.g. climate abatement). Further, we find that news media mention smart grid risks 50% more frequently than benefits. By comparing these different aspects of socio-political acceptance, we suggest that key stakeholders seeking to deploy smart grid technology could better stimulate citizen support in certain jurisdictions by more actively using positive, pro-environmental frames and by better engaging with citizens earlier in the technology and policy design and deployment process. 2017 Elsevier Ltd</t>
  </si>
  <si>
    <t>Peterson (2010)</t>
  </si>
  <si>
    <t>Closing the loop</t>
  </si>
  <si>
    <t>Utilities are always looking for ways of improving customer service while optimizing overall performance and reducing operating costs. At the distribution control center level, smart distribution management system (DMS) applications have the potential to help utilities achieve this by providing fast, accurate and detailed information about a distribution system so that strategic decisions can be made. Historically, the main DMS application data sources were SCADA telemetry, end-customer calls and maintenance/repair crew reports. With the industry drive toward smart grids, these sources are being augmented by a multitude of sensors with communication capabilities that are deployed for substation automation, distribution automation, and advanced metering infrastructure. Integrating these sensor data into DMS-advanced applications is essential to reaping the potential investment benefits as well as justifying the cost of creating the sensing and communication infrastructure. Through advanced applications, the distribution system provides more efficient and reliable services to customers and, at the same time, helps reduce the ecological footprint of energy production. The availability of real-time and near real-time system information not only enhances the capabilities of existing applications like outage analysis, but also enables advanced smart grid applications that were not possible before.</t>
  </si>
  <si>
    <t>Pietras-Szewczyk (2017)</t>
  </si>
  <si>
    <t>Appraisement of geographic information systems as tool supporting energy management in the cities</t>
  </si>
  <si>
    <t>Polish international obligations, in particular the European Union and European Commission directives, pose a real challenge for Poland to radically reduce emissions of atmospheric pollutions and significantly increase the usage of energy coming from renewable sources in the overall energy balance of the country. These goals seem to be difficult to achieve, nevertheless the development and implementation of innovative concepts is always a step forward. Nowadays the renewable energy sources seem to be the panacea for the problems of pollutions and energy saving. Many inventors and scientists work on concept of smart grid technology. The basic concept of this technology is producing energy directly in the cities. It seems to be a good idea but often in urban areas there is no place for new installations or cost of land is the barrier. Therefore to produce and manage energy directly in the cities, we have to take into account many aspects such as cost of land, location, available renewable energy sources, number of inhabitants, electrical network, terrain obstacles, and local plans. Here is the good place to use geographic information system technology which can help us to analyze all these issues and combine spatial, satellite, and statistical data to create one coherent concept of managing various sources of energy in the cities. The aim of this study is to consider opportunities of using geographic information systems in supporting process of energy management in the cities. It was taken into account many important elements: solar conditions, impact of cloudiness on value of solar radiation, spatial data, buildings and electrical network, obstacles, and number of inhabitants. It is all for identify the advantages and disadvantages of geographic information system in the analysis of solar energy potential in the city.</t>
  </si>
  <si>
    <t>Piette (2014)</t>
  </si>
  <si>
    <t>Smart grid: Implementing automated demand response</t>
  </si>
  <si>
    <t>Low-cost automation and communication smart grid systems will be critical to the success of demand-response (DR) programs. The efforts at formal standardization of DR and distributed energy resources signals produced a set of communication specifications that is known as OpenADR 2.0. OpenADR 2.0 uses different terminology for clients and servers than Version 1.0, and servers are known as virtual top nodes (VTNs) and clients as virtual end nodes (VENs). OpenADR 2.0 offers additional services to support standardization of wholesale and retail DR market signals in the US.</t>
  </si>
  <si>
    <t>Pilo (2014)</t>
  </si>
  <si>
    <t>Railway Electrical Smart Grids: An introduction to next-generation railway power systems and their operation</t>
  </si>
  <si>
    <t>In the last decade, the development of next-generation electrical smart grids (ESGs) has been one of the priorities in the field of electrical engineering, both for most of the research centers and for the industry. In short, an ESG consists of the integration of information technologies into the electrical system to improve its controllability. In traditional power systems, the control has been carried out only by the power plants and some elements of the grid (transformer tap-changers, compensation capacitors, and reactances), whereas, in the next-generation smart grids, most of the elements can respond to control orders from the system operator, which allows, for instance, for the integration of the distributed generation and the demand into the control schemes of the power system. Because of this improved controllability, ESG technologies promise a significant improvement in the capacity utilization, the reliability of the system, and the energy efficiency of the grid. 2013 IEEE.</t>
  </si>
  <si>
    <t>Pinomaa (2011)</t>
  </si>
  <si>
    <t>PLC concept for LVDC distribution systems</t>
  </si>
  <si>
    <t>The basis for smart grids is the implementation of active functionalities that interconnect the power system stakeholders, such as electricity end users (customers), producers, retailers, and system operators in a novel manner. Not only electric energy but also data flows are required between all the actors involved. A communication network between components and actuators is needed for functionalities such as grid operation, monitoring, and protection. This article studies powerline communication for a low-voltage direct current distribution system. An LVDC system is considered as part of future smart grids. The channel characteristic measurements carried out for an LVDC laboratory setup and the subsequent theoretical and practical analysis show that the studied LVDC distribution system provides a suitable medium for the high frequency band PLC between 5 and 20 MHz when an inductive PLC signal coupling method is used. Moreover, the article proposes an IP-based PLC network concept for the LVDC system; the concept is based on commercial industrial compliant HF band PLC modems. 2006 IEEE.</t>
  </si>
  <si>
    <t>Pinto (2013)</t>
  </si>
  <si>
    <t>Analysis of the features of a UPQC to improve power quality in smart grids</t>
  </si>
  <si>
    <t>An UPQC (Unified Power Quality Conditioner) is an equipment composed by two active conditioners operating in a combined way. One of the active conditioners is connected in series with the electrical power system, allowing the compensation of problems in the system voltages. The other active conditioner is connected in parallel with the electrical system, and allows the compensation of current harmonics, current unbalances and power factor. In three-phase four-wire systems the parallel connected active conditioner also compensates the zero sequence current components, eliminating the neutral wire current. The UPQC operates in an automatic way, adjusting itself dynamically to the variations of the load and of the electrical system, keeping high levels of power quality in the voltages delivered to the load. At the same time, it only consumes from the electrical system the active power necessary to the load operation, in a balanced way through the three phases, and with sinusoidal currents. The compensation capabilities of the UPQC can be very useful to ensure high levels of power quality in the future Smart Grids, which are not characterized as a single technology or device, but rather as a vision of a distributed electrical system, supported by reference technologies, as Power Electronics Devices, Renewable Energy Resources, Energy Storage Systems (ESS), Advanced Metering Infrastructures (AMI), and Information and Communication Technologies (ICT). IFIP International Federation for Information Processing 2013</t>
  </si>
  <si>
    <t>Pislaru-Dnescu (2016)</t>
  </si>
  <si>
    <t>Microgrids smart structures used for back-up power supply</t>
  </si>
  <si>
    <t>The paper focuses on the role of automatic transfer switch devices, along with the conditions which they have to satisfy. Moreover, the operation of automatic transfer switch devices by qualified personnel serving low-voltage electric substations is discussed. A case study is presented, envisaging the possibility of modernising the electric installations with or without isolated neutral in order to convert them into active distribution microgrids, provided with intelligent devices. In this scope, it is considered that the Recloser devices are being used as smart devices (in pilot stage now, being open to development and testing). 2016, ICPE Electra Publishing House. All rights reserved.</t>
  </si>
  <si>
    <t>Pournaras (2014)</t>
  </si>
  <si>
    <t>Peer-to-peer aggregation for dynamic adjustments in power demand</t>
  </si>
  <si>
    <t>Energy demand-side management becomes a well-established approach in the Smart Power Grid. Aggregation of consumption information is a critical operation performed by most demand-side energy management mechanisms as it provides information about the required adjustment of power demand. However, a centralized demand-side energy management approach controlled exclusively by utility companies is not always scalable, robust and aligned to the privacy requirements of consumers. A large amount of end-user consumption information is aggregated continuously in centralized approaches. This paper introduces an alternative demand-side energy management scheme: ALMA, the Adaptive Load Management by Aggregation. In ALMA, consumers adjust their demand by selecting between different incentivized demand-options based on aggregate consumption information provided by peer-to-peer aggregation mechanisms. The feasibility of dynamic adjustment in power demand is evaluated and confirmed analytically using data from the current reality and practice of Smart Power Grids. 2014, Springer Science+Business Media New York.</t>
  </si>
  <si>
    <t>Decentralized planning of energy demand for the management of robustness and discomfort</t>
  </si>
  <si>
    <t>The robustness of smart grids is challenged by unpredictable power peaks or temporal demand oscillations that can cause blackouts and increase supply costs. Planning of demand can mitigate these effects and increase robustness. However, the impact on consumers in regards to the discomfort they experience as a result of improving robustness is usually neglected. This paper introduces a decentralized agent-based approach that quantifies and manages the tradeoff between robustness and discomfort under demand planning. Eight selection functions of plans are experimentally evaluated using real data from two operational smart grids. These functions can provide different quality of service levels for demand-side energy self-management that capture both robustness and discomfort criteria. 2005-2012 IEEE.</t>
  </si>
  <si>
    <t>Powells (2016)</t>
  </si>
  <si>
    <t>Fostering active network management through SMEs practises</t>
  </si>
  <si>
    <t>Managing the electricity network through smart grid systems is a key strategy to address challenges of energy security, low carbon transitions and the replacement of ageing infrastructure networks in the UK. Small and medium enterprises (SMEs) have a significant role in shaping patterns of energy consumption. Understanding how their activities interrelate with changes in electricity systems is critical for active network management. A significant challenge for the transformation of electricity systems involves comprehending the complexity that stems from the variety of commercial activities and diversity of social and organizational practises among SMEs that interact with material infrastructures. We engage with SMEs to consider how smart grid interventions fit into everyday operational activities. Drawing on analysis of empirical data on electricity use, smart metre data, surveys, interviews and energy tours with SMEs to understand lighting, space heating and cooling, refrigeration and IT use, this paper argues for experimenting with the use of practise theory as a framework for bringing together technical and social aspects of energy use in SMEs. This approach reveals that material circumstances and temporal factors shape current energy demand among SMEs, with connectedness an emergent factor. 2015, Springer Science+Business Media Dordrecht.</t>
  </si>
  <si>
    <t>Pragya (2016)</t>
  </si>
  <si>
    <t>Constraint-based graceful degradation in smart grids</t>
  </si>
  <si>
    <t>Pramangioulis (2019)</t>
  </si>
  <si>
    <t>A methodology for determination and definition of key performance indicators for smart grids development in island energy systems</t>
  </si>
  <si>
    <t>There is a growing interest over the last decades in the field of autonomous island grids that is driven mainly by climate reasons. The common objective among the members of the European Union (EU) is the increase of Renewable Energy Sources (RES) penetration in the energy mixture, as well as turning the grid into a smart grid. Consequently, more and more state-of-the-art solutions are being proposed for the electricity generation and the optimization of the energy system management, taking advantage of innovations in all energy related sectors. The evaluation of all available solutions requires quantitative assessment, through the adoption of representative Key Performance Indicators (KPIs) for the projects that are related to smart grid development in isolated energy systems, providing the relevant stakeholders with a useful comparison among the proposed solutions. The evaluation approach that is described in this paper emphasizes the role of the various stakeholder groups who face the proposed solutions by different points of view. Apart from the domains of interest that are also observed in previous approaches, the proposed list also contains a set of legal KPIs, since the regulatory framework can either represent a serious barrier or grant a strong incentive for the implementation of state-of-the-art energy technology and grid management solutions in different countries. 2019 by the authors.</t>
  </si>
  <si>
    <t>Priyanka (2018)</t>
  </si>
  <si>
    <t>Want to Reduce Energy Consumption, Whom should we call?</t>
  </si>
  <si>
    <t>Pruggler (2011)</t>
  </si>
  <si>
    <t>Grid regulation in Austria: Smart grids incentives or disincentives?</t>
  </si>
  <si>
    <t>On European and national level grid initiatives, technology platforms as well as other stakeholders are debating how the future grid structure should be organized to cope with upcoming challenges like increased distributed deployment of renewable generation. In Austria .smart grids. are currently one of the most popular suggested grid infrastructure solutions. But on the regulatory level many open questions still remain to be answered. The purpose of this paper is to discuss the question, whether the current regulatory regime in Austria is able to provide sufficient incentives for distribution grid operators to invest in such innovative grid structure options, especially if this requires less capital-intensive investments. Thereby, the actual power of the so-called .carry-over. mechanism is discussed and an analytical framework demonstrates the required shape of the carry-over rate in order to impose sufficient incentives. Additionally, an inherent rate-of-return regulation - literally .through the back door. - within the current price cap regime in Austria is identified. Springer-Verlag 2011.</t>
  </si>
  <si>
    <t>Purvins (2017)</t>
  </si>
  <si>
    <t>Automated energy management in distributed electricity systems: An EEPOS approach</t>
  </si>
  <si>
    <t>The increasing capacity of distributed electricity generation brings new challenges in maintaining a high security and quality of electricity supply. New techniques are required for grid support and power balance. The highest potential for these techniques is to be found on the part of the electricity distribution grid. This article addresses this potential and presents the EEPOS projects approach to the automated management of flexible electrical loads in neighborhoods. The management goals are (i) maximum utilization of distributed generation in the local grid, (ii) peak load shaving/congestion management, and (iii) reduction of electricity distribution losses. Contribution to the power balance is considered by applying two-tariff pricing for electricity. The presented approach to energy management is tested in a hypothetical sensitivity analysis of a distribution feeder with 10 households and 10 photovoltaic (PV) plants with an average daily consumption of electricity of 4.54kWh per household and a peak PV panel output of 0.38kW per plant. Energy management shows efficient performance at relatively low capacities of flexible load. At a flexible load capacity of 2.5% (of the average daily electricity consumption), PV generation surplus is compensated by 34100% depending on solar irradiance. Peak load is reduced by 30% on average. The article also presents the load shifting effect on electricity distribution losses and electricity costs for the grid user. 2017 The Author(s). Published by Taylor &amp; Francis.</t>
  </si>
  <si>
    <t>Putrus (2013)</t>
  </si>
  <si>
    <t>Smart grids: Energising the future</t>
  </si>
  <si>
    <t>Electrical power systems are the backbone of industry, society and current civilisation. Power engineers have accumulated the necessary skills and procedures, to enable them to operate the system in the most reliable way possible. The main principles of system operation have not changed much, despite the rapid developments in power electronics, computing, information and communication technologies. This paper surveys existing power networks and their limits in meeting modern developments and environmental concerns. There is an evaluation of the impacts of deployment of new low carbon technologies such as distributed generation and electric vehicles on existing networks, together with the main drivers for change and features of the new concept of the 'smart grid'. The paper also examines the challenges and benefits that the 'smart grid' will bring, and describes the enabling technologies. 2013 2013 Taylor Francis.</t>
  </si>
  <si>
    <t>Pyrko (2011)</t>
  </si>
  <si>
    <t>Conditions of energy efficient behaviour--a comparative study between Sweden and the UK</t>
  </si>
  <si>
    <t>The main aim of this study is to compare how specific conditions in certain countries (in this case, the UK and Sweden) can stimulate or oblige householders to be more energy efficient, or can obstruct this. European goals for energy and emission reductions now constitute the main frame for long-term energy policy changes, but national governments develop and implement policy in contrasting ways and in different contexts. Important aspects are: geographical context, degree of liberalisation of electricity and gas industry, structure and composition of energy systems, metering and billing infrastructure, and the nature of electrical load problems. The following conditions are described and compared in this paper: (1) regulation to control residential consumption and emissions; (2) energy systems; (3) electricity pricing; (4) the role of utilities and other agents in residential demand reduction; (5) quality of feedback on energy use to the householder; and (6) customer behaviour and perceptions of energy use. The analysis is carried out with a view to ecological, economic and social aspects of energy systems. The comparison shows the significance of factors that are sometimes overlooked when considering the potential for demand reduction and load management, and produces some lessons and questions that are widely applicable.[PUBLICATION ABSTRACT]</t>
  </si>
  <si>
    <t>Qiao (2015)</t>
  </si>
  <si>
    <t>Auc2Charge: An Online Auction Framework for Eectric Vehicle Park-and-Charge</t>
  </si>
  <si>
    <t>Qingdong (2014)</t>
  </si>
  <si>
    <t>Smart Grid support the development of intelligent energy public service platform</t>
  </si>
  <si>
    <t>This paper presents the smart grid technical framework to support public service platform of smart energy, by means of the establishment of public service platform for communication and information services multi-network fusion, supporting smart residential construction by smart grid, to achieve coordinated and complementary among end-user.</t>
  </si>
  <si>
    <t>Qinglai (2013)</t>
  </si>
  <si>
    <t>Optimal Voltage Control of PJM Smart Transmission Grid: Study, Implementation, and Evaluation</t>
  </si>
  <si>
    <t>PJM Interconnection operates the largest synchronized transmission system in North America, where one of the great challenges is being able to meet the system-wide voltage control performance requirements both pre- and post-contingency. Based on a characteristic analysis of the contingencies distribution, a practical method using an iteration scheme between the optimal power flow (OPF) and a contingency assessment (CA) is proposed to develop a control strategy, so that the calculated optimal voltage schedule solutions are better not only for pre-contingency system conditions, also for the post-contingency (N-1) system conditions. At step T, a CA considering all contingencies is carried out and those that may lead to the maximized voltage violations are saved as active contingencies for step T+1. At the same time, another CA, considering only the current active contingencies, is computed in parallel using a trial OPF result as input. According to the post-contingency indices, the new voltage constraints will be compressed and the final OPF is called again to calculate the optimal strategies. The detailed architecture of the PJM optimal voltage control (OVC) system is presented in this paper. The system has completed four-months of online operation, and the results have been evaluated using third-party software. It has been proven that the OVC system presented here will greatly improve both the pre- and post-contingency performance. The PJM OVC is a typical application of a smart transmission grid. Phase III of this study is currently under way.</t>
  </si>
  <si>
    <t>Quetchenbach (2013)</t>
  </si>
  <si>
    <t>The GridShare solution: A smart grid approach to improve service provision on a renewable energy mini-grid in Bhutan</t>
  </si>
  <si>
    <t>This letter reports on the design and pilot installation of GridShares, devices intended to alleviate brownouts caused by peak power use on isolated, village-scale mini-grids. A team consisting of the authors and partner organizations designed, built and field-tested GridShares in the village of Rukubji, Bhutan. The GridShare takes an innovative approach to reducing brownouts by using a low cost device that communicates the state of the grid to its users and regulates usage before severe brownouts occur. This demand-side solution encourages users to distribute the use of large appliances more evenly throughout the day, allowing power-limited systems to provide reliable, long-term renewable electricity to these communities. In the summer of 2011, GridShares were installed in every household and business connected to the Rukubji micro-hydro mini-grid, which serves approximately 90 households with a 40 kW nominal capacity micro-hydro system. The installation was accompanied by an extensive education program. Following the installation of the GridShares, the occurrence and average length of severe brownouts, which had been caused primarily by the use of electric cooking appliances during meal preparation, decreased by over 92%. Additionally, the majority of residents surveyed stated that now they are more certain that their rice will cook well and that they would recommend installing GridShares in other villages facing similar problems. 2013 IOP Publishing Ltd.</t>
  </si>
  <si>
    <t>Quraishi (2011)</t>
  </si>
  <si>
    <t>How smart is your city?</t>
  </si>
  <si>
    <t>A in the foothills of the Appalachian Mountains, Cumberland, Md., invested in a smart grid system with automated meter-reading (AMR) on a network that also provides citywide WiFi service. These improvements were part of a $3.7 million energy program that is expected to save the city $8 million in energy and operating costs over 15 years. The smart grid technology provided efficiency-boosting communication to utility service personnel and among city departments and monitoring and control for functions as diverse as facility security, lighting, and parking enforcement. Software allows building systems optimize performance and cost automatically, reacting to signals, including changes in the weather or forecast increases in electricity prices. Advanced metering infrastructure (AMI) helps communities cut costs and save money to invest in larger initiatives that attract business, promote job growth, and improve quality of life.</t>
  </si>
  <si>
    <t>Radoglou-Grammatikis (2019)</t>
  </si>
  <si>
    <t>Securing the Smart Grid: A Comprehensive Compilation of Intrusion Detection and Prevention Systems</t>
  </si>
  <si>
    <t>The smart grid (SG) paradigm is the next technological leap of the conventional electrical grid, contributing to the protection of the physical environment and providing multiple advantages such as increased reliability, better service quality, and the efficient utilization of the existing infrastructure and the renewable energy resources. However, despite the fact that it brings beneficial environmental, economic, and social changes, the existence of such a system possesses important security and privacy challenges, since it includes a combination of heterogeneous, co-existing smart, and legacy technologies. Based on the rapid evolution of the cyber-physical systems (CPS), both academia and industry have developed appropriate measures for enhancing the security surface of the SG paradigm using, for example, integrating efficient, lightweight encryption and authorization mechanisms. Nevertheless, these mechanisms may not prevent various security threats, such as denial of service (DoS) attacks that target on the availability of the underlying systems. An efficient countermeasure against several cyberattacks is the intrusion detection and prevention system (IDPS). In this paper, we examine the contribution of the IDPSs in the SG paradigm, providing an analysis of 37 cases. More detailed, these systems can be considered as a secondary defense mechanism, which enhances the cryptographic processes, by timely detecting or/and preventing potential security violations. For instance, if a cyberattack bypasses the essential encryption and authorization mechanisms, then the IDPS systems can act as a secondary protection service, informing the system operator for the presence of the specific attack or enabling appropriate preventive countermeasures. The cases we study focused on the advanced metering infrastructure (AMI), supervisory control and data acquisition (SCADA) systems, substations, and synchrophasors. Based on our comparative analysis, the limitations and the shortcomings of the current IDPS systems are identified, whereas appropriate recommendations are provided for future research efforts. 2013 IEEE.</t>
  </si>
  <si>
    <t>Rahimi (2010)</t>
  </si>
  <si>
    <t>Demand response as a market resource under the smart grid paradigm</t>
  </si>
  <si>
    <t>Demand response (DR), distributed generation (DG), and distributed energy storage (DES) are important ingredients of the emerging smart grid paradigm. For ease of reference we refer to these resources collectively as distributed energy resources (DER). Although much of the DER emerging under smart grid are targeted at the distribution level, DER, and more specifically DR resources, are considered important elements for reliable and economic operation of the transmission system and the wholesale markets. In fact, viewed from transmission and wholesale operations, sometimes the term virtual power plant is used to refer to these resources. In the context of energy and ancillary service markets facilitated by the independent system operators (ISOs)/regional transmission organizations (RTOs), the market products DER/DR can offer may include energy, ancillary services, and/or capacity, depending on the ISO/RTO market design and applicable operational standards. In this paper we first explore the main industry drivers of smart grid and the different facets of DER under the smart grid paradigm. We then concentrate on DR and summarize the existing and evolving programs at different ISOs/RTOs and the product markets they can participate in. We conclude by addressing some of the challenges and potential solutions for implementation of DR under smart grid and market paradigms. 2010 IEEE.</t>
  </si>
  <si>
    <t>Ramadan (2018)</t>
  </si>
  <si>
    <t>Mixed numerical - Experimental approach to enhance the heat pump performance by drain water heat recovery</t>
  </si>
  <si>
    <t>To reduce the carbon dioxide foot print, it is unescapable to adopt an energy policy that incorporates simultaneously renewable energy systems as well as smart energy strategies such as heat recovery. In the frame of this view, a heat recovery approach is suggested. The heat is recovered from drain water. It is then utilized to enhance the performance of heat pump within two schemes. Directly by replacing the ambient air heating the evaporator and indirectly by preheating the air heated by the condenser. The suggested approach is a numerical and experimental method that, on one hand, relies on experiments to determine the temperature of the drain water and on the other hand, it uses an iterative procedure to solve the energy balance equation and the mass balance equation. To that end an in-house code is developed. It allows to evaluate the heat efficiency of the heat recovery system as well as the performance of the heat pump. It has been shown that using such system may enhance the Coefficient of Performance up to 400%. In addition, economic and environmental studies are performed to assess the economic and environmental impact of the proposed techniques. Copyright 2018 Elsevier Ltd</t>
  </si>
  <si>
    <t>Ramakrishnan (2013)</t>
  </si>
  <si>
    <t>WoT (Web of Things) for Energy Management in a Smart Grid-Connected Home</t>
  </si>
  <si>
    <t>This paper considers a case study of a smart grid-connected home in Australia that has solar photo-voltaic panels for distributed electricity generation and batteries for local energy storage. With a focus on Web of Things (WoT), this paper explores a strategy to facilitate management of electrical energy in the context of the emerging smart grid ideas that are consistent with sustainability practices. The strategy considers a cyber-physical software system that incorporates web-enabled physical devices and RESTful APIs to enable monitoring, integrating and controlling electrical appliances in a household. A dynamic adaptation is considered of the energies flowing between the smart grid, local solar panels and local storage batteries for powering the house with a view to reduce costs and greenhouse emissions.</t>
  </si>
  <si>
    <t>Ransom (2014)</t>
  </si>
  <si>
    <t>Upgrading Relay Protection: Be Prepared for the Next Replacement or Upgrade Project</t>
  </si>
  <si>
    <t>There are many advantages to upgrading old electromechanical (EM), solid-state, and first-generation numeric relays with modern numeric relays. Reliability increases because there is less direct wiring and interconnection wiring, and the reliability and security of multifunction logic and settings are improved with the next-generation user interface software. Remote input-output modules, remote analog/digital inputs, and thermal measurement capabilities have expanded protection, control, and monitoring. New protection and monitoring features improve power system equipment life and increase personnel safety. Maintenance costs are reduced, while internal watchdogs alert the user if the relay has a problem. Settings groups can be changed instantaneously to adapt to varying power-system requirements. Modern second-generation numeric relays offer a variety of secure communications capabilities for interfacing with smart-grid controls, supervisory control and data-acquisition systems, and business networks. Event memory is larger for more onboard, standardized oscillographs and event reporting. Relay security is in accord with the latest North American Electric Reliability Corporation (NERC) standards.</t>
  </si>
  <si>
    <t>Rathnayaka (2014)</t>
  </si>
  <si>
    <t>Goal-Oriented Prosumer Community Groups for the Smart Grid</t>
  </si>
  <si>
    <t>Energy demand is continually rising, worldwide. Most of the current demand is met by non-renewable energy sources, like coal, petroleum, and natural gas. However, currently, society is faced with the problem of dwindling and scarce non-renewable energy resources, resulting in a shortage of energy. Moreover, the process of energy production from non-renewable sources is increasing greenhouse gas emissions, leading to unpleasant and potentially dangerous climatic changes. Therefore, in today?s world, the focus is on inducing users to reduce their household energy consumption, and shift to using energy produced from renewable sources, such as solar, water, and wind. Not only this, but users are being encouraged to generate the green energy, and to either store the surplus for future usage or to feed it back into the utility grid. In order to evolve such bidirectional energy and information flow, the concept of the smart-grid has been proposed [1].</t>
  </si>
  <si>
    <t>Goal-oriented prosumer community groups for the smart grid</t>
  </si>
  <si>
    <t>Energy demand is continually rising, worldwide. Most of the current demand is met by non-renewable energy sources, like coal, petroleum, and natural gas. However, currently, society is faced with the problem of dwindling and scarce non-renewable energy resources, resulting in a shortage of energy. Moreover, the process of energy production from non-renewable sources is increasing greenhouse gas emissions, leading to unpleasant and potentially dangerous climatic changes. Therefore, in today's world, the focus is on inducing users to reduce their household energy consumption, and shift to using energy produced from renewable sources, such as solar, water, and wind. Not only this, but users are being encouraged to generate the green energy, and to either store the surplus for future usage or to feed it back into the utility grid. In order to evolve such bidirectional energy and information flow, the concept of the smart-grid has been proposed [1]. 1982-2012 IEEE.</t>
  </si>
  <si>
    <t>Regen (2017)</t>
  </si>
  <si>
    <t>Local supply: options for selling your energy locally: 3rd edition</t>
  </si>
  <si>
    <t xml:space="preserve">Our energy system is changing . Communities across the UK are no longer satisfied with a centralised, carbon intensive energy market . Instead, many have a desire to have a stake in local, low carbon energy generation and management projects . Our energy system is also getting smarter. The roll-out of smart meters and the growth in smart technologies and services is changing the way households and businesses interact with the energy they use. The way that energy is generated, transmitted and balanced is changing with better data, new generation technologies and more active management systems. There is a growing interest in local supply options that enable: • Locally-owned generators to sell their power directly to the local community • Greater control over energy bills and the ability to pass on savings to customers • The creation of social enterprises that customers trust • A greater connection with and support for local renewable energy projects • Access to new sources of value through providing local balancing and flexibility services. The third edition of this paper focusses on the most recent innovations and thinking in local supply models. It looks at where there are sources of value from a more local approach, which can then be reflected in lower tariffs for demand customers and a better price for local generation. The purpose of this paper is to help community organisations and suppliers understand how the electricity supply market is changing, what the emerging local supply models are and the key considerations and challenges to making them work. Previous editions of the paper provide more information on more established local supply models, such as white labels, sleeving and energy service companies. </t>
  </si>
  <si>
    <t>Rehmani (2018)</t>
  </si>
  <si>
    <t>Integrating Renewable Energy Resources into the Smart Grid: Recent Developments in Information and Communication Technologies</t>
  </si>
  <si>
    <t>Rising energy costs, losses in the present-day electricity grid, risks from nuclear power generation, and global environmental changes are motivating a transformation of the conventional ways of generating electricity. Globally, there is a desire to rely more on renewable energy resources (RERs) for electricity generation. RERs reduce greenhouse gas emissions and may have economic benefits, e.g., through applying demand side management with dynamic pricing so as to shift loads from fossil fuel-based generators to RERs. The electricity grid is presently evolving toward an intelligent grid, the so-called smart grid (SG). One of the major goals of the future SG is to move toward 100% electricity generation from RERs, i.e., toward a 100% renewable grid. However, the disparate, intermittent, and typically widely geographically distributed nature of RERs complicates the integration of RERs into the SG. Moreover, individual RERs have generally lower capacity than conventional fossil fuel-based plants, and these RERs are based on a wide spectrum of different technologies. In this article, we give an overview of recent efforts that aim to integrate RERs into the SG. We outline the integration of RERs into the SG along with their supporting communication networks. We also discuss ongoing projects that seek to integrate RERs into the SG around the globe. Finally, we outline future research directions on integrating RERs into the SG. 2005-2012 IEEE.</t>
  </si>
  <si>
    <t>Reyes-Chamorro (2018)</t>
  </si>
  <si>
    <t>Experimental validation of an explicit power-flow primary control in microgrids</t>
  </si>
  <si>
    <t>The existing approaches to control electrical grids combine frequency and voltage controls at different time-scales. When applied in microgrids with stochastic distributed generation, grid quality of service problems may occur, such as under- or overvoltages as well as congestion of lines and transformers. The COMMELEC framework proposes to solve this compelling issue by performing explicit control of power flows with two novel strategies: 1) a common abstract model is used by resources to advertise their state in real time to a grid agent; and 2) subsystems can be aggregated into virtual devices that hide their internal complexity in order to ensure scalability. While the framework has already been published in the literature, in this paper, we present the first experimental validation of a practicable explicit power-flow primary control applied in a real-scale test-bed microgrid. We demonstrate how an explicit power-flow control solves the active and reactive power sharing problem in real time, easily allowing the microgrid to be dispatchable in real time (i.e., it is able to participate in energy markets) and capable of providing frequency support, while always maintaining quality of service.</t>
  </si>
  <si>
    <t>Reynolds (2017)</t>
  </si>
  <si>
    <t>Upscaling energy control from building to districts: Current limitations and future perspectives</t>
  </si>
  <si>
    <t>Due to the complexity and increasing decentralisation of the energy infrastructure, as well as growing penetration of renewable generation and proliferation of energy prosumers, the way in which energy consumption in buildings is managed must change. Buildings need to be considered as active participants in a complex and wider district-level energy landscape. To achieve this, the authors argue the need for a new generation of energy control systems capable of adapting to near real-time environmental conditions while maximising the use of renewables and minimising energy demand within a district environment. This will be enabled by cloud-based demand-response strategies through advanced data analytics and optimisation, underpinned by semantic data models as demonstrated by the Computational Urban Sustainability Platform, CUSP, prototype presented in this paper. The growing popularity of time of use tariffs and smart, IoT connected devices offer opportunities for Energy Service Companies, ESCo's, to play a significant role in this new energy landscape. They could provide energy management and cost savings for adaptable users, while meeting energy and CO2reduction targets. The paper provides a critical review and agenda setting perspective for energy management in buildings and beyond. 2017 The Authors</t>
  </si>
  <si>
    <t>Rhodes (2014)</t>
  </si>
  <si>
    <t>Experimental and data collection methods for a large-scale smart grid deployment: Methods and first results</t>
  </si>
  <si>
    <t>This paper has two objectives: 1) to describe the experimental and data collection methods for a large-scale smart grid deployment in Austin, Texas, and 2) to provide results based on those data. As of October 2012, the test bed was comprised of 1) 250 homes concentrated in a single neighborhood all built after 2007, and 2) 160 homes distributed throughout Austin with ages ranging from 10 to 92 years old. This experiment includes 200 electric monitoring systems (15-s resolution), 211 electric monitoring systems (1-min), 182 gas meters (2-cubic foot), and 51 water meters (1 gallon) and many of the monitored homes also have energy audits and homeowner surveys. The test bed also includes 185 rooftop PV (photovoltaic) installations and 50 electric vehicles in the same neighborhood. Data streams were automated and gathered at a supercomputing facility at UT-Austin yielding 250 GB (2.95 109records) of data in the first year. This paper describes the baseline study and monitoring methods, characterizes the study participants, and provides some first results about residential energy use. These results include a negative correlation between energy use and knowledge about energy as well as a possible positive correlation between energy use and some rebates. 2013 Elsevier Ltd.</t>
  </si>
  <si>
    <t>This paper has two objectives: 1) to describe the experimental and data collection methods for a large-scale smart grid deployment in Austin, Texas, and 2) to provide results based on those data. As of October 2012, the test bed was comprised of 1) 250 homes concentrated in a single neighborhood all built after 2007, and 2) 160 homes distributed throughout Austin with ages ranging from 10 to 92 years old. This experiment includes 200 electric monitoring systems (15-s resolution), 211 electric monitoring systems (1-min), 182 gas meters (2-cubic foot), and 51 water meters (1 gallon) and many of the monitored homes also have energy audits and homeowner surveys. The test bed also includes 185 rooftop PV (photovoltaic) installations and 50 electric vehicles in the same neighborhood. Data streams were automated and gathered at a supercomputing facility at UT-Austin yielding 250 GB (2.95 109 records) of data in the first year. This paper describes the baseline study and monitoring methods, characterizes the study participants, and provides some first results about residential energy use. These results include a negative correlation between energy use and knowledge about energy as well as a possible positive correlation between energy use and some rebates. [All rights reserved Elsevier].</t>
  </si>
  <si>
    <t>Rikiya (2012)</t>
  </si>
  <si>
    <t>The digital grid: the convergence of power and information, and its application</t>
  </si>
  <si>
    <t>The large scale deployment of wind-generated power, solar power and other powerfrom renewable energy sources cannot be achieved without overcoming fundamental issues with the existing electric power grid and the urgent development of new power supply systems. This special article will introduce the reader to the Digital Grid concept the convergence of power and information in a next-generation network architecture that holds the potential to revolutionize power transmission networks. In this architecture, IP addressed digital grid routers mutually interconnect a "cell grid" of distributed asynchronous power networks, while digital grid controllers enable inter-cell power transfers. Through the adoption of this architecture, the large-scale deployment of a renewable energy-based power system can be a reality.</t>
  </si>
  <si>
    <t>Rikke (2018)</t>
  </si>
  <si>
    <r>
      <t xml:space="preserve">Exploring </t>
    </r>
    <r>
      <rPr>
        <i/>
        <sz val="12"/>
        <color theme="1"/>
        <rFont val="Times New Roman"/>
        <family val="1"/>
      </rPr>
      <t>Hygge</t>
    </r>
    <r>
      <rPr>
        <sz val="12"/>
        <color theme="1"/>
        <rFont val="Times New Roman"/>
        <family val="1"/>
      </rPr>
      <t xml:space="preserve"> as a Desirable Design Vision for the Sustainable Smart Home</t>
    </r>
  </si>
  <si>
    <t>Rinaldi (2016)</t>
  </si>
  <si>
    <t>Time synchronization over heterogeneous network for smart grid application: Design and characterization of a real case</t>
  </si>
  <si>
    <t>Distributed monitoring and control systems are mandatory for the efficient management of the distribution grid, due to the growing presence of renewable energy sources. Time synchronization among devices deployed in distribution grid plays a key role, since a common time reference is essential to correlate power quality and high sampling frequency measure, and generally coordinate any distributed actions. The design and the deployment of a time synchronization system over an existing heterogeneous network is investigated in the paper. The Network Time Protocol (NTP) has been chosen due to its backward compatibility, the good security level, and the intrinsically robust hierarchy. Several NTP synchronization architectures have been proposed and then applied to a real (operating) distribution grid, both at Medium Voltage (MV) and Low Voltage (LV). The experimental validation was carried out during several weeks on the live system. The results in the MV grid highlight the trade-off existing between synchronization accuracy and availability: the synchronization accuracy over MV Broadband Power Line (BPL) links decreases from 20 ms to 50 ms when a more reliable architecture, from the point of view of time synchronization, is used. On the other hand, experimental results show as end-nodes connected on LV grid by means of BPL have a mean offset typically below 50 ms, and a synchronization accuracy on the order of 150 ms. These results are due to the limitation of the synchronization protocol deployed in the LV end-nodes and to scalability issues of power line communication networks when the number of nodes increases. 2016 Elsevier B.V.</t>
  </si>
  <si>
    <t>Rob (2018)</t>
  </si>
  <si>
    <t>Smart Control of a Future Micro-grid in Olst</t>
  </si>
  <si>
    <t xml:space="preserve">Due to the growing influence of sustainable energy sources, fluctuations in supply peaks are increasing, and thus, an imbalance in the grid may occur. This paper uses a basic smart control and battery algorithm to deal with these energy flow issues on a micro-grid level. Furthermore, a realistic model of a neighborhood located in Olst, the Netherlands is created in order to demonstrate the impact of smart control and battery storage in a practical setting. This model consists of PV generation, a washing machine, dishwasher together with various other devices which are assumed uncontrollable, as well as a grid connection. Three different scenarios were investigated to determine the effectiveness of the smart control algorithm and battery storage in terms of self-consumption, self-sufficiency and peak reduction. The results are shown by means of simulation and indicate a significant increase in self-consumption, self-sufficiency and peak reduction. </t>
  </si>
  <si>
    <t>Roberts (2011)</t>
  </si>
  <si>
    <t>The Role of Energy Storage in Development of Smart Grids</t>
  </si>
  <si>
    <t>The adoption of Smart Grid devices throughout utility networks will effect tremendous change in grid operations and usage of electricity over the next two decades. The changes in ways to control loads, coupled with increased penetration of renewable energy sources, offer a new set of challenges in balancing consumption and generation. Increased deployment of energy storage devices in the distribution grid will help make this process happen more effectively and improve system performance. This paper addresses the new types of storage being utilized for grid support and the ways they are integrated into the grid.</t>
  </si>
  <si>
    <t>Rödder (2018)</t>
  </si>
  <si>
    <t>EnergiBUS4home – Sustainable energy resourcing in low-energy buildings</t>
  </si>
  <si>
    <t>Since the overall energy consumption of residential buildings has significantly increased over the recent decades many technologies have been established to reduce the power consumption of households significantly and to use energy efficiently. In general, thermal energy for heating or cooling devices of domestic appliances is generated decentralized by the respective device and not in one central location of the building. This paper introduces a novel system design, where domestic appliances like the washing machine, dishwasher, condensing dryer, refrigerator and freezer are thermally interconnected to the heating and ventilation system in a low-energy building via the “energiBUS” – not only in terms of warm water, but also for cooling tasks. The integrated system concept is presented and load profiles are analyzed to discuss the functionality of the system and the energetic flows. The system benefits from the replacement of power consuming heating and cooling devices of the domestic appliances and the synchronized operation of the heat pump due to an additional hot and a cold water storage. In comparison to a system without the “energiBUS” the overall power consumption of a four-person family home in passive house design is reduced by about 200 kWh/a without the improved heat pump synchronization. © 2018 Elsevier Ltd</t>
  </si>
  <si>
    <t>Rodriguez-Molina (2013)</t>
  </si>
  <si>
    <t>SMArc: A proposal for a smart, semantic middleware architecture focused on smart city energy management</t>
  </si>
  <si>
    <t>Among the main features that are intended to become part of what can be expected from the Smart City, one of them should be an improved energy management system, in order to benefit from a healthier relation with the environment, minimize energy expenses, and offer dynamic market opportunities. A Smart Grid seems like a very suitable infrastructure for this objective, as it guarantees a two-way information flow that will provide the means for energy management enhancement. However, to obtain all the required information, another entity must care about all the devices required to gather the data. What is more, this entity must consider the lifespan of the devices within the Smart Grid - when they are turned on and off or when new appliances are added - along with the services that devices are able to provide. This paper puts forward SMArc - an acronym for semantic middleware architecture - as a middleware proposal for the Smart Grid, so as to process the collected data and use it to insulate applications from the complexity of the metering facilities and guarantee that any change that may happen at these lower levels will be updated for future actions in the system. 2013 Jesus Rodriguez- Molina et al.</t>
  </si>
  <si>
    <t>Rodriguez-Molina (2016)</t>
  </si>
  <si>
    <t>A Study on applicability of distributed energy generation, storage and consumption within small scale facilities</t>
  </si>
  <si>
    <t>Distributed generation and storage of energy, conceived as one of the prominent applications of the Smart Grid, has become one of the most popular ways for generation and usage of electricity. Not only does it offer environmental advantages and a more decentralized way to produce energy, but it also enables former consumers to become producers (thus turning them into prosumers). Alternatively, regular power production and consumption is still widely used in most of the world. Unfortunately, accurate business models representations and descriptive use cases for small scale facilitates, either involved in distributed energy or not, have not been provided in a descriptive enough manner. What is more, the possibilities that electricity trade and its storage and consumption activities offer for small users to obtain profits are yet to be addressed and offered to the research community in a thorough manner, so that small consumers will use them to their advantage. This paper puts forward a study on four different business models for small scale facilities and offers an economical study on how they can be deployed as a way to offer profitability for end users and new companies, while at the same time showing the required technological background to have them implemented. 2016 by the Authors.</t>
  </si>
  <si>
    <t>Rogers (2010)</t>
  </si>
  <si>
    <t>An Authenticated Control Framework for Distributed Voltage Support on the Smart Grid</t>
  </si>
  <si>
    <t>Existing and forthcoming devices at the residential level have the ability to provide reactive power support. Inverters which connect distributed generation such as solar panels and pluggable hybrid electric vehicles (PHEVs) to the grid are an example. Such devices are not currently utilized by the power system. We investigate the integration of these end-user reactive-power-capable devices to provide voltage support to the grid via a secure communications infrastructure. We determine effective locations in the transmission system and show how reactive power resources connected at those buses can be controlled. Buses belong to reactive support groups which parallel the regions of the secure communications architecture that is presented. Ultimately, our goal is to present how the smart grid can enable the utilization of available end-user devices as a resource to mitigate power system problems such as voltage collapse.</t>
  </si>
  <si>
    <t>Rohbogner (2014)</t>
  </si>
  <si>
    <t>Design of a Multiagent-Based Voltage Control System in Peer-to-Peer Networks for Smart Grids</t>
  </si>
  <si>
    <t>Energy management in distribution grids is one of the key challenges that needs to be overcome to increase the share of fluctuating renewable energies. Current control systems for energy management mainly demonstrate centralized- or decentralized-hierarchical control structures. Very few systems manifest a fully decentralized multiagent-based control structure. Multiagent-based control systems promise to be an advantageous approach for the future distributed energy supply system because no central control entity is necessary, which eases parameterization in case of grid topology changes, and the agents are more stable against failures and changes of control topologies. Research is necessary to prove these benefits. In this study, we introduce a design of a multiagent-based voltage control system for low-voltage grids. In detail we introduce cooperative decision-making processes and software solutions that allow the agents to perceive and control their environment, the agent-discovery and localization in different types of communication networks, agent-to-agent communication, and the integration of the multiagent system in existing grid-control infrastructures. Furthermore, the study proposes how different existing technologies can be combined into an applicable multiagent-based voltage control system: the Java/OSGi-based OpenMUC framework allows a generic field-device interaction; peer-to-peer discovery and session establishment functionalities are combined with the agent communication defined by the Foundation for Intelligent Physical Agents (FIPA). The ripple control-signal technology is applied as a fallback communication between the agent and a central grid-control center. 2014 WILEY-VCH Verlag GmbH &amp; Co. KGaA, Weinheim.</t>
  </si>
  <si>
    <t>Romer (2012)</t>
  </si>
  <si>
    <t>The role of smart metering and decentralized electricity storage for smart grids: The importance of positive externalities</t>
  </si>
  <si>
    <t>Because of its fluctuating nature, the feed-in of renewable energy sources into low-voltage distribution grids complicates the balancing of demand and supply. This carries the risk of grid instabilities causing damage to electronic devices and power outages, which eventually lead to deadweight losses. In principle, the problems arising from fluctuating feed-in can be solved by increasing demand elasticity or decoupling generation and consumption; for the first, an advanced metering infrastructure and, for the second, decentralized electricity storage are considered core enablers. However, to date, the diffusion of these future smart grids' core components is low. The present study provides new insights for understanding and overcoming diffusion barriers. For this purpose, a qualitative research approach was chosen. The most important stakeholders as well as related private costs and benefits are identified. The findings show that both of these smart grid components are widely considered beneficial to society by experts. However, because the numerous private benefits are widely distributed among distinct players, socially desired investments are hampered by positive externalities. The importance of well-designed and consistent regulatory and legal frameworks that provide economic incentives to involved stakeholders is highlighted in the results. 2012 Elsevier Ltd.</t>
  </si>
  <si>
    <t>Rong (2011)</t>
  </si>
  <si>
    <t>Cognitive radio based hierarchical communications infrastructure for smart grid</t>
  </si>
  <si>
    <t>The current centrally controlled power grid is undergoing a drastic change in order to deal with increasingly diversified challenges, including environment and infrastructure. The next-generation power grid, known as the smart grid, will be realized with proactive usage of state-of-the-art technologies in the areas of sensing, communications, control, computing, and information technology. In a smart power grid, an efficient and reliable communication architecture plays a crucial role in improving efficiency, sustainability, and stability. In this article, we first identify the fundamental challenges in the data communications for the smart grid and introduce the ongoing standardization effort in the industry. Then we present an unprecedented cognitive radio based communications architecture for the smart grid, which is mainly motivated by the explosive data volume, diverse data traffic, and need for QoS support. The proposed architecture is decomposed into three subareas: cognitive home area network, cognitive neighborhood area network, and cognitive wide area network, depending on the service ranges and potential applications. Finally, we focus on dynamic spectrum access and sharing in each subarea. We also identify a very unique challenge in the smart grid, the necessity of joint resource management in the decomposed NAN and WAN geographic subareas in order to achieve network scale performance optimization. Illustrative results indicate that the joint NAN/WAN design is able to intelligently allocate spectra to support the communication requirements in the smart grid.</t>
  </si>
  <si>
    <t>Rongxing (2012)</t>
  </si>
  <si>
    <t>EPPA: an efficient and privacy-preserving aggregation scheme for secure smart grid communications</t>
  </si>
  <si>
    <t>The concept of smart grid has emerged as a convergence of traditional power system engineering and information and communication technology. It is vital to the success of next generation of power grid, which is expected to be featuring reliable, efficient, flexible, clean, friendly, and secure characteristics. In this paper, we propose an efficient and privacy-preserving aggregation scheme, named EPPA, for smart grid communications. EPPA uses a superincreasing sequence to structure multidimensional data and encrypt the structured data by the homomorphic Paillier cryptosystem technique. For data communications from user to smart grid operation center, data aggregation is performed directly on ciphertext at local gateways without decryption, and the aggregation result of the original data can be obtained at the operation center. EPPA also adopts the batch verification technique to reduce authentication cost. Through extensive analysis, we demonstrate that EPPA resists various security threats and preserve user privacy, and has significantly less computation and communication overhead than existing competing approaches.</t>
  </si>
  <si>
    <t>Rouland (2015)</t>
  </si>
  <si>
    <t>SMART CITIES: Weighing the Risks and Rewards of Connecting Communities</t>
  </si>
  <si>
    <t>With the endless advances in technology and the proliferation of the Internet of Things (IoT), people have seen the concept of the "smart city" emerge in urban areas across the globe. Like a smart grid or smart automobile, a smart city implements modern information and communication technologies to improve the quality and performance of municipal services, while also reducing costs for its citizens. The adoption of smart city initiatives is accelerating worldwide, with more than 26 cities expected to become smart by 2025. To be considered a smart city, according to market research company Frost &amp; Sullivan, a city must adopt five of the following eight parameters: smart energy, smart building, smart mobility, smart health care, smart infrastructure, smart technology, smart governance and smart education. Recognizing the potential benefits, the Amsterdam Smart City initiative began in 2009 as a partnership between companies, governments, knowledge institutions and the citizens of Amsterdam.</t>
  </si>
  <si>
    <t>Rui (2015)</t>
  </si>
  <si>
    <t>Integrity Attacks on Real-Time Pricing in Electric Power Grids</t>
  </si>
  <si>
    <t>Rui (2017)</t>
  </si>
  <si>
    <t>Collaborative Load Management with Safety Assurance in Smart Grids</t>
  </si>
  <si>
    <t>Ruiz-Cortes (2019)</t>
  </si>
  <si>
    <t>Optimal Charge/Discharge Scheduling of Batteries in Microgrids of Prosumers</t>
  </si>
  <si>
    <t>Integration of renewable energy sources, active role of consumers, and energy management systems is currently among research priorities in energy systems. This paper proposes an innovative coordinated energy scheduling for a microgrid of neighbor prosumers with different consumption patterns. All prosumers have photovoltaic generation systems, Li-ion batteries as energy storage systems, and regular household loads. A genetic algorithm is used to schedule each prosumer's battery charge/discharge, with the aim of reducing energy exchange losses by minimizing the power in the point of interconnection of the microgrid with the main grid, with several advantages compared to classical optimization objectives, and without worsening battery lifespan degradation. Individual and coordinated strategies are compared, and self-consumption and self-sufficiency of the prosumers' set are evaluated with the aim of showing the advantage of coordination. The paper concludes that coordinated operation can contribute to improve the exploitation of energy resources in the prosumer microgrid, reducing the amount of energy interchanged with the distribution grid by approximately 13%, and, at the same time, avoiding increasing the battery cycling and consequent degradation. 1986-2012 IEEE.</t>
  </si>
  <si>
    <t>Ruiz-Romero (2013)</t>
  </si>
  <si>
    <t>Distributed generation: The definitive boost for renewable energy in Spain</t>
  </si>
  <si>
    <t>European efforts to fight climate change, to improve the security of energy supply, and to drive innovation and competitiveness in the next decade will make distributed generation (DG) develop and grow considerably.DG growth is an integral component of a new vision of an effective and highly responsive " European Smart Grid" in which the actions of all stakeholders are fully integrated.According to IMPROGRES (Improvement of the Social Optimal Outcome of Market Integration of Distributed Generation (DG) and renewable energy resources (RES) in European Electricity Markets), DG/RES electricity generation in the EU-27 will increase from 490 TWh/year in 2005 to approximately 1280 TWh/year in 2030. The relative proportion to the total electricity generated will also grow from 15% to approximately 26% during the same time period.However, there are a number of existing barriers that prevent the spread of DG in the European market. These barriers range from simple commercial issues, such as the fact that the energy produced is currently not cost-effective in comparison to the electricity generated on a large scale, to complex regulatory reforms.In Spain, these barriers are being overcome, grid parity is almost certain, and regulatory reform is on track to become a reality.In this article, several comparisons are made regarding different solutions already adopted in European countries for low power distributed generation, thereby providing possible solutions to the budding energy situation in Spain, as well as an overview of trends and growth forecasts for distributed generation and smart grid (SG) projects. 2012 Elsevier Ltd.</t>
  </si>
  <si>
    <t>Ruiz-Romero (2014)</t>
  </si>
  <si>
    <t>Integration of distributed generation in the power distribution network: The need for smart grid control systems, communication and equipment for a smart city - Use cases</t>
  </si>
  <si>
    <t>The exploitation of renewable energy resources poses great challenges regarding the manner in which they can be integrated into the modern electrical distribution infrastructure. To understand the difficulties of integration of Distributed Generation (DG) in electricity distribution network, the analyses and result of the effects on aspects of power quality are provided, as can be the problem of failure defects in networks and how DG grid connection affects voltage control at both medium-voltage (MV) and low-voltage (LV) levels. Results demonstrated that there was a communication system between all generators protective systems, a selective protective system, a tracking of perturbations system to isolate failure defects, and a phase control system between the generators and the network. Also synchronizing voltage regulation is crucial for guaranteeing the quality of the power supply. Currently, recent and modern technologies allow different services to share a single communications infrastructure while guaranteeing the required levels of security, reliability, and efficiency. This paper aims to provide a Smart City (SC) project, implemented in the city of Malaga, Spain, where the integration of the applications of Smart Grid (SG) and the Use Cases (UCs) for the different functionalities of SG has been developed. The SC architecture proposed envisions a hierarchical, distributed, and autonomous structure to address the challenge of smart distribution grids. As a result of this project, new levels of standardization of languages and protocols and new interconnection functions will be required. These functions will allow smart devices to recognize each other so that they can reconnect in case of failure regardless of the state of the network topology. In conclusion, renewable energy sources (RES) can be optimally integrated into the distribution grid. Generation can approach consumption through the installation of photovoltaic (PV) panels and mini-wind generators, with the reuse of electrical infrastructure. 2014 Elsevier Ltd.</t>
  </si>
  <si>
    <t>Ruofei (2013)</t>
  </si>
  <si>
    <t>Smart Grid Communication: Its Challenges and Opportunities</t>
  </si>
  <si>
    <t>The necessity to promote smart grid (SG) has been recognized with a strong consensus. The SG integrates electrical grids and communication infrastructures and forms an intelligent electricity network working with all connected components to deliver sustainable electricity supplies. Many advanced communication technologies have been identified for SG applications with a potential to significantly enhance the overall efficiency of power grids. In this paper, the challenges and applications of communication technologies in SG are discussed. In particular, we identify three major challenges to implement SG communication systems, including standards interoperability, cognitive access to unlicensed radio spectra, and cyber security. The issues to implement SG communications on an evolutional path and its future trends are also addressed. The aim of this paper is to offer a comprehensive review of state-of-the-art researches on SG communications.</t>
  </si>
  <si>
    <t>Rydin (2015)</t>
  </si>
  <si>
    <t>The financial entanglements of local energy projects</t>
  </si>
  <si>
    <t>There is currently an expansion of local energy initiatives, underpinned by the desire to reduce energy-related carbon emissions and in recognition of the importance of the local arena to achieving suchchange. Much of the research on these initiatives has been framed by a conventional economic approach,identifying barriers, drivers and incentives to explain their emergence (or not). Here a new economicsociological approach is taken which sees markets as socio-materially constructed and points to theimportance of tracing exchange flows and determining modalities of valuation for such exchanges. Arte-facts or market devices are seen to play a particular role in connecting actors and technologies withincoordinating institutional arrangements and offer the potential for making innovative projects conven-tional. These aspects are explored in four international case-studies from Wales, Sweden, Germany andUSA, mapping relations, identifying exchange flows, pinpointing how artefacts coordinate and showingthe multiple modalities of valuation involved in each case. Conclusions concerning the importance ofnegotiation against a market backdrop and rendering exchange flows more certain are drawn.</t>
  </si>
  <si>
    <t>S. (2006)</t>
  </si>
  <si>
    <t xml:space="preserve">Abstract Almost all the electricity currently produced in the UK is generated as part of a centralised power system designed around large fossil fuel or nuclear power stations. This power system is robust and reliable but the efficiency of power generation is low, resulting in large quantities of waste heat. The principal aim of this paper is to investigate an alternative concept: the energy production by small scale generators in close proximity to the energy users, integrated into microgrids. Microgrids—de-centralised electricity generation combined with on-site production of heat—bear the promise of substantial environmental benefits, brought about by a higher energy efficiency and by facilitating the integration of renewable sources such as photovoltaic arrays or wind turbines. By virtue of good match between generation and load, microgrids have a low impact on the electricity network, despite a potentially significant level of generation by intermittent energy sources. The paper discusses the technical and economic issues associated with this novel concept, giving an overview of the generator technologies, the current regulatory framework in the UK, and the barriers that have to be overcome if microgrids are to make a major contribution to the UK energy supply. The focus of this study is a microgrid of domestic users powered by small Combined Heat and Power generators and photovoltaics. Focusing on the energy balance between the generation and load, it is found that the optimum combination of the generators in the microgrid- consisting of around 1.4 kWp PV array per household and 45% household ownership of micro-CHP generators- will maintain energy balance on a yearly basis if supplemented by energy storage of 2.7 kWh per household. We find that there is no fundamental technological reason why microgrids cannot contribute an appreciable part of the UK energy demand. Indeed, an estimate of cost indicates that the microgrids considered in this study would supply electricity at a cost comparable with the present electricity supply if the current support mechanisms for photovoltaics were maintained. Combining photovoltaics and micro-CHP and a small battery requirement gives a microgrid that is independent of the national electricity network. In the short term, this has particular benefits for remote communities but more wide-ranging possibilities open up in the medium to long term. Microgrids could meet the need to replace current generation nuclear and coal fired power stations, greatly reducing the demand on the transmission and distribution network. </t>
  </si>
  <si>
    <t>Sabbah (2014)</t>
  </si>
  <si>
    <t>A Survey of Networking Challenges and Routing Protocols in Smart Grids</t>
  </si>
  <si>
    <t>Smart grids (SG) represent the next step in modernizing the current electric grid. In this structure, a communications network is combined with the power grid in order to gather information that can be used to increase the efficiency of the grid, reduce power consumption, and improve the reliability of services, among other numerous advantages. SG communication networks are unique in their large scale and the limited capabilities of nodes which present several challenges in the design of efficient routing protocols. This paper provides a comprehensive survey of the main networking challenges present in the design of SG communication networks, and some of the important routing protocols proposed to address those challenges. Various technologies and architectures proposed for routing in SGs are discussed. A detailed comparison of the protocols considered in this paper is also given, and key areas that require further investigation are highlighted.</t>
  </si>
  <si>
    <t>Sachs (2019)</t>
  </si>
  <si>
    <t>Framing Microgrid Design from a Business and Information Systems Engineering Perspective</t>
  </si>
  <si>
    <t>Microgrids are decentralized distribution networks that integrate distributed energy resources and balance energy generation and loads locally. The introduction of microgrids can help overcome the challenges of global energy systems. Despite this potential, the information systems domain has seen limited research on microgrids. This paper synthesizes research on elements of microgrids for electric energy. Interviewed experts maintain that technological microgrid solutions have been solidly developed; nevertheless, the lack of economic and business consideration is stalling their deployment. The authors argue that business and information systems engineering research can provide integrated perspectives that connect technology and markets. Consequently, the authors derive a framework from an extensive interdisciplinary literature review that structures the academic state of the art on microgrid design and could guide associated information systems research. The framework comprises four layers: energy technology and infrastructure, information and communication infrastructure, application systems, and governance. The authors evaluate the framework in interviews with 15 experts from industry and three from academia. Their feedback allows to iteratively refine the framework and point out research directions on microgrids in business and information systems engineering.</t>
  </si>
  <si>
    <t>Safdarian (2014)</t>
  </si>
  <si>
    <t>Distribution network reliability improvements in presence of demand response</t>
  </si>
  <si>
    <t>Demand response (DR) as a key integral part of the future smart grid is gaining a great and still growing focus of attention in nowadays electric power industries. However, many potential benefits of DR, although they have been envisioned to be significant, have not been yet thoroughly and quantitatively investigated. DR provides network operators with the opportunity to mitigate operational limit violations by load modification in place of load shedding when network reliability is jeopardised. This paper aims to comprehensively assess the potential impacts of DR on major attributes of service reliability in a residential distribution network. For doing so, firstly, load profiles for major residential appliances are extracted from grossly metered consumptions. Secondly, the flexibility associated with individual load profiles is estimated using the statistical data gathered through surveys and questionnaires. Thirdly, for every contingency, appliance level load profiles are modified based on their flexibilities such that the least possible interruption cost is realised. The obtained results are finally combined to calculate service reliability indices. The proposed framework is applied to Finnish distribution system and the obtained results demonstrate the efficiency and applicability of the proposed approach in real-world systems. The Institution of Engineering and Technology 2014.</t>
  </si>
  <si>
    <t>Saitou (2012)</t>
  </si>
  <si>
    <t>Development of large-scale energy storage systems and the strategy of global deployment</t>
  </si>
  <si>
    <t>NEC has been developing an energy storage system for industrial and grid use. We have been applying our expertise in this regard in developing the energy management system of the "Yokohama Smart City Project (YSCP)" selected as "Next-Generation Energy and Social Systems Demonstration Areas" implemented by the Ministry of Economy, Trade and Industry in Japan. We have also conducted the overseas field trials of a large-scale energy storage system using a lithium-ion battery technology in collaboration with the U.S. Electric Power Research Institute (EPRI). Furthermore, we have started to examine the introduction of an energy storage system for the Italian electricity company Enel and a self-sustained power supply system for the Indonesian islands.</t>
  </si>
  <si>
    <t>Sakis (2011)</t>
  </si>
  <si>
    <t>Smart grid technologies for autonomous operation and control</t>
  </si>
  <si>
    <t>This paper presents a new smart grid infrastructure for active distribution systems that will allow continuous and accurate monitoring of distribution system operations and customer utilization of electric power. The infrastructure allows a complete array of applications. The paper discusses four specific applications: a) protection against downed conductors; b) load levelization; c) loss minimization; and d) reliability enhancement. 2010 IEEE.</t>
  </si>
  <si>
    <t>Sanguinetti (2018)</t>
  </si>
  <si>
    <t>What’s energy management got to do with it? Exploring the role of energy management in the smart home adoption process</t>
  </si>
  <si>
    <t>There are high hopes for smart home technology to deliver Home Energy Management (HEM) solutions, including through smart thermostats, plugs, lights, switches, and appliances. However, adoption of these technologies is lagging behind expectations. Moreover, it is unclear how energy management features in the smart home consumer adoption process. We know there is technical potential for the smart home to support energy management, but we know little about the degree to which energy benefits interest consumers and motivate them to adopt smart home technologies relative to non-energy benefits such as security, comfort, and convenience, which could have implications for increasing rather than decreasing energy consumption. To that point, we know little about whether and how the energy management functionalities of smart home products are actually used by adopters. The present research investigated consumers’ knowledge of, attitudes toward, and experiences with smart home technologies that have energy management functionalities (smart HEMS), in order to assess barriers to adoption and to achieving purported energy benefits. Specifically, we studied shoppers at smart home retailers to gauge their existing awareness of and attitudes toward smart HEMS, and we analyzed Amazon customer reviews of smart HEMS to better understand early adopters’ motivations and experiences. Results revealed challenges to achieving energy benefits with existing products and marketing strategies, and implications for shaping the future of these technologies to achieve energy demand reductions and load shifting capabilities at scale for the smart home and smart grid of the future.</t>
  </si>
  <si>
    <t>Sanmukh (2018)</t>
  </si>
  <si>
    <t>Optimal Discrete Net-Load Balancing in Smart Grids with High PV Penetration</t>
  </si>
  <si>
    <t xml:space="preserve">Mitigating supply-demand mismatch is critical for smooth power grid operation. Traditionally, load curtailment techniques such as demand response have been used for this purpose. However, these cannot be the only component of a net-load balancing framework for smart grids with high PV penetration. These grids sometimes exhibit supply surplus, causing overvoltages. Currently, these are mitigated using voltage manipulation techniques such as Volt-Var Optimizations, which are computationally expensive, thereby increasing the complexity of grid operations. Taking advantage of recent technological developments that enable rapid selective connection of PV modules of an installation to the grid, we develop a unified net-load balancing framework that performs both load and solar curtailment. We show that when the available curtailment values are discrete, this problem is NP-hard and we develop bounded approximation algorithms. Our algorithms produce fast solutions, given the tight timing constraints required for grid operation, while ensuring that practical constraints such as fairness, network capacity limits, and so forth are satisfied. We also develop an online algorithm that performs net-load balancing using only data available for the current interval. Using both theoretical analysis and practical evaluations, we show that our net-load balancing algorithms provide solutions that are close to optimal in a small amount of time. </t>
  </si>
  <si>
    <t>Sareen (2019)</t>
  </si>
  <si>
    <t>Smart gridlock? Challenging hegemonic framings of mitigation solutions and scalability</t>
  </si>
  <si>
    <t>Urban energy transitions are key components of urgently requisite climate change mitigation. Promissory discourse accords smart grids pride of place within them. We employ a living lab to study smart grids as a solution geared towards upscaling and systematisation, investigate their limits as a climate change mitigation solution, and assess them rigorously as urban energy transitions. Our 18 month living lab simulates a household energy management platform in Bergen. Norway's mitigation focus promotes smart meter roll-out as reducing carbon emissions, by (i) unlocking efficiency gains, and (ii) increasing awareness for demand-side management. We problematise this discourse. Raising awareness encounters intractable challenges for smart grid scalability. Scattered efficiency gains constitute modest increments rather than the substantial change requisite for rapid mitigation. Whereas promissory smart grid discourse overlooks these ground-truthed limits, our findings caution against misplaced expectations concerning mitigation. We contest discursive enthusiasm on smart grids and argue for aligning local and systemic concerns before upscaling to avoid obscuring risks. Scaling up requires understanding and addressing interdependencies and trade-offs across scales. Focus group discussions and surveys with living lab participants who used sub-meter monitors to track real-time household electricity consumption data over an extended period show that technical issues and energy behaviour, as well as political economic and policy structures and factors, pose significant limits to smart grids. Urban strategies for climate change mitigation must be informed by this recognition. Our results indicate that upscaling relies on bottom-up popular acceptance of the salient technical, organisational and standardisation measures, but that measures to improve the democratic legitimacy of and participation in energy transitions remain weak. We highlight limits to smart grids as a standalone urban mitigation solution and call for a sharper focus on accompanying thrust areas for systematisation and scalability, such as renewable energy integration and grid coordination.</t>
  </si>
  <si>
    <t>Sarvapali (2011)</t>
  </si>
  <si>
    <t>Agent-based homeostatic control for green energy in the smart grid</t>
  </si>
  <si>
    <t>Sarwan (2019)</t>
  </si>
  <si>
    <t>Short Term Load Forecasting using Smart Meter Data</t>
  </si>
  <si>
    <t>Sauer (2012)</t>
  </si>
  <si>
    <t>Do Smart Cities Produce Smart Entrepreneurs?</t>
  </si>
  <si>
    <t>Living Labs aim to engage in user-centered design practices where users are included in their daily life environment as innovative agents. However, empirical insights in end user engagement in Living Lab practices are currently lacking. This article focuses on opening up this black box of user engagement by analyzing the involvement of a group of entrepreneurs in a Living Lab smart city pilot in Amsterdam, the Climate street. The goal of the article is to analyze how and to what extent the Climate street enabled the involved entrepreneurs to engage in bottom up innovation. Theoretically, the article explores this pilot from a Science and Technology Studies perspective, specifically its notion of the socio-technical network. The article concludes that user innovativeness was limited by the pre-configuration of the entrepreneur as lay tester rather than as an active user-innovator. Furthermore, it is suggested that the inherent tension in Living Lab practices between configuring users and actual user practices hampers user innovativeness in general. Granting users more agency and opening up Living Lab practices to daily life dynamics stimulates the transition from tester to innovator in a daily life setting and subsequently makes entrepreneurs more readily smart. [PUBLICATION ABSTRACT]</t>
  </si>
  <si>
    <t>Sbordone (2016)</t>
  </si>
  <si>
    <t>Reactive power control for an energy storage system: A real implementation in a Micro-Grid</t>
  </si>
  <si>
    <t>In last years, the power system operators are tackling many challenges for the renewable energies integration on the grid. Further, the expected increase of electrical demand due to the uncoordinated contemporary charging of a huge number of Electric Vehicles (EVs) can create chaotic phenomena with a negative impact especially on the distribution network. Help can be offered by the deployment of Smart Grid technologies, such as Smart Metering Systems (SMSs), Information and Communications Technology (ICT) and Energy Storage Systems (ESSs). In particular, in Micro-Grids, Battery ESSs (BESSs) can play a fundamental role and can become fundamental for the integration of EV fast charging stations and distributed generations. In this case the storage can have peak shaving, load shifting and power quality functions. The ESSs can provide ancillary services also on the grid as the reactive control to adjust the power factor. In the present paper, a monitoring control program to manage the reactive power of a real ESS in a Micro-Grid has been implemented. The system is a prototype, designed, implemented and now available at ENEA (Italian National Agency for New Technologies, Energy and Sustainable Economic Development) labs. A wide experimental activity has been performed on the prototype system in order to test this functionality for the integration in a bigger Smart Grid available at the same ENEA labs including the Micro-grid. The integration has been possible, thanks to the free ICT protocols used by the researchers and which are described here. The results of the experimental tests show that the system can have good performance to adjust the power factor in respect to the main distribution grid and an EV charging station. 2015 Elsevier Ltd. All rights reserved.</t>
  </si>
  <si>
    <t>Schutt (2013)</t>
  </si>
  <si>
    <t>Future electrical energy supply for the Isle of Pellworm</t>
  </si>
  <si>
    <t>The electric power generation, transmission and distribution are in a profound process of change, particularly related to the activities of the various regions. It is currently not clear enough for each region, what technical requirements and non-technical requirements for a successful operation of such a smart grid must be met. It is currently not known, how to build it up and what results can be achieved. This paper describes the key technical and non-technical aspects for the successful operation of a smart grid in a certain region. It takes into account the lessons learned from the activities for the development of a smart grid on the Isle of Pellworm.</t>
  </si>
  <si>
    <t>Scott (2016)</t>
  </si>
  <si>
    <t>Evaluating the impact of energy interventions: home audits vs. community events</t>
  </si>
  <si>
    <t>New Zealand's housing stock tends to be of low thermal quality that can adversely affect the health and well-being of occupants as well as costing more than necessary to heat. Householders need information and motivation to make material changes and adopt new practices to achieve warmer and more energy-efficient homes. This study compares two different types of energy interventions with householders in three different suburbs in Dunedin, New Zealand. Two suburbs received a home energy audit whereby an auditor surveyed each house and provided personalised advice. Householders in the third suburb took part in community energy events that included general advice and practical workshops. The impacts of these interventions were evaluated through pre- and post-intervention surveys and post-intervention interviews. Home energy audits were successful in encouraging change both behavioural and practical, where it was possible. The energy events promoted community engagement and awareness relating to energy-saving actions. Participant feedback suggests that a combination of both types of intervention may be most effective in promoting household change, beginning with energy events in communities before offering home energy audits. This would enable people to share their thoughts and concerns about energy with the support of their social networks and engender trust in the process, before offering personalised audits. Overall, the results show that interventions need to be correctly targeted to appropriate communities to be effective.</t>
  </si>
  <si>
    <t>Sean (2019)</t>
  </si>
  <si>
    <t>Building Virtual Power Meters for Online Load Tracking</t>
  </si>
  <si>
    <t>Sebastian (2016)</t>
  </si>
  <si>
    <t>An IDE for multimodal controls in smart buildings</t>
  </si>
  <si>
    <t>Sechilariu (2014)</t>
  </si>
  <si>
    <t>DC microgrid power flow optimization by multi-layer supervision control. Design and experimental validation</t>
  </si>
  <si>
    <t>Urban areas have great potential for photovoltaic (PV) generation, however, direct PV power injection has limitations for high level PV penetration. It induces additional regulations in grid power balancing because of lacking abilities of responding to grid issues such as reducing grid peak consumption or avoiding undesired injections. The smart grid implementation, which is designed to meet these requirements, is facilitated by microgrids development. This paper presents a DC microgrid (PV array, storage, power grid connection, DC load) with multi-layer supervision control which handles instantaneous power balancing following the power flow optimization while providing interface for smart grid communication. The optimization takes into account forecast of PV power production and load power demand, while satisfying constraints such as storage capability, grid power limitations, grid time-of-use pricing and grid peak hour. Optimization, whose efficiency is related to the prediction accuracy, is carried out by mixed integer linear programming. Experimental results show that the proposed microgrid structure is able to control the power flow at near optimum cost and ensures self-correcting capability. It can respond to issues of performing peak shaving, avoiding undesired injection, and making full use of locally produced energy with respect to rigid element constraints. 2014 Elsevier Ltd. All rights reserved.</t>
  </si>
  <si>
    <t>Seema (2015)</t>
  </si>
  <si>
    <t>A Framework for Evaluating the Costs and Benefits of Instrumentation in Smart Home Systems</t>
  </si>
  <si>
    <t>Sen (2018)</t>
  </si>
  <si>
    <t>Microgrid control: A comprehensive survey</t>
  </si>
  <si>
    <t>Present researches in power and energy fraternity are driven towards the realization of smart grid (SG) technologies. Microgrids (MGs) being regarded as elementary units of SG, has undergone rigorous research for more than one and a half decade now. It provides an integration platform for microsources (MSs), loads, storage devices and power electronics (PE) converters at demand premises forming a system of systems i.e. SoSs architecture. MGs mostly operated in grid-tied mode but during an emergency, are capable of standalone operation. Stability and operational control during both the modes are of utmost concern. Involvement of several control functionalities viz. normalcy of voltage and frequency, optimal power sharing, islanding detection etc., had been adhered in the literature. In spite of that, the real world implementation has not been of significant extent, that too even is far from having ideal MG characteristics, eligible for commercial usage. These technical obstacles need to be identified and dealt with. This paper provides a comprehensive survey of different control aspects of MGs, broadly classified under four control strategies: centralized, decentralized, distributed and hierarchical frameworks. Each scheme is reviewed in detail w.r.t the principles behind, their applicability and performances. It also identifies several research gaps and future trends therein. The technical barriers for real scale application and their solutions are also briefly discussed. And finally, a discussion on different integrated technologies for MGs, to realize SG features is also presented. 2018 Elsevier Ltd</t>
  </si>
  <si>
    <t>Seyfang (2013)</t>
  </si>
  <si>
    <t xml:space="preserve">A thousand flowers blooming? An examination of community energy in the UK </t>
  </si>
  <si>
    <t xml:space="preserve">Abstract Community energy has been proposed as a new policy tool to help achieve the transition to a low-carbon energy system, but the evidence base for this strategy is partial and fragmented. We therefore present new empirical evidence from the first independent UK-wide survey of community energy projects. Our survey investigates the objectives, origins and development of these groups across the UK, their activities and their networking activities as a sector. We also examine the strengths and weaknesses of these groups, along with the opportunities and threats presented by wider socioeconomic and political contexts, in order to improve understanding of the sector's potential and the challenges it faces. We highlight several key issues concerning the further development of the sector. First, this highly diverse sector is not reducible to a single entity; its multiple objectives need joined-up thinking among government departments. Second, its civil society basis is fundamental to its success at engaging local communities, and makes the sector quite distinct from the large energy companies these community groups are aiming to work alongside. There are inherent tensions and vulnerabilities in such a model, and limits to how much these groups can achieve on their own: consistent policy support is essential. </t>
  </si>
  <si>
    <t>Shaffer (2018)</t>
  </si>
  <si>
    <t>Urban Energy Systems and the Transition to Zero Carbon - Research and Case Studies from the USA and Europe</t>
  </si>
  <si>
    <t>Local community interests in achieving carbon neutral energy supplies continues to rise whether these are cities, counties, universities, aggregated communities, or businesses themselves. Continued growth in this interest will be necessary to meet global carbon reduction targets. This paper considers some of the drivers and challenges faced by different communities in the USA and Europe, using the authors' experience of different projects and initiatives to illustrate the points. The challenges identified include technical aspects of integrating existing systems with new renewable energy generation; short term financial pressures surpassing longer term environmental considerations; the inability to compare health, wellbeing and other social indicators with financial and environmental aspects; the difficulty in balancing the need for a viable business case with the needs of multiple stakeholders; and the need for transformational digital systems to become part of smart energy systems. An in-depth case study is provided for the University of California, Irvine campus which aims to reach carbon neutrality by 2025. The case study demonstrates the technical challenges of combining existing combined heat and power (CHP) systems with heating and cooling networks with local renewables. The results reveal that existing and new CHP and community thermal and power networks systems will need to operate in a much more dynamic fashion, which has implications on economics (reduced capacity factor, higher operating and maintenance costs) as well as on emission rates. This represents a challenge but innovative strategies are emerging to manage these dynamics including the use of thermal energy storage, experimental utility tariffs, improved part load operation of CHP systems, and the emergence of carbon capture techniques utilizing molten carbonate fuel cells. © 2018 The Authors. Published by Elsevier Ltd.</t>
  </si>
  <si>
    <t>Shahidehpour (2017)</t>
  </si>
  <si>
    <t>Networked Microgrids: Exploring the Possibilities of the IIT-Bronzeville Grid</t>
  </si>
  <si>
    <t>Bronzeville is a community located in the city of Chicago that features a diverse historic district with essential city services, residential housing, and educational institutions. The Bronzeville neighborhood houses the headquarters of the Chicago Police and Fire Department, De La Salle Institute, Illinois College of Optometry, Boulevard Care Center, Chicago Public Library, Pilgrim Baptist Church, Bronzeville Nursing and Living Center, Chicago Military Academy, Pentecostal Church, Perspectives Math Science Academy, and other institutions. The area provides an ideal location for the continued refinement and development of advanced electric power services, which can be demonstrated through the implementation of a community microgrid: the Bronzeville community microgrid (BCM). The BCM is the backbone of a planned community of the future, where residents and critical facilities enjoy a sustainable environment and utilize innovative smart grid products. The BCM can serve as a pilot project for demonstrating the merits of instituting Chicago as a smart city. Distribution automation devices capable of fault interruption and sectionalization will be strategically deployed so that a fault would only result in a local outage rather than an interruption to the entire area. The BCM operation will comprise several types of distributed energy resources (DER s). A battery energy storage system (BESS) located in close proximity to photovoltaic panels provides an effective means to mitigate the variability of renewable energy. The BESS is also effective in improving the power quality at customer sites.</t>
  </si>
  <si>
    <t>Networked microgrids</t>
  </si>
  <si>
    <t>Bronzeville is a community located in the city of Chicago that features a diverse historic district with essential city services, residential housing, and educational institutions. The Bronzeville neighborhood houses the headquarters of the Chicago Police and Fire Department, De La Salle Institute, Illinois College of Optometry, Boulevard Care Center, and Chicago Pulic Library, along with many other institutions. The area provides an ideal location for the continued refinement and development of advanced electric power services, which can be demonstrated through the implementation of a community microgrid, called the Bronzeville community microgrid (BCM). The BCM is the backbone of a planned community of the future, where residents and critical facilities enjoy a sustainable environment and utilize innovative smart grid products. The BCM can serve as a pilot project for demonstrating the merits of instituting Chicago as a smart city.</t>
  </si>
  <si>
    <t>Shailja (2014)</t>
  </si>
  <si>
    <t>WattShare: detailed energy apportionment in shared living spaces within commercial buildings</t>
  </si>
  <si>
    <t>Shanshan (2014)</t>
  </si>
  <si>
    <t>Research on Low-carbon Energy Management System of Intelligent Community</t>
  </si>
  <si>
    <t>The development of low-carbon energy economy has become common choice of the world to solve energy security and environmental issues in the context of climate change and energy issues. Carrying out construction of intelligent community becomes the key technology for optimizing energy efficiency of smart grid. This paper focuses on low-carbon energy management system of intelligent community, which including: construction mode, functional configuration and mode switching condition on low-carbon energy management system of intelligent community as well as the coordination between the upper and lower subsystem. These can provide reference technology solutions for energy management of intelligent community in China.</t>
  </si>
  <si>
    <t>Shanshan (2018)</t>
  </si>
  <si>
    <t>Optimal Scheduling of Integrated Energy System Combined with Demand Side Flexible Loads</t>
  </si>
  <si>
    <t>Shibata (2013)</t>
  </si>
  <si>
    <t>Redox flow batteries for the stable supply of renewable energy</t>
  </si>
  <si>
    <t>Renewable energies, such as solar and wind power, are increasingly being introduced as alternative energy sources on a global scale toward a low-carbon society. For the next generation power network, which uses a large number of these distributed power generation sources, energy storage technologies will be indispensable. Among these technologies, battery energy storage technology is considered to be most viable. Sumitomo Electric Industries, Ltd. has developed a redox flow battery system suitable for large scale energy storage, and carried out several demonstration projects on the stabilization of renewable energy output using the redox flow battery system. This paper describes the advantages of the redox flow battery and reviews the demonstration projects.</t>
  </si>
  <si>
    <t>Shijia (2013)</t>
  </si>
  <si>
    <t>Demo abstract: saving energy in smart commercial buildings through social gaming</t>
  </si>
  <si>
    <t>Shubhani (2018)</t>
  </si>
  <si>
    <t>EnergyChain: Enabling Energy Trading for Smart Homes using Blockchains in Smart Grid Ecosystem</t>
  </si>
  <si>
    <t>Shweta (2013)</t>
  </si>
  <si>
    <t>Constrained tâtonnement for fast and incentive compatible distributed demand management in smart grids</t>
  </si>
  <si>
    <t xml:space="preserve">Growing fuel costs, environmental awareness, government directives, an aggressive push to deploy Electric Vehicles (EVs) (a single EV consumes the equivalent of 3 to 10 homes) have led to a severe strain on a grid already on the brink. Maintaining the stability of the grid requires automatic agent based control of these loads and rapid coordination between them. In the literature, a number of iterative pricing, signaling and tâtonnement (or bargaining) approaches have been proposed to allow smart homes, storage devices and the autonomous agents that control them to be responsive to the state of the grid in a distributed manner. These existing approaches are not scalable due to slow convergence and moreover the approaches are not incentive compatible. In this paper, we present a tâtonnement framework for resource allocation among intelligent agents in the smart grid, that non-trivially generalizes past work in this area. Our approach based on the work in server load balancing involves communicating carefully chosen, centrally verifiable constraints on the set of actions available to agents and cost functions, leading to distributed, incentive compatible protocols that converge in a constant number of iterations, independent of the number of users. These protocols can work on the top of prior approaches and result in a substantial speed-up, while ensuring that it is in the best interests of the agents to be truthful. We demonstrate this theoretically and through extensive simulations for three important scenarios that have been discussed in the literature. We extend the techniques to account for capacity limits in each time slot, the EV charging problem and the distributed storage control problem. We establish the generality and usefulness of this technique and making the case that it should be incorporated into future smart grid protocols. </t>
  </si>
  <si>
    <t>Shwetak (2010)</t>
  </si>
  <si>
    <t>The design and evaluation of an end-user-deployable, whole house, contactless power consumption sensor</t>
  </si>
  <si>
    <t>We present the design, development, and evaluation of an end-user installable, whole house power consumption sensing system capable of gathering accurate real-time power use that does not require installing a current transformer around the electrical feeds in a home. Rather, our sensor system offers contactless operation by simply placing it on the outside of the breaker panel in a home. Although there are a number of existing commercial systems for gathering energy use in a home, almost none can easily and safely be installed by a homeowner (especially for homes in the U.S.). Our approach leverages advances in magnetoresistive materials and circuit design to allow contactless operation by reliably sensing the magnetic field induced by the 60 Hz current and a closed loop circuit allows us to precisely infer the power consumption in real-time. The contribution of this work is an enabling technology for researchers in the fields of Ubiquitous Computing and Human-Computer Interaction wanting to conduct practical large-scale deployments of end-user-deployable energy monitoring applications. We discuss the technical details, the iterative design, and end-user evaluations of our sensing approach.</t>
  </si>
  <si>
    <t>Siano (2014)</t>
  </si>
  <si>
    <t>Demand response and smart grids-A survey</t>
  </si>
  <si>
    <t>The smart grid is conceived of as an electric grid that can deliver electricity in a controlled, smart way from points of generation to active consumers. Demand response (DR), by promoting the interaction and responsiveness of the customers, may offer a broad range of potential benefits on system operation and expansion and on market efficiency. Moreover, by improving the reliability of the power system and, in the long term, lowering peak demand, DR reduces overall plant and capital cost investments and postpones the need for network upgrades. In this paper a survey of DR potentials and benefits in smart grids is presented. Innovative enabling technologies and systems, such as smart meters, energy controllers, communication systems, decisive to facilitate the coordination of efficiency and DR in a smart grid, are described and discussed with reference to real industrial case studies and research projects. [All rights reserved Elsevier].</t>
  </si>
  <si>
    <t>Sidebotham (2015)</t>
  </si>
  <si>
    <t>Customer-Led Network Revolution. Project Closedown Report</t>
  </si>
  <si>
    <t>EXECUTIVE SUMMARY The Customer-Led Network Revolution (CLNR) has successfully delivered an ambitious programme of work over a four-year period. Although principally funded by the Low Carbon Networks fund for the benefit of electricity distribution network customers, it has produced learning that offers important insights to policy makers and the broader energy industry as we seek to address the challenges caused by the decarbonisation of society in the period to 2050. A significant investment of £31m has been made in trialling a range of customer and network flexibility techniques to deliver increased network capacity at least cost to customers. This has resulted in a rich body of knowledge completed at end December 2014 with net benefits estimated in the range £5bn to £26bn in the period 2020 to 2050 (range dependent on different DECC low carbon technology take-up scenarios). However, the learning and benefit does not stop there. The insights generated on CLNR will act as a springboard for Northern Powergrid, its partners and other parties to ensure that the development of smarter grids continues to make effective progress. THE PROJECT HAS DELIVERED IMPRESSIVELY – WITH REAL CUSTOMERS ON REAL NETWORKS CLNR was a major smart grid demonstration project which brought together the key stakeholders in the electricity system (customers, energy suppliers and distributors) developing innovative technologies and commercial arrangements. In addition to the integration of people, processes and technology, this is one of the most significant trials undertaken in GB of customer electricity practices and attitudes (particularly domestic and small and medium enterprises). The following provide an overview of the scope, scale and achievements of the CLNR project: The CLNR customer trials involved ca. 11,000 domestic, 2,000 SME, industrial &amp; commercial (I&amp;C) and distributed generation customers • Domestic participants included ca. 650 on time of use (ToU) tariffs, 380 with heat pumps, 470 with solar photovoltaic (PV) panels and 160 electric vehicle (EV) users. • 16 I&amp;C customers provided a total of 17MW of demand side response (DSR) in trials for large scale fast reserve. • A wealth of customer insight and analysis undertaken by Durham University from ca. 1,250 surveys and ca. 250 face-to-face interviews completed with more than 130 customers. • We have published customer load and generation profiles based on data we collected with profiles for various subgroups such as customers with solar PV, heat pumps or on ToU tariffs. CLNR has been one of the most extensive network technology integration trials undertaken • The active network management (ANM) system deployed for CLNR is one of the most sophisticated wide area control schemes in operation in Europe - using real-time monitoring inputs, plus state estimation and optimisation rather than relying on pre-programmed rules. • We installed and commissioned a range of novel network technologies and undertook ca. 200 trials of the electrical energy storage (EES), enhanced automatic voltage control (EAVC), real-time thermal rating (RTTR) and demand side response (DSR) interventions deploying the interventions singly and in combinations under the control of the ANM system. • Over 100 operational and control staff were trained to support the safe and reliable operation of the network equipment in the four trial zones. EA Technology Limited and the University of Durham, 2015 • Newcastle University created advanced modelling techniques that predicted and validated the physical trials and facilitated the scaling up of the learning for GB-wide application. CLNR has delivered significant learning and leaves a comprehensive legacy • We published our network trial data demonstrating the performance of the various network technologies trialled, making this available to other DNOs and researchers. • The costs and benefits for the solutions trialled have been presented in templates for the Transform® model - enabling all DNOs to understand the benefits by using this industry standard forecasting tool for the integration of low-carbon technologies. • Recommendations were made to update UK electricity industry technical network planning standards. • The partnership with energy supplier (British Gas) delivered important insights into potential future commercial arrangements and learning on the practicalities of delivering end solutions that are compatible with customers’ needs. • We developed practical DNO ‘how to’ guidance including the prototype NPADDS (Network Planning and Design Decision Support) tool, policy and technical recommendations, and application guides for equipment, training materials and lessons learnt reports. Key project learning was shared at over 50 external industry forums and conferences including the Smart Grid Forum, the Energy and Climate Change Select Committee, international conferences and in peer-reviewed papers for the IEEE Transactions on Power Systems and Applied Energy journals. • We communicated with our stakeholders through press and social media channels and via a monthly e-news bulletin sent to our 900+ opt-in mailing list subscribers.</t>
  </si>
  <si>
    <t>Silvast (2018)</t>
  </si>
  <si>
    <t>Who `Uses' Smart Grids? The Evolving Nature of User Representations in Layered Infrastructures</t>
  </si>
  <si>
    <t>This article addresses the anticipated use and users of smart energy technologies and the contribution of these technologies to energy sustainability. It focuses on smart grids and smart energy meters. Qualitative accounts given by European technology developers and experts reveal how they understand the final use and social impacts of these technologies. The article analyzes these accounts and compares the UK's smart meter rollout with experiences from other European countries, especially Finland, to provide insights into the later adoption stages of smart energy and how its impacts have evolved. The analysis highlights significant differences in the likely intensity and manner of user engagement with smart grids and meters: depending first on whether we are considering existing technologies or smart technologies that are expected to mature sometime in the next decade, and second on whether the `user' is the user of smart meters or the user of an entire layer of new energy services and applications. By deploying the strategic approach developed in the article, smart grid developers and experts can give more explicit attention to recognizing the descriptions of `users' in smart-grid projects and to the feasibility of these expectations of `use' in comparison to the possibilities and limits of energy services and applications in different country contexts. The examination of user representations can also point out the need for further technology and service development if some of the envisioned user profiles and user actions appear unrealistic for presently available technologies.</t>
  </si>
  <si>
    <t>Simeoni (2018)</t>
  </si>
  <si>
    <t>Planning and design of sustainable smart multi energy systems. The case of a food industrial district in Italy</t>
  </si>
  <si>
    <t>To maximize the environmental performance of the energy systems, a paradigm change towards the concept of smart multi energy systems is needed. Optimal planning, design and operation of such energy systems, which efficiently integrate different energy sources, vectors and needs, is intrinsically a multi-objective problem in terms of sustainability. In this study, a decision support system based on performance indicators and Pareto multi-objective optimization is developed. System design combines renewable energy sources and combined cooling heat and power serving a cluster of firms through district energy distribution networks. Results show that the model enables the analysis of the trade-off between the different objective functions, allowing to identify the optimal energy systems layout through the selection of the proper size of the generation units. It also provides design directions such as the thermal energy storage capacity. The case study evidences that the smart energy systems concept can really represent a main opportunity to industrial districts both from the sustainability and the competitiveness perspective. Research also suggests that some financial incentives should be studied so that the solution providing the largest energy saving and carbon dioxide emission reduction could improve its economic attractiveness. [All rights reserved Elsevier].</t>
  </si>
  <si>
    <t>Simmhan (2013)</t>
  </si>
  <si>
    <t>Cloud-based software platform for big data analytics in smart grids</t>
  </si>
  <si>
    <t>This article focuses on a scalable software platform for the Smart Grid cyber-physical system using cloud technologies. Dynamic Demand Response (D2R) is a challenge-application to perform intelligent demand-side management and relieve peak load in Smart Power Grids. The platform offers an adaptive information integration pipeline for ingesting dynamic data; a secure repository for researchers to share knowledge; scalable machine-learning models trained over massive datasets for agile demand forecasting; and a portal for visualizing consumption patterns, and validated at the University of Southern California's campus microgrid. The article examines the role of clouds and their tradeoffs for use in the Smart Grid Cyber-Physical Sagileystem.</t>
  </si>
  <si>
    <t>Simon (2017)</t>
  </si>
  <si>
    <t>The core enabling technologies of big data analytics and context-aware computing for smart sustainable cities: a review and synthesis</t>
  </si>
  <si>
    <t>Data sensing, information processing, and networking technologies are being fast embedded into the very fabric of the contemporary city to enable the use of innovative solutions to overcome the challenges of sustainability and urbanization. This has been boosted by the new digital transition in ICT. Driving such transition predominantly are big data analytics and context-aware computing and their increasing amalgamation within a number of urban domains, especially as their functionality involve more or less the same core enabling technologies, namely sensing devices, cloud computing infrastructures, data processing platforms, middleware architectures, and wireless networks. Topical studies tend to only pass reference to such technologies or to largely focus on one particular technology as part of big data and context-aware ecosystems in the realm of smart cities. Moreover, empirical research on the topic, with some exceptions, is generally limited to case studies without the use of any common conceptual frameworks. In addition, relatively little attention has been given to the integration of big data analytics and context-aware computing as advanced forms of ICT in the context of smart sustainable cities. This endeavor is a first attempt to address these two major strands of ICT of the new wave of computing in relation to the informational landscape of smart sustainable cities. Therefore, the purpose of this study is to review and synthesize the relevant literature with the objective of identifying and distilling the core enabling technologies of big data analytics and context-aware computing as ecosystems in relevance to smart sustainable cities, as well as to illustrate the key computational and analytical techniques and processes associated with the functioning of such ecosystems. In doing so, we develop, elucidate, and evaluate the most relevant frameworks pertaining to big data analytics and context-aware computing in the context of smart sustainable cities, bringing together research directed at a more conceptual, analytical, and overarching level to stimulate new ways of investigating their role in advancing urban sustainability. In terms of originality, a review and synthesis of the technical literature has not been undertaken to date in the urban literature, and in doing so, we provide a basis for urban researchers to draw on a set of conceptual frameworks in future research. The proposed frameworks, which can be replicated and tested in empirical research, will add additional depth and rigor to studies in the field. In addition to reviewing the important works, we highlight important applications as well as challenges and open issues. We argue that big data analytics and context-aware computing are prerequisite technologies for the functioning of smart sustainable cities of the future, as their effects reinforce one another as to their efforts for bringing a whole new dimension to the operating and organizing processes of urban life in terms of employing a wide variety of big data and context-aware applications for advancing sustainability.</t>
  </si>
  <si>
    <t>Simonov (2013)</t>
  </si>
  <si>
    <t>Event-driven communication in smart grid</t>
  </si>
  <si>
    <t>The event-driven electricity metering method makes visible both processes and their components. It enables the detection and better understanding of processes that vary energy flows. The newly obtained process knowledge is shared grid-wide using communication channels. The changes in energy exchanges (processes) originate new information flows in smart grid. We use internal metering data to obtain meta-information needed to reduce said data flows. The paper explains the use of an event-driven communication method in metering. 1997-2012 IEEE.</t>
  </si>
  <si>
    <t>Simpson (2017)</t>
  </si>
  <si>
    <t>Network operators and the transition to decentralised electricity: An Australian socio-technical case study</t>
  </si>
  <si>
    <t>A socio-technical transitions theory approach is used to consider the extent to which network operators in Western Australia are perceived as facilitating, or blocking, a transition towards a distributed generation-based network. A total of 48 semi-structured, in-depth interviews with community, industry and government representatives were performed in 2015. This research finds that network operators are perceived as pushing back on distributed generation by increasing the complexity, cost and unreliability of connection applications, by restricting further connection of distributed generation to the network, and by requiring consumers to invest in technology for grid protection. Interview respondents suggest network operators do this because: distributed generation creates technical issues at the distribution-scale of the network; distributed generation can reduce financial revenue for the network operator; as a response to a lack of strategic direction on how network operators should respond to distributed generation; and due to a risk averse engineering culture that rejects the unknown. Government intervention may be required to direct network operators to address technical implications of increased distributed generation and redevelop tariff models to allow fair cost recovery of network assets. However, government intervention may lead to adverse outcomes, including in relation to the cost-recovery of state-owned assets. 2017 Elsevier Ltd</t>
  </si>
  <si>
    <t>Skjolsvold (2017)</t>
  </si>
  <si>
    <t>Users, design and the role of feedback technologies in the Norwegian energy transition: an empirical study and some radical challenges</t>
  </si>
  <si>
    <t>In this paper we explore the interaction between new smart energy feedback technologies and households. Based on in-depth qualitative video interviews with participants in two smart grid demonstration projects, the paper analyses how smart technology become integrated in the day-to-day activities of these households - how they interpreted and understood the technology, and how the technology became interwoven in processes of social learning. We have identified four kinds of relational re-arrangements that the feedback caters for: knowledge re-arrangements, material re-arrangements, social re-arrangements and routine re-arrangements. The re-arrangements illustrate how the technologies' affordances open up for certain kinds transformative action, while sealing off options for others. The exercise points to some radical design challenges, and we suggest seeing both technology design and electricity use as situated practice in need of infrastructural support. [All rights reserved Elsevier].</t>
  </si>
  <si>
    <t>Smale (2019)</t>
  </si>
  <si>
    <t>Householders co-managing energy systems: space for collaboration?</t>
  </si>
  <si>
    <t>The potential role of households as co-managers of energy in smart grids is widely discussed in the social science literature. Much remains uncertain about the social relations and practices emerging around novel smart grid technologies and their contribution to sustainability. Drawing on 14 show-and-tell home tours with householders in a smart grid trial, an analysis is presented of how home energy management (HEM) is performed in everyday life. The focus is on three technologies: monitoring technologies, smart heat pumps and home batteries. How and why householders do (not) engage with energy management during the pilot project is described. When householders participate in HEM practices, they gain energy management understandings and an awareness of smart grid objectives. Since HEM practices are shared between householders and actors from the energy provision system, they display particular ways of distributing responsibilities, power and agency over technologies, experts and householders. The time and space granted to these three smart grid technologies are shown to depend on the trust relationships between householders and the more or less absent providers of technologies and services. These insights emphasize the need to develop smart grid solutions reflexively with respect to the different spaces and practices in households in which they operate. 2018, 2018 The Author(s). Published by Informa UK Limited, trading as Taylor &amp; Francis Group.</t>
  </si>
  <si>
    <t>Smruti (2018)</t>
  </si>
  <si>
    <t>Energy efficient scheduling in IoT networks</t>
  </si>
  <si>
    <t>Soares (2017)</t>
  </si>
  <si>
    <t>A review on current advances in the energy and environmental performance of buildings towards a more sustainable built environment</t>
  </si>
  <si>
    <t>Nowadays, debates addressing climate change, fossil fuels depletion and energy security highlight the need for a more sustainable built environment in order to reduce energy consumption and emission trends in the buildings sector. Meeting these targets is a challenge that calls for innovative research to improve the use of renewable energy sources, new technologies, and holistic tools and methodologies. Such research should integrate the dynamics and main drivers of energy supply and demand in buildings to support new policies, plans and actions towards lowering the built environment burdens. This paper brings together ten research topics concerning the energy and environmental performance of buildings, which can support a shift towards a more sustainable built environment. Background information and state of the art literature on the covered research topics is briefly summarized, gaps are identified and guidelines for future research are provided. The selected topics cover different stages along the lifetime of buildings (from design and operation, to retrofitting and end-of-life), different scale approaches (from building elements/components, to the building, district and urban scales), and different methods to assess the energy and environmental performance of buildings (life-cycle assessment, generative design methods and retrofitting tools). Other topics are discussed such as: nearly zero-energy buildings, the control of domestic energy resources in smart grid scenarios, the need to include end-users' behaviors in the dynamics of energy demand, the advantages of improving thermal storage by using phase change materials, the importance of reducing heating and cooling energy demand (maintaining indoor thermal comfort), and the optimization of heating and cooling fluids, and their system control. [All rights reserved Elsevier].</t>
  </si>
  <si>
    <t>Sohaib (2016)</t>
  </si>
  <si>
    <t>A low cost smart energy monitoring and control system for smart buildings</t>
  </si>
  <si>
    <t>With the global energy demand to rise significantly in future, the onus is to reduce energy wastage by employing real-time energy-consumption monitoring and control. In this work, an energy consumption measuring plug is designed and developed which monitors and controls energy usage of appliances in real-time. The design itself is based on low-cost, commercially available hardware such as ADE7753 energy meter IC, ATmega8 microcontroller, current sensor, etc. The monitoring system developed has shown low average error rate of 0.66 % in power measurement when compared to commercially deployed energy meters, hence proving its accuracy. The analysis of individual feedback on energy usage based on these smart monitors is being carried out as part of a five weeks field trial. In these five weeks of trial, the proposed system has led to about 12% reduction in average power consumption when compared with legacy systems that do not involve smart monitoring systems. © 2016, Institution of Engineering and Technology. All rights reserved.</t>
  </si>
  <si>
    <t>Song (2016)</t>
  </si>
  <si>
    <t>A Review on Development Practice of Smart Grid Technology in China</t>
  </si>
  <si>
    <t>Smart grid has become an inexorable trend of energy and economy development worldwide. Since the development of smart grid was put forward in China in 2009, we have obtained abundant research results and practical experiences as well as extensive attention from international community in this field. This paper reviews the key technologies and demonstration projects on new energy connection forecast, energy storage, smart substation, disaster prevention and reduction for power transmission lines, flexible DC transmission, distribution automation, distributed generation access into micro grid, smart power consumption, the comprehensive demonstration of power distribution and utilization, smart power dispatching and control system, communication network and information platform in China, systematically, on the basis of 5 fields, i.e., renewable energy integration, smart power transmission and transformation, smart power distribution and consumption, smart power dispatching and control system and information and communication platform. Meanwhile, it also analyzes and compares the developmental level of similar technologies abroad, and provides an outlook on the future development trends of various technologies.</t>
  </si>
  <si>
    <t>Song (2017)</t>
  </si>
  <si>
    <t>Web of Cell Architecture-New Perspective for Future Smart Grids</t>
  </si>
  <si>
    <t>To meet the pressing demand for massive distributed energy resources to join the grid, a brand new control architecture-Web of Cell architecture is introduced for power system in the context of smart grid. Its concept is explained and the features are summarized first. Then, after a comparison between the Web of Cell architecture and the centralized control architecture, between cell and microgrid, and also between cell and active distribution network, the advantages and feasibility of the Web of Cell architecture in future power system are fully reflected. Further analysis of voltage and frequency control structure and operating modes of the Web of Cell are carried out, and key technical issues pointed out. Finally, subsequent developments and research directions of the new architecture are prospected to provide advice and suggestions for future smart grid. 2017 Automation of Electric Power Systems Press.</t>
  </si>
  <si>
    <t>Sophie (2019)</t>
  </si>
  <si>
    <t>The photovoltaic installation process and the behaviour of photovoltaic producers in insular contexts: the French island example (Corsica, Reunion Island, Guadeloupe)</t>
  </si>
  <si>
    <t>This article presents and discusses the results of a study of small photovoltaic (PV) producers in the context of energy production on non-interconnected French islands (Corsica, Guadeloupe, Reunion Island). We analyse the propensity of islanders to install photovoltaic panels and to change their energy-consumption habits, i.e. to reduce their use of energy or to allow the electricity grid to manage their batteries. This meant interviewing them about their willingness to shift from the role of consumer to that of “prosumer”. The analysis is part of the sociotechnical approach which suggests that decentralised production encourages people to change their attitudes towards energy when they produce it themselves. It is based on interviews (47) and on questionnaires (142) submitted to PV producers who sell their entire production (full sale) or their surplus after self-consumption to Electricité de France (EDF) and who own a storage battery. We find that the interviewees’ representations of the electricity grid and locally used energies were marked by the insular nature of their land. Due to the power cuts and the voltage variations that they endure on a daily basis, the interviewees are fully aware of their island’s limited production capacity. The producers we met aspire to a level of comfort that conflicts with their awareness of the limits of the local production system. Our findings indicate that the fact of becoming a PV electricity producer is a response to a common desire for energy autonomy (in relation to fossil fuels, power cuts or electricity bills). This reaching for autonomy is not the same as a desire to break away from the electricity grid. It provides the opportunity to redefine the role of PV producers in tomorrow’s electricity system. This observation calls for comparative studies in order to determine whether these results are tied to insular contexts or if they can be extended elsewhere.</t>
  </si>
  <si>
    <t>Sornes (2017)</t>
  </si>
  <si>
    <t>Analysis of the impact resolution has on load matching in the Norwegian context</t>
  </si>
  <si>
    <t>Generation of energy at building level has an increasing interest in Norway, as in rest of Europe. Load matching is the correlation between the buildings generation and load, which in most cases aims at optimization of the amount of self-consumption. When analysing generation in relation to load, it is of interest to study the choice of resolution and what impact this has on load match indicators. This study analyses the importance of choosing the right resolution, starting with hourly measurements, and going down towards one-minute resolution. Monitoring resolution has a significant impact on both the type of monitoring equipment and the data storage capacity needed. If the impact of lower resolution is small, less complex monitoring systems can be installed in projects that are not sensible to the uncertainty caused by the lack of minute-based data. Norwegian case studies with solar power production gives data to the analysis, studying a nursing home in Oslo called Okern Sykehjem. The nursing home has been a pilot building in the European Fp7 research project ZenN, Nearly Zero Energy Neighbourhood (2012-2017), which led to the installation of 130 kW solar power panels while going through a large renovation process. Generation and load have been monitored with high-resolution since 2015 and this gives useful insight into the effect of high-resolution data monitoring compared to hourly-resolution monitoring. Resulting graphs shows that by collecting data on a daily basis will give a wrong impression on self-consumption and self-generation by about 20% compared to hourly based data. The difference between minute based and hourly based resolution is relatively small (6%). [All rights reserved Elsevier].</t>
  </si>
  <si>
    <t>Sourajit (2018)</t>
  </si>
  <si>
    <t>SmartPeak: Peak Shaving and Ambient Analysis For Energy Efficiency in Electrical Smart Grid</t>
  </si>
  <si>
    <t>Sovacool (2019)</t>
  </si>
  <si>
    <t>Decarbonization and its discontents: a critical energy justice perspective on four low-carbon transitions</t>
  </si>
  <si>
    <t>Low-carbon transitions are often assumed as positive phenomena, because they supposedly reduce carbon emissions, yet without vigilance, there is evidence that they can in fact create new injustices and vulnerabilities, while also failing to address pre-existing structural drivers of injustice in energy markets and the wider socio-economy. With this in mind, we examine four European low-carbon transitions from an unusual normative perspective: that of energy justice. Because a multitude of studies looks at the co-benefits of renewable energy, low-carbon mobility, or climate change mitigation, we instead ask in this paper what are the types of injustices associated with low-carbon transitions? Relatedly, in what ways do low-carbon transitions worsen social risks or vulnerabilities? Lastly, what policies might be deployed to make these transitions more just? We answer these questions by first elaborating an “energy justice” framework consisting of four distinct dimensions—distributive justice (costs and benefits), procedural justice (due process), cosmopolitan justice (global externalities), and recognition justice (vulnerable groups). We then examine four European low-carbon transitions—nuclear power in France, smart meters in Great Britain, electric vehicles in Norway, and solar energy in Germany—through this critical justice lens. In doing so, we draw from original data collected from 64 semi-structured interviews with expert participants as well as five public focus groups and the monitoring of twelve large internet forums. We document 120 distinct energy injustices across these four transitions, including 19 commonly recurring injustices. We aim to show how when low-carbon transitions unfold, deeper injustices related to equity, distribution, and fairness invariably arise.</t>
  </si>
  <si>
    <t>Spanyol (2012)</t>
  </si>
  <si>
    <t>Smart meter data: A behavioural marketer's dream?</t>
  </si>
  <si>
    <t>Spencer ()</t>
  </si>
  <si>
    <t>Developing the smarter grid: The role of industrial and commercial and distributed generation customers</t>
  </si>
  <si>
    <t>The Customer-Led Network Revolution The Customer-Led Network Revolution project, funded via the Low Carbon Networks Fund, was a smart grid project led by Northern Powergrid in partnership with British Gas, Durham University, Newcastle University and EA Technology. It was designed to test a range of customer-side solutions (innovative tariffs and load control incentives) alone and in combination with network-side technology (including voltage control, real time thermal rating and storage). The project was designed to deliver robust learning that would be applicable to a high percentage of GB networks and demographic groups. More than 13,000 domestic, SME, industrial and commercial customers and merchant generators took part in the project, which involved the trialling of innovative smart grid solutions on the Northern Powergrid electricity network and the trialling of novel commercial arrangements to encourage customer flexibility. Learning from the project will help distribution network operators (DNOs) find cost-effective ways to manage the introduction of low carbon technologies like solar PV, heat pumps and electric vehicles and ensure customers continue to receive a safe, secure and affordable electricity supply now, and in a low carbon future. The project tested the flexibility in the ways customers generate and use electricity and how DNOs can find ways to reduce customers’ energy costs and carbon footprint in the years to come. The project was designed to predict future loading patterns as the UK moves towards a low-carbon future and to research novel network and commercial tools and techniques and to establish how they can be integrated to accommodate the growth of low carbon technologies in the most efficient manner. The project trialled new network monitoring techniques to measure power flow, voltage and harmonics, trialling alternative smarter solutions that employ active network management and customer engagement to increase network capacity and/or modify load patterns, and it developed new planning and design decision support tools for engineers.</t>
  </si>
  <si>
    <t>Sridhar (2012)</t>
  </si>
  <si>
    <t>Cyber-physical system security for the electric power grid</t>
  </si>
  <si>
    <t>The development of a trustworthy smart grid requires a deeper understanding of potential impacts resulting from successful cyber attacks. Estimating feasible attack impact requires an evaluation of the grid's dependency on its cyber infrastructure and its ability to tolerate potential failures. A further exploration of the cyber-physical relationships within the smart grid and a specific review of possible attack vectors is necessary to determine the adequacy of cybersecurity efforts. This paper highlights the significance of cyber infrastructure security in conjunction with power application security to prevent, mitigate, and tolerate cyber attacks. A layered approach is introduced to evaluating risk based on the security of both the physical power applications and the supporting cyber infrastructure. A classification is presented to highlight dependencies between the cyber-physical controls required to support the smart grid and the communication and computations that must be protected from cyber attack. The paper then presents current research efforts aimed at enhancing the smart grid's application and infrastructure security. Finally, current challenges are identified to facilitate future research efforts. 2012 IEEE.</t>
  </si>
  <si>
    <t>Srinivasan (2016)</t>
  </si>
  <si>
    <t>Analyzing Energy Usage on a City-scale using Utility Smart Meters</t>
  </si>
  <si>
    <t>Srivastava (2017)</t>
  </si>
  <si>
    <t>Experience with a multidisciplinary, team-taught smart grid cyber infrastructure course</t>
  </si>
  <si>
    <t>Electric power systems are going through a major upgrade with the integration of advanced technologies to enable the smarter electric grid (SEG). The SEG will use information and communications technology to have enhanced controllability and will become more interactive. This ongoing change also necessitates educating professionals and future generation of engineers to manage evolving complexity of the electric grid. This paper presents experiences in the design and teaching of a unique multidisciplinary team-taught course on smart grid cyber infrastructure to provide a new generation of engineers with a solid foundation of smart grid concepts and their associated challenges. This paper identifies the course topics covered, learning objectives, and assessment activities for the class as well as lessons learned based on course evaluations obtained from multiple offerings. All of the course material is available in public domain and can be easily adopted at another educational institution. 1969-2012 IEEE.</t>
  </si>
  <si>
    <t>Stanley (2018)</t>
  </si>
  <si>
    <t>Time-synchronized data collection in smart grids through IPv6 over BLE</t>
  </si>
  <si>
    <t>Steele (2019)</t>
  </si>
  <si>
    <t>Railway smart grids: Drivers, benefits and challenges</t>
  </si>
  <si>
    <t>Smart grids are considered to be the next generation of electricity supply systems, capable of increasing supply reliability, availability and energy efficiency through the use of information and communication technologies. Despite these advantages, however, the development of smart grids in rail has lagged behind the domestic sector and other industries, only recently becoming a focus of the future railway. Generally speaking, the technologies suitable for railway smart grids are already being used in other sectors, but the unique socio-political and technological environment of rail makes their implementation challenging. This review explores smart grids in the rail context, focusing on the specific drivers, benefits and challenges for the development of railway smart grids. The necessity of rail as a future transport mode is highlighted, before the following drivers and their related benefits are explored: fossil-fuel reliance, supply reliability, customer participation and the nature of rail traction demand. Finally, the railway power supply system is described and a simple railway smart grid architecture introduced before seven technical challenges are presented against the rail background. These are: interfacing new equipment, electromagnetic compatibility, developing communications, distributed generation, cybersecurity, data and standardisation and regulation. It is hoped that this review will stimulate discussion in the field of railway smart grids and direct research into addressing the railway specific challenges hindering smart grid implementation. IMechE 2018.</t>
  </si>
  <si>
    <t>Stefan (2019)</t>
  </si>
  <si>
    <t>An Implemented Open Source Blockchain Market for Smart Grids and Microgrids Using Autonomous Agents</t>
  </si>
  <si>
    <t>Stefanovic (2017)</t>
  </si>
  <si>
    <t>Resilient and Secure Low-Rate Connectivity for Smart Energy Applications through Power Talk in DC Microgrids</t>
  </si>
  <si>
    <t>The future smart grid is envisioned as a network of interconnected microgrids (MGs)-small-scale local power networks composed of generators, storage capacities, and loads. MGs bring unprecedented modularity, efficiency, sustainability, and resilience to the power grid as a whole. Due to a high share of renewable generation, MGs require innovative concepts for control and optimization, giving rise to a novel class of smart energy applications, in which communications represent an integral part. In this article, we review power talk, a communication technique specifically developed for direct current MGs, which exploits the communication potential residing within the MG power equipment. Depending on the smart energy application, power talk can be used as either a primary communication enabler or an auxiliary communication system that provides resilient and secure operation. The key advantage of power talk is that it derives its availability, reliability, and security from the very MG elements, outmatching standard off-the shelf communication solutions. 2012 IEEE.</t>
  </si>
  <si>
    <t>Stephen (2017)</t>
  </si>
  <si>
    <t>Distributed Rate Control for Smart Solar Arrays</t>
  </si>
  <si>
    <t xml:space="preserve">Continued advances in technology have led to falling costs and a dramatic increase in the aggregate amount of solar capacity installed across the world. A drawback on increased solar penetration is the potential for supply-demand mismatches in the grid due to the intermittent nature of solar generation. While energy storage can be used to mask such problems, we argue that there is also a need to explicitly control the rate of solar generation of each solar array in order to achieve high penetration while also handling supply-demand mismatches. To address this issue, we present the notion of smart solar arrays that can actively modulate their solar output based on the notion proportional fairness. We present a decentralized algorithm based on Lagrangian optimization that enables each smart solar array to make local decisions on its fair share of solar power it can inject into the grid, and then present a sense-broadcast-respond protocol to implement our decentralized algorithm into smart solar arrays. Our evaluation on a city-scale dataset shows that our approach enables 2.6x more solar penetration, while causing smart arrays to reduce their output by as little as 12.4%. By employing an adaptive gradient approach, our decentralized algorithm has 3 to 30x faster convergence. Finally, we implement our distributed algorithm on a Raspberry Pi-class processor to demonstrate its feasibility on grid-tied solar inverters with limited processing capability. </t>
  </si>
  <si>
    <t>Stephenson (2018)</t>
  </si>
  <si>
    <t>Smart grid research in New Zealand - a review from the GREEN Grid research programme</t>
  </si>
  <si>
    <t>Globally, renewable generation is growing rapidly, and the next few decades are likely to see many consumers adopting new grid-connected technologies such as electric vehicles, photovoltaics and energy management systems. However, these `greener' and smarter' changes could create significant challenges for power quality, safety and other aspects of grid management. We describe how New Zealand is an ideal research environment for combining smart grid capability with integration of high levels of renewables, as it already has around 80% renewable generation, and advanced metering infrastructure in over 62% of households. Challenges for achieving a greener, smarter grid identified in the GREEN Grid research programme include managing the increased variability in supply, especially from the growing use of wind and solar generation; the potential for power quality and congestion issues from high levels of small scale distributed generation; the need for increased frequency keeping and instantaneous reserves as variability increases; and the relatively low level of consumer engagement in demand response which could ideally assist with variability. In this paper we describe the methodology and approach used in the research programme, and note some initial findings that may help address these issues, including the benefits of geographically distributed wind farms to reduce overall wind variability; the development of a hosting capacity tool for small scale distributed generation; a proposal for new ancillary services to help manage (and cover the costs of) increased variability; and the increased use of hot water cylinders for demand response. As the research programme continues to move forward with developing mechanisms for managing a smart green grid, the findings are likely to have widespread relevance to other nations that are seeking high levels of renewable generation. [All rights reserved Elsevier].</t>
  </si>
  <si>
    <t>Stevens-Adams (2015)</t>
  </si>
  <si>
    <t>Situation awareness and automation in the electric grid control room</t>
  </si>
  <si>
    <t>Electric distribution utilities, the companies that feed electricity to end users, are overseeing a technological transformation of their networks, installing sensors and other automated equipment, that are fundamentally changing the way the grid operates. These grid modernization efforts will allow utilities to incorporate some of the newer technology available to the home user - such as solar panels and electric cars - which will result in a bi-directional flow of energy and information. How will this new flow of information affect control room operations? How will the increased automation associated with smart grid technologies influence control room operators' decisions? And how will changes in control room operations and operator decision making impact grid resilience? These questions have not been thoroughly studied, despite the enormous changes that are taking place. In this study, which involved collaborating with utility companies in the state of Vermont, the authors proposed to advance the science of control-room decision making by understanding the impact of distribution grid modernization on operator performance. Distribution control room operators were interviewed to understand daily tasks and decisions and to gain an understanding of how these impending changes will impact control room operations. Situation awareness was found to be a major contributor to successful control room operations. However, the impact of growing levels of automation due to smart grid technology on operators' situation awareness is not well understood. Future work includes performing a naturalistic field study in which operator situation awareness will be measured in real-time during normal operations and correlated with the technological changes that are underway. The results of this future study will inform tools and strategies that will help system operators adapt to a changing grid, respond to critical incidents and maintain critical performance skills. [All rights reserved Elsevier].</t>
  </si>
  <si>
    <t>Strbac (2019)</t>
  </si>
  <si>
    <t>Cost-Effective Decarbonization in a Decentralized Market: The Benefits of Using Flexible Technologies and Resources</t>
  </si>
  <si>
    <t>Decarbonization of the electricity system will require significant and continued investment in low-carbon energy sources and electrification of the heat and transport sectors. With diminishing output and shorter operating hours of conventional large-scale fossil-fueled generators, there is a growing need and opportunity for distributed energy resources (DERs) to contribute to the provision of system balancing and security services and support a cost-effective transition to a lower-carbon energy system. Emerging smart technologies will open new opportunities for millions of users to participate actively in the trading of electricity and various ancillary services through alternative mechanisms, such as dynamic pricing, local energy markets, security markets, and peer-to-peer (P2P) trading.</t>
  </si>
  <si>
    <t>Strielkowski (2017)</t>
  </si>
  <si>
    <t>SOCIAL AND ECONOMIC IMPLICATIONS FOR THE SMART GRIDS OF THE FUTURE</t>
  </si>
  <si>
    <t>This paper discusses the implications of autonomous self* (self-configuring, self-healing, self-optimizing and self-protecting) systems for the development of the electrical smart grids of the future. It assesses several scenarios of the future development without prioritizing any of them. The paper employs the data from the Smart Metering Electricity Customer Behaviour Trials conducted by the Commission for Energy Regulation and kindly provided by the Irish Social Science Data Archive (ISSDA) to test the consumers' attitude toward smart meters and adaptive energy tariffs. The findings suggest that when it comes to the implementation of the new approaches to generating, supplying, and monitoring of electrical energy, most of the consumers retain the old-fashioned approach and are driven by the economic incentives. Thence, the developments of the smart grids of the future (or the system will exist beyond these smart grids) is very likely to be shaped by the economic behaviour of the optimizing rational agents on the market.</t>
  </si>
  <si>
    <t>Subhankar (2017)</t>
  </si>
  <si>
    <t>Cyberattack on the Microgrids Through Price Modification</t>
  </si>
  <si>
    <t>Sugihara (2008)</t>
  </si>
  <si>
    <t>A competitive evaluation of urban energy systems from viewpoints of energy conservation and mitigating environmental impact</t>
  </si>
  <si>
    <t>Although various energy system alternatives for business, commercial, and residential customers have recently been developed in order to reduce energy consumption and CO2 emission, it is important to evaluate competitive characteristics among such new energy system alternatives quantitatively, in consideration of tradeoff relations among economic cost, energy consumption, and CO2 emission. In this paper, using multiobjective optimization model for urban energy system planning, two competitive evaluations are performed. One is the break-even cost analysis for introducing more efficient, but more expensive energy equipment, such as photovoltaic system and fuel cell system. The other is that we evaluate the competitiveness of a certain energy system from the viewpoint of a whole urban area because there are multiple alternatives for attaining the same target of reducing CO2 emission of energy consumption. 2008 Wiley Periodicals, Inc.</t>
  </si>
  <si>
    <t>Sun (2019)</t>
  </si>
  <si>
    <t>Wind-solar complementarity and effective use of distribution network capacity</t>
  </si>
  <si>
    <t>Exploiting the diversity between different renewable resources is regarded as a significant tool to managing their grid integration. Hybrid combinations of resources provide the potential to smooth output and so overcome limits on the export of power, but their network wide impact is not well understood. This paper examines whether combinations of renewable distributed generation can make more effective use of distribution network capacity. A multi-period, multi-resource optimal power flow approach is used to optimally configure wind and solar photovoltaic capacity to maximise energy production whilst complying with network physical limits. The effectiveness of hybrid distributed generation and the optimization method was examined through comparison with cases using single types of renewable distributed generation. This study demonstrates that by capturing the complementarity between renewables through hybrid design, the network can host more renewable generation capacity and increase total energy export. In addition, smart grid techniques, such as active network management, further boosts the value of resource diversity by allowing connection of more generation capacity of all considered renewables through isolating the infrequent co-occurrence of high outputs during periods of low electricity demand. 2019 Elsevier Ltd</t>
  </si>
  <si>
    <t>Sweetnam (2019)</t>
  </si>
  <si>
    <t>Domestic demand-side response on district heating networks</t>
  </si>
  <si>
    <t>Results are presented from a field study that deployed demand-shifting technology on a sample of 28 homes connected to a district heating (DH) network in England over the winter of 2015/16. The studys aim was to improve the load factor of the participating households. This has the potential to improve the attractiveness of DH and accelerate the roll out of DH networks. Capital costs are lowered by reducing required boiler capacity and pipework sizes. Operational costs are reduced by increasing the coverage of the primary plant and reducing heat losses and pumping energy. The interventions were found to increase the load factor of the participating homes from 0.29 to 0.44. This led to an increased energy demand of approximately 3%; however, the estimated network cost savings exceed this amount. While some participants noted the altered operation of their heating systems and expressed concern, the majority indicated they would be willing to participate in a commercial scheme for a small financial reward. In addition to specific insights for the deployment of demand shifting on DH networks, the results provide general lessons for the utilization of building thermal inertia for demand shifting. 2018, 2018 Informa UK Limited, trading as Taylor &amp; Francis Group.</t>
  </si>
  <si>
    <t>Sylvain (2015)</t>
  </si>
  <si>
    <t>A Generic Holonic Control Architecture for Heterogeneous Multiscale and Multiobjective Smart Microgrids</t>
  </si>
  <si>
    <t>Tachizawa (2015)</t>
  </si>
  <si>
    <t>How "smart cities" will change supply chain management</t>
  </si>
  <si>
    <t>Purpose - The purpose of this paper is to analyze the impact of smart city initiatives and big data on supply chain management (SCM). More specifically, the connections between smart cities, big data and supply network characteristics (supply network structure and governance mechanisms) are investigated. Design/methodology/approach - An integrative framework is proposed, grounded on a literature review on smart cities, big data and supply networks. Then, the relationships between these constructs are analyzed, using the proposed integrative framework. Findings - Smart cities have different implications to network structure (complexity, density and centralization) and governance mechanisms (formal vs informal). Moreover, this work highlights and discusses the future research directions relating to smart cities and SCM. Research limitations/implications - The relationships between smart cities, big data and supply networks cannot be described simply by using a linear, cause-and-effect framework. Accordingly, an integrative framework that can be used in future empirical studies to analyze smart cities and big data implications on SCM has been proposed. Practical implications - Smart cities and big data alone have limited capacity of improving SCM processes, but combined they can support improvement initiatives. Nevertheless, smart cities and big data can also suppose some novel obstacles to effective SCM. Originality/value - Several studies have analyzed information technology innovation adoption in supply chains, but, to the best of our knowledge, no study has focused on smart cities.</t>
  </si>
  <si>
    <t>Tadokoro (2014)</t>
  </si>
  <si>
    <t>Smart Building Technology [TC Spotlight]</t>
  </si>
  <si>
    <t>Smart building technology plays a key role in efficient building operation and has a close relationship with emissions reduction. A building is not only a good example for the application of automation science and engineering methods but also triggers further studies in the IEEE Robotics and Automation Society (RAS). A building is also a microgrid and, thus, provides a nice test bed for smart-grid technologies. Renewable energy systems, such as building-integrated photovoltaic panels and on-site wind power generation, will be pervasively available in commercial and residential buildings in the near future.</t>
  </si>
  <si>
    <t>Tanuja (2011)</t>
  </si>
  <si>
    <t>User-sensitive scheduling of home appliances</t>
  </si>
  <si>
    <t>Tariq (2018)</t>
  </si>
  <si>
    <t>Electricity Theft Detection and Localization in Grid-Tied Microgrids</t>
  </si>
  <si>
    <t>While operating in three different modes with bi-directional power flow, electricity theft detection, and localization in a grid-tied microgrid (MG) become challenging tasks, particularly when the occurrence rate of the theft and its frequency patterns are random. To address this problem, a stochastic Petri net formalism is used in this paper to detect and localize the occurrence of theft in grid-tied MGs. The disturbance at any instance of time in the form of resistance above a threshold in the accumulated data of a smart meter, irrespective of the mode of operation, triggers a transition assigned to the arc, which alerts the transmission module. The affected transition and suspected user information are forwarded to the meter data management system (MDMS) for localization of the theft. A smart meter forwards its readings to the MDMS only when a theft is detected; otherwise readings are sent outside an MG once or twice a day depending on utility regulations. This low sampling rate significantly improves the overall privacy of customers. For line resistance measurement in the MG, singular value decomposition is used. In experiments, it calculates the technical and non-technical losses with 100% accuracy without knowing the exact topology of the power distribution network. 2016 IEEE.</t>
  </si>
  <si>
    <t>Tascikaraoglu (2014)</t>
  </si>
  <si>
    <t>A demand side management strategy based on forecasting of residential renewable sources: A smart home system in Turkey</t>
  </si>
  <si>
    <t>The existing electricity systems have been substantially designed to allow only centralized power generation and unidirectional power flow. Therefore, the objective of improving the conventional power systems with the capabilities of decentralized generation and advanced control has conflicted with the present power system infrastructure and thus a profound change has necessitated in the current power grids. To that end, the concept of smart grid has been introduced at the last decades in order to accomplish the modernization of the power grid while incorporating various capabilities such as advanced metering, monitoring and self-healing to the systems. Among the various advanced components in smart grid structure, "smart home" is of vital importance due to its handling difficulties caused by the stochastic behaviors of inhabitants. However, limited studies concerning the implementation of smart homes have so far been reported in the literature. Motivated by this need, this paper investigates an experimental smart home with various renewable energy sources and storage systems in terms of several aspects such as in-home energy management, appliances control and power flow. Furthermore, the study represents one of the very first attempts to evaluate the contribution of power forecasting of renewable energy sources on the performance of smart home concepts. 2014 Elsevier B.V. All rights reserved.</t>
  </si>
  <si>
    <t>Tassos (2013)</t>
  </si>
  <si>
    <t>Privacy-friendly tasking and trading of energy in smart grids</t>
  </si>
  <si>
    <t>Thakur (2017)</t>
  </si>
  <si>
    <t>Design and Construction of a Wind Turbine Simulator for Integration to a Microgrid with Renewable Energy Sources</t>
  </si>
  <si>
    <t>In this paper, a physical wind turbine simulator (WTS) has been designed, constructed, and evaluated in a microgrid environment. The reference turbine is a physical wind turbine (PWT), whose characteristics are obtained through wind tunnel experiments. The main purpose of this WTS is to investigate the integration and coordination control of wind energy systems in a microgrid environment. A comprehensive literature review has been performed, and the lessons learned from existing WTSs have been considered. A vector torque control strategy with an induction motor has been selected for implementation. Due to the feature of independent torque control in a vector mode, superior dynamic behavior, high accuracy at low-wind speed conditions can be achieved. This simulator, therefore, provides flexibility to accommodate a wide range of wind conditions. In addition, the simulator construction and control system design are also included. The steady-state and dynamic characteristics of the WTS correlate well with the considered reference PWT. The performance of WTS has been validated against the reference turbine under realistic wind conditions. Real-time coordination of this WTS with photovoltaic (PV) devices and battery storage within a microgrid has been also investigated. 2017, Copyright Taylor &amp; Francis Group, LLC.</t>
  </si>
  <si>
    <t>Thellufsen (2017)</t>
  </si>
  <si>
    <t>Cross-border versus cross-sector interconnectivity in renewable energy systems</t>
  </si>
  <si>
    <t>In the transition to renewable energy systems, fluctuating renewable energy, such as wind and solar power, plays a large and important role. This creates a challenge in terms of meeting demands, as the energy production fluctuates based on weather patterns. To utilise high amounts of fluctuating renewable energy, the energy system has to be more flexible in terms of decoupling demand and production. This paper investigates two potential ways to increase flexibility. The first is the interconnection between energy systems, for instance between two countries, labelled as cross-border interconnection, and the second is cross-sector interconnection, i.e., the integration between different parts of an energy system, for instance heat and electricity. This paper seeks to compare the types of interconnectivity and discuss to which extent they are mutually beneficial. To do this, the study investigates two energy systems that represent Northern and Southern Europe. Both systems go through three developmental steps that increase the cross-sector interconnectivity. At each developmental step an increasing level of transmission capacities is examined to identify the benefits of cross-border interconnectivity. The results show that while both measures increase the system utilisation of renewable energy and the system efficiency, the cross-sector interconnection gives the best system performance. To analyse the possible interaction between cross-sector and cross-border interconnectivity, two main aspects have to be clarified. The first part defines the approach and the second is the construction of the two archetypes. © 2017 Elsevier Ltd</t>
  </si>
  <si>
    <t>Thomas (2002)</t>
  </si>
  <si>
    <t>Status of the IEEE P1547 draft interconnection standard and distributed energy resources R &amp; D</t>
  </si>
  <si>
    <t>The Department of Energy (DOE) Distributed Power Program (DPP) is conducting work to complete, validate in the field, and support the development of a national interconnection standard for distributed energy resources (DER), and to address the institutional and regulatory barriers affecting the commercial adoption of DER systems. This work includes support for the IEEE interconnection standard development process, including P1547 Standard for Interconnecting Distributed Resources with Electric Power Systems, P1589 Standard for Conformance Test Procedures for Equipment Interconnecting Distributed Resources with Electric Power Systems, and the P1608 Application Guide. Work is also in progress on system integration research and development (R&amp;D) on the interface and integration of control of DER with local energy systems. Additional efforts are supporting DER's role in providing high-reliability power for industry, evaluating innovative concepts for DER applications, and exploring effective interface and control technologies for intelligent autonomous interconnection systems. This paper summarizes (1) the current status of the IEEE interconnection standards and application guides in support of DER and (2) the R&amp;D in progress at the National Renewable Energy Laboratory (NREL) for interconnection and system integration and application of distributed energy resources.</t>
  </si>
  <si>
    <t>Thomas (2019)</t>
  </si>
  <si>
    <t>Deliberating the social acceptability of energy storage in the UK</t>
  </si>
  <si>
    <t>Energy storage technologies are receiving increasing attention in the UK and around the world as a means of increasing penetration of inflexible low-carbon electricity generation and optimising investment in energy infrastructure required to meet international decarbonisation goals. Research into the social acceptability of energy infrastructure has compellingly illustrated the importance of societal perceptions in the successful deployment of new infrastructure. However to date, no study has empirically examined public perceptions across the broad range of storage technologies available. We address this gap by presenting qualitative findings from four deliberative workshops held with members of the British public. We show that citizens underestimate the challenge of growing volumes of inflexible low-carbon electricity generation, and respond to storage technologies through reference to commonly perceived risks and benefits. When participants discussed how storage might be funded and managed, additional evaluative criteria emerged centred around equity, vulnerability, independence and convenience. Our findings suggest that perceptions of storage technologies tend to be ambivalent, and that acceptance is likely to be contingent on whether storage technologies can be designed, regulated and governed in ways which reduce technical concerns over safety, environmental impacts and reliability, while meeting societal desires for equity and the protection of vulnerable groups. 2019 The Authors</t>
  </si>
  <si>
    <t>Day-Ahead Optimization of Production Schedules for Saving Electrical Energy Costs</t>
  </si>
  <si>
    <t>Throndsen (2017)</t>
  </si>
  <si>
    <t>What do experts talk about when they talk about users? Expectations and imagined users in the smart grid</t>
  </si>
  <si>
    <t>This is a study of the visions and expectations which have been put forward by experts about smart grids. Within the sociology of expectation, such visions are given performative significance, and as such these expectations can provide us with an idea of where smart grid development is intended to take us. In order to gain insight into these issues, this paper first undertakes a literature review of 40 smart grid research papers. Thereafter, the paper reviews the self-reporting of 19 smart grid demo projects within the ERA-Net research framework of the EU. The findings suggest that there are three distinct expert smart grid narratives about users, one economic, one technical, and one which consists of a social science critique. The first one seeks to facilitate for user rationality by economic incentives, whereas the second seeks largely to automate the consumption and thereby bypass the question of active users. Social science critique is found to evaluate imagined users and their potential correspondence with real ones. When actual failure of economic incentives is recorded in demo sites, the economic rationale narrative exhibits surprising resilience within the frameworks. Technical narratives reinforce the argument for bypassing the user with the aid of technology, thereby suggesting performativity at work. The discussion raises the question of the actual and perceived need for active users in the smart grid, and suggests that strategies for non-participation of end users in the smart grid are both relevant and necessary.</t>
  </si>
  <si>
    <t>Tiansong (2017)</t>
  </si>
  <si>
    <t>Optimal Control of PEVs with a Charging Aggregator Considering Regulation Service Provisioning</t>
  </si>
  <si>
    <t xml:space="preserve">Plug-in electric vehicles (PEVs) are considered the key to reducing fossil fuel consumption and an important part of the smart grid. The plug-in electric vehicle-to-grid (V2G) technology in the smart grid infrastructure enables energy flow from PEV batteries to the power grid so that the grid stability is enhanced and the peak power demand is shaped. PEV owners will also benefit from V2G technology, as they will be able to reduce energy cost through proper PEV charging and discharging scheduling. Moreover, power regulation service (RS) reserves have been playing an increasingly important role in modern power markets. It has been shown that by providing RS reserves, the power grid achieves a better match between energy supply and demand in presence of volatile and intermittent renewable energy generation. This article starts with the problem of PEV charging under dynamic energy pricing, properly taking into account the degradation of battery state-of-health (SoH) during V2G operations as well as RS provisioning. An overall optimization throughout the whole parking period is proposed for the PEV and an adaptive control framework is presented to dynamically update the optimal charging/discharging decision at each hour to mitigate the effect of RS tracking error. As more and more PEVs are being plugged into the power grid, the control or management issue of PEV charging arises, since mass unregulated charging processes of PEVs may result in degradation of power quality and damage utility equipments and customer appliances. To solve this problem, this article also presents an SoH-aware charging aggregator design, which decides the control sequences of a group of PEVs. An energy storage system is used in the charging aggregator to do a peak power shaving, and future parking PEVs are properly taken care of. Experimental results show that the proposed optimal charging algorithm minimizes the combination of electricity cost and battery aging cost in the RS provisioning power market. Experimental results also show that the introduction of charging aggregator can significantly reduce the peak power consumption caused by simultaneous PEV charging. </t>
  </si>
  <si>
    <t>Timo (2018)</t>
  </si>
  <si>
    <t>Evolving Needs in IoT Control and Accountability: A Longitudinal Study on Smart Home Intelligibility</t>
  </si>
  <si>
    <t xml:space="preserve">A key issue for smart home systems is supporting non-expert users in their management. Whereas feedback design on use cases (such as energy feedback) have gained attention, current approaches to providing awareness on the system state typically provide a rather technical view. Long-term investigations of the practices and resources needed for maintaining Do-It-Yourself smart home systems, are particularly scarce. We report on a design case study in which we equipped 12 households with DIY smart home systems for two years and studied participants' strategies for maintaining system awareness, from learning about its workings to monitoring its behavior. We find that people's needs regarding system accountability changed over time. Their privacy needs were also affected over the same period. We found that participants initially looked for in-depth awareness information from the dedicated web-based dashboard. In the later phases of appropriation, however, their interaction and information needs shifted towards management by exception on mobile or ambient displays -- only focusing on the system when things were 'going wrong'. In terms of system accountability, we find that a system's self-declaration should focus on being socially meaningful rather than technically complete, for instance by relating itself to people's activities and the home routines. </t>
  </si>
  <si>
    <t>Ting (2011)</t>
  </si>
  <si>
    <t>The case for efficient renewable energy management in smart homes</t>
  </si>
  <si>
    <t>Ting (2013)</t>
  </si>
  <si>
    <t>Sharing renewable energy in smart microgrids</t>
  </si>
  <si>
    <t>Tomor (2019)</t>
  </si>
  <si>
    <t>The Citipreneur</t>
  </si>
  <si>
    <t>PurposeThe purpose of this paper is to explore the role of local entrepreneurs, embedded in both the civil and the business arena, in creating public value by establishing strategic collaboration around smart technologies.Design/methodology/approachThe paper suggests a novel – the local entrepreneurial – type of smart bottom-up initiative between civil grassroots and market-based initiatives. This idea is further evolved in the paper to define the patterns of this alternative type of smart bottom-up initiative. For this purpose, the paper conducts a case study of a community-based sustainable energy and mobility system launched by a local entrepreneur in Utrecht, the Netherlands.FindingsThe local entrepreneur has played a catalyzing role in public value creation by initiating and upscaling cooperative practices around smart technologies. This success has mainly been achieved due to the entrepreneurial attitudes of pioneering and risk-taking as well as the capability to bridge between the state, the market and society to accelerate urban sustainability transition.Practical implicationsThis paper offers a practical illustration of the potential of local entrepreneurs to evolve cooperative practices with smart technologies for societal change. It also shows the vital role of local governments in the achievement of bottom-up initiatives contributing to urban smartness. However, in the case of commercializing initiatives, governments also need to take a balancing role to safeguard the needs of all citizens based on fairness and equity, which is at the core of public value creation.Originality/valueThe study adds to the citizen participation literature by revealing a novel type of active citizen grasping technological opportunities to mobilize networks to cooperate for the collective good. The research also contributes to a better understanding of the bottom-up smart city as a form of governance, and its advantages as well as drawbacks concerning public value creation.</t>
  </si>
  <si>
    <t>Tsigkas (2011)</t>
  </si>
  <si>
    <t>Open lean electricity supply communities</t>
  </si>
  <si>
    <t>The purpose of this paper is to uncover the social, technological and environmental need for the development of Open lean electricity supply communities (OLESC). It is argued that the development of such communities in the future should focus on increasingly serving markets of one for lean and green electricity. Within these markets electricity service providers will offer the opportunity to their customers to design individual demand load profiles through setting up virtual private networks to fit individual needs. Communities of this kind will enable just-in-time, mass customized, as opposed to just-in-case, mass supplied electricity. Integration of locally available renewable energy sources upon demand will enhance openness and customizability of electricity generated. Mass customizing electricity reduces the environmental impact and lowers electricity needs with respect to mass production due to just-in-time on demand production and elimination of all types of waste. A combination of appropriate distributed energy systems and leading edge information and communication technology to provide customized electricity is necessary. The fundamental components of the required information systems architecture in order to enable OLESC are presented.[PUBLICATION ABSTRACT]</t>
  </si>
  <si>
    <t>Tucci (2018)</t>
  </si>
  <si>
    <t>Smart urban districts: Dynamic energy systems for synergic interactions between building and city</t>
  </si>
  <si>
    <t>The primary purpose of this paper is to illustrate the process of experimental research regarding the smart and synergic urban districts/smart and dynamic energy systems relationship, conducted by the authors as part of their activities at Technische Universität München and carried out until realization on both an urban and an architectural scale. The research and applicative experimentation regarded seven German urban situations on the conforming dimension of the "smart district" (between 15, 000 and 20, 000 inhabitants): the urban communities of Feldkirchen, Aschheim, and Kirchheim, the historical centres of the cities of Iphofen and Taufkirchen, the municipality of Ismaning, and the Wüstenahorn neighbourhood in Coburg. The various urban communities that were the object of research signed an agreement with the Technical University of Munich as part of the German national line of research called "Energienutzungsplan"-"Energy Use Plan"-supported by the Ministry of the Environment of Bavaria, for which the authors were awarded grants and served as rapporteurs. © 2018 Firenze University Press.</t>
  </si>
  <si>
    <t>Tuna (2013)</t>
  </si>
  <si>
    <t>Wireless sensor networks for smart grid applications: A case study on link reliability and node lifetime evaluations in power distribution systems</t>
  </si>
  <si>
    <t>Recent advances in embedded systems and wireless sensor networks (WSNs) made it possible to realize low-cost monitoring and automation systems for smart grids. This paper presents opportunities and design challenges of WSNs for smart grid applications. WSN-based smart grid applications have been introduced, and some WSN standards and communication protocols have been discussed for smart grid applications. Importantly, node lifetime and link reliability in wireless sensor networking for smart grid applications have been evaluated through case studies based on field tests in electric power system environments. 2013 Gurkan Tuna et al.</t>
  </si>
  <si>
    <t>Vaccaro (2019)</t>
  </si>
  <si>
    <t>A review of enabling methodologies for information processing in smart grids</t>
  </si>
  <si>
    <t>The deployment of traditional computing, control and monitoring paradigms in modern smart grids is characterized by several severe limitations. These could restrict their capability to manage the huge complexities and the vast penetration of distributed and renewable energy resources that are expected in future operational scenarios. In this context, the design of more scalable and more flexible solution paradigms represents a relevant issue to address. The enabling technologies and methodologies aimed at addressing these complex challenges include decentralized computing, self-organizing sensor networks, proactive control, and holistic computing frameworks. Accordingly, in this paper a selection from literature published on these topics will be analyzed and reviewed, in order to outline the most relevant research trends, and the main open problems. 2018</t>
  </si>
  <si>
    <t>van de Kaa (2019)</t>
  </si>
  <si>
    <t>Realizing smart meter connectivity: analyzing the competing technologies power line communication, mobile telephony, and radio frequency using the best worst method</t>
  </si>
  <si>
    <t>The world is faced with various societal challenges related to e.g. climate change and energy scarcity. To address these issues, complex innovative systems may be developed such as smart grids. When these systems are realized challenges pertaining to renewable energy and sustainability may, in part, be solved. To implement them, generally accepted common standards should be developed and used by firms and society so that the technological components can be connected and quality and safety requirements of smart grids and their governance can be guaranteed. This paper studies a subcomponent of the smart grid. Specifically, the paper studies competing technologies for a standard means of interface between the smart meter and the concentration point for collecting meter data. Three types of communication technologies for the interface are currently battling for standard dominance: Power line communication, Mobile telephony, and Radio frequency. Nine relevant standard dominance factors were found: operational supremacy, technological superiority, compatibility, flexibility, pricing strategy, timing of entry, current installed base, regulator, and suppliers. The Best-Worst Method was applied to calculate the factors' relative weights. The results show that experts believe that Power line communication has a high chance of becoming dominant and that the most important factor affecting standard success is technological superiority. The relative weights per factor are explained and theoretical and practical contributions, limitations, and areas for further research are discussed. [All rights reserved Elsevier].</t>
  </si>
  <si>
    <t>van der Schoor (2015)</t>
  </si>
  <si>
    <t>Power to the people: Local community initiatives and the transition to sustainable energy</t>
  </si>
  <si>
    <t>The transition towards renewable and sustainable energy is being accompanied by a transformation of communities and neighbourhoods. This transition may have huge ramifications throughout society. Many cities, towns and villages are putting together ambitious visions about how to achieve 100% sustainable energy, energy neutrality, zero carbon emission or zero-impact of their communities. We investigate what is happening at the local community level towards realizing these ambitions from a social perspective. We use the case study approach to answer the following question: how do local community energy initiatives contribute to a decentralized sustainable energy system? We find that especially the development of a shared vision, the level of activities and the type of organisation are important factors of the strength of the ‘local network’.</t>
  </si>
  <si>
    <t>Van Hende (2014)</t>
  </si>
  <si>
    <t>The Regulation of Microgrids in Liberalized Electricity Markets in the EU and East Asia</t>
  </si>
  <si>
    <t>As electricity markets across the globe are being partially or fully liberalized and are opening their markets to competition, electricity trading across borders is transforming national electricity markets into regional ones. This paper argues that integrating microgrids into future smart energy systems cannot only coexist with a shift towards regionalization, but can potentially reinforce it, as microgrids have the ability to operate on- or off-grid and can offer flexibility. After describing a few trends at the macro- and micro-level, this paper presents some concrete microgrid examples that are analysed within the regional markets of the EU and East Asia. The analysis is performed through a technical perspective from which policy drivers are derived and lessons are drawn for implementing microgrids into regional markets. Governments should pay more attention to the importance of microgrid connections to the distribution network and the central energy system and market as a whole and allow for the integration of the microgrid concept into the regulatory framework. They can do so by focussing on the characteristics of microgricls that can be designed as policy drivers: market liberalization, ownership, structure and connection.</t>
  </si>
  <si>
    <t>van Leeuwen (2017)</t>
  </si>
  <si>
    <t>Energy scheduling model to optimize transition routes towards 100% renewable urban districts</t>
  </si>
  <si>
    <t>The purpose of this paper is to develop a model to analyze options for 100% renewable urban districts which self-consume locally generated renewable energy as much as possible and import (or export) energy from (or to) external grids as little as possible. Energy scheduling algorithms are developed to prioritize energy generation and storage of local renewable energy. The model is applied in a Dutch case study in which three renewable energy system concepts are evaluated against the case reference. Optimal capacities are determined for minimal operational costs including a penalty on carbon dioxide production. Attractiveness of these concepts is discussed in relation to costs, environmental concerns and applicability within the Dutch context of the energy transition. 2017, Aalborg University press. All rights reserved.</t>
  </si>
  <si>
    <t>van Timmeren (2012)</t>
  </si>
  <si>
    <t>Sustainable Urban Regeneration Based on Energy Balance</t>
  </si>
  <si>
    <t>In this paper, results are reported of a technology assessment of the use and integration of decentralized energy systems and storage devices in an urban renewal area. First the general context of a different approach based on 'rethinking' and the incorporation of ongoing integration of coming economical and environmental interests on infrastructure, in relation to the sustainable urban development and regeneration from the perspective of the tripod people, technology and design is elaborated. However, this is at different scales, starting mainly from the perspective of the urban dynamics. This approach includes a renewed look at the `urban metabolism' and the role of environmental technology, urban ecology and environment behavior focus. Second, the potential benefits of strategic and balanced introduction and use of decentralized devices and electric vehicles (EVs), and attached generation based on renewables are investigated in more detail in the case study of the `Merwe-Vierhaven' area (MW4) in the Rotterdam city port in the Netherlands. In order to optimize the energy balance of this urban renewal area, it is found to be impossible to do this by tuning the energy consumption. It is more effective to change the energy mix and related infrastructures. However, the problem in existing urban areas is that often these areas are restricted to a few energy sources due to lack of available space for integration. Besides this, energy consumption in most cases is relatively concentrated in (existing) urban areas. This limits the potential of sustainable urban regeneration based on decentralized systems, because there is no balanced choice regarding the energy mix based on renewables and system optimization. Possible solutions to obtain a balanced energy profile can come from either the choice to not provide all energy locally, or by adding different types of storage devices to the systems. The use of energy balance based on renewables as a guiding principle, as elaborated in the MW4 case study, is a new approach in the field. It may enhance existing communities, and in some cases result in both the saving and demolition of parts of neighborhoods, which were not foreseen, while at the same time direct introduction of flexible appliances within the energy system for (temporary) storage. It is concluded that the best achievable energy balance in the MW4 area consists of an elaboration in which a smart grid is able to shift the load of flexible devices and charge EVs via smart charging while energy generation is based upon the renewables biomass, wind, tides and the sun. The introduction of new sustainable technologies makes a protected environment for development evident. As for system configuration, the choices arise mainly from technical and social optimisation. In fact, the social, or user-related criteria will be decisive for enduring sustainability.</t>
  </si>
  <si>
    <t>Varela (2015)</t>
  </si>
  <si>
    <t>Show Me!: large-scale smart grid demonstrations for European distribution networks</t>
  </si>
  <si>
    <t>To reach the 2020 targets proposed by the European Commission (EC), several smart grid advances must still be implemented at the distribution grid level. The Grid+ project has described these advances in the latest European Electricity Grid Initiative (EEGI) research and innovation (RI) road map for smart grids. A good review of these research activities can be found at Grid4EU, which is a large-scale demonstration project that aims to test and validate most of the relevant smart grid technologies in distribution networks.This article introduces, from Grid4EU's perspective, the relevant research and demonstration activities on smart grids, highlighting correspondences with the main objectives of the EEGI road map. The information is organized into six work streams-integration of distributed energy resources (DER) into the grid, active demand (or customer involvement), energy storage, innovative power management at the medium-voltage level, innovative power management at the low-voltage level, and microgrids-that cover four of the five clusters of this road map.</t>
  </si>
  <si>
    <t>Vasconcelos (2019)</t>
  </si>
  <si>
    <t>Dynamic security of islanded power systems with pumped storage power plants for high renewable integration - A study case</t>
  </si>
  <si>
    <t>This work consists in assessing a real islanded power system from a dynamic security point of view, to support the planned installation, in the near future, of a hydro power plant with pumped storage, aiming to increase the integration of renewable energy. The analysed hydro power plant will include a Pelton turbine as it is a high-head hydro facility. Due to economic reasons, the adopted water pumping technology consists in fixed speed pumps coupled to induction motors with direct grid connection. It was possible to verify through detailed simulations of this power system's time domain behaviour that, even though the expected installation of this new power plant will bring additional frequency stability constraints, a robust technical solution may be found dealing with the new constraints without increasing the complexity of operation in this islanded power system. The conclusions obtained from this specific case are also valid for similar isolated power systems, namely when hydro pumping stations are being considered to increase time-variable renewable generation penetration.</t>
  </si>
  <si>
    <t>Vassileva (2012)</t>
  </si>
  <si>
    <t>Understanding energy consumption behavior for future demand response strategy development</t>
  </si>
  <si>
    <t>Encouraging consumers to use less electricity through information is essential for sustainable use of energy and demand response is indeed a key component of the smart grids concept. The aim with this study is to understand differences between consumer categories and what this could mean e.g. to develop effective demand response measures. In-depth analyses of answers from a questionnaire sent out to 2000 households, contribute to a better understanding of Swedish households' energy related behavior. The households have been provided with a web-site enabling them to check their daily electricity consumption compared to previous months/years and even get advice and tips on how to reduce electricity consumption. The results show clear differences in the response rates from different type of residence, different income areas of the city and in the most preferred ways of receiving information-feedback. The web based feedback, provided by the local energy company, received more visits (and more frequently) from respondents living in houses than from apartments.The analysis of the answers raises questions about the effectiveness of using only one tool of providing energy consumption information to the customers (web-site, in this case) and stresses the importance of applying an individual approach to different energy users. 2012 Elsevier Ltd.</t>
  </si>
  <si>
    <t>Vassileva (2013)</t>
  </si>
  <si>
    <t>Energy consumption feedback devices' impact evaluation on domestic energy use</t>
  </si>
  <si>
    <t>Household energy accounts for one of the major contributors to the countries energy balances. It has been shown, that an effective way to achieve energy saving in that sector, is by providing consumers with information and feedback. This measure increases home inhabitants' awareness that leads to behavioral changes, and could help reduce energy consumption between 15% and 25% in some cases. Inhabitants' energy use awareness is also crucial for the success of demand response programs; one of the most important features of smart-grid adoption for the current and upcoming smart cities.The effects of different feedback strategies and information devices in households located in different cities in Sweden have been evaluated in this paper, since the impact on users' behavior of this feedback information vary depending on the way it is provided.Mobile text messages (SMSs) and digital displays placed in the building's common areas did not cause any noticeable behavioral changes, while the use of a TV channel and personal in-home displays were the most popular devices amongst households with high incomes.This paper concluded that even though feedback helped reduce domestic energy consumption and induce behavioral changes, it only reaches the consumers interested in it. It is important therefore to provide customized information to the consumer and select precise feedback tools for specific household groups. Special attention should be paid to increasing the energy consumption awareness in households with low income levels. 2013 Elsevier Ltd.</t>
  </si>
  <si>
    <t>Vassileva (2017)</t>
  </si>
  <si>
    <t>Adoption barriers for electric vehicles: Experiences from early adopters in Sweden</t>
  </si>
  <si>
    <t>Electric vehicles are considered as one of the most effective technologies for reducing current greenhouse gas emissions from the transport sector. Although in many countries, local and national governments have introduced incentives and subsidies to facilitate the electric vehicle market penetration, in Sweden, such benefits have been limited. Results from a survey carried out among private owners of electric vehicles are presented in this paper, including the analysis of the respondents socio-demographic characteristics, reasons for choosing an electric vehicle, charging locations and driving preferences, among others. The main results characterize current electric vehicle drivers as male, well-educated, with medium-high income; electric vehicles are used mainly for private purposes and charged at home during night time. Furthermore, the paper presents an analysis of the impact of large-scale penetration of electric vehicles on existing power distribution systems. The findings presented in this paper provide important insights for assuring a sustainable large-scale penetration of electric vehicles by learning from the experiences of early adopters of the technology and by analyzing the impact of different EV penetration scenarios on the power distribution grid. 2016 Elsevier Ltd</t>
  </si>
  <si>
    <t>Vazquez (2017)</t>
  </si>
  <si>
    <t>Assessment of an Adaptive Load Forecasting Methodology in a Smart Grid Demonstration Project</t>
  </si>
  <si>
    <t>This paper presents the implementation of an adaptive load forecasting methodology in two different power networks from a smart grid demonstration project deployed in the region of Madrid, Spain. The paper contains an exhaustive comparative study of different short-term load forecast methodologies, addressing the methods and variables that are more relevant to be applied for the smart grid deployment. The evaluation followed in this paper suggests that the performance of the different methods depends on the conditions of the site in which the smart grid is implemented. It is shown that some non-linear methods, such as support vector machine with a radial basis function kernel and extremely randomized forest offer good performance using only 24 lagged load hourly values, which could be useful when the amount of data available is limited due to communication problems in the smart grid monitoring system. However, it has to be highlighted that, in general, the behavior of different short-term load forecast methodologies is not stable when they are applied to different power networks and that when there is a considerable variability throughout the whole testing period, some methods offer good performance in some situations, but they fail in others. In this paper, an adaptive load forecasting methodology is proposed to address this issue improving the forecasting performance through iterative optimization: in each specific situation, the best short-term load forecast methodology is chosen, resulting in minimum prediction errors.</t>
  </si>
  <si>
    <t>This paper presents the implementation of an adaptive load forecasting methodology in two different power networks from a smart grid demonstration project deployed in the region of Madrid, Spain. The paper contains an exhaustive comparative study of different short-term load forecast methodologies, addressing the methods and variables that are more relevant to be applied for the smart grid deployment. The evaluation followed in this paper suggests that the performance of the different methods depends on the conditions of the site in which the smart grid is implemented. It is shown that some non-linear methods, such as support vector machine with a radial basis function kernel and extremely randomized forest offer good performance using only 24 lagged load hourly values, which could be useful when the amount of data available is limited due to communication problems in the smart grid monitoring system. However, it has to be highlighted that, in general, the behavior of different short-term load forecast methodologies is not stable when they are applied to different power networks and that when there is a considerable variability throughout the whole testing period, some methods offer good performance in some situations, but they fail in others. In this paper, an adaptive load forecasting methodology is proposed to address this issue improving the forecasting performance through iterative optimization: in each specific situation, the best short-term load forecast methodology is chosen, resulting in minimum prediction errors. 2017 by the authors; licensee MDPI, Basel, Switzerland.</t>
  </si>
  <si>
    <t>Vijay (2017)</t>
  </si>
  <si>
    <t>Designing sustainable smart connected communities using dynamic spectrum access via band selection</t>
  </si>
  <si>
    <t>Vikas (2014)</t>
  </si>
  <si>
    <t>iDR: consumer and grid friendly demand response system</t>
  </si>
  <si>
    <t>Vitor (2015)</t>
  </si>
  <si>
    <t>A Resilient Dynamic Gateway Selection Algorithm Based on Quality Aware Metrics for Smart Grids</t>
  </si>
  <si>
    <t>Vrba (2014)</t>
  </si>
  <si>
    <t>A review of agent and service-oriented concepts applied to intelligent energy systems</t>
  </si>
  <si>
    <t>The intention of this paper is to provide an overview of using agent and service-oriented technologies in intelligent energy systems. It focuses mainly on ongoing research and development activities related to smart grids. Key challenges as a result of the massive deployment of distributed energy resources are discussed, such as aggregation, supply-demand balancing, electricity markets, as well as fault handling and diagnostics. Concepts and technologies like multiagent systems or service-oriented architectures are able to deal with future requirements supporting a flexible, intelligent, and active power grid management. This work monitors major achievements in the field and provides a brief overview of large-scale smart grid projects using agent and service-oriented principles. In addition, future trends in the digitalization of power grids are discussed covering the deployment of resource constrained devices and appropriate communication protocols. The employment of ontologies ensuring semantic interoperability as well as the improvement of security issues related to smart grids is also discussed. 2005-2012 IEEE.</t>
  </si>
  <si>
    <t>Wan (2019)</t>
  </si>
  <si>
    <t>Demonstrability of Narrowband Internet of Things technology in advanced metering infrastructure</t>
  </si>
  <si>
    <t>The deployment cost of advanced metering infrastructure (AMI), one of the key elements for smart grid, often arises from three sub-systems, respectively referred to as data management system, communication network, and smart devices. Among them, the costs of communication network account for a considerable proportion. In smart grid, smart devices are generally fixed in a certain position and schedule reading of interval meter data. They do not only cover smart meters, but also extend gas, water meters, and other sensors measuring light, humidity, and temperature. Many of them are often with battery supply, and this will bring utilization constraints especially in communication network. The deployment needs of reducing cost and the energy-constrained network for an extremely large-scale AMI infrastructure both require optimum communication technologies that consider energy consumption, minimize energy use, simplify network topology, and prolong network lifetime. As an emerging 3GPP radio interface technology specifically designed for low power wide area networks (LPWANs), Narrowband Internet of Things (NB-IoT) inherits from the existing LTE but does many simplifications. Its most prominent features, enhanced coverage and low power consumption, are being pursued for a large-scale AMI communication network. In this paper, we provide a survey of AMI communication, emphasize on the key technologies of NB-IoT, analyze the performance of NB-IoT network over a real-world, and demonstrate the potential of NB-IoT to support and boost AMI in smart grid. 2019, The Author(s).</t>
  </si>
  <si>
    <t>Wang (2018)</t>
  </si>
  <si>
    <t>Transactive control for connected homes and neighbourhoods</t>
  </si>
  <si>
    <t>Smart in-home devices, if integrated with the capability to transact energy with one another and with the electric grid, can offer a disruptive solution to managing energy supply and demand. Such transactive energy networks could turn homes from passive energy consumers into intelligent, active energy storage and service providers for the future grid. 2018, Springer Nature Limited.</t>
  </si>
  <si>
    <t>Weck (2017)</t>
  </si>
  <si>
    <t>Review of barriers to the introduction of residential demand response: a case study in the Netherlands</t>
  </si>
  <si>
    <t>Demand response, defined as the shifting of electricity demand, is generally believed to have value both for the grid and for the market: by matching demand more closely to supply, consumers could profit from lower prices, while in a smart grid environment, more renewable electricity can be used and less grid capacity may be needed. However, the introduction of residential demand response programmes to support the development of smart grids that includes renewable generation is hampered by a number of barriers. This paper reviews these barriers and categorises them for different demand programmes and market players. The case study for the Netherlands shows that barriers can be country specific. Two types of demand response programmes have been identified as being the most promising options for households in smart grids: price-based demand response and direct load control, while they may not be beneficial for market players or distribution system operators. 2016 The Authors. International Journal of Energy Research Published by John Wiley Sons Ltd.</t>
  </si>
  <si>
    <t>Wei (2013)</t>
  </si>
  <si>
    <t>Design and implementation of energy system based on smart grid</t>
  </si>
  <si>
    <t>Tianjin eco-city is made an example to introduce the design and implement of energy system based on smart grid. This system implemented the acquisition and testing of energy information of the residents of the smart community, buildings and large customer. This system provided user energy using strategy, energy using assistant decision-making and other technologies through analyzing user's data, diagnostic analysis of the level of user energy efficiency, and ultimately implemented the using and extension of energy saving technology in the end-user.</t>
  </si>
  <si>
    <t>Wemyss (2018)</t>
  </si>
  <si>
    <t>Examining community-level collaborative vs. competitive approaches to enhance household electricity-saving behavior</t>
  </si>
  <si>
    <t>To test the effectiveness of a competitive or collaborative approach on engaging people to change their household electricity-use habits, a mobile app, called Social Power, is developed to provide electricity meter feedback in two gamified environments. The project aims at stimulating social engagement and promoting behavioral change to save electricity at the household level by forming teams of neighbors in two Swiss cities. The household participants are assigned to one of two teams: either a collaborative team where citizens in the same city try to reach a fixed, 10% electricity savings target collectively or a competitive team which tries to save the most electricity in comparison to another city. The collaborative and competitive gamified structures are run in parallel as a 3-month field experiment (February to May 2016) involving 108 recruited household participants in two cities, with ultimately 46 who actively play. In this paper, we present the result of the two gamified structures on the sustainability of reported behavior, as well as on actual saved electricity. Overall, a collaborative or a competitive intervention contributes to electricity savings and reported behavior as compared to the control group; however, no significant difference is found between the two gamified structures.</t>
  </si>
  <si>
    <t>Wen (2015)</t>
  </si>
  <si>
    <t>A survey on smart grid communication system</t>
  </si>
  <si>
    <t>Concerns with global warming prompted many governments to mandate increased proportion of electricity generation from renewable sources. This, together with the desire to have more efficient and secure power generation and distribution, has driven research in the next-generation power grid, namely, the smart grid. Through integrating advanced information and communication technologies with power electronic and electric power technologies, smart grid will be highly reliable, efficient, and environmental-friendly. A key component of smart grid is the communication system. This paper explores the design goals and functions of the smart grid communication system, followed by an in-depth investigation on the communication requirements. Discussions on some of the recent developments related to smart grid communication systems are also introduced. Copyright The Authors, 2015.</t>
  </si>
  <si>
    <t>Wenlin (2016)</t>
  </si>
  <si>
    <t>Privacy preservation for V2G networks in smart grid: a survey</t>
  </si>
  <si>
    <t>Vehicle to grid (V2G) network is a crucial part of smart grid. An electric vehicle (EV) in a V2G network uses electricity instead of gasoline, and this benefits the environment and helps mitigate the energy crisis. By using its battery capacity, the vehicle can serve temporarily as a distributed energy storage system to mitigate peak load of the power grid. However, the two-way communication and power flows not only facilitate the functionality of V2G network, but they also facilitate attackers as well. Privacy is now a big obstacle in the way of the development of V2G networks. The privacy preservation problem in V2G networks could be more severe than in other parts of Smart Grid due to its e-mobility. In this paper, we will analyze and summarize privacy preservation approaches which achieve various privacy preservation goals. We will survey research works, based on existing privacy preservation techniques, which address various privacy preservation problems in V2G networks, including anonymous authentication, location privacy, identification privacy, concealed data aggregation, privacy-preserving billing and payment, and privacy-preserving data publication. These techniques include homomorphic encryption, blind signature, group signature, ring signature, third party anonymity, and anonymity networks. We will summarize solved problems and issues of these techniques, and introduce possible solutions for unsolved problems. [All rights reserved Elsevier].</t>
  </si>
  <si>
    <t>Wiese (2018)</t>
  </si>
  <si>
    <t>Interaction effects of energy efficiency policies: a review</t>
  </si>
  <si>
    <t>Increasing energy efficiency and savings will play a key role in the achievement of the climate and energy targets in the European Union (EU). To meet the EU’s objectives for greenhouse gas emission reductions, renewable energy use and energy efficiency improvements, its member states have implemented and will design and implement various energy policies. This paper reviews a range of scientific articles on the topic of policy instruments for energy efficiency and savings and evaluates the strengths and weaknesses of different measures. The review demonstrates the variety of possible instruments and points to the complex policy environment, in which not a single instrument can meet the respective energy efficiency targets, but which requires a combination of multiple instruments. Therefore, the paper in particular focuses on assessing potential interactions between combinations of energy efficiency policies, i.e. the extent to which the different instruments counteract or support one another. So far, the literature on energy efficiency policy has paid only limited attention to the effect of interacting policies. This paper reviews and analyses interaction effects thus far identified with respect to factors that determine the interaction. Drawing on this review, we identify cases for interaction effects between energy efficiency policies to assess their potential existence systematically and to show future research needs.</t>
  </si>
  <si>
    <t>Wilhelm (2013)</t>
  </si>
  <si>
    <t>Occupancy Detection from Electricity Consumption Data</t>
  </si>
  <si>
    <t>Wolfe ((200)</t>
  </si>
  <si>
    <t>The implications of an increasingly decentralised energy system</t>
  </si>
  <si>
    <t>The UKgovernmenthassignalledthattheincreasinguseofdecentralisedenergyformspartofitsplan to achievetheUK’scontributiontotheEU’ssustainableenergytargets.Muchofthetechnologyfor decentralisedenergyalreadyexists,althoughitisnotwidelyusedintheUK.Therewillbeneedfornew developments inonsiteenergyproduction,andinthedelivery,integrationandregulatoryinfrastructure to supportit.OtherStateofSciencereviewsforthisprojectdescribeparticularenergytechnologies,but this paperhighlightsselecteddevelopmentsinthermaltechnologiesandinbiologicalprocesseswhich offer thepotentialforbreakthroughsinconvertingbiomasstoenergy.Theeffectivenessand deployment ofdecentralisedenergycanbeenhancedbysystemsandinfrastructuretechnology,not just forelectricitybutalsoinheatandbiogasnetworks.Suchsystemsareexpectedtobeafocusofrapid development overthenexttwodecades.Opportunitiesexistparticularlyinactivenetworks,smart metering andintelligenttariff-interactiveloadmanagement. Substantialregulatoryandpolicyreformwillberequiredtooptimisethepotentialforonsiteenergy generationandeffectivetwo-wayinterchangeswithcentralisedenergysystems.Therewillbeneedfor a regulatorysystemforheatnetworksandappropriateincentivesforactivenetworks.Thedevelopment of anenergyservicesbusinessmodelintheindustrywillnotprogressuntilthecompensationmodel changes tomakeitviable.Thestrengthofthedriversforatrendtowardsdecentralisedenergy,coupled with awiderangeofscientificdevelopments,shouldmakethisaverydynamicsectorandpresentahost of newopportunitiesforBritishtechnology. &amp; 2008Queen’sPrinterandControllerofHMSO.PublishedbyElsevierLtd.Allrightsreserved</t>
  </si>
  <si>
    <t>Wu (2017)</t>
  </si>
  <si>
    <t>Remote Off-Grid Solutions for Greenland and Denmark: Using smart-grid technologies to ensure secure, reliable energy for island power systems.</t>
  </si>
  <si>
    <t>Renewable off-grid solutions are steadily growing in both developed and developing countries (R. Kempener et al. 2015). With the decreasing cost and improving performance of small hydro installations, solar power, wind power, and energy storage systems, renewable energy is expected to supplement or replace existing diesel grids on islands and in remote areas. 2013 IEEE.</t>
  </si>
  <si>
    <t>Xiang (2012)</t>
  </si>
  <si>
    <t>Authentication and integrity in the smart grid: an empirical study in substation automation systems</t>
  </si>
  <si>
    <t>The smart grid is an emerging technology that integrates power infrastructures with information technologies to enable intelligent energy managements. As one of the most important facilities of power infrastructures, electrical substations undertake responsibilities of energy transmissions and distributions by operating interconnected electrical devices in a coordinated manner. Accordingly, it imposes a great challenge on information security, since any falsifications may trigger mal-operations, and result in damages to power usage. In this paper, we aim at authentication and integrity protections in substation automation systems (SAS), by an experimental approach on a small scale SAS prototype, in which messages are transmitted with commonly-used data origin authentication schemes, such as RSA, Message Authentication Code, and One-Time Signature. Through experimental results, we find that, current security solutions cannot be applied directly into the SAS due to insufficient performance considerations in response to application constraints, including limited device computation capabilities, stringent timing requirements and high data sampling rates. Moreover, intrinsic limitations of security schemes, such as complicated computations, shorter key valid time and limited key supplies, can easily be hijacked by malicious attackers, to undermine message deliveries, thus becoming security vulnerabilities. Our experimental results demonstrate guidelines in design of novel security schemes for the smart grid.</t>
  </si>
  <si>
    <t>Xin (2017)</t>
  </si>
  <si>
    <t>Poster: Smart Object-Oriented Dynamic Energy Management for Base Stations in Smart Cities</t>
  </si>
  <si>
    <t>Xin (2018)</t>
  </si>
  <si>
    <t>Innovative energy islands: life-cycle cost-benefit analysis for battery energy storage</t>
  </si>
  <si>
    <t>Cities are concentrations of economic, social, and technical assets, which are fundamental to addressing climate change challenges. Renewable energy sources are growing fast in cities to mitigate greenhouse gas emissions in response to these challenges. In this transition urban decentralized energy shares technical and economic characteristics with energy islands. This is reflected in that island energy systems essentially operate off-grid which as a modus operandi can offer lessons to small-scale urban systems. With the expansion of urban areas, communities, especially small-scale ones, are sometimes further away from the main power infrastructure. Providing power supply to these communities would require significant investment to the existing power system, either to improve its grid infrastructure or power supply facilities. The energy islands have for some time now lent themselves to energy innovation including smart grid and battery storage applications. In this research we conceptualize that urban energy communities can be benefitted by knowledge transfer from energy islands in several fronts. We specifically put forward a life-cycle cost-benefit analysis model to evaluate the economics of battery storage system used in small communities from a life-cycle perspective. In this research we put forward a novel cost-benefit analysis model. Our results show that the inclusion of externalities can improve the economic value of battery systems significantly. Nevertheless, the economic performance is still largely dependent on several parameters, including capacity cost, discharging price, and charging cost. We conclude that existing electricity price structures (e.g., using household electricity price as a benchmark) struggle to guarantee sufficient economic returns except in very favorable circumstances; therefore, governmental support is deemed necessary.</t>
  </si>
  <si>
    <t>Xing (2014)</t>
  </si>
  <si>
    <t>On cascading failures and countermeasures based on energy storage in the smart grid</t>
  </si>
  <si>
    <t>Xing (2019)</t>
  </si>
  <si>
    <t>Distributed State-of-Charge Balance Control with Event-Triggered Signal Transmissions for Multiple Energy Storage Systems in Smart Grid</t>
  </si>
  <si>
    <t>Modern power grid is increasingly integrated with battery energy storage systems (BESSs). This paper deals with the problem of state-of-charge (SoC) balance control for multiple distributed BESSs in smart grid. The BESSs are expected to work cooperatively to not only fulfil the overall power requirement but also meet the constraints of the same relative SoC variation rate. To achieve this objective, a distributed SoC balance control approach is presented with event-triggered signal transmissions. It is designed with the dynamic average consensus (DAC) mechanism for parameter estimations. The DAC enables distributed control of each BESS through communicating with its neighboring BESSs. Different from traditional periodic signal transmission, the event-triggered signal transmission embedded in our approach allows each BESS to transmit signal to its neighboring BESSs only when needed, thus reducing the communication traffic. Theoretical lower bounds are established for consecutive interevent intervals such that the Zeno behavior is excluded. Case studies are conducted to demonstrate the effectiveness of the presented approach. 2013 IEEE.</t>
  </si>
  <si>
    <t>Xiong (2019)</t>
  </si>
  <si>
    <t>EPLC: An Efficient Privacy-Preserving Line-Loss Calculation Scheme for Residential Areas of Smart Grid</t>
  </si>
  <si>
    <t>Recently, smart grid is considered as the next generation of power grid by introducing information and communication technologies. Line-loss is an important synthetic indicator which can directly reflect the energy efficiency and power management level of smart grid enterprises. In order to obtain all residential areas, line-loss requires obtaining electricity consumption of each user. However, data about users' electricity consumption could reveal sensitive information; a sophisticated adversary can use some data analysis methods to deduce economic situation, habits, lifestyles, etc. In order to solve the problem, we propose an Efficient Privacy-preserving scheme for Line-loss Calculation, named EPLC. In our scheme, a data item is reading from one smart meter which implies the energy consumption in a time period of the user who owns it, and each user lives in a residential area. For each user, we encrypt user's data based on Paillier cryptosystem by using two Horner parameters, by leveraging homomorphism, and each residential area gateway calculates relevant data about corresponding line-loss and control center hides the area-level polynomial into the final output for representing line-loss of all residential areas which are both in the form of ciphertext. Finally, we can still recover each residential area line-loss with possessing private keys and Horner parameters. Moreover, EPLC adopts the batch verification technique to lower authentication cost. Finally, our analysis indicates that EPLC is not only efficient but also can protect individual user's electricity consumption privacy, and the flexibility and expansibility of EPLC are very suitable for smart grid. 2019 Yinqiao Xiong et al.</t>
  </si>
  <si>
    <t>Xu (2014)</t>
  </si>
  <si>
    <t>Power system reliability impact of energy storage integration with intelligent operation strategy</t>
  </si>
  <si>
    <t>Electric power industry is experiencing a movement from the existing conventional electric grid to a more reliable, efficient and secure smart grid. In order to achieve these goals, components such as energy storage will be included, and potentially in large scale. Many feasible applications of energy storage in power systems have been investigated. The major benefits of energy storage include electric energy time-shift, frequency regulation and transmission congestion relief. In this paper, we focus on the reliability improvement of the bulk power system brought by the utilization of energy storage in the local distribution systems integrated with renewable energy generation. An intelligent operation strategy for energy storage which improves reliability considering the renewable energy integration is presented. The smart grid communication and control network is utilized to implement the proposed energy storage operation. A bulk power system reliability evaluation framework is proposed to study the reliability impact brought by the energy storage integration and operation. A detailed case study and sensitivity analysis is performed to demonstrate the effectiveness of the presented operation strategy and evaluation framework, and to provide valuable insights on the power system reliability impact derived from the energy storage integration. 2013 IEEE.</t>
  </si>
  <si>
    <t>Xypolytou (2017)</t>
  </si>
  <si>
    <t>The FUSE testbed: establishing a microgrid for smart grid security experiments</t>
  </si>
  <si>
    <t>Reliable and efficient energy supply is based not only on local control but also on remote sensor data and measurements, making communication one of the important components. The increasing threat of possible attacks is the motivation behind the main purpose of the FUSE testbed - an experimental microgrid for smart grid research - to conduct experiments on smart grid security, grid optimization, stabilization and islanding. This work, after providing an insight of the current state of the art concerning research on microgrids, describes the FUSE experimental facility as well as first experiments including partial measurement equipment installation and data collection and analysis.</t>
  </si>
  <si>
    <t>Yan (2013)</t>
  </si>
  <si>
    <t>A survey on smart grid communication infrastructures: Motivations, requirements and challenges</t>
  </si>
  <si>
    <t>A communication infrastructure is an essential part to the success of the emerging smart grid. A scalable and pervasive communication infrastructure is crucial in both construction and operation of a smart grid. In this paper, we present the background and motivation of communication infrastructures in smart grid systems. We also summarize major requirements that smart grid communications must meet. From the experience of several industrial trials on smart grid with communication infrastructures, we expect that the traditional carbon fuel based power plants can cooperate with emerging distributed renewable energy such as wind, solar, etc, to reduce the carbon fuel consumption and consequent green house gas such as carbon dioxide emission. The consumers can minimize their expense on energy by adjusting their intelligent home appliance operations to avoid the peak hours and utilize the renewable energy instead. We further explore the challenges for a communication infrastructure as the part of a complex smart grid system. Since a smart grid system might have over millions of consumers and devices, the demand of its reliability and security is extremely critical. Through a communication infrastructure, a smart grid can improve power reliability and quality to eliminate electricity blackout. Security is a challenging issue since the on-going smart grid systems facing increasing vulnerabilities as more and more automation, remote monitoring/controlling and supervision entities are interconnected. 1998-2012 IEEE.</t>
  </si>
  <si>
    <t>Yang (2014)</t>
  </si>
  <si>
    <t>Optimization of load control and promotion of demand response mechanism for system service</t>
  </si>
  <si>
    <t>This article focused mainly on the optimization of load control and smart demand response mechanism for system service accomplished by Electricity of France (EDF). France has a successful history in carrying out demand response (DR) actions lead by EDF, who have run both advanced electricity pricing programs and industrial load balancing programs for well over several decades. In terms of incentive electric tariffs, there is a long history of time-based tariffs provided by EDF. These tariffs have been designed and generalized since 1965 and completed during last decade by adding dynamic tariffs. As part of demand response actions, direct load control is another profit-based load management using centralized programming system in France: part of customer loads have been directly controlled by power line carrier (PLC) communication system of EDF. Main objectives of DR are to promote peak shaving with win-win solutions, reduce substantially load shedding and guarantee good power quality for all users. After over 50 years efforts, French national daily load curve has been considerably improved. The recent development of French smart grid includes essentially smart distribution and smart application of electricity. Linky is the new and unique EDF smart meter designed for accomplishing more demand response, grid automation and functions. 2014 Chinese Society for Electrical Engineering.</t>
  </si>
  <si>
    <t>Yang (2015)</t>
  </si>
  <si>
    <t>Impact assessment of net metering on smart home cyberattack detection</t>
  </si>
  <si>
    <t>Yang (2017)</t>
  </si>
  <si>
    <t>Clean energy technology: materials, processes and devices for electrochemical energy conversion and storage</t>
  </si>
  <si>
    <t>Yang (2018)</t>
  </si>
  <si>
    <t>Operation Analysis of Energy Hub Considering Seasonal Load Characteristics</t>
  </si>
  <si>
    <t>Yao (2017)</t>
  </si>
  <si>
    <t>A survey on the development status and challenges of smart grids in main driver countries</t>
  </si>
  <si>
    <t>Smart grids are among the most significant evolutionary developments in energy management systems because they enable integrated systems, including decentralized energy systems, the use of large-scale renewable energy and major improvements in demand-side-management. Research on smart grid development has been carried out worldwide for more than ten years, and there are already successful cases and rich experiences in this field. This paper compares the development backgrounds and infrastructure statuses of smart grids in various countries. It also presents an overview of the smart grid development situation within these countries. Moreover, it discusses the research results and lessons learned from smart grid projects in different countries and summarizes their achievements and challenges. Although every country has its own electricity market modes and basic energy situation, our findings can provide a map for national policy makers and power companies to guide the development of smart grids. [All rights reserved Elsevier].</t>
  </si>
  <si>
    <t>Yasser (2005)</t>
  </si>
  <si>
    <t>Wireless sensor network node with asynchronous architecture and vibration harvesting micro power generator</t>
  </si>
  <si>
    <t>Yayu (2019)</t>
  </si>
  <si>
    <t>Short-term Load Forecasting at Different Aggregation Levels with Predictability Analysis [arXiv]</t>
  </si>
  <si>
    <t>Short-term load forecasting (STLF) is essential for the reliable and economic operation of power systems. Though many STLF methods were proposed over the past decades, most of them focused on loads at high aggregation levels only. Thus, low-aggregation load forecast still requires further research and development. Compared with the substation or city level loads, individual loads are typically more volatile and much more challenging to forecast. To further address this issue, this paper first discusses the characteristics of small-and-medium enterprise (SME) and residential loads at different aggregation levels and quantifies their predictability with approximate entropy. Various STLF techniques, from the conventional linear regression to state-of-the-art deep learning, are implemented for a detailed comparative analysis to verify the forecasting performances as well as the predictability using an Irish smart meter dataset. In addition, the paper also investigates how using data processing improves individual-level residential load forecasting with low predictability. Effectiveness of the discussed method is validated with numerical results.</t>
  </si>
  <si>
    <t>Yazdani-Damavandi (2018)</t>
  </si>
  <si>
    <t>Aggregation of Distributed Energy Resources Under the Concept of Multienergy Players in Local Energy Systems</t>
  </si>
  <si>
    <t>Young (2017)</t>
  </si>
  <si>
    <t>Analysis of factors affecting a shift in a local energy system towards 100% renewable energy community</t>
  </si>
  <si>
    <t>We explore what factors play a critical role in a shift of a local energy system towards 100% renewable energy community by examining the case using a framework that highlights the role of key state and non state actors (investors, local officials, citizens and policy entrepreneurs) and the role of governance mode (horizontal self steering, partnership, participation, inclusiveness of energy decision-making, co-ownership of the process) for the actual outcome. The framework is based on recent transition literature that has focused on the dynamics of change. The case study provides the evidence of the important role of participation of local community in the open decision making process from the onset, their partnership in the local energy system solutions, sense of ownership, as well as the role of mayor as a policy entrepreneur. 2017 Elsevier Ltd</t>
  </si>
  <si>
    <t>Young-Yeol (2018)</t>
  </si>
  <si>
    <t>Development of CoAP-based IoT Communication System for Smart Energy Storage System</t>
  </si>
  <si>
    <t>Yu (2013)</t>
  </si>
  <si>
    <t>Design of dual PON-MAC ONU dedicated for communication system of power distribution and utilization</t>
  </si>
  <si>
    <t>With the development of smart power grid technology, EPON has become a popular communications technology both in power distribution and utilization automation. The article analyses several communication path protection methods of EPON system, then introduces the development of a dual PON-MAC ONU for such application, both hardware and software design are discussed. At last, A group of test data which verify the performance of fast protect switchover is given.</t>
  </si>
  <si>
    <t>Yu (2018)</t>
  </si>
  <si>
    <t>Detecting Anomalous Users via Streaming Data Processing in Smart Grid</t>
  </si>
  <si>
    <t>Zaballos (2018)</t>
  </si>
  <si>
    <t>A custom approach for a flexible, real-time and reliable software defined utility</t>
  </si>
  <si>
    <t>Information and communication technologies (ICTs) have enabled the evolution of traditional electric power distribution networks towards a new paradigm referred to as the smart grid. However, the different elements that compose the ICT plane of a smart grid are usually conceived as isolated systems that typically result in rigid hardware architectures, which are hard to interoperate, manage and adapt to new situations. In the recent years, software-defined systems that take advantage of software and high-speed data network infrastructures have emerged as a promising alternative to classic ad hoc approaches in terms of integration, automation, real-time reconfiguration and resource reusability. The purpose of this paper is to propose the usage of software-defined utilities (SDUs) to address the latent deployment and management limitations of smart grids. More specifically, the implementation of a smart grids data storage and management system prototype by means of SDUs is introduced, which exhibits the feasibility of this alternative approach. This system features a hybrid cloud architecture able to meet the data storage requirements of electric utilities and adapt itself to their ever-evolving needs. Conducted experimentations endorse the feasibility of this solution and encourage practitioners to point their efforts in this direction. 2018 by the authors. Licensee MDPI, Basel, Switzerland.</t>
  </si>
  <si>
    <t>Zaghib (2013)</t>
  </si>
  <si>
    <t>Review and analysis of nanostructured olivine-based lithium recheargeable batteries: status and trends</t>
  </si>
  <si>
    <t>LiFePO4 has emerged as the winning cathode material for a new generation of Li-ion batteries that are increasingly used for hybrid and electric vehicles, due to its remarkable electrochemical properties. The present review gives the state of the art in the understanding of the properties of this material and the other members of the same family. We discuss the effects of the decrease of the size of the particles down to circa 20 nm; some of them have been misunderstood or are still open questions. All of them are important to determine the trends in the research and development on this family of materials in the future. The cells' properties are also reviewed with both the graphite and more recently the Li4Ti5O12 anodes, the last one providing outstanding performance in terms of cycling life and power that make them promising not only for electric vehicles, but also to solve for intermittence locally in smart grids. [All rights reserved Elsevier].</t>
  </si>
  <si>
    <t>Zainab (2018)</t>
  </si>
  <si>
    <t>On the Challenges and Opportunities of Smart Meters in Smart Homes and Smart Grids</t>
  </si>
  <si>
    <t>Nowadays, electricity companies have started applying smart grid in their systems rather than the conventional electrical grid (manual grid). Smart grid produces an efficient and effective energy management and control, reduces the cost of production, saves energy and it is more reliable compared to the conventional grid. As an advanced energy meter, smart meters can measure the power consumption as well as monitor and control electrical devices. Smart meters have been adopted in many countries since the 2000s as they provide economic, social and environmental benefits for multiple stakeholders. The design of smart meter can be customized depending on the customer and the utility company needs. There are different sensors and devices supported by dedicated communication infrastructure which can be utilized to implement smart meters. This paper presents a study of the challenges associated with smart meters, smart homes and smart grids as an effort to highlight opportunities for emerging research and industrial solutions.</t>
  </si>
  <si>
    <t>Zanabria (2018)</t>
  </si>
  <si>
    <t>Rapid Prototyping of Multi-Functional Battery Energy Storage System Applications</t>
  </si>
  <si>
    <t>Battery Energy Storage Systems (BESS) are starting to play an important role in today's power distribution networks. They provide a manifold of services for fulfilling demands and requests from diverse stakeholders, such as distribution system operators, energy market operators, aggregators but also end-users. Such services are usually provided by corresponding Energy Management Systems (EMS). This paper analyzes the complexity of the EMS development process resulting from an evolving power utility automation. As a result, flexibility, complexity, interoperability, and overlapping issues were identified as main concerns to be faced during the design and implementation stages of BESS control applications. Current efforts from smart grid and power utility automation standards partially tackle the issues mentioned above. Nevertheless, an integrated methodology that guides and supports control engineers during the whole development chain is still missing. Hence, the conception of EMSOnto is introduced. The main achievements of this approach include the alignment of BESS design with broadly accepted smart grid standards (i.e., IEC 61850, smart grid architecture model), a common understanding of EMS control applications based on the conception of an ontology, the identification of conflicts within a multi-function BESS and the semi-automatic generation of software artifacts mainly important for EMS validation. To demonstrate the effectiveness of the approach, a selected use case example is designed and validated in a hardware-in-the-loop basis. This proves that EMSOnto eases the work of control engineers resulting in a flexible, adaptable, and error-free EMS design. In addition to this, limitations of EMSOnto as well as future work are grasped.</t>
  </si>
  <si>
    <t>Zekeriya (2014)</t>
  </si>
  <si>
    <t>Privacy Enhanced Personal Services for Smart Grids</t>
  </si>
  <si>
    <t xml:space="preserve">Millions of people are now increasingly using smart devices at home to improve the quality of their lives. Unfortunately, the smart devices that we use at home for comfort and simplicity make our lives more complicated in terms of management due to several issues like mismatching interfaces and complexity of the micro-management. One approach to manage smart homes is to enable the utility provider, which has direct access to electrical devices via smart meters. It is expected that the data collected for the management can also be utilized for other personalized services using other business partners. In this paper, we address these personalized services and argue that privacy is a serious consideration for the deployment of the new business ideas. We provide a scientific method to provide new services for smart homes while protecting the privacy-sensitive data. To the best of our knowledge, privacy enhanced new services based on the utilization of smart meter data have not been considered by the research community. </t>
  </si>
  <si>
    <t>Zhang (2013)</t>
  </si>
  <si>
    <t>Efficient energy consumption and operation management in a smart building with microgrid</t>
  </si>
  <si>
    <t>Microgrid works as a local energy provider for domestic buildings to reduce energy expenses and gas emissions by utilising distributed energy resources (DERs). The rapid advances in computing and communication capabilities enable the concept smart buildings become possible. Most energy-consuming household tasks do not need to be performed at specific times but rather within a preferred time. If these types of tasks can be coordinated among multiple homes so that they do not all occur at the same time yet still satisfy customers' requirement, the energy cost and power peak demand could be reduced. In this paper, the optimal scheduling of smart homes' energy consumption is studied using a mixed integer linear programming (MILP) approach. In order to minimise a 1-day forecasted energy consumption cost, DER operation and electricity-consumption household tasks are scheduled based on real-time electricity pricing, electricity task time window and forecasted renewable energy output. Peak demand charge scheme is also adopted to reduce the peak demand from grid. Two numerical examples on smart buildings of 30 homes and 90 homes with their own microgrid indicate the possibility of cost savings and electricity consumption scheduling peak reduction through the energy consumption and better management of DER operation. 2013 Elsevier Ltd. All rights reserved.</t>
  </si>
  <si>
    <t>Zhanle (2016)</t>
  </si>
  <si>
    <t>A multi-agent system of evaluating residential demand response</t>
  </si>
  <si>
    <t xml:space="preserve">This paper presents a multi-agent system (MAS) to evaluate implementation of the residential demand response (DR), in which the main stakeholders are modeled by a class of software agents including Conventional Home Agents, Smart Home Agents, and a Utility Agent. DR is a recent effort to improve efficiency of the electricity market and the stability of the power system. We develop a Residential Load Model, a Dynamic Price Model, an Energy Management System Model, a Primary Power Plant Model and a Secondary Power Plant Model, which are further incorporated into the MAS. Simulation results show that, without the assistance of the home energy management system (EMS) or other similar technologies, the strategy of dynamic price does not lead to a successful DR application. However, by scheduling controllable load using the home EMS, the peak demand and demand standard deviation is dramatically reduced by 23.8% and 41.6% respectively, and the generation cost also decreases by 30.8%. The scheduling algorithm can be embedded into a home EMS. The proposed agent system can be utilized to evaluate various strategies, emerging techniques and algorithms that enable the DR implementation. </t>
  </si>
  <si>
    <t>Zheng (2016)</t>
  </si>
  <si>
    <t>Study on internet of things electric system basedon distributed smart terminals in demand side management</t>
  </si>
  <si>
    <t>Demand side management (DSM) plays an important role in enhancing electric power grid operation, which is sophisticated due to the versatility of different loads, the vast number of users as well as the distribution in space and time. Internet of things (IoT), goes without say, is a perfect solution to the bemused situation. In this paper, the construction and implementation scheme of an IoT electricity management system for DSM based on advanced electric smart control terminals and remote load controller (SRLC), is introduced. The system not only achieves real-time online monitoring but also achieves remote dynamic load management integrated with various functions, especially "load feature identification" and "dangerous load shedding" are applied successfully in student dormitories (5 buildings with 750 units) of Wuhan University. A transparent electricity management platform is created on both Wuhan University's information WEB stations (called "cloud") and all the relative students' mobile phones (called "terminal") by this IoT system. The equipment costs are discussed for installing this system. The application results show that the system provides an optimal decision and reliable reference data for building energy management, with additional advantages on safety, low cost and easy implementation with smart power grid or e-Energy. References 15, figures 10.</t>
  </si>
  <si>
    <t>Zhi (2015)</t>
  </si>
  <si>
    <t>Pricing Bilateral Electricity Trade between Smart Grids and Hybrid Green Datacenters</t>
  </si>
  <si>
    <t>Zhiwen (2014)</t>
  </si>
  <si>
    <t>Implementation of seamless switching of micro-grid operation mode based on multi-agent system</t>
  </si>
  <si>
    <t>Switching control of micro-grid operation modes belongs to short time scale control level, this paper proposes three-tier structure of micro-grid energy management system suitable for switching control of micro-grid operation modes on the basis of the analysis of micro-grid operation mode switching requirements for the control system, and builds micro-grid central control system based on multi-agent technology aiming at the coordinated control of micro-grid operation mode switching, which will effectively enhance the implementation effect of switching control strategy, and play important role in achieving the seamless switching control of micro-grid operation modes.</t>
  </si>
  <si>
    <t>Zhong (2010)</t>
  </si>
  <si>
    <t>The new frontier of communications research: smart grid and smart metering</t>
  </si>
  <si>
    <t>Zhu (2014)</t>
  </si>
  <si>
    <t>Research on micro-grid protection strategy</t>
  </si>
  <si>
    <t>For these limitations on the applications of tradition distribution network protection and currently used several micro-grid protections in micro-grid, it proposed a new protection of micro-grid. The protection is based on the voltage disturbance of distributed power to determine whether the internal micro-grid faults, as well as the type and location of failure, and uses MATLAB to simulate and analyze, the results verify that it is not only able to guarantee the reliability, selectivity and speed of protection, but also has certain reference and practical value for micro-grid protection in parallel and islanded operation. Sila Science. All rights reserved.</t>
  </si>
  <si>
    <t>Zizzo (2017)</t>
  </si>
  <si>
    <t>A feasibility study of some DSM enabling solutions in small islands: The case of Lampedusa</t>
  </si>
  <si>
    <t>The paper addresses the issue of the transition from a traditional electrical system without automation to a newer active and smart system allowing the possibility of implementing Demand Side Management policies, for little islands not supplied by the main grid. In particular, the paper focuses on two main topics related to the definition of: an effective control, monitoring and communication system as a tool for the full exploitation of the opportunities given by Demand Response policies;some solutions for the automation of the end-users' electrical installations, in order to offer to the utility flexibility to be used for the improvement of the generation and distribution efficiency.After a brief discussion on the international regulatory framework on automation and ICT applications for power systems, the paper presents a feasibility study, based on the characteristics of the island of Lampedusa, of a hierarchical architecture of a suitable control system and of some DSM enabling solutions for residential end-users. The proposed solutions are defined taking into account some main elements: distribution grids in small islands are generally equipped with outdated and hardly automatable devices; utilities in small islands have reduced budget for new investments; not less important, the most of the inhabitants has low income and unfamiliarity with automation.Therefore, main features of the proposed DSM enabling technologies are low cost and ease of use. [All rights reserved Elsevier].</t>
  </si>
  <si>
    <t>Zomerman (2018)</t>
  </si>
  <si>
    <t>The distribution systems operator's role in energy transition: Options for change</t>
  </si>
  <si>
    <t>Distribution Systems Operators (DSOs) are key players in the design and development of a Local Energy System (LES). These systems need to adapt to the fast replacement of fossil fuels by Renewable Energy Sources (RES). With regard to this energy transition, the all-electric system is one of the potentially sustainable, future LESs. However, DSOs face problems in the development of such systems in relation to their role. They wonder how they must adapt their current design process in order to better facilitate energy transition and include values such as participation and the distribution of costs and benefits, which are seen as important by residents and other stakeholders. The purpose of this research is to consider the role of values in the design process of LES by using a value sensitive design method. A case study was set up in a newly built Dutch all-electric neighbourhood using electric heat pumps. Ten semi-structured interviews were held with DSOs' representatives and other experts. The study resulted in a description of the current and desired design process in the light of the DSOs' three core values: reliability, affordability and sustainability. We conclude that these are substantive values that relate to the technological artefact. However, four procedural values appear to be of importance too: participation, communication, trust between parties, and distribution of costs and benefits. A value based design approach for LES enables DSOs to better facilitate energy transition. In order to reach this, DSOs, (urban) planners, policymakers, real estate developers and residents have to cooperate in a transparent way during earlier phases in urban planning. More flexibility in the financial structure of investment and operational costs and benefits is required in order to enable future proof energy systems like all-electric neighbourhoods. © 2019 WIT Press</t>
  </si>
  <si>
    <t>Zou (2019)</t>
  </si>
  <si>
    <t>A Survey of Energy Management in Interconnected Multi-Microgrids</t>
  </si>
  <si>
    <t>An interconnected multi-microgrids (IMMGs) system takes advantage of various complementary power sources and effectively coordinates the energy sharing/trading among the MGs and the main grid to improve the stability, reliability, and energy efficiency of the system. The core of this structure is to achieve the optimal distribution of energy sharing through proper strategies. However, the volatility and intermittent characteristics of renewable resources, time-varying loads in the MGs, their correlated power generations, and the coupled energy among the MGs during energy trading, all bring about new challenges to achieving a stable operation and optimal scheduling in the power system. Many solutions have been proposed to solve these problems. In this paper, we provide an overview of the current energy management systems (EMS) in IMMGs, focusing on the IMMG structure, EMS objectives, timescales, and scheduling optimization structure. We then provide a review of the distributed optimization algorithms in IMMGs. We conclude this survey with a discussion of future directions. 2013 IEEE.</t>
  </si>
  <si>
    <t>• Technology and system interactions</t>
  </si>
  <si>
    <t>Workers Skills</t>
  </si>
  <si>
    <t>storage</t>
  </si>
  <si>
    <t>control</t>
  </si>
  <si>
    <t>privacy</t>
  </si>
  <si>
    <t>microgrid</t>
  </si>
  <si>
    <t xml:space="preserve">Choose how you want to search the evidence </t>
  </si>
  <si>
    <t>and see the results here</t>
  </si>
  <si>
    <t>Type of study/review</t>
  </si>
  <si>
    <t>TBC - from primary screening</t>
  </si>
  <si>
    <t>battery</t>
  </si>
  <si>
    <t>vehicle</t>
  </si>
  <si>
    <t>justice</t>
  </si>
  <si>
    <t>local</t>
  </si>
  <si>
    <t>hydrogen</t>
  </si>
  <si>
    <t>tariff</t>
  </si>
  <si>
    <t>district heating</t>
  </si>
  <si>
    <t>cooling</t>
  </si>
  <si>
    <t>peer-to-peer</t>
  </si>
  <si>
    <t>Return to main search page</t>
  </si>
  <si>
    <t>Simply choose one of the four options below and either type a search term/theme or select one from a drop down list as instructed. Then click on the results link to see a list of reports and articles relevant to your search.</t>
  </si>
  <si>
    <t xml:space="preserve">This spreadsheet currently contains a list of around 700 articles and reports that our searching and screening suggests are relevant to the design and implementation of SLES. To help you to identify the information that you need, we have provided four ways to search these reports and select the ones that are most relevant to your particular interests. </t>
  </si>
  <si>
    <t/>
  </si>
  <si>
    <t>http://dx.doi.org/10.1016/j.rser.2004.09.013</t>
  </si>
  <si>
    <t>https://www.scopus.com/inward/record.uri?eid=2-s2.0-85041472217&amp;doi=10.3390%2fsu10020366&amp;partnerID=40&amp;md5=03033d4f687d7f29149f249fe8fe7120</t>
  </si>
  <si>
    <t>http://dx.doi.org/10.1109/TSG.2013.2271427</t>
  </si>
  <si>
    <t>http://dx.doi.org/10.1016/j.scs.2016.02.011</t>
  </si>
  <si>
    <t>http://dx.doi.org/10.3390/en11102801</t>
  </si>
  <si>
    <t>https://search.proquest.com/docview/1855026927?accountid=14511 https://ucl-new-primo.hosted.exlibrisgroup.com/openurl/UCL/UCL_VU2?url_ver=Z39.88-2004&amp;rft_val_fmt=info:ofi/fmt:kev:mtx:journal&amp;genre=article&amp;sid=ProQ:ProQ%3Aabiglobal&amp;atitle=ICT+and+renewable+energy%3A+a+way+forward+to+the+next+generation+telecom+base+stations&amp;title=Telecommunication+Systems&amp;issn=10184864&amp;date=2017-01-01&amp;volume=64&amp;issue=1&amp;spage=43&amp;au=Ahmed%2C+Faran%3BNaeem%2C+Muhammad%3BIqbal%2C+Muhammad&amp;isbn=&amp;jtitle=Telecommunicat</t>
  </si>
  <si>
    <t>http://dx.doi.org/10.17775/CSEEJPES.2017.0004</t>
  </si>
  <si>
    <t>http://dx.doi.org/10.1109/JPROC.2016.2633780</t>
  </si>
  <si>
    <t>http://dx.doi.org/10.1109/TII.2015.2414355</t>
  </si>
  <si>
    <t>http://dx.doi.org/10.1016/j.apenergy.2019.01.091</t>
  </si>
  <si>
    <t>https://www.scopus.com/inward/record.uri?eid=2-s2.0-85015081022&amp;doi=10.1145%2f2858036.2858222&amp;partnerID=40&amp;md5=84775b5cbf63794197079a0fc151bcf1</t>
  </si>
  <si>
    <t>http://dx.doi.org/10.1109/JSYST.2013.2260939</t>
  </si>
  <si>
    <t>http://dx.doi.org/10.1109/TSG.2013.2286575</t>
  </si>
  <si>
    <t>http://dx.doi.org/10.3390/jsan5020009</t>
  </si>
  <si>
    <t>http://dx.doi.org/10.1109/MCOM.2013.6400447</t>
  </si>
  <si>
    <t>http://dx.doi.org/10.1016/j.erss.2018.09.014</t>
  </si>
  <si>
    <t>http://dx.doi.org/10.1016/j.jpowsour.2011.07.074</t>
  </si>
  <si>
    <t>http://dx.doi.org/10.1016/j.egypro.2017.07.125</t>
  </si>
  <si>
    <t>http://dx.doi.org/10.1016/j.comcom.2013.09.004</t>
  </si>
  <si>
    <t>https://papers.ssrn.com/abstract=2457590</t>
  </si>
  <si>
    <t>http://dx.doi.org/10.1016/j.renene.2013.11.020</t>
  </si>
  <si>
    <t>https://www.scopus.com/inward/record.uri?eid=2-s2.0-85056566254&amp;doi=10.13128%2fTechne-22824&amp;partnerID=40&amp;md5=e6ad594417bf00675d3b00e2c231e2a7</t>
  </si>
  <si>
    <t>https://www.scopus.com/inward/record.uri?eid=2-s2.0-85029820749&amp;doi=10.1016%2fj.apenergy.2017.08.006&amp;partnerID=40&amp;md5=933cd24f98163d186ea227c9b94f2035</t>
  </si>
  <si>
    <t>file://www.elsevier.com/inca/publications/store/4/8/3/</t>
  </si>
  <si>
    <t>https://search.proquest.com/docview/2039214201?accountid=14511 https://ucl-new-primo.hosted.exlibrisgroup.com/openurl/UCL/UCL_VU2?url_ver=Z39.88-2004&amp;rft_val_fmt=info:ofi/fmt:kev:mtx:journal&amp;genre=article&amp;sid=ProQ:ProQ%3Aabiglobal&amp;atitle=THE+ROLE+OF+FISCAL+INCENTIVES+FOR+RENEWABLE+ENERGY+ON+ECONOMIC+GROWTH&amp;title=International+Journal+of+Business+and+Society&amp;issn=15116670&amp;date=2017-01-01&amp;volume=18&amp;issue=2&amp;spage=387&amp;au=Arbolino%2C+Roberta%3BRomano%2C+Oriana%3BDe+Simone%2C+Luisa&amp;isbn=&amp;jtitle=Inter</t>
  </si>
  <si>
    <t>https://doi.org/10.1186/2192-0567-4-2</t>
  </si>
  <si>
    <t>https://search.proquest.com/docview/347519084?accountid=14511 https://ucl-new-primo.hosted.exlibrisgroup.com/openurl/UCL/UCL_VU2?url_ver=Z39.88-2004&amp;rft_val_fmt=info:ofi/fmt:kev:mtx:journal&amp;genre=article&amp;sid=ProQ:ProQ%3Asciencejournals&amp;atitle=Achieving+a+smart+energy+ecosystem&amp;title=Power+Engineering+International&amp;issn=10694994&amp;date=2010-05-01&amp;volume=18&amp;issue=5&amp;spage=32&amp;au=Arnold%2C+Jon%3BCochrane%2C+Larry&amp;isbn=&amp;jtitle=Power+Engineering+International&amp;btitle=&amp;rft_id=info:eric/&amp;rft_id=info:doi/</t>
  </si>
  <si>
    <t>http://dx.doi.org/10.1109/TIA.2011.2168932</t>
  </si>
  <si>
    <t>http://dx.doi.org/10.1109/JSEN.2017.2726185</t>
  </si>
  <si>
    <t>https://search.proquest.com/docview/2050758287?accountid=14511 https://ucl-new-primo.hosted.exlibrisgroup.com/openurl/UCL/UCL_VU2?url_ver=Z39.88-2004&amp;rft_val_fmt=info:ofi/fmt:kev:mtx:journal&amp;genre=article&amp;sid=ProQ:ProQ%3Aabiglobal&amp;atitle=Smart+residential+energy+management+system+for+demand+response+in+buildings+with+energy+storage+devices&amp;title=Frontiers+in+Energy&amp;issn=20951701&amp;date=2018-06-01&amp;volume=&amp;issue=&amp;spage=1&amp;au=Arun%2C+S+L%3BSelvan%2C+M+P&amp;isbn=&amp;jtitle=Frontiers+in+Energy&amp;btitle=&amp;rft_id</t>
  </si>
  <si>
    <t>http://dx.doi.org/10.1109/COMST.2017.2720195</t>
  </si>
  <si>
    <t>http://dx.doi.org/10.1016/j.rser.2013.03.012</t>
  </si>
  <si>
    <t>http://dx.doi.org/10.1109/TIM.2013.2281556</t>
  </si>
  <si>
    <t>https://search.proquest.com/docview/216096923?accountid=14511 https://ucl-new-primo.hosted.exlibrisgroup.com/openurl/UCL/UCL_VU2?url_ver=Z39.88-2004&amp;rft_val_fmt=info:ofi/fmt:kev:mtx:journal&amp;genre=unknown&amp;sid=ProQ:ProQ%3Asciencejournals&amp;atitle=READERS%27+LETTERS&amp;title=Computerworld&amp;issn=00104841&amp;date=2005-11-07&amp;volume=39&amp;issue=45&amp;spage=21&amp;au=Anonymous&amp;isbn=&amp;jtitle=Computerworld&amp;btitle=&amp;rft_id=info:eric/&amp;rft_id=info:doi/</t>
  </si>
  <si>
    <t>https://search.proquest.com/docview/219658923?accountid=14511 https://ucl-new-primo.hosted.exlibrisgroup.com/openurl/UCL/UCL_VU2?url_ver=Z39.88-2004&amp;rft_val_fmt=info:ofi/fmt:kev:mtx:journal&amp;genre=article&amp;sid=ProQ:ProQ%3Aabiglobal&amp;atitle=The+missing+link+which+was+already+there%3A+Building+operators+and+energy+management+in+non-residential+buildings&amp;title=Facilities&amp;issn=02632772&amp;date=2009-01-01&amp;volume=27&amp;issue=1%2F2&amp;spage=44&amp;au=Aune%2C+Margrethe%3BBerker%2C+Thomas%3BBye%2C+Robert&amp;isbn=&amp;jtitle=F</t>
  </si>
  <si>
    <t>http://dx.doi.org/10.1016/j.jclepro.2019.01.229</t>
  </si>
  <si>
    <t>http://dx.doi.org/10.1016/j.energy.2013.08.004</t>
  </si>
  <si>
    <t>http://dx.doi.org/10.1016/j.ijcip.2015.12.003</t>
  </si>
  <si>
    <t>http://dx.doi.org/10.1016/j.cose.2016.11.017</t>
  </si>
  <si>
    <t>https://search.proquest.com/docview/1803254244?accountid=14511 https://ucl-new-primo.hosted.exlibrisgroup.com/openurl/UCL/UCL_VU2?url_ver=Z39.88-2004&amp;rft_val_fmt=info:ofi/fmt:kev:mtx:journal&amp;genre=article&amp;sid=ProQ:ProQ%3Aabiglobal&amp;atitle=From+calculated+to+real+energy+savings+performance+evaluation%3A+an+ICT-based+methodology+to+enable+meaningful+do-it-yourself+data+collection&amp;title=Energy+Efficiency&amp;issn=1570646X&amp;date=2016-08-01&amp;volume=9&amp;issue=4&amp;spage=939&amp;au=Batey%2C+Matt%3BMourik%2C+Ruth&amp;isbn</t>
  </si>
  <si>
    <t>http://dx.doi.org/10.1016/j.energy.2012.11.002</t>
  </si>
  <si>
    <t>planning</t>
  </si>
  <si>
    <t>http://dx.doi.org/10.1155/2017/8256139</t>
  </si>
  <si>
    <t>http://dx.doi.org/10.1186/1687-1499-2014-223</t>
  </si>
  <si>
    <t>http://dx.doi.org/10.1016/j.rser.2011.07.158</t>
  </si>
  <si>
    <t>&lt;Go to ISI&gt;://WOS:000326502500006</t>
  </si>
  <si>
    <t>https://search.proquest.com/docview/1922826556?accountid=14511 https://ucl-new-primo.hosted.exlibrisgroup.com/openurl/UCL/UCL_VU2?url_ver=Z39.88-2004&amp;rft_val_fmt=info:ofi/fmt:kev:mtx:journal&amp;genre=article&amp;sid=ProQ:ProQ%3Aabiglobal&amp;atitle=Finding+faults+and+influencing+consumption%3A+the+role+of+in-home+energy+feedback+displays+in+managing+high-tech+homes&amp;title=Energy+Efficiency&amp;issn=1570646X&amp;date=2017-08-01&amp;volume=10&amp;issue=4&amp;spage=787&amp;au=Berry%2C+Stephen%3BWhaley%2C+David%3BSaman%2C+Wasim%3BDav</t>
  </si>
  <si>
    <t>http://dx.doi.org/10.1109/TSG.2017.2699939</t>
  </si>
  <si>
    <t>http://dx.doi.org/10.1016/j.epsr.2014.07.014</t>
  </si>
  <si>
    <t>http://dx.doi.org/10.1109/TSG.2013.2257892</t>
  </si>
  <si>
    <t>https://www.scopus.com/inward/record.uri?eid=2-s2.0-85009179832&amp;partnerID=40&amp;md5=dd181d99c35a39051b3e522f837d4b56</t>
  </si>
  <si>
    <t>http://dx.doi.org/10.1016/j.enpol.2014.11.001</t>
  </si>
  <si>
    <t>http://dx.doi.org/10.1016/j.enpol.2013.03.039</t>
  </si>
  <si>
    <t>https://www.mdpi.com/2071-1050/11/1/215</t>
  </si>
  <si>
    <t>http://www.mdpi.com/2076-3417/8/11/2102 http://dx.doi.org/10.3390/app8112102</t>
  </si>
  <si>
    <t>http://dx.doi.org/10.1016/j.eneco.2015.11.005</t>
  </si>
  <si>
    <t>http://dx.doi.org/10.1002/wene.290</t>
  </si>
  <si>
    <t>https://search.proquest.com/docview/2253846786?accountid=14511 https://ucl-new-primo.hosted.exlibrisgroup.com/openurl/UCL/UCL_VU2?url_ver=Z39.88-2004&amp;rft_val_fmt=info:ofi/fmt:kev:mtx:journal&amp;genre=article&amp;sid=ProQ:ProQ%3Aabiglobal&amp;atitle=The+responses+of+older+adults+to+smart+energy+monitors&amp;title=Energy+Policy&amp;issn=03014215&amp;date=2019-07-01&amp;volume=130&amp;issue=&amp;spage=218&amp;au=Brown%2C+Christopher+J%3BMarkusson%2C+Nils&amp;isbn=&amp;jtitle=Energy+Policy&amp;btitle=&amp;rft_id=info:eric/&amp;rft_id=info:doi/10.1016%2Fj.e</t>
  </si>
  <si>
    <t>https://www.scopus.com/inward/record.uri?eid=2-s2.0-85061147701&amp;doi=10.1016%2fj.rser.2018.12.059&amp;partnerID=40&amp;md5=d8067b6f98efaec199fcf383a2760942</t>
  </si>
  <si>
    <t>energy governance</t>
  </si>
  <si>
    <t>https://www.scopus.com/inward/record.uri?eid=2-s2.0-84940531990&amp;doi=10.1016%2fj.enbuild.2015.08.027&amp;partnerID=40&amp;md5=bf7b068a38d76d5f3d90649ac7ee3be2</t>
  </si>
  <si>
    <t>https://www.scopus.com/inward/record.uri?eid=2-s2.0-84927640606&amp;doi=10.1007%2f978-3-319-10329-7_12&amp;partnerID=40&amp;md5=9a001d992cc7365f563efb0de77d3c9d</t>
  </si>
  <si>
    <t>http://dx.doi.org/10.1016/j.epsr.2017.03.011</t>
  </si>
  <si>
    <t>http://dx.doi.org/10.1109/TCST.2017.2789182</t>
  </si>
  <si>
    <t>http://dx.doi.org/10.2516/ogst/2014001</t>
  </si>
  <si>
    <t>http://dx.doi.org/10.1016/j.jup.2016.03.003</t>
  </si>
  <si>
    <t>http://dx.doi.org/10.1016/j.enpol.2013.07.125</t>
  </si>
  <si>
    <t>http://dx.doi.org/10.1109/MIAS.2010.939651</t>
  </si>
  <si>
    <t>https://search.proquest.com/docview/1357138566?accountid=14511 https://ucl-new-primo.hosted.exlibrisgroup.com/openurl/UCL/UCL_VU2?url_ver=Z39.88-2004&amp;rft_val_fmt=info:ofi/fmt:kev:mtx:journal&amp;genre=article&amp;sid=ProQ:ProQ%3Aabiglobal&amp;atitle=Urban+Regeneration%2C+Digital+Development+Strategies+and+the+Knowledge+Economy%3A+Manchester+Case+Study&amp;title=Journal+of+the+Knowledge+Economy&amp;issn=18687865&amp;date=2013-06-01&amp;volume=4&amp;issue=2&amp;spage=169&amp;au=Carter%2C+Dave&amp;isbn=&amp;jtitle=Journal+of+the+Knowledge+Econo</t>
  </si>
  <si>
    <t>https://www.scopus.com/inward/record.uri?eid=2-s2.0-85030555122&amp;doi=10.5278%2fijsepm.2017.13.2&amp;partnerID=40&amp;md5=4dd225ef5f9d61de2dc69f8189f55389</t>
  </si>
  <si>
    <t>http://dx.doi.org/10.1177/0894439315611085</t>
  </si>
  <si>
    <t>http://dx.doi.org/10.1016/j.jobe.2018.10.032</t>
  </si>
  <si>
    <t>http://dx.doi.org/10.3390/en12142759</t>
  </si>
  <si>
    <t>http://dx.doi.org/10.1109/MPE.2013.2286317</t>
  </si>
  <si>
    <t>http://dx.doi.org/10.13335/j.1000-3673.pst.2017.0785</t>
  </si>
  <si>
    <t>http://dx.doi.org/10.4028/www.scientific.net/AMR.614-615.1973</t>
  </si>
  <si>
    <t>http://dx.doi.org/10.1016/j.rser.2016.01.131</t>
  </si>
  <si>
    <t>http://dx.doi.org/10.1109/JETCAS.2017.2692243</t>
  </si>
  <si>
    <t>http://dx.doi.org/10.1504/IJATM.2016.076443</t>
  </si>
  <si>
    <t>http://dx.doi.org/10.1016/j.rser.2014.02.009</t>
  </si>
  <si>
    <t>http://dx.doi.org/10.1016/j.rser.2015.10.036</t>
  </si>
  <si>
    <t>http://dx.doi.org/10.1109/TPWRS.2018.2827844</t>
  </si>
  <si>
    <t>http://dx.doi.org/10.1109/TPWRS.2013.2287301</t>
  </si>
  <si>
    <t>http://dx.doi.org/10.1016/j.ijepes.2014.03.042</t>
  </si>
  <si>
    <t>https://search.proquest.com/docview/2068190896?accountid=14511 https://ucl-new-primo.hosted.exlibrisgroup.com/openurl/UCL/UCL_VU2?url_ver=Z39.88-2004&amp;rft_val_fmt=info:ofi/fmt:kev:mtx:journal&amp;genre=article&amp;sid=ProQ:ProQ%3Aabiglobal&amp;atitle=Impacts+of+Decentralized+Power+Generation+on+Distribution+Networks%3A+a+Statistical+Typology+of+European+Countries&amp;title=Environmental+Modeling+%26+Assessment&amp;issn=14202026&amp;date=2018-10-01&amp;volume=23&amp;issue=5&amp;spage=471&amp;au=Corbier%2C+Darius%3BGonand%2C+Fr%C3%A9d%C</t>
  </si>
  <si>
    <t>http://dx.doi.org/10.3969/j.issn.1674-862X.2011.01.003</t>
  </si>
  <si>
    <t>area</t>
  </si>
  <si>
    <t>http://dx.doi.org/10.1016/j.jup.2014.09.006</t>
  </si>
  <si>
    <t>https://search.proquest.com/docview/1938394593?accountid=14511 https://ucl-new-primo.hosted.exlibrisgroup.com/openurl/UCL/UCL_VU2?url_ver=Z39.88-2004&amp;rft_val_fmt=info:ofi/fmt:kev:mtx:journal&amp;genre=article&amp;sid=ProQ:ProQ%3Aabiglobal&amp;atitle=Towards+a+User-Centered+Feedback+Design+for+Smart+Meter+Interfaces+to+Support+Efficient+Energy-Use+Choices%3A+A+Design+Science+Approach&amp;title=Business+%26+Information+Systems+Engineering&amp;issn=23637005&amp;date=2017-10-01&amp;volume=59&amp;issue=5&amp;spage=361&amp;au=Dal%C3%A9n%2C</t>
  </si>
  <si>
    <t>http://dx.doi.org/10.1080/09613218.2017.1301707</t>
  </si>
  <si>
    <t>https://search.proquest.com/docview/1981649635?accountid=14511 https://ucl-new-primo.hosted.exlibrisgroup.com/openurl/UCL/UCL_VU2?url_ver=Z39.88-2004&amp;rft_val_fmt=info:ofi/fmt:kev:mtx:journal&amp;genre=article&amp;sid=ProQ:ProQ%3Aabiglobal&amp;atitle=Smart+electric+storage+heating+and+potential+for+residential+demand+response&amp;title=Energy+Efficiency&amp;issn=1570646X&amp;date=2018-01-01&amp;volume=11&amp;issue=1&amp;spage=67&amp;au=Darby%2C+Sarah+J&amp;isbn=&amp;jtitle=Energy+Efficiency&amp;btitle=&amp;rft_id=info:eric/&amp;rft_id=info:doi/10.1007%2F</t>
  </si>
  <si>
    <t>http://dx.doi.org/10.1016/j.egypro.2014.10.024</t>
  </si>
  <si>
    <t>https://www.scopus.com/inward/record.uri?eid=2-s2.0-85056539501&amp;doi=10.1109%2fEEEIC.2018.8494544&amp;partnerID=40&amp;md5=df41d4cb12d6c7c6ef84bb3904b36b49</t>
  </si>
  <si>
    <t>http://dx.doi.org/10.1016/j.epsr.2014.11.019</t>
  </si>
  <si>
    <t>http://dx.doi.org/10.1016/j.epsr.2014.09.016</t>
  </si>
  <si>
    <t>http://dx.doi.org/10.1109/TSG.2012.2210058</t>
  </si>
  <si>
    <t>https://search.proquest.com/docview/1956180921?accountid=14511 https://ucl-new-primo.hosted.exlibrisgroup.com/openurl/UCL/UCL_VU2?url_ver=Z39.88-2004&amp;rft_val_fmt=info:ofi/fmt:kev:mtx:journal&amp;genre=article&amp;sid=ProQ:ProQ%3Aabiglobal&amp;atitle=Smart+Electricity+Systems%3A+Access+Conditions+for+Household+Customers+under+EU+Law&amp;title=CoRe&amp;issn=25103148&amp;date=2017-01-01&amp;volume=1&amp;issue=1&amp;spage=36&amp;au=Diestelmeier%2C+Lea%3BKuiken%2C+Dirk&amp;isbn=&amp;jtitle=CoRe&amp;btitle=&amp;rft_id=info:eric/&amp;rft_id=info:doi/10.21552%2</t>
  </si>
  <si>
    <t>http://dx.doi.org/10.1016/j.enpol.2018.12.065</t>
  </si>
  <si>
    <t>http://dx.doi.org/10.1109/TSG.2013.2258048</t>
  </si>
  <si>
    <t>http://dx.doi.org/10.1016/j.est.2019.100757</t>
  </si>
  <si>
    <t>http://dx.doi.org/10.1016/j.tej.2016.11.011</t>
  </si>
  <si>
    <t>http://dx.doi.org/10.11989/JEST.1674-862X.505243</t>
  </si>
  <si>
    <t>http://dx.doi.org/10.1109/MCOM.2019.1800577</t>
  </si>
  <si>
    <t>http://dx.doi.org/10.1109/TSG.2013.2259510</t>
  </si>
  <si>
    <t>http://dx.doi.org/10.1109/TPEL.2015.2464277</t>
  </si>
  <si>
    <t>http://dx.doi.org/10.1016/j.ijepes.2018.06.002</t>
  </si>
  <si>
    <t>http://dx.doi.org/10.1109/ACCESS.2016.2531279</t>
  </si>
  <si>
    <t>http://dx.doi.org/10.1016/j.seta.2018.10.009</t>
  </si>
  <si>
    <t>http://dx.doi.org/10.1016/j.scs.2019.101731</t>
  </si>
  <si>
    <t>https://www.scopus.com/inward/record.uri?eid=2-s2.0-85028518654&amp;doi=10.1109%2fICNSC.2017.8000083&amp;partnerID=40&amp;md5=cb2a3b967b3012dc81d0ce3c04b10fb2</t>
  </si>
  <si>
    <t>http://dx.doi.org/10.1016/j.epsr.2014.10.017</t>
  </si>
  <si>
    <t>http://dx.doi.org/10.1109/TPWRS.2018.2811737</t>
  </si>
  <si>
    <t>http://dx.doi.org/10.1016/j.jnca.2016.08.012</t>
  </si>
  <si>
    <t>https://search.proquest.com/docview/2047369313?accountid=14511 https://ucl-new-primo.hosted.exlibrisgroup.com/openurl/UCL/UCL_VU2?url_ver=Z39.88-2004&amp;rft_val_fmt=info:ofi/fmt:kev:mtx:journal&amp;genre=article&amp;sid=ProQ:ProQ%3Asciencejournals&amp;atitle=Energy%3B+New+Energy+Findings+from+Technical+University+of+Denmark+Described+%28Technical+assessment+of+electric+heat+boosters+in+low-temperature+district+heating+based+on+combined+heat+and+power+analysis%29&amp;title=Energy+Weekly+News&amp;issn=19456980&amp;date=2018</t>
  </si>
  <si>
    <t>https://search.proquest.com/docview/2128247065?accountid=14511 https://ucl-new-primo.hosted.exlibrisgroup.com/openurl/UCL/UCL_VU2?url_ver=Z39.88-2004&amp;rft_val_fmt=info:ofi/fmt:kev:mtx:journal&amp;genre=article&amp;sid=ProQ:ProQ%3Asciencejournals&amp;atitle=Energy%3B+New+Energy+Study+Results+Reported+from+University+of+Aegean+%28Sociotechnical+transition+to+smart+energy%3A+The+case+of+Samso+1997-2030%29&amp;title=Energy+Weekly+News&amp;issn=19456980&amp;date=2018-11-09&amp;volume=&amp;issue=&amp;spage=664&amp;au=&amp;isbn=&amp;jtitle=Energy+Wee</t>
  </si>
  <si>
    <t>http://dx.doi.org/10.1016/j.apenergy.2014.04.010</t>
  </si>
  <si>
    <t>http://dx.doi.org/10.1002/ep.12163</t>
  </si>
  <si>
    <t>https://search.proquest.com/docview/1947555580?accountid=14511 https://ucl-new-primo.hosted.exlibrisgroup.com/openurl/UCL/UCL_VU2?url_ver=Z39.88-2004&amp;rft_val_fmt=info:ofi/fmt:kev:mtx:journal&amp;genre=article&amp;sid=ProQ:ProQ%3Aibss&amp;atitle=How+to+address+citizens%27+practices+and+policies+on+sustainability%3F+A+consultative+tool+for+brokering+policy-related+knowledge+between+the+worlds+of+policymaking+and+everyday+citizens%27+life&amp;title=Evidence+%26+Policy&amp;issn=17442648&amp;date=2016-08-01&amp;volume=12&amp;issue</t>
  </si>
  <si>
    <t>http://dx.doi.org/10.3390/en11040701</t>
  </si>
  <si>
    <t>http://dx.doi.org/10.1016/j.enpol.2018.02.010</t>
  </si>
  <si>
    <t>http://dx.doi.org/10.1016/j.cosrev.2018.08.001</t>
  </si>
  <si>
    <t>https://search.proquest.com/docview/1614472799?accountid=14511 https://ucl-new-primo.hosted.exlibrisgroup.com/openurl/UCL/UCL_VU2?url_ver=Z39.88-2004&amp;rft_val_fmt=info:ofi/fmt:kev:mtx:journal&amp;genre=article&amp;sid=ProQ:ProQ%3Aabiglobal&amp;atitle=Security+Challenges+in+Smart-Grid+Metering+and+Control+Systems&amp;title=Technology+Innovation+Management+Review&amp;issn=&amp;date=2013-07-01&amp;volume=3&amp;issue=7&amp;spage=42&amp;au=Fan%2C+Xinxin%3BGong%2C+Guang&amp;isbn=&amp;jtitle=Technology+Innovation+Management+Review&amp;btitle=&amp;rft_id=inf</t>
  </si>
  <si>
    <t>http://dx.doi.org/10.1109/SURV.2011.101911.00087</t>
  </si>
  <si>
    <t>http://dx.doi.org/10.1007/s00450-016-0311-x</t>
  </si>
  <si>
    <t>http://dx.doi.org/10.1016/j.rser.2017.06.015</t>
  </si>
  <si>
    <t>http://dx.doi.org/10.1109/MIAS.2017.2740475</t>
  </si>
  <si>
    <t>http://dx.doi.org/10.3233/JHS-130471</t>
  </si>
  <si>
    <t>http://dx.doi.org/10.1109/TLA.2013.6502850</t>
  </si>
  <si>
    <t>http://dx.doi.org/10.1007/s40518-017-0087-z</t>
  </si>
  <si>
    <t>http://dx.doi.org/10.1016/j.erss.2016.05.017</t>
  </si>
  <si>
    <t>http://dx.doi.org/10.1016/j.apenergy.2013.02.062</t>
  </si>
  <si>
    <t>http://dx.doi.org/10.1016/j.esr.2019.100381</t>
  </si>
  <si>
    <t>https://www.scopus.com/inward/record.uri?eid=2-s2.0-84893594659&amp;doi=10.1109%2fISGTEurope.2013.6695387&amp;partnerID=40&amp;md5=ae542748ea8f88c2bb01d448d92a2731</t>
  </si>
  <si>
    <t>http://dx.doi.org/10.1016/j.enpol.2013.05.107</t>
  </si>
  <si>
    <t>https://search.proquest.com/docview/2186928875?accountid=14511 https://ucl-new-primo.hosted.exlibrisgroup.com/openurl/UCL/UCL_VU2?url_ver=Z39.88-2004&amp;rft_val_fmt=info:ofi/fmt:kev:mtx:journal&amp;genre=article&amp;sid=ProQ:ProQ%3Aabiglobal&amp;atitle=The+use+of+apps+to+promote+energy+saving%3A+a+study+of+smart+meter%E2%80%93related+feedback+in+the+Netherlands&amp;title=Energy+Efficiency&amp;issn=1570646X&amp;date=2019-08-01&amp;volume=12&amp;issue=6&amp;spage=1635&amp;au=Geelen%2C+Daphne%3BMugge%2C+Ruth%3BSilvester%2C+Sacha%3BBulters%</t>
  </si>
  <si>
    <t>http://arxiv.org/abs/1806.00121</t>
  </si>
  <si>
    <t>http://dx.doi.org/10.1109/TPWRD.2015.2393836</t>
  </si>
  <si>
    <t>http://dx.doi.org/10.1109/JPROC.2018.2793461</t>
  </si>
  <si>
    <t>http://dx.doi.org/10.1016/j.enpol.2019.02.004</t>
  </si>
  <si>
    <t>http://dx.doi.org/10.3390/en11030503</t>
  </si>
  <si>
    <t>http://dx.doi.org/10.1016/j.ijepes.2015.12.005</t>
  </si>
  <si>
    <t>https://search.proquest.com/docview/1380326910?accountid=14511 https://ucl-new-primo.hosted.exlibrisgroup.com/openurl/UCL/UCL_VU2?url_ver=Z39.88-2004&amp;rft_val_fmt=info:ofi/fmt:kev:mtx:journal&amp;genre=article&amp;sid=ProQ:ProQ%3Aabiglobal&amp;atitle=Efficient+technologies+or+user+behaviour%2C+which+is+the+more+important+when+reducing+households%27+energy+consumption%3F&amp;title=Energy+Efficiency&amp;issn=1570646X&amp;date=2013-08-01&amp;volume=6&amp;issue=3&amp;spage=447&amp;au=Gram-hanssen%2C+Kirsten&amp;isbn=&amp;jtitle=Energy+Efficiency&amp;</t>
  </si>
  <si>
    <t>http://dx.doi.org/10.1016/j.enpol.2017.02.004</t>
  </si>
  <si>
    <t>http://www.dl.begellhouse.com/download/article/08712f2550f096bb/6909-final.pdf</t>
  </si>
  <si>
    <t>http://www.journals.elsevier.com/renewable-and-sustainable-energy-reviews/</t>
  </si>
  <si>
    <t>&lt;Go to ISI&gt;://WOS:000389104300025</t>
  </si>
  <si>
    <t>http://dx.doi.org/10.1049/joe.2018.8456</t>
  </si>
  <si>
    <t>http://dx.doi.org/10.1109/TIE.2009.2039455</t>
  </si>
  <si>
    <t>http://dx.doi.org/10.1109/MVT.2012.2190183</t>
  </si>
  <si>
    <t>http://dx.doi.org/10.1109/MIE.2012.2207489</t>
  </si>
  <si>
    <t>http://dx.doi.org/10.1109/TII.2012.2218253</t>
  </si>
  <si>
    <t>https://search.proquest.com/docview/1771680210?accountid=14511 https://ucl-new-primo.hosted.exlibrisgroup.com/openurl/UCL/UCL_VU2?url_ver=Z39.88-2004&amp;rft_val_fmt=info:ofi/fmt:kev:mtx:journal&amp;genre=article&amp;sid=ProQ:ProQ%3Aabiglobal&amp;atitle=Sustainable+homes%2C+or+simply+energy-efficient+buildings%3F&amp;title=Journal+of+Housing+and+the+Built+Environment&amp;issn=15664910&amp;date=2016-03-01&amp;volume=31&amp;issue=1&amp;spage=1&amp;au=Hagbert%2C+Pernilla%3BFemen%C3%ADas%2C+Paula&amp;isbn=&amp;jtitle=Journal+of+Housing+and+the+Built</t>
  </si>
  <si>
    <t>http://dx.doi.org/10.1016/j.ijepes.2008.04.010</t>
  </si>
  <si>
    <t>http://dx.doi.org/10.1007/s12053-017-9514-7</t>
  </si>
  <si>
    <t>http://dx.doi.org/10.1016/j.ijcip.2017.03.004</t>
  </si>
  <si>
    <t>http://dx.doi.org/10.3390/en11010189</t>
  </si>
  <si>
    <t>https://search.proquest.com/docview/755215390?accountid=14511 https://ucl-new-primo.hosted.exlibrisgroup.com/openurl/UCL/UCL_VU2?url_ver=Z39.88-2004&amp;rft_val_fmt=info:ofi/fmt:kev:mtx:journal&amp;genre=article&amp;sid=ProQ:ProQ%3Aibss&amp;atitle=Making+energy+visible%3A+A+qualitative+field+study+of+how+householders+interact+with+feedback+from+smart+energy+monitors&amp;title=Energy+Policy&amp;issn=03014215&amp;date=2010-10-01&amp;volume=38&amp;issue=10&amp;spage=6111&amp;au=Hargreaves%2C+Tom%3BNye%2C+Michael%3BBurgess%2C+Jacquelin&amp;isbn=</t>
  </si>
  <si>
    <t>https://search.proquest.com/docview/1222386149?accountid=14511 https://ucl-new-primo.hosted.exlibrisgroup.com/openurl/UCL/UCL_VU2?url_ver=Z39.88-2004&amp;rft_val_fmt=info:ofi/fmt:kev:mtx:journal&amp;genre=article&amp;sid=ProQ:ProQ%3Aibss&amp;atitle=Keeping+energy+visible%3F+Exploring+how+householders+interact+with+feedback+from+smart+energy+monitors+in+the+longer+term&amp;title=Energy+Policy&amp;issn=03014215&amp;date=2013-01-01&amp;volume=52&amp;issue=&amp;spage=126&amp;au=Hargreaves%2C+Tom%3BNye%2C+Michael%3BBurgess%2C+Jacquelin&amp;isbn=&amp;</t>
  </si>
  <si>
    <t>http://dx.doi.org/10.1002/etep.538</t>
  </si>
  <si>
    <t>https://search.proquest.com/docview/2193150485?accountid=14511 https://ucl-new-primo.hosted.exlibrisgroup.com/openurl/UCL/UCL_VU2?url_ver=Z39.88-2004&amp;rft_val_fmt=info:ofi/fmt:kev:mtx:journal&amp;genre=article&amp;sid=ProQ:ProQ%3Aabiglobal&amp;atitle=Designing+Real-World+Laboratories+for+the+Reduction+of+Residential+Energy+Use%3A+Articulating+Theories+of+Change&amp;title=Gaia&amp;issn=09405550&amp;date=2018-03-01&amp;volume=27&amp;issue=1&amp;spage=60&amp;au=Heiskanen%2C+Eva%3BLaakso%2C+Senja%3BMatschoss%2C+Kaisa%3BBackhaus%2C+Julia%3</t>
  </si>
  <si>
    <t>http://dx.doi.org/10.1109/MPE.2017.2691378</t>
  </si>
  <si>
    <t>http://dx.doi.org/10.1016/j.apenergy.2018.06.105</t>
  </si>
  <si>
    <t>http://dx.doi.org/10.3390/s120911571</t>
  </si>
  <si>
    <t>https://search.proquest.com/docview/2021759297?accountid=14511 https://ucl-new-primo.hosted.exlibrisgroup.com/openurl/UCL/UCL_VU2?url_ver=Z39.88-2004&amp;rft_val_fmt=info:ofi/fmt:kev:mtx:journal&amp;genre=article&amp;sid=ProQ:ProQ%3Aabiglobal&amp;atitle=Redox+flow+batteries%E2%80%94Concepts+and+chemistries+for+cost-effective+energy+storage&amp;title=Frontiers+in+Energy&amp;issn=20951701&amp;date=2018-06-01&amp;volume=12&amp;issue=2&amp;spage=198&amp;au=Holland-Cunz%2C+Matth%C3%A4a+Verena%3BCording%2C+Faye%3BFriedl%2C+Jochen%3BStimming%2C</t>
  </si>
  <si>
    <t>http://dx.doi.org/10.1109/TPWRS.2019.2897948</t>
  </si>
  <si>
    <t>https://www.scopus.com/inward/record.uri?eid=2-s2.0-84958742349&amp;partnerID=40&amp;md5=8739074ac1d9e8ffacc7c9381a97283a</t>
  </si>
  <si>
    <t>https://www.scopus.com/inward/record.uri?eid=2-s2.0-84923169052&amp;doi=10.3390%2fsu7021900&amp;partnerID=40&amp;md5=c5a982560ae2e4c142187ed065c83c18</t>
  </si>
  <si>
    <t>http://dx.doi.org/10.1109/ACCESS.2018.2873615</t>
  </si>
  <si>
    <t>http://dx.doi.org/10.1016/j.renene.2018.04.058</t>
  </si>
  <si>
    <t>http://dx.doi.org/10.1109/TMAG.2013.2294471</t>
  </si>
  <si>
    <t>https://search.proquest.com/docview/1684646277?accountid=14511 https://ucl-new-primo.hosted.exlibrisgroup.com/openurl/UCL/UCL_VU2?url_ver=Z39.88-2004&amp;rft_val_fmt=info:ofi/fmt:kev:mtx:journal&amp;genre=article&amp;sid=ProQ:ProQ%3Aabiglobal&amp;atitle=Local+renewable+energy+cooperatives%3A+revolution+in+disguise%3F&amp;title=Energy%2C+Sustainability+and+Society&amp;issn=&amp;date=2015-05-01&amp;volume=5&amp;issue=&amp;spage=1&amp;au=Hufen%2C+J+A%3B+M%3BKoppenjan%2C+J+F%3B+M&amp;isbn=&amp;jtitle=Energy%2C+Sustainability+and+Society&amp;btitle=&amp;rft_</t>
  </si>
  <si>
    <t>http://dx.doi.org/10.3390/su10072167</t>
  </si>
  <si>
    <t>http://www.sciencedirect.com/science/article/pii/S2211467X13000084</t>
  </si>
  <si>
    <t>https://search.proquest.com/docview/2085757822?accountid=14511 https://ucl-new-primo.hosted.exlibrisgroup.com/openurl/UCL/UCL_VU2?url_ver=Z39.88-2004&amp;rft_val_fmt=info:ofi/fmt:kev:mtx:journal&amp;genre=article&amp;sid=ProQ:ProQ%3Aabiglobal&amp;atitle=Future+energy+services%3A+empowering+local+communities+and+citizens&amp;title=Foresight+%3A+the+Journal+of+Futures+Studies%2C+Strategic+Thinking+and+Policy&amp;issn=14636689&amp;date=2015-07-01&amp;volume=17&amp;issue=4&amp;spage=349&amp;au=Hyytinen%2C+Kirsi%3BToivonen%2C+Marja&amp;isbn=&amp;jtit</t>
  </si>
  <si>
    <t>https://search.proquest.com/docview/2288759646?accountid=14511 https://ucl-new-primo.hosted.exlibrisgroup.com/openurl/UCL/UCL_VU2?url_ver=Z39.88-2004&amp;rft_val_fmt=info:ofi/fmt:kev:mtx:journal&amp;genre=article&amp;sid=ProQ:ProQ%3Aabiglobal&amp;atitle=Energy+Innovative+Start-ups+and+Knowledge-based+Strategies%3A+The+Italian+Case&amp;title=International+Journal+of+Energy+Economics+and+Policy&amp;issn=21464553&amp;date=2019-01-01&amp;volume=9&amp;issue=5&amp;spage=88&amp;au=Iazzolino%2C+Gianpaolo%3BDe+Carolis%2C+Monica%3BClemeno%2C+Paola</t>
  </si>
  <si>
    <t>http://dx.doi.org/10.1007/s12667-014-0119-3</t>
  </si>
  <si>
    <t>http://dx.doi.org/10.1016/j.epsr.2014.10.008</t>
  </si>
  <si>
    <t>https://www.scopus.com/inward/record.uri?eid=2-s2.0-84958603826&amp;partnerID=40&amp;md5=0eb8030aad3e064ffbc3e78c62d91ff6</t>
  </si>
  <si>
    <t>&lt;Go to ISI&gt;://WOS:000447576500003</t>
  </si>
  <si>
    <t>http://dx.doi.org/10.3906/elk-1805-183</t>
  </si>
  <si>
    <t>http://dx.doi.org/10.3390/en12122291</t>
  </si>
  <si>
    <t>http://dx.doi.org/10.4028/www.scientific.net/AMM.556-562.1834</t>
  </si>
  <si>
    <t>http://dx.doi.org/10.4028/www.scientific.net/AMM.785.647</t>
  </si>
  <si>
    <t>http://dx.doi.org/10.4028/www.scientific.net/AMR.960-961.1523</t>
  </si>
  <si>
    <t>http://dx.doi.org/10.1109/TPEL.2018.2874495</t>
  </si>
  <si>
    <t>http://dx.doi.org/10.1109/MPE.2019.2896691</t>
  </si>
  <si>
    <t>http://dx.doi.org/10.1016/j.jclepro.2019.01.108</t>
  </si>
  <si>
    <t>http://dx.doi.org/10.4028/www.scientific.net/AMR.614-615.819</t>
  </si>
  <si>
    <t>http://dx.doi.org/10.1016/j.rser.2015.12.114</t>
  </si>
  <si>
    <t>http://dx.doi.org/10.1504/IJSN.2011.039630</t>
  </si>
  <si>
    <t>https://www.scopus.com/inward/record.uri?eid=2-s2.0-84929920204&amp;partnerID=40&amp;md5=81f3b86c4c3ee243530d7052609cade5</t>
  </si>
  <si>
    <t>http://dx.doi.org/10.1109/MPE.2017.2690528</t>
  </si>
  <si>
    <t>&lt;Go to ISI&gt;://WOS:000409554200003</t>
  </si>
  <si>
    <t>http://dx.doi.org/10.1109/TII.2017.2718666</t>
  </si>
  <si>
    <t>http://dx.doi.org/10.1145/3230712</t>
  </si>
  <si>
    <t>http://dx.doi.org/10.1109/COMST.2015.2481722</t>
  </si>
  <si>
    <t>http://dx.doi.org/10.1016/j.scs.2018.11.009</t>
  </si>
  <si>
    <t>https://www.scopus.com/inward/record.uri?eid=2-s2.0-85019131790&amp;doi=10.1504%2fIJSSE.2017.083935&amp;partnerID=40&amp;md5=4f43933e4462693771776f3b54c8cbaf</t>
  </si>
  <si>
    <t>http://dx.doi.org/10.1016/j.ijhydene.2018.05.145</t>
  </si>
  <si>
    <t>http://dx.doi.org/10.2478/bpasts-2013-0080</t>
  </si>
  <si>
    <t>http://dx.doi.org/10.1093/ijlit/eau001</t>
  </si>
  <si>
    <t>http://dx.doi.org/10.1016/j.apenergy.2016.09.051</t>
  </si>
  <si>
    <t>http://dx.doi.org/10.1007/s00202-016-0417-y</t>
  </si>
  <si>
    <t>http://dx.doi.org/10.1049/joe.2018.0193</t>
  </si>
  <si>
    <t>http://dx.doi.org/10.1109/TTE.2016.2616864</t>
  </si>
  <si>
    <t>https://s3-eu-west-1.amazonaws.com/assets.eti.co.uk/legacyUploads/2014/03/Smart_Cities_Richard_Knight_17th_April_2012.pdf</t>
  </si>
  <si>
    <t>https://www.scopus.com/inward/record.uri?eid=2-s2.0-85041418748&amp;doi=10.1016%2fj.erss.2018.01.009&amp;partnerID=40&amp;md5=863eb356803bd1daae7e40a44a6af04c</t>
  </si>
  <si>
    <t>http://dx.doi.org/10.1557/mre.2019.13</t>
  </si>
  <si>
    <t>https://search.proquest.com/docview/1700637193?accountid=14511 https://ucl-new-primo.hosted.exlibrisgroup.com/openurl/UCL/UCL_VU2?url_ver=Z39.88-2004&amp;rft_val_fmt=info:ofi/fmt:kev:mtx:journal&amp;genre=article&amp;sid=ProQ:ProQ%3Aabiglobal&amp;atitle=Gathering+and+processing+energy+consumption+data+from+public+educational+buildings+over+IPv6&amp;title=Energy%2C+Sustainability+and+Society&amp;issn=&amp;date=2015-08-01&amp;volume=5&amp;issue=&amp;spage=1&amp;au=Koumoutsos%2C+Kostas%3BKretsis%2C+Aristotelis%3BKokkinos%2C+Panagiotis%3BVar</t>
  </si>
  <si>
    <t>https://search.proquest.com/docview/2219340633?accountid=14511 https://ucl-new-primo.hosted.exlibrisgroup.com/openurl/UCL/UCL_VU2?url_ver=Z39.88-2004&amp;rft_val_fmt=info:ofi/fmt:kev:mtx:journal&amp;genre=article&amp;sid=ProQ:ProQ%3Aabiglobal&amp;atitle=Building+analytics+and+monitoring-based+commissioning%3A+industry+practice%2C+costs%2C+and+savings&amp;title=Energy+Efficiency&amp;issn=1570646X&amp;date=2019-05-01&amp;volume=&amp;issue=&amp;spage=1&amp;au=Kramer%2C+Hannah%3BLin%2C+Guanjing%3BCurtin%2C+Claire%3BCrowe%2C+Eliot%3BGranderso</t>
  </si>
  <si>
    <t>http://dx.doi.org/10.4028/www.scientific.net/AMR.953-954.8</t>
  </si>
  <si>
    <t>http://dx.doi.org/10.1016/j.rser.2016.01.014</t>
  </si>
  <si>
    <t>https://www.scopus.com/inward/record.uri?eid=2-s2.0-84946556903&amp;doi=10.1049%2fiet-net.2015.0023&amp;partnerID=40&amp;md5=ee367a55d3d0b51bdffd796dc234198c</t>
  </si>
  <si>
    <t>http://dx.doi.org/10.1016/j.measurement.2013.11.052</t>
  </si>
  <si>
    <t>http://dx.doi.org/10.1109/TSG.2012.2216295</t>
  </si>
  <si>
    <t>http://dx.doi.org/10.1016/j.apenergy.2016.04.054</t>
  </si>
  <si>
    <t>http://dx.doi.org/10.1109/TTE.2017.2649887</t>
  </si>
  <si>
    <t>https://search.proquest.com/docview/1860883765?accountid=14511 https://ucl-new-primo.hosted.exlibrisgroup.com/openurl/UCL/UCL_VU2?url_ver=Z39.88-2004&amp;rft_val_fmt=info:ofi/fmt:kev:mtx:journal&amp;genre=article&amp;sid=ProQ:ProQ%3Aabiglobal&amp;atitle=Smart+design+rules+for+smart+grids%3A+analysing+local+smart+grid+development+through+an+empirico-legal+institutional+lens&amp;title=Energy%2C+Sustainability+and+Society&amp;issn=&amp;date=2016-12-01&amp;volume=6&amp;issue=&amp;spage=1&amp;au=Lammers%2C+Imke%3BHeldeweg%2C+Michiel+A&amp;isbn=&amp;j</t>
  </si>
  <si>
    <t>&lt;Go to ISI&gt;://WOS:000454343000023</t>
  </si>
  <si>
    <t>https://search.proquest.com/docview/2102709744?accountid=14511 https://ucl-new-primo.hosted.exlibrisgroup.com/openurl/UCL/UCL_VU2?url_ver=Z39.88-2004&amp;rft_val_fmt=info:ofi/fmt:kev:mtx:journal&amp;genre=article&amp;sid=ProQ:ProQ%3Aabiglobal&amp;atitle=Towards+a+smart+and+sustainable+residential+energy+culture%3A+assessing+participant+feedback+from+a+long-term+smart+grid+pilot+project&amp;title=Energy%2C+Sustainability+and+Society&amp;issn=&amp;date=2018-09-01&amp;volume=8&amp;issue=1&amp;spage=1&amp;au=Lazowski%2C+Bronwyn%3BParker%2C+P</t>
  </si>
  <si>
    <t>&lt;Go to ISI&gt;://WOS:000380548400008</t>
  </si>
  <si>
    <t>http://dx.doi.org/10.1117/12.2280963</t>
  </si>
  <si>
    <t>http://dx.doi.org/10.13334/j.0258-8013.pcsee.2016.01.001</t>
  </si>
  <si>
    <t>http://dx.doi.org/10.1016/j.apenergy.2017.06.067</t>
  </si>
  <si>
    <t>http://dx.doi.org/10.1109/TSG.2010.2045013</t>
  </si>
  <si>
    <t>http://dx.doi.org/10.1049/joe.2018.9318</t>
  </si>
  <si>
    <t>http://dx.doi.org/10.1177/0957650912458755</t>
  </si>
  <si>
    <t>http://dx.doi.org/10.1109/ACCESS.2019.2924110</t>
  </si>
  <si>
    <t>http://dx.doi.org/10.1016/j.energy.2019.07.151</t>
  </si>
  <si>
    <t>http://dx.doi.org/10.1016/j.enbuild.2019.07.021</t>
  </si>
  <si>
    <t>http://dx.doi.org/10.1016/j.enpol.2011.04.064</t>
  </si>
  <si>
    <t>http://dx.doi.org/10.3390/en7053453</t>
  </si>
  <si>
    <t>http://dx.doi.org/10.1016/j.epsr.2014.05.006</t>
  </si>
  <si>
    <t>http://dx.doi.org/10.1016/j.egypro.2018.08.214</t>
  </si>
  <si>
    <t>http://dx.doi.org/10.1016/j.erss.2017.09.031</t>
  </si>
  <si>
    <t>https://search.proquest.com/docview/1348567003?accountid=14511 https://ucl-new-primo.hosted.exlibrisgroup.com/openurl/UCL/UCL_VU2?url_ver=Z39.88-2004&amp;rft_val_fmt=info:ofi/fmt:kev:mtx:journal&amp;genre=article&amp;sid=ProQ:ProQ%3Aibss&amp;atitle=Smart+Grids+in+the+Process+of+Building+a+Competitive+Economy+and+Energy+Security+in+Europe&amp;title=Foundations+of+Management&amp;issn=20807279&amp;date=2012-07-01&amp;volume=4&amp;issue=2&amp;spage=37&amp;au=Ludynia%2C+Anna&amp;isbn=&amp;jtitle=Foundations+of+Management&amp;btitle=&amp;rft_id=info:eric/&amp;rft</t>
  </si>
  <si>
    <t>http://dx.doi.org/10.1016/j.rser.2018.03.088</t>
  </si>
  <si>
    <t>http://www.sciencedirect.com/science/article/pii/S0360544212002836</t>
  </si>
  <si>
    <t>https://www.scopus.com/inward/record.uri?eid=2-s2.0-84898028389&amp;doi=10.1016%2fj.energy.2014.02.089&amp;partnerID=40&amp;md5=625fbde5fd8377a908b65015bef4152d</t>
  </si>
  <si>
    <t>https://www.scopus.com/inward/record.uri?eid=2-s2.0-84994218648&amp;doi=10.5278%2fijsepm.2014.4.2&amp;partnerID=40&amp;md5=786bbe73c9afd926d0ca398688fd7e74</t>
  </si>
  <si>
    <t>https://www.scopus.com/inward/record.uri?eid=2-s2.0-84942415677&amp;partnerID=40&amp;md5=537d6ec4b2429300603bd7d14b2862a0</t>
  </si>
  <si>
    <t>&lt;Go to ISI&gt;://WOS:000350935100034</t>
  </si>
  <si>
    <t>http://www.elsevier.com/inca/publications/store/4/0/5/8/9/1/index.htt</t>
  </si>
  <si>
    <t>http://dx.doi.org/10.1016/j.enpol.2012.05.055</t>
  </si>
  <si>
    <t>energy systems</t>
  </si>
  <si>
    <t>http://dx.doi.org/10.1016/j.jclepro.2019.03.127</t>
  </si>
  <si>
    <t>http://dx.doi.org/10.1016/j.rser.2017.06.017</t>
  </si>
  <si>
    <t>&lt;Go to ISI&gt;://WOS:000251630100012</t>
  </si>
  <si>
    <t>http://dx.doi.org/10.1016/j.egypro.2016.12.128</t>
  </si>
  <si>
    <t>http://dx.doi.org/10.1109/JPROC.2018.2812212</t>
  </si>
  <si>
    <t>http://dx.doi.org/10.1007/s40565-017-0308-x</t>
  </si>
  <si>
    <t>http://dx.doi.org/10.1109/TPWRS.2007.908472</t>
  </si>
  <si>
    <t>https://search.proquest.com/docview/1327408918?accountid=14511 https://ucl-new-primo.hosted.exlibrisgroup.com/openurl/UCL/UCL_VU2?url_ver=Z39.88-2004&amp;rft_val_fmt=info:ofi/fmt:kev:mtx:journal&amp;genre=article&amp;sid=ProQ:ProQ%3Aabiglobal&amp;atitle=Energy+consumption+feedback+in+perspective%3A+integrating+Australian+data+to+meta-analyses+on+in-home+displays&amp;title=Energy+Efficiency&amp;issn=1570646X&amp;date=2013-05-01&amp;volume=6&amp;issue=2&amp;spage=387&amp;au=Mckerracher%2C+Colin%3BTorriti%2C+Jacopo&amp;isbn=&amp;jtitle=Energy+Effic</t>
  </si>
  <si>
    <t>http://dx.doi.org/10.1109/TSG.2012.2197424</t>
  </si>
  <si>
    <t>http://dx.doi.org/10.1007/s00450-017-0377-0</t>
  </si>
  <si>
    <t>https://www.scopus.com/inward/record.uri?eid=2-s2.0-85051331850&amp;doi=10.1423%2f90582&amp;partnerID=40&amp;md5=d76a414b145f1ed0314e47137cca7118</t>
  </si>
  <si>
    <t>http://dx.doi.org/10.1016/j.energy.2013.03.070</t>
  </si>
  <si>
    <t>https://www.scopus.com/inward/record.uri?eid=2-s2.0-85060551775&amp;doi=10.3390%2fen12020266&amp;partnerID=40&amp;md5=33eb71b6f716b1c38974565942fdd789</t>
  </si>
  <si>
    <t>https://www.scopus.com/inward/record.uri?eid=2-s2.0-84994386037&amp;doi=10.5278%2fijsepm.2014.1.5&amp;partnerID=40&amp;md5=f2a687d301f73e320ea9b8430600831c</t>
  </si>
  <si>
    <t>http://dx.doi.org/10.1016/j.apenergy.2018.08.053</t>
  </si>
  <si>
    <t>http://dx.doi.org/10.1016/j.procs.2018.04.219</t>
  </si>
  <si>
    <t>http://dx.doi.org/10.17775/CSEEJPES.2017.0003</t>
  </si>
  <si>
    <t>https://www.scopus.com/inward/record.uri?eid=2-s2.0-85053292183&amp;doi=10.1007%2f978-3-319-75097-2_1&amp;partnerID=40&amp;md5=0dcafc98ae1129ee35260f9c2ba0250e</t>
  </si>
  <si>
    <t>http://dx.doi.org/10.1016/j.esd.2010.03.003</t>
  </si>
  <si>
    <t>http://dx.doi.org/10.1109/TSG.2017.2786668</t>
  </si>
  <si>
    <t>https://search.proquest.com/docview/1943036341?accountid=14511 https://ucl-new-primo.hosted.exlibrisgroup.com/openurl/UCL/UCL_VU2?url_ver=Z39.88-2004&amp;rft_val_fmt=info:ofi/fmt:kev:mtx:journal&amp;genre=article&amp;sid=ProQ:ProQ%3Aabiglobal&amp;atitle=The+role+of+perceived+control+over+appliances+in+the+acceptance+of+electricity+load-shifting+programmes&amp;title=Energy+Efficiency&amp;issn=1570646X&amp;date=2017-10-01&amp;volume=10&amp;issue=5&amp;spage=1115&amp;au=Moser%2C+Corinne&amp;isbn=&amp;jtitle=Energy+Efficiency&amp;btitle=&amp;rft_id=info:eri</t>
  </si>
  <si>
    <t>http://dx.doi.org/10.1109/TSG.2013.2294055</t>
  </si>
  <si>
    <t>http://dx.doi.org/10.1016/j.enconman.2014.03.022</t>
  </si>
  <si>
    <t>http://dx.doi.org/10.1016/j.enpol.2014.05.051</t>
  </si>
  <si>
    <t>http://dx.doi.org/10.1016/j.apenergy.2018.02.146</t>
  </si>
  <si>
    <t>http://dx.doi.org/10.1093/jwelb/jwx001</t>
  </si>
  <si>
    <t>http://dx.doi.org/10.1016/j.enpol.2009.03.025</t>
  </si>
  <si>
    <t>http://dx.doi.org/10.1109/TSTE.2018.2861883</t>
  </si>
  <si>
    <t>http://dx.doi.org/10.1186/s13635-016-0033-4</t>
  </si>
  <si>
    <t>http://dx.doi.org/10.1016/j.enpol.2014.01.038</t>
  </si>
  <si>
    <t>https://www.scopus.com/inward/record.uri?eid=2-s2.0-84945455055&amp;doi=10.1016%2fj.erss.2015.08.025&amp;partnerID=40&amp;md5=0f01155631a24135ca0d2ffb517ed8cb</t>
  </si>
  <si>
    <t>http://dx.doi.org/10.1109/ACCESS.2019.2912376</t>
  </si>
  <si>
    <t>https://search.proquest.com/docview/1683579842?accountid=14511 https://ucl-new-primo.hosted.exlibrisgroup.com/openurl/UCL/UCL_VU2?url_ver=Z39.88-2004&amp;rft_val_fmt=info:ofi/fmt:kev:mtx:journal&amp;genre=article&amp;sid=ProQ:ProQ%3Aabiglobal&amp;atitle=An+outlook+of+electric+vehicle+daily+use+in+the+framework+of+an+energy+management+system&amp;title=Management+of+Environmental+Quality&amp;issn=14777835&amp;date=2015-07-01&amp;volume=26&amp;issue=4&amp;spage=588&amp;au=Neves+de+Melo%2C+Hugo%3BTrov%C3%A3o%2C+Jo%C3%A3o+P.%3BHenggeler+Antun</t>
  </si>
  <si>
    <t>http://dx.doi.org/10.1109/TIA.2016.2608783</t>
  </si>
  <si>
    <t>&lt;Go to ISI&gt;://WOS:000184860200017</t>
  </si>
  <si>
    <t>http://dx.doi.org/10.1016/j.enbuild.2018.08.026</t>
  </si>
  <si>
    <t>https://www.scopus.com/inward/record.uri?eid=2-s2.0-84898468481&amp;doi=10.1016%2fj.gloenvcha.2014.01.012&amp;partnerID=40&amp;md5=bcb9ddaacc64bdb49a8fab6fb24e81b1</t>
  </si>
  <si>
    <t>https://search.proquest.com/docview/1437734259?accountid=14511 https://ucl-new-primo.hosted.exlibrisgroup.com/openurl/UCL/UCL_VU2?url_ver=Z39.88-2004&amp;rft_val_fmt=info:ofi/fmt:kev:mtx:journal&amp;genre=article&amp;sid=ProQ:ProQ%3Aabiglobal&amp;atitle=Constructing+users+in+the+smart+grid--insights+from+the+Danish+eFlex+project&amp;title=Energy+Efficiency&amp;issn=1570646X&amp;date=2013-11-01&amp;volume=6&amp;issue=4&amp;spage=655&amp;au=Nyborg%2C+Sophie%3BR%C3%B8pke%2C+Inge&amp;isbn=&amp;jtitle=Energy+Efficiency&amp;btitle=&amp;rft_id=info:eric/&amp;rft_i</t>
  </si>
  <si>
    <t>http://dx.doi.org/10.1109/TSG.2013.2254730</t>
  </si>
  <si>
    <t>http://dx.doi.org/10.1016/j.apenergy.2017.01.086</t>
  </si>
  <si>
    <t>file:///N:/UCL/BSEER/EnergyRev/Lit/ofgem_future_insights_series_3_local_energy_final_300117.pdf</t>
  </si>
  <si>
    <t>https://search.proquest.com/docview/1859444854?accountid=14511 https://ucl-new-primo.hosted.exlibrisgroup.com/openurl/UCL/UCL_VU2?url_ver=Z39.88-2004&amp;rft_val_fmt=info:ofi/fmt:kev:mtx:journal&amp;genre=article&amp;sid=ProQ:ProQ%3Aibss&amp;atitle=The+Energy+Trilemma+and+the+Smart+Grid%3A+Implications+Beyond+the+United+States&amp;title=Asia+%26+the+Pacific+Policy+Studies&amp;issn=&amp;date=2017-01-01&amp;volume=4&amp;issue=1&amp;spage=70&amp;au=Oliver%2C+Jeannie%3BSovacool%2C+Benjamin&amp;isbn=&amp;jtitle=Asia+%26+the+Pacific+Policy+Studies&amp;bti</t>
  </si>
  <si>
    <t>http://dx.doi.org/10.1515/1553-779X.2889</t>
  </si>
  <si>
    <t>https://www.scopus.com/inward/record.uri?eid=2-s2.0-84943348552&amp;doi=10.1016%2fj.enbuild.2015.07.031&amp;partnerID=40&amp;md5=2361fda903d98700b6cf31a5f444abae</t>
  </si>
  <si>
    <t>http://dx.doi.org/10.1016/j.ijepes.2019.03.057</t>
  </si>
  <si>
    <t>http://dx.doi.org/10.1016/j.jclepro.2018.08.346</t>
  </si>
  <si>
    <t>https://www.scopus.com/inward/record.uri?eid=2-s2.0-85056618265&amp;doi=10.1039%2f9781788015530-00228&amp;partnerID=40&amp;md5=7e729a837c38ee9b4d458618955f0176</t>
  </si>
  <si>
    <t>http://dx.doi.org/10.1109/TSG.2014.2303857</t>
  </si>
  <si>
    <t>https://search.proquest.com/docview/922368404?accountid=14511 https://ucl-new-primo.hosted.exlibrisgroup.com/openurl/UCL/UCL_VU2?url_ver=Z39.88-2004&amp;rft_val_fmt=info:ofi/fmt:kev:mtx:journal&amp;genre=article&amp;sid=ProQ:ProQ%3Aibss&amp;atitle=Smart+Homes+as+a+Means+to+Sustainable+Energy+Consumption%3A+A+Study+of+Consumer+Perceptions%3A+Journal+of+Consumer+Policy&amp;title=Journal+of+Consumer+Policy&amp;issn=01687034&amp;date=2012-03-01&amp;volume=35&amp;issue=1&amp;spage=23&amp;au=Paetz%2C+Alexandra-gwyn%3BD%C3%BCtschke%2C+Elisabeth</t>
  </si>
  <si>
    <t>https://www.scopus.com/inward/record.uri?eid=2-s2.0-85011842187&amp;doi=10.1016%2fj.renene.2017.02.003&amp;partnerID=40&amp;md5=68078016a250f8bf9b410efc025f879d</t>
  </si>
  <si>
    <t>https://search.proquest.com/docview/2160978197?accountid=14511 https://ucl-new-primo.hosted.exlibrisgroup.com/openurl/UCL/UCL_VU2?url_ver=Z39.88-2004&amp;rft_val_fmt=info:ofi/fmt:kev:mtx:journal&amp;genre=article&amp;sid=ProQ:ProQ%3Aabiglobal&amp;atitle=Viable+residential+DC+microgrids+combined+with+household+smart+AC+and+DC+loads+for+underserved+communities&amp;title=Energy+Efficiency&amp;issn=1570646X&amp;date=2018-12-01&amp;volume=&amp;issue=&amp;spage=1&amp;au=Palaniappan%2C+Karthik%3BVeerapeneni%2C+Swachala%3BCuzner%2C+Robert+M%3BZh</t>
  </si>
  <si>
    <t>http://dx.doi.org/10.1146/annurev-environ-031312-102947</t>
  </si>
  <si>
    <t>http://dx.doi.org/10.1016/j.erss.2018.04.005</t>
  </si>
  <si>
    <t>http://dx.doi.org/10.1109/SURV.2014.060914.00089</t>
  </si>
  <si>
    <t>http://www.sciencedirect.com/science/article/pii/S0301421513005120</t>
  </si>
  <si>
    <t>http://dx.doi.org/10.1109/TSG.2014.2348532</t>
  </si>
  <si>
    <t>http://dx.doi.org/10.3390/en10030382</t>
  </si>
  <si>
    <t>http://dx.doi.org/10.1109/JPROC.2017.2714022</t>
  </si>
  <si>
    <t>https://search.proquest.com/docview/2292730612?accountid=14511 https://ucl-new-primo.hosted.exlibrisgroup.com/openurl/UCL/UCL_VU2?url_ver=Z39.88-2004&amp;rft_val_fmt=info:ofi/fmt:kev:mtx:journal&amp;genre=article&amp;sid=ProQ:ProQ%3Aabiglobal&amp;atitle=Integrating+power-to-gas+in+the+biogas+value+chain%3A+analysis+of+stakeholder+perception+and+risk+governance+requirements&amp;title=Energy%2C+Sustainability+and+Society&amp;issn=&amp;date=2019-09-01&amp;volume=9&amp;issue=1&amp;spage=1&amp;au=Pestalozzi%2C+Johanny%3BBieling%2C+Claudia%3BS</t>
  </si>
  <si>
    <t>http://dx.doi.org/10.1016/j.rser.2017.06.020</t>
  </si>
  <si>
    <t>http://dx.doi.org/10.1177/0958305X17706682</t>
  </si>
  <si>
    <t>http://dx.doi.org/10.1109/MELE.2014.2338411</t>
  </si>
  <si>
    <t>http://dx.doi.org/10.1109/MCOM.2011.6094006</t>
  </si>
  <si>
    <t>http://dx.doi.org/10.1007/s12083-013-0246-y</t>
  </si>
  <si>
    <t>http://dx.doi.org/10.1109/TII.2014.2332114</t>
  </si>
  <si>
    <t>http://dx.doi.org/10.1007/s12053-015-9382-y</t>
  </si>
  <si>
    <t>http://dx.doi.org/10.3390/en12020242</t>
  </si>
  <si>
    <t>http://dx.doi.org/10.1007/s00502-011-0042-4</t>
  </si>
  <si>
    <t>http://dx.doi.org/10.1080/15435075.2017.1355309</t>
  </si>
  <si>
    <t>http://dx.doi.org/10.1080/00207233.2013.798500</t>
  </si>
  <si>
    <t>https://search.proquest.com/docview/868229766?accountid=14511 https://ucl-new-primo.hosted.exlibrisgroup.com/openurl/UCL/UCL_VU2?url_ver=Z39.88-2004&amp;rft_val_fmt=info:ofi/fmt:kev:mtx:journal&amp;genre=article&amp;sid=ProQ:ProQ%3Aabiglobal&amp;atitle=Conditions+of+energy+efficient+behaviour--a+comparative+study+between+Sweden+and+the+UK&amp;title=Energy+Efficiency&amp;issn=1570646X&amp;date=2011-08-01&amp;volume=4&amp;issue=3&amp;spage=393&amp;au=Pyrko%2C+Jurek%3BDarby%2C+Sarah&amp;isbn=&amp;jtitle=Energy+Efficiency&amp;btitle=&amp;rft_id=info:eric/&amp;r</t>
  </si>
  <si>
    <t>http://dx.doi.org/10.4028/www.scientific.net/AMM.448-453.2245</t>
  </si>
  <si>
    <t>http://dx.doi.org/10.1109/TSG.2013.2256938</t>
  </si>
  <si>
    <t>http://dx.doi.org/10.1088/1748-9326/8/1/014018</t>
  </si>
  <si>
    <t>http://dx.doi.org/10.1109/ACCESS.2019.2909807</t>
  </si>
  <si>
    <t>http://dx.doi.org/10.1109/TSG.2010.2045906</t>
  </si>
  <si>
    <t>http://dx.doi.org/10.1109/MIAS.2013.2288404</t>
  </si>
  <si>
    <t>http://dx.doi.org/10.1109/MTS.2014.2301859</t>
  </si>
  <si>
    <t>http://dx.doi.org/10.1109/TII.2018.2819169</t>
  </si>
  <si>
    <t>http://dx.doi.org/10.1109/TII.2018.2802907</t>
  </si>
  <si>
    <t>http://dx.doi.org/10.1016/j.scs.2017.05.012</t>
  </si>
  <si>
    <t>http://dx.doi.org/10.1016/j.energy.2013.11.004</t>
  </si>
  <si>
    <t>http://dx.doi.org/10.1016/j.adhoc.2016.04.001</t>
  </si>
  <si>
    <t>http://dx.doi.org/10.1109/JPROC.2011.2116752</t>
  </si>
  <si>
    <t>https://www.scopus.com/inward/record.uri?eid=2-s2.0-85049307589&amp;doi=10.1016%2fj.energy.2018.06.145&amp;partnerID=40&amp;md5=31ef9edafa86923aae326d975b497ddb</t>
  </si>
  <si>
    <t>http://dx.doi.org/10.1155/2013/560418</t>
  </si>
  <si>
    <t>http://dx.doi.org/10.3390/en9090745</t>
  </si>
  <si>
    <t>http://dx.doi.org/10.1109/TSG.2010.2044816</t>
  </si>
  <si>
    <t>http://dx.doi.org/10.1002/ente.201300080</t>
  </si>
  <si>
    <t>http://dx.doi.org/10.1016/j.enpol.2012.07.047</t>
  </si>
  <si>
    <t>http://dx.doi.org/10.1109/MNET.2011.6033030</t>
  </si>
  <si>
    <t>http://dx.doi.org/10.1109/TPDS.2012.86</t>
  </si>
  <si>
    <t>areas</t>
  </si>
  <si>
    <t>http://dx.doi.org/10.1109/TEC.2018.2878351</t>
  </si>
  <si>
    <t>http://dx.doi.org/10.1016/j.renene.2012.12.010</t>
  </si>
  <si>
    <t>http://dx.doi.org/10.1016/j.rser.2014.05.082</t>
  </si>
  <si>
    <t>http://dx.doi.org/10.1109/TSG.2012.2225851</t>
  </si>
  <si>
    <t>http://dx.doi.org/10.1109/TII.2013.2258930</t>
  </si>
  <si>
    <t>https://search.proquest.com/docview/2166270282?accountid=14511 https://ucl-new-primo.hosted.exlibrisgroup.com/openurl/UCL/UCL_VU2?url_ver=Z39.88-2004&amp;rft_val_fmt=info:ofi/fmt:kev:mtx:journal&amp;genre=article&amp;sid=ProQ:ProQ%3Aabiglobal&amp;atitle=Framing+Microgrid+Design+from+a+Business+and+Information+Systems+Engineering+Perspective&amp;title=Business+%26+Information+Systems+Engineering&amp;issn=23637005&amp;date=2019-01-01&amp;volume=&amp;issue=&amp;spage=1&amp;au=Sachs%2C+Thomas%3BGr%C3%BCndler%2C+Anna%3BRusic%2C+Milos%3BFridge</t>
  </si>
  <si>
    <t>http://dx.doi.org/10.1049/iet-gtd.2013.0815</t>
  </si>
  <si>
    <t>http://dx.doi.org/10.1109/TSG.2010.2091656</t>
  </si>
  <si>
    <t>https://search.proquest.com/docview/2058111303?accountid=14511 https://ucl-new-primo.hosted.exlibrisgroup.com/openurl/UCL/UCL_VU2?url_ver=Z39.88-2004&amp;rft_val_fmt=info:ofi/fmt:kev:mtx:journal&amp;genre=article&amp;sid=ProQ:ProQ%3Aabiglobal&amp;atitle=What%E2%80%99s+energy+management+got+to+do+with+it%3F+Exploring+the+role+of+energy+management+in+the+smart+home+adoption+process&amp;title=Energy+Efficiency&amp;issn=1570646X&amp;date=2018-10-01&amp;volume=11&amp;issue=7&amp;spage=1897&amp;au=Sanguinetti%2C+Angela%3BKarlin%2C+Beth%3BFord%</t>
  </si>
  <si>
    <t>http://dx.doi.org/10.1088/1748-9326/ab21e6</t>
  </si>
  <si>
    <t>https://search.proquest.com/docview/1315523483?accountid=14511 https://ucl-new-primo.hosted.exlibrisgroup.com/openurl/UCL/UCL_VU2?url_ver=Z39.88-2004&amp;rft_val_fmt=info:ofi/fmt:kev:mtx:journal&amp;genre=article&amp;sid=ProQ:ProQ%3Aabiglobal&amp;atitle=Do+Smart+Cities+Produce+Smart+Entrepreneurs%3F&amp;title=Journal+of+Theoretical+and+Applied+Electronic+Commerce+Research&amp;issn=07181876&amp;date=2012-12-01&amp;volume=7&amp;issue=3&amp;spage=63&amp;au=Sauer%2C+Sabrina&amp;isbn=&amp;jtitle=Journal+of+Theoretical+and+Applied+Electronic+Commerce+</t>
  </si>
  <si>
    <t>http://dx.doi.org/10.1016/j.jnca.2015.05.006</t>
  </si>
  <si>
    <t>https://search.proquest.com/docview/1827585188?accountid=14511 https://ucl-new-primo.hosted.exlibrisgroup.com/openurl/UCL/UCL_VU2?url_ver=Z39.88-2004&amp;rft_val_fmt=info:ofi/fmt:kev:mtx:journal&amp;genre=article&amp;sid=ProQ:ProQ%3Aabiglobal&amp;atitle=Evaluating+the+impact+of+energy+interventions%3A+home+audits+vs.+community+events&amp;title=Energy+Efficiency&amp;issn=1570646X&amp;date=2016-12-01&amp;volume=9&amp;issue=6&amp;spage=1221&amp;au=Scott%2C+Michelle+Grace%3BMccarthy%2C+Alaric%3BFord%2C+Rebecca%3BStephenson%2C+Janet%3BGorrie%</t>
  </si>
  <si>
    <t>http://dx.doi.org/10.1016/j.enconman.2014.03.010</t>
  </si>
  <si>
    <t>http://dx.doi.org/10.1016/j.arcontrol.2018.04.012</t>
  </si>
  <si>
    <t>https://www.scopus.com/inward/record.uri?eid=2-s2.0-85054061309&amp;doi=10.1016%2fj.egypro.2018.08.166&amp;partnerID=40&amp;md5=5de894d4b44cf5dccec1d40ce43dceac</t>
  </si>
  <si>
    <t>http://dx.doi.org/10.1109/MPE.2017.2688599</t>
  </si>
  <si>
    <t>http://dx.doi.org/10.4028/www.scientific.net/AMM.488-489.1475</t>
  </si>
  <si>
    <t>http://dx.doi.org/10.1016/j.rser.2013.10.022</t>
  </si>
  <si>
    <t>http://www.mdpi.com/2071-1050/10/10/3738 http://dx.doi.org/10.3390/su10103738</t>
  </si>
  <si>
    <t>http://dx.doi.org/10.1016/j.energy.2018.08.125</t>
  </si>
  <si>
    <t>http://dx.doi.org/10.1109/MCSE.2013.39</t>
  </si>
  <si>
    <t>sustainability</t>
  </si>
  <si>
    <t>http://dx.doi.org/10.1109/LCOMM.2013.043013.122798</t>
  </si>
  <si>
    <t>http://dx.doi.org/10.1016/j.enpol.2017.08.042</t>
  </si>
  <si>
    <t>http://dx.doi.org/10.1016/j.erss.2016.11.005</t>
  </si>
  <si>
    <t>http://dx.doi.org/10.1080/09613218.2019.1540548</t>
  </si>
  <si>
    <t>http://dx.doi.org/10.1016/j.rser.2017.04.027</t>
  </si>
  <si>
    <t>https://www.scopus.com/inward/record.uri?eid=2-s2.0-85008943074&amp;doi=10.1049%2fcp.2016.0598&amp;partnerID=40&amp;md5=2d6079c4fcec1c60c54ec989b2aa20ae</t>
  </si>
  <si>
    <t>http://dx.doi.org/10.3969/j.issn.1000-7229.2016.07.001</t>
  </si>
  <si>
    <t>http://dx.doi.org/10.7500/AEPS20160915002</t>
  </si>
  <si>
    <t>https://search.proquest.com/docview/2055368409?accountid=14511 https://ucl-new-primo.hosted.exlibrisgroup.com/openurl/UCL/UCL_VU2?url_ver=Z39.88-2004&amp;rft_val_fmt=info:ofi/fmt:kev:mtx:journal&amp;genre=article&amp;sid=ProQ:ProQ%3Aabiglobal&amp;atitle=The+photovoltaic+installation+process+and+the+behaviour+of+photovoltaic+producers+in+insular+contexts%3A+the+French+island+example+%28Corsica%2C+Reunion+Island%2C+Guadeloupe%29&amp;title=Energy+Efficiency&amp;issn=1570646X&amp;date=2019-03-01&amp;volume=12&amp;issue=3&amp;spage=711&amp;au</t>
  </si>
  <si>
    <t>http://dx.doi.org/10.1016/j.egypro.2017.09.683</t>
  </si>
  <si>
    <t>https://search.proquest.com/docview/2277176808?accountid=14511 https://ucl-new-primo.hosted.exlibrisgroup.com/openurl/UCL/UCL_VU2?url_ver=Z39.88-2004&amp;rft_val_fmt=info:ofi/fmt:kev:mtx:journal&amp;genre=article&amp;sid=ProQ:ProQ%3Aabiglobal&amp;atitle=Decarbonization+and+its+discontents%3A+a+critical+energy+justice+perspective+on+four+low-carbon+transitions&amp;title=Climatic+Change&amp;issn=01650009&amp;date=2019-08-01&amp;volume=155&amp;issue=4&amp;spage=581&amp;au=Sovacool%2C+Benjamin+K%3BMartiskainen%2C+Mari%3BHook%2C+Andrew%3BBake</t>
  </si>
  <si>
    <t>https://search.proquest.com/docview/1032562001?accountid=14511 https://ucl-new-primo.hosted.exlibrisgroup.com/openurl/UCL/UCL_VU2?url_ver=Z39.88-2004&amp;rft_val_fmt=info:ofi/fmt:kev:mtx:journal&amp;genre=article&amp;sid=ProQ:ProQ%3Aabiglobal&amp;atitle=Smart+meter+data%3A+A+behavioural+marketer%27s+dream%3F&amp;title=Journal+of+Direct%2C+Data+and+Digital+Marketing+Practice&amp;issn=17460166&amp;date=2012-07-01&amp;volume=14&amp;issue=1&amp;spage=66&amp;au=Spanyol%2C+Thomas&amp;isbn=&amp;jtitle=Journal+of+Direct%2C+Data+and+Digital+Marketing+Pra</t>
  </si>
  <si>
    <t>http://dx.doi.org/10.1109/JPROC.2011.2165269</t>
  </si>
  <si>
    <t>http://dx.doi.org/10.1109/TPWRS.2016.2611588</t>
  </si>
  <si>
    <t>http://dx.doi.org/10.1177/0954409718800523</t>
  </si>
  <si>
    <t>http://dx.doi.org/10.1109/MCOM.2017.1700178</t>
  </si>
  <si>
    <t>http://dx.doi.org/10.1016/j.rser.2017.07.010</t>
  </si>
  <si>
    <t>http://dx.doi.org/10.1016/j.promfg.2015.07.609</t>
  </si>
  <si>
    <t>http://dx.doi.org/10.1109/MPE.2018.2885390</t>
  </si>
  <si>
    <t>https://search.proquest.com/docview/1888701023?accountid=14511 https://ucl-new-primo.hosted.exlibrisgroup.com/openurl/UCL/UCL_VU2?url_ver=Z39.88-2004&amp;rft_val_fmt=info:ofi/fmt:kev:mtx:journal&amp;genre=article&amp;sid=ProQ:ProQ%3Aabiglobal&amp;atitle=SOCIAL+AND+ECONOMIC+IMPLICATIONS+FOR+THE+SMART+GRIDS+OF+THE+FUTURE&amp;title=Economics+%26+Sociology&amp;issn=2071789X&amp;date=2017-01-01&amp;volume=10&amp;issue=1&amp;spage=310&amp;au=Strielkowski%2C+Wadim&amp;isbn=&amp;jtitle=Economics+%26+Sociology&amp;btitle=&amp;rft_id=info:eric/&amp;rft_id=info:doi/10</t>
  </si>
  <si>
    <t>http://dx.doi.org/10.1002/eej.20421</t>
  </si>
  <si>
    <t>http://dx.doi.org/10.1016/j.apenergy.2019.04.042</t>
  </si>
  <si>
    <t>http://dx.doi.org/10.1080/09613218.2018.1426314</t>
  </si>
  <si>
    <t>https://search.proquest.com/docview/1676541512?accountid=14511 https://ucl-new-primo.hosted.exlibrisgroup.com/openurl/UCL/UCL_VU2?url_ver=Z39.88-2004&amp;rft_val_fmt=info:ofi/fmt:kev:mtx:journal&amp;genre=article&amp;sid=ProQ:ProQ%3Aabiglobal&amp;atitle=How+%22smart+cities%22+will+change+supply+chain+management&amp;title=Supply+Chain+Management&amp;issn=13598546&amp;date=2015-05-01&amp;volume=20&amp;issue=3&amp;spage=237&amp;au=Tachizawa%2C+Elcio+M.%3BAlvarez-Gil%2C+Mar%C3%ADa+J.%3BMontes-Sancho%2C+Mar%C3%ADa+J.&amp;isbn=&amp;jtitle=Supply+Chain</t>
  </si>
  <si>
    <t>http://dx.doi.org/10.1109/MRA.2014.2314033</t>
  </si>
  <si>
    <t>http://dx.doi.org/10.1109/TSG.2016.2602660</t>
  </si>
  <si>
    <t>http://dx.doi.org/10.1016/j.enbuild.2014.05.042</t>
  </si>
  <si>
    <t>http://dx.doi.org/10.1080/15325008.2017.1311385</t>
  </si>
  <si>
    <t>https://www.scopus.com/inward/record.uri?eid=2-s2.0-85013848385&amp;doi=10.1016%2fj.energy.2017.02.112&amp;partnerID=40&amp;md5=8aecf8d0c31bb8f332c6fa1f595aa1a7</t>
  </si>
  <si>
    <t>https://www.scopus.com/inward/record.uri?eid=2-s2.0-0036953738&amp;partnerID=40&amp;md5=9b5c1f723821a1a6d4a229783c4d66da</t>
  </si>
  <si>
    <t>http://dx.doi.org/10.1016/j.enpol.2019.110908</t>
  </si>
  <si>
    <t>https://search.proquest.com/docview/1882055471?accountid=14511 https://ucl-new-primo.hosted.exlibrisgroup.com/openurl/UCL/UCL_VU2?url_ver=Z39.88-2004&amp;rft_val_fmt=info:ofi/fmt:kev:mtx:journal&amp;genre=article&amp;sid=ProQ:ProQ%3Aabiglobal&amp;atitle=What+do+experts+talk+about+when+they+talk+about+users%3F+Expectations+and+imagined+users+in+the+smart+grid&amp;title=Energy+Efficiency&amp;issn=1570646X&amp;date=2017-04-01&amp;volume=10&amp;issue=2&amp;spage=283&amp;au=Throndsen%2C+William&amp;isbn=&amp;jtitle=Energy+Efficiency&amp;btitle=&amp;rft_id=in</t>
  </si>
  <si>
    <t>https://search.proquest.com/docview/2271714392?accountid=14511 https://ucl-new-primo.hosted.exlibrisgroup.com/openurl/UCL/UCL_VU2?url_ver=Z39.88-2004&amp;rft_val_fmt=info:ofi/fmt:kev:mtx:journal&amp;genre=article&amp;sid=ProQ:ProQ%3Aabiglobal&amp;atitle=The+Citipreneur&amp;title=The+International+Journal+of+Public+Sector+Management&amp;issn=09513558&amp;date=2019-07-30&amp;volume=32&amp;issue=5&amp;spage=508&amp;au=Tomor%2C+Zsuzsanna&amp;isbn=&amp;jtitle=The+International+Journal+of+Public+Sector+Management&amp;btitle=&amp;rft_id=info:eric/&amp;rft_id=info:</t>
  </si>
  <si>
    <t>https://search.proquest.com/docview/1095573976?accountid=14511 https://ucl-new-primo.hosted.exlibrisgroup.com/openurl/UCL/UCL_VU2?url_ver=Z39.88-2004&amp;rft_val_fmt=info:ofi/fmt:kev:mtx:journal&amp;genre=article&amp;sid=ProQ:ProQ%3Aabiglobal&amp;atitle=Open+lean+electricity+supply+communities&amp;title=Energy+Systems&amp;issn=18683967&amp;date=2011-11-01&amp;volume=2&amp;issue=3-4&amp;spage=407&amp;au=Tsigkas%2C+Alexander&amp;isbn=&amp;jtitle=Energy+Systems&amp;btitle=&amp;rft_id=info:eric/&amp;rft_id=info:doi/10.1007%2Fs12667-011-0043-8</t>
  </si>
  <si>
    <t>https://www.scopus.com/inward/record.uri?eid=2-s2.0-85056602418&amp;doi=10.13128%2fTechne-22741&amp;partnerID=40&amp;md5=8c2d8f034c3e8199a001946c44953b16</t>
  </si>
  <si>
    <t>http://dx.doi.org/10.1155/2013/796248</t>
  </si>
  <si>
    <t>http://dx.doi.org/10.1016/j.ijepes.2018.11.034</t>
  </si>
  <si>
    <t>http://dx.doi.org/10.1016/j.rser.2018.12.035</t>
  </si>
  <si>
    <t>http://www.sciencedirect.com/science/article/pii/S1364032114009149</t>
  </si>
  <si>
    <t>https://search.proquest.com/docview/1673049428?accountid=14511 https://ucl-new-primo.hosted.exlibrisgroup.com/openurl/UCL/UCL_VU2?url_ver=Z39.88-2004&amp;rft_val_fmt=info:ofi/fmt:kev:mtx:journal&amp;genre=article&amp;sid=ProQ:ProQ%3Aabiglobal&amp;atitle=The+Regulation+of+Microgrids+in+Liberalized+Electricity+Markets+in+the+EU+and+East+Asia&amp;title=European+Networks+Law+and+Regulation+Quarterly+%28ENLR%29&amp;issn=21974446&amp;date=2014-07-01&amp;volume=2&amp;issue=3&amp;spage=190&amp;au=Van+Hende%2C+Katelijn%3BWouters%2C+Carmen&amp;isbn=&amp;j</t>
  </si>
  <si>
    <t>http://dx.doi.org/10.5278/ijsepm.2017.13.3</t>
  </si>
  <si>
    <t>http://dx.doi.org/10.3390/su4071488</t>
  </si>
  <si>
    <t>http://dx.doi.org/10.1109/MPE.2014.2363536</t>
  </si>
  <si>
    <t>http://dx.doi.org/10.1049/joe.2018.9291</t>
  </si>
  <si>
    <t>http://dx.doi.org/10.1016/j.energy.2012.02.069</t>
  </si>
  <si>
    <t>http://dx.doi.org/10.1016/j.apenergy.2013.01.059</t>
  </si>
  <si>
    <t>http://dx.doi.org/10.1016/j.energy.2016.11.119</t>
  </si>
  <si>
    <t>http://dx.doi.org/10.3390/en10020190</t>
  </si>
  <si>
    <t>http://dx.doi.org/10.1109/TII.2014.2326411</t>
  </si>
  <si>
    <t>http://dx.doi.org/10.1186/s13638-018-1323-y</t>
  </si>
  <si>
    <t>http://dx.doi.org/10.1038/s41560-018-0257-2</t>
  </si>
  <si>
    <t>http://dx.doi.org/10.1002/er.3683</t>
  </si>
  <si>
    <t>http://dx.doi.org/10.4028/www.scientific.net/AMM.336-338.2544</t>
  </si>
  <si>
    <t>https://search.proquest.com/docview/2052641670?accountid=14511 https://ucl-new-primo.hosted.exlibrisgroup.com/openurl/UCL/UCL_VU2?url_ver=Z39.88-2004&amp;rft_val_fmt=info:ofi/fmt:kev:mtx:journal&amp;genre=article&amp;sid=ProQ:ProQ%3Aabiglobal&amp;atitle=Examining+community-level+collaborative+vs.+competitive+approaches+to+enhance+household+electricity-saving+behavior&amp;title=Energy+Efficiency&amp;issn=1570646X&amp;date=2018-12-01&amp;volume=11&amp;issue=8&amp;spage=2057&amp;au=Wemyss%2C+Devon%3BCastri%2C+Roberta%3BCellina%2C+Francesca%</t>
  </si>
  <si>
    <t>http://dx.doi.org/10.1017/ATSIP.2015.9</t>
  </si>
  <si>
    <t>http://dx.doi.org/10.1016/j.comcom.2016.06.006</t>
  </si>
  <si>
    <t>https://search.proquest.com/docview/2029291472?accountid=14511 https://ucl-new-primo.hosted.exlibrisgroup.com/openurl/UCL/UCL_VU2?url_ver=Z39.88-2004&amp;rft_val_fmt=info:ofi/fmt:kev:mtx:journal&amp;genre=article&amp;sid=ProQ:ProQ%3Aabiglobal&amp;atitle=Interaction+effects+of+energy+efficiency+policies%3A+a+review&amp;title=Energy+Efficiency&amp;issn=1570646X&amp;date=2018-12-01&amp;volume=11&amp;issue=8&amp;spage=2137&amp;au=Wiese%2C+Catharina%3BLarsen%2C+Anders%3BPade%2C+Lise-Lotte&amp;isbn=&amp;jtitle=Energy+Efficiency&amp;btitle=&amp;rft_id=info:eri</t>
  </si>
  <si>
    <t>http://dx.doi.org/10.1109/MELE.2017.2685959</t>
  </si>
  <si>
    <t>http://dx.doi.org/10.1155/2012/175262</t>
  </si>
  <si>
    <t>http://www.mdpi.com/2071-1050/10/10/3371 http://dx.doi.org/10.3390/su10103371</t>
  </si>
  <si>
    <t>http://dx.doi.org/10.1109/TSMC.2019.2916152</t>
  </si>
  <si>
    <t>http://dx.doi.org/10.1155/2019/9637578</t>
  </si>
  <si>
    <t>http://dx.doi.org/10.1109/TSG.2013.2278482</t>
  </si>
  <si>
    <t>http://dx.doi.org/10.1007/s00502-017-0483-5</t>
  </si>
  <si>
    <t>http://dx.doi.org/10.1109/SURV.2012.021312.00034</t>
  </si>
  <si>
    <t>http://dx.doi.org/10.13334/j.0258-8013.pcsee.2014.22.004</t>
  </si>
  <si>
    <t>https://search.proquest.com/docview/1936763419?accountid=14511 https://ucl-new-primo.hosted.exlibrisgroup.com/openurl/UCL/UCL_VU2?url_ver=Z39.88-2004&amp;rft_val_fmt=info:ofi/fmt:kev:mtx:journal&amp;genre=unknown&amp;sid=ProQ:ProQ%3Aabiglobal&amp;atitle=Clean+energy+technology%3A+materials%2C+processes+and+devices+for+electrochemical+energy+conversion+and+storage&amp;title=Frontiers+in+Energy&amp;issn=20951701&amp;date=2017-09-01&amp;volume=11&amp;issue=3&amp;spage=233&amp;au=Yang%2C+Hong%3BZhang%2C+Junliang%3BYi%2C+Baolian&amp;isbn=&amp;jtitle=</t>
  </si>
  <si>
    <t>http://dx.doi.org/10.1016/j.rser.2017.05.032</t>
  </si>
  <si>
    <t>http://arxiv.org/abs/1903.10679</t>
  </si>
  <si>
    <t>&lt;Go to ISI&gt;://WOS:000457893900218</t>
  </si>
  <si>
    <t>http://dx.doi.org/10.1016/j.jclepro.2017.08.023</t>
  </si>
  <si>
    <t>http://dx.doi.org/10.4028/www.scientific.net/AMM.391.528</t>
  </si>
  <si>
    <t>http://dx.doi.org/10.3390/s18030718</t>
  </si>
  <si>
    <t>http://dx.doi.org/10.1016/j.jpowsour.2012.12.095</t>
  </si>
  <si>
    <t>http://www.mdpi.com/2076-3417/8/8/1326 http://dx.doi.org/10.3390/app8081326</t>
  </si>
  <si>
    <t>http://dx.doi.org/10.1016/j.enconman.2013.04.038</t>
  </si>
  <si>
    <t>http://dx.doi.org/10.4028/www.scientific.net/AMM.448-453.2583</t>
  </si>
  <si>
    <t>http://dx.doi.org/10.1016/j.energy.2017.09.069</t>
  </si>
  <si>
    <t>https://www.scopus.com/inward/record.uri?eid=2-s2.0-85062842046&amp;doi=10.2495%2fSDP180371&amp;partnerID=40&amp;md5=994229b8266c620bc0b1ba67b0908424</t>
  </si>
  <si>
    <t>http://dx.doi.org/10.1109/ACCESS.2019.2920008</t>
  </si>
  <si>
    <t>Link</t>
  </si>
  <si>
    <t>URL</t>
  </si>
  <si>
    <t>flexib*</t>
  </si>
  <si>
    <t>communicat*</t>
  </si>
  <si>
    <t>charg*</t>
  </si>
  <si>
    <t>heat*</t>
  </si>
  <si>
    <t>grid</t>
  </si>
  <si>
    <t>automat*</t>
  </si>
  <si>
    <t>feedback</t>
  </si>
  <si>
    <t>Or choose more than one of these 10 challenge areas:</t>
  </si>
  <si>
    <t xml:space="preserve">*Key themes of particular relevance to SLES development </t>
  </si>
  <si>
    <t>Select one of 10 challenge areas*:</t>
  </si>
  <si>
    <t>Select challenge area</t>
  </si>
  <si>
    <t>trust</t>
  </si>
  <si>
    <t>comfort</t>
  </si>
  <si>
    <t>regulat*</t>
  </si>
  <si>
    <t>strateg*</t>
  </si>
  <si>
    <t>trial</t>
  </si>
  <si>
    <t>cost</t>
  </si>
  <si>
    <t>barrier</t>
  </si>
  <si>
    <t>meter</t>
  </si>
  <si>
    <t>econom*</t>
  </si>
  <si>
    <t>environment</t>
  </si>
  <si>
    <t>soci*</t>
  </si>
  <si>
    <t>resident</t>
  </si>
  <si>
    <t>industr*</t>
  </si>
  <si>
    <t>blockchain</t>
  </si>
  <si>
    <t>prosumer</t>
  </si>
  <si>
    <t>behaviour</t>
  </si>
  <si>
    <t>engage*</t>
  </si>
  <si>
    <t>Pick from these suggested search terms:</t>
  </si>
  <si>
    <t>Enter your own search term in this box:</t>
  </si>
  <si>
    <t>Challenge area selected</t>
  </si>
  <si>
    <r>
      <t xml:space="preserve">Link </t>
    </r>
    <r>
      <rPr>
        <i/>
        <sz val="12"/>
        <color theme="1"/>
        <rFont val="Calibri"/>
        <family val="2"/>
        <scheme val="minor"/>
      </rPr>
      <t>(where currently available)</t>
    </r>
  </si>
  <si>
    <t>EnergyREV RESEARCH PORTAL v0.1: Research on smart local energy systems</t>
  </si>
  <si>
    <t xml:space="preserve">If you would like help with accessing and interpreting the research, or if you have any comments about our work, please feel free to email michael.fell@ucl.ac.uk or c.maidment@ucl.ac.uk. We welcome any suggestions about how to improve this tool or what topics and questions we should be investigating. 
</t>
  </si>
  <si>
    <t xml:space="preserve">We will continue to update this spreadsheet with relevant research and regularly make the updated versions available. In the future we will move this to a live, up-to-date online version. We also plan to summarise the best available evidence and to carry out more detailed reviews on specific topics.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</si>
</sst>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2"/>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5"/>
      <name val="Calibri"/>
      <family val="2"/>
      <scheme val="minor"/>
    </font>
    <font>
      <sz val="12"/>
      <color theme="1"/>
      <name val="Verdana"/>
      <family val="2"/>
    </font>
    <font>
      <sz val="12"/>
      <color theme="1"/>
      <name val="Times New Roman"/>
      <family val="1"/>
    </font>
    <font>
      <i/>
      <sz val="12"/>
      <color theme="1"/>
      <name val="Times New Roman"/>
      <family val="1"/>
    </font>
    <font>
      <b/>
      <sz val="12"/>
      <color theme="0"/>
      <name val="Calibri"/>
      <family val="2"/>
      <scheme val="minor"/>
    </font>
    <font>
      <i/>
      <sz val="11"/>
      <name val="Calibri"/>
      <family val="2"/>
      <scheme val="minor"/>
    </font>
    <font>
      <i/>
      <sz val="12"/>
      <color theme="1"/>
      <name val="Calibri"/>
      <family val="2"/>
      <scheme val="minor"/>
    </font>
  </fonts>
  <fills count="4">
    <fill>
      <patternFill patternType="none"/>
    </fill>
    <fill>
      <patternFill patternType="gray125"/>
    </fill>
    <fill>
      <patternFill patternType="solid">
        <fgColor rgb="FF6ECBD2"/>
        <bgColor indexed="64"/>
      </patternFill>
    </fill>
    <fill>
      <patternFill patternType="solid">
        <fgColor theme="0"/>
        <bgColor indexed="64"/>
      </patternFill>
    </fill>
  </fills>
  <borders count="3">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
    <xf numFmtId="0" fontId="0" fillId="0" borderId="0"/>
    <xf numFmtId="0" fontId="5" fillId="0" borderId="0" applyNumberFormat="0" applyFill="0" applyBorder="0" applyAlignment="0" applyProtection="0"/>
  </cellStyleXfs>
  <cellXfs count="43">
    <xf numFmtId="0" fontId="0" fillId="0" borderId="0" xfId="0"/>
    <xf numFmtId="0" fontId="1" fillId="0" borderId="1" xfId="0" applyFont="1" applyBorder="1" applyAlignment="1">
      <alignment vertical="center" wrapText="1"/>
    </xf>
    <xf numFmtId="0" fontId="1" fillId="0" borderId="2" xfId="0" applyFont="1" applyBorder="1" applyAlignment="1">
      <alignment vertical="center" wrapText="1"/>
    </xf>
    <xf numFmtId="0" fontId="0" fillId="0" borderId="0" xfId="0" applyFont="1"/>
    <xf numFmtId="0" fontId="0" fillId="3" borderId="0" xfId="0" applyFill="1"/>
    <xf numFmtId="0" fontId="0" fillId="3" borderId="0" xfId="0" applyFill="1" applyAlignment="1">
      <alignment wrapText="1"/>
    </xf>
    <xf numFmtId="0" fontId="0" fillId="0" borderId="0" xfId="0" applyAlignment="1">
      <alignment horizontal="left"/>
    </xf>
    <xf numFmtId="0" fontId="3" fillId="0" borderId="0" xfId="0" applyFont="1"/>
    <xf numFmtId="0" fontId="1" fillId="0" borderId="2" xfId="0" applyFont="1" applyBorder="1" applyAlignment="1">
      <alignment vertical="top" wrapText="1"/>
    </xf>
    <xf numFmtId="0" fontId="4" fillId="3" borderId="0" xfId="0" applyFont="1" applyFill="1" applyAlignment="1">
      <alignment vertical="top"/>
    </xf>
    <xf numFmtId="0" fontId="0" fillId="3" borderId="0" xfId="0" applyFill="1" applyAlignment="1">
      <alignment vertical="top"/>
    </xf>
    <xf numFmtId="0" fontId="0" fillId="3" borderId="0" xfId="0" applyFill="1" applyAlignment="1">
      <alignment vertical="top" wrapText="1"/>
    </xf>
    <xf numFmtId="0" fontId="1" fillId="0" borderId="1" xfId="0" applyFont="1" applyBorder="1" applyAlignment="1">
      <alignment vertical="top" wrapText="1"/>
    </xf>
    <xf numFmtId="0" fontId="1" fillId="0" borderId="0" xfId="0" applyFont="1" applyBorder="1" applyAlignment="1">
      <alignment vertical="top" wrapText="1"/>
    </xf>
    <xf numFmtId="0" fontId="1" fillId="0" borderId="0" xfId="0" applyFont="1" applyFill="1" applyBorder="1" applyAlignment="1">
      <alignment vertical="top" wrapText="1"/>
    </xf>
    <xf numFmtId="0" fontId="0" fillId="0" borderId="0" xfId="0" applyFont="1" applyBorder="1" applyAlignment="1">
      <alignment vertical="top"/>
    </xf>
    <xf numFmtId="0" fontId="8" fillId="0" borderId="0" xfId="0" applyFont="1" applyBorder="1" applyAlignment="1">
      <alignment vertical="top" wrapText="1"/>
    </xf>
    <xf numFmtId="0" fontId="7" fillId="0" borderId="0" xfId="0" applyFont="1" applyBorder="1" applyAlignment="1">
      <alignment vertical="top" wrapText="1"/>
    </xf>
    <xf numFmtId="0" fontId="6" fillId="0" borderId="0" xfId="0" applyFont="1" applyBorder="1" applyAlignment="1">
      <alignment horizontal="center" vertical="top"/>
    </xf>
    <xf numFmtId="0" fontId="0" fillId="0" borderId="0" xfId="0" applyFont="1" applyBorder="1" applyAlignment="1">
      <alignment horizontal="center" vertical="top"/>
    </xf>
    <xf numFmtId="0" fontId="8" fillId="0" borderId="0" xfId="0" applyFont="1" applyFill="1" applyBorder="1" applyAlignment="1">
      <alignment vertical="top" wrapText="1"/>
    </xf>
    <xf numFmtId="0" fontId="7" fillId="0" borderId="0" xfId="0" applyFont="1" applyFill="1" applyBorder="1" applyAlignment="1">
      <alignment vertical="top" wrapText="1"/>
    </xf>
    <xf numFmtId="0" fontId="0" fillId="0" borderId="0" xfId="0" applyFont="1" applyFill="1" applyBorder="1" applyAlignment="1">
      <alignment horizontal="center" vertical="top"/>
    </xf>
    <xf numFmtId="0" fontId="0" fillId="0" borderId="0" xfId="0" applyFont="1" applyFill="1" applyBorder="1" applyAlignment="1">
      <alignment vertical="top"/>
    </xf>
    <xf numFmtId="0" fontId="5" fillId="3" borderId="0" xfId="1" applyFill="1" applyAlignment="1">
      <alignment horizontal="right" vertical="center" wrapText="1"/>
    </xf>
    <xf numFmtId="0" fontId="0" fillId="2" borderId="0" xfId="0" applyFill="1" applyAlignment="1">
      <alignment horizontal="left"/>
    </xf>
    <xf numFmtId="0" fontId="0" fillId="3" borderId="0" xfId="0" applyFill="1" applyAlignment="1">
      <alignment horizontal="left"/>
    </xf>
    <xf numFmtId="0" fontId="5" fillId="3" borderId="0" xfId="1" applyFill="1" applyAlignment="1">
      <alignment horizontal="left"/>
    </xf>
    <xf numFmtId="0" fontId="10" fillId="2" borderId="0" xfId="0" applyFont="1" applyFill="1" applyBorder="1" applyAlignment="1">
      <alignment horizontal="left"/>
    </xf>
    <xf numFmtId="0" fontId="4" fillId="2" borderId="0" xfId="0" applyFont="1" applyFill="1" applyAlignment="1">
      <alignment horizontal="left"/>
    </xf>
    <xf numFmtId="0" fontId="0" fillId="3" borderId="0" xfId="0" applyFill="1" applyAlignment="1">
      <alignment horizontal="left"/>
    </xf>
    <xf numFmtId="0" fontId="3" fillId="3" borderId="0" xfId="0" applyFont="1" applyFill="1" applyAlignment="1">
      <alignment horizontal="left"/>
    </xf>
    <xf numFmtId="0" fontId="11" fillId="3" borderId="0" xfId="0" applyFont="1" applyFill="1" applyAlignment="1">
      <alignment horizontal="left"/>
    </xf>
    <xf numFmtId="0" fontId="4" fillId="3" borderId="0" xfId="0" applyFont="1" applyFill="1"/>
    <xf numFmtId="0" fontId="5" fillId="0" borderId="0" xfId="1"/>
    <xf numFmtId="0" fontId="2" fillId="3" borderId="0" xfId="0" applyFont="1" applyFill="1" applyAlignment="1">
      <alignment horizontal="left"/>
    </xf>
    <xf numFmtId="0" fontId="5" fillId="3" borderId="0" xfId="1" applyFill="1" applyAlignment="1">
      <alignment vertical="top" wrapText="1"/>
    </xf>
    <xf numFmtId="0" fontId="10" fillId="2" borderId="0" xfId="0" applyFont="1" applyFill="1" applyAlignment="1">
      <alignment horizontal="left" vertical="top" wrapText="1"/>
    </xf>
    <xf numFmtId="0" fontId="10" fillId="2" borderId="0" xfId="0" applyFont="1" applyFill="1" applyBorder="1" applyAlignment="1">
      <alignment horizontal="left" vertical="top" wrapText="1"/>
    </xf>
    <xf numFmtId="0" fontId="1" fillId="0" borderId="0" xfId="0" applyFont="1" applyBorder="1" applyAlignment="1">
      <alignment horizontal="left"/>
    </xf>
    <xf numFmtId="0" fontId="0" fillId="3" borderId="0" xfId="0" applyFill="1" applyAlignment="1">
      <alignment horizontal="left"/>
    </xf>
    <xf numFmtId="0" fontId="0" fillId="3" borderId="0" xfId="0" applyFill="1" applyAlignment="1">
      <alignment horizontal="left" vertical="top" wrapText="1"/>
    </xf>
    <xf numFmtId="0" fontId="5" fillId="3" borderId="0" xfId="1" applyFill="1" applyAlignment="1">
      <alignment horizontal="right" vertical="center" wrapText="1"/>
    </xf>
  </cellXfs>
  <cellStyles count="2">
    <cellStyle name="Hyperlink" xfId="1" builtinId="8"/>
    <cellStyle name="Normal" xfId="0" builtinId="0"/>
  </cellStyles>
  <dxfs count="2">
    <dxf>
      <font>
        <color theme="4"/>
      </font>
      <fill>
        <patternFill>
          <bgColor theme="4"/>
        </patternFill>
      </fill>
    </dxf>
    <dxf>
      <font>
        <color theme="4"/>
      </font>
      <fill>
        <patternFill>
          <bgColor theme="4"/>
        </patternFill>
      </fill>
    </dxf>
  </dxfs>
  <tableStyles count="0" defaultTableStyle="TableStyleMedium2" defaultPivotStyle="PivotStyleLight16"/>
  <colors>
    <mruColors>
      <color rgb="FF6ECB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51</xdr:row>
      <xdr:rowOff>57150</xdr:rowOff>
    </xdr:from>
    <xdr:to>
      <xdr:col>7</xdr:col>
      <xdr:colOff>596900</xdr:colOff>
      <xdr:row>53</xdr:row>
      <xdr:rowOff>142875</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0" y="8693150"/>
          <a:ext cx="7442200" cy="454025"/>
          <a:chOff x="7899400" y="1219200"/>
          <a:chExt cx="7772400" cy="454025"/>
        </a:xfrm>
        <a:solidFill>
          <a:schemeClr val="accent1"/>
        </a:solidFill>
      </xdr:grpSpPr>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9400" y="1219200"/>
            <a:ext cx="7772400" cy="454025"/>
          </a:xfrm>
          <a:prstGeom prst="rect">
            <a:avLst/>
          </a:prstGeom>
          <a:grpFill/>
        </xdr:spPr>
      </xdr:pic>
      <xdr:pic>
        <xdr:nvPicPr>
          <xdr:cNvPr id="13" name="Picture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5225" y="1304925"/>
            <a:ext cx="871220" cy="271145"/>
          </a:xfrm>
          <a:prstGeom prst="rect">
            <a:avLst/>
          </a:prstGeom>
          <a:noFill/>
        </xdr:spPr>
      </xdr:pic>
    </xdr:grpSp>
    <xdr:clientData/>
  </xdr:twoCellAnchor>
  <xdr:twoCellAnchor>
    <xdr:from>
      <xdr:col>0</xdr:col>
      <xdr:colOff>0</xdr:colOff>
      <xdr:row>0</xdr:row>
      <xdr:rowOff>0</xdr:rowOff>
    </xdr:from>
    <xdr:to>
      <xdr:col>8</xdr:col>
      <xdr:colOff>266700</xdr:colOff>
      <xdr:row>5</xdr:row>
      <xdr:rowOff>171450</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0" y="0"/>
          <a:ext cx="7708900" cy="1092200"/>
          <a:chOff x="4222750" y="1568450"/>
          <a:chExt cx="7727950" cy="1092200"/>
        </a:xfrm>
        <a:noFill/>
      </xdr:grpSpPr>
      <xdr:sp macro="" textlink="">
        <xdr:nvSpPr>
          <xdr:cNvPr id="11" name="Rectangle 10">
            <a:extLst>
              <a:ext uri="{FF2B5EF4-FFF2-40B4-BE49-F238E27FC236}">
                <a16:creationId xmlns:a16="http://schemas.microsoft.com/office/drawing/2014/main" id="{00000000-0008-0000-0000-00000B000000}"/>
              </a:ext>
            </a:extLst>
          </xdr:cNvPr>
          <xdr:cNvSpPr/>
        </xdr:nvSpPr>
        <xdr:spPr>
          <a:xfrm>
            <a:off x="4222750" y="1568450"/>
            <a:ext cx="7727950" cy="10922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4" name="Picture 13" descr="EnergyREVLogo">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27095" y="1702457"/>
            <a:ext cx="2604063" cy="824186"/>
          </a:xfrm>
          <a:prstGeom prst="rect">
            <a:avLst/>
          </a:prstGeom>
          <a:grpFill/>
          <a:ln>
            <a:noFill/>
          </a:ln>
        </xdr:spPr>
      </xdr:pic>
      <xdr:pic>
        <xdr:nvPicPr>
          <xdr:cNvPr id="15" name="Picture 14" descr="Industrial Strategy Logo">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10550" y="1777971"/>
            <a:ext cx="3543300" cy="673158"/>
          </a:xfrm>
          <a:prstGeom prst="rect">
            <a:avLst/>
          </a:prstGeom>
          <a:grp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1885950</xdr:colOff>
      <xdr:row>3</xdr:row>
      <xdr:rowOff>6350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0" y="0"/>
          <a:ext cx="7797800" cy="1092200"/>
          <a:chOff x="4222750" y="1568450"/>
          <a:chExt cx="7727950" cy="1092200"/>
        </a:xfrm>
        <a:noFill/>
      </xdr:grpSpPr>
      <xdr:sp macro="" textlink="">
        <xdr:nvSpPr>
          <xdr:cNvPr id="17" name="Rectangle 16">
            <a:extLst>
              <a:ext uri="{FF2B5EF4-FFF2-40B4-BE49-F238E27FC236}">
                <a16:creationId xmlns:a16="http://schemas.microsoft.com/office/drawing/2014/main" id="{00000000-0008-0000-0100-000011000000}"/>
              </a:ext>
            </a:extLst>
          </xdr:cNvPr>
          <xdr:cNvSpPr/>
        </xdr:nvSpPr>
        <xdr:spPr>
          <a:xfrm>
            <a:off x="4222750" y="1568450"/>
            <a:ext cx="7727950" cy="10922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8" name="Picture 17" descr="EnergyREVLogo">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7095" y="1702457"/>
            <a:ext cx="2604063" cy="824186"/>
          </a:xfrm>
          <a:prstGeom prst="rect">
            <a:avLst/>
          </a:prstGeom>
          <a:grpFill/>
          <a:ln>
            <a:noFill/>
          </a:ln>
        </xdr:spPr>
      </xdr:pic>
      <xdr:pic>
        <xdr:nvPicPr>
          <xdr:cNvPr id="19" name="Picture 18" descr="Industrial Strategy Logo">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10550" y="1777971"/>
            <a:ext cx="3543300" cy="673158"/>
          </a:xfrm>
          <a:prstGeom prst="rect">
            <a:avLst/>
          </a:prstGeom>
          <a:grp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1860550</xdr:colOff>
      <xdr:row>3</xdr:row>
      <xdr:rowOff>101600</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0" y="0"/>
          <a:ext cx="7797800" cy="1092200"/>
          <a:chOff x="4222750" y="1568450"/>
          <a:chExt cx="7727950" cy="1092200"/>
        </a:xfrm>
        <a:noFill/>
      </xdr:grpSpPr>
      <xdr:sp macro="" textlink="">
        <xdr:nvSpPr>
          <xdr:cNvPr id="7" name="Rectangle 6">
            <a:extLst>
              <a:ext uri="{FF2B5EF4-FFF2-40B4-BE49-F238E27FC236}">
                <a16:creationId xmlns:a16="http://schemas.microsoft.com/office/drawing/2014/main" id="{00000000-0008-0000-0200-000007000000}"/>
              </a:ext>
            </a:extLst>
          </xdr:cNvPr>
          <xdr:cNvSpPr/>
        </xdr:nvSpPr>
        <xdr:spPr>
          <a:xfrm>
            <a:off x="4222750" y="1568450"/>
            <a:ext cx="7727950" cy="10922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8" name="Picture 7" descr="EnergyREV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7095" y="1702457"/>
            <a:ext cx="2604063" cy="824186"/>
          </a:xfrm>
          <a:prstGeom prst="rect">
            <a:avLst/>
          </a:prstGeom>
          <a:grpFill/>
          <a:ln>
            <a:noFill/>
          </a:ln>
        </xdr:spPr>
      </xdr:pic>
      <xdr:pic>
        <xdr:nvPicPr>
          <xdr:cNvPr id="9" name="Picture 8" descr="Industrial Strategy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10550" y="1777971"/>
            <a:ext cx="3543300" cy="673158"/>
          </a:xfrm>
          <a:prstGeom prst="rect">
            <a:avLst/>
          </a:prstGeom>
          <a:grpFill/>
          <a:ln>
            <a:noFill/>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1873250</xdr:colOff>
      <xdr:row>2</xdr:row>
      <xdr:rowOff>190500</xdr:rowOff>
    </xdr:to>
    <xdr:grpSp>
      <xdr:nvGrpSpPr>
        <xdr:cNvPr id="14" name="Group 13">
          <a:extLst>
            <a:ext uri="{FF2B5EF4-FFF2-40B4-BE49-F238E27FC236}">
              <a16:creationId xmlns:a16="http://schemas.microsoft.com/office/drawing/2014/main" id="{00000000-0008-0000-0300-00000E000000}"/>
            </a:ext>
          </a:extLst>
        </xdr:cNvPr>
        <xdr:cNvGrpSpPr/>
      </xdr:nvGrpSpPr>
      <xdr:grpSpPr>
        <a:xfrm>
          <a:off x="0" y="0"/>
          <a:ext cx="7797800" cy="1092200"/>
          <a:chOff x="4222750" y="1568450"/>
          <a:chExt cx="7727950" cy="1092200"/>
        </a:xfrm>
        <a:noFill/>
      </xdr:grpSpPr>
      <xdr:sp macro="" textlink="">
        <xdr:nvSpPr>
          <xdr:cNvPr id="15" name="Rectangle 14">
            <a:extLst>
              <a:ext uri="{FF2B5EF4-FFF2-40B4-BE49-F238E27FC236}">
                <a16:creationId xmlns:a16="http://schemas.microsoft.com/office/drawing/2014/main" id="{00000000-0008-0000-0300-00000F000000}"/>
              </a:ext>
            </a:extLst>
          </xdr:cNvPr>
          <xdr:cNvSpPr/>
        </xdr:nvSpPr>
        <xdr:spPr>
          <a:xfrm>
            <a:off x="4222750" y="1568450"/>
            <a:ext cx="7727950" cy="10922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6" name="Picture 15" descr="EnergyREVLogo">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7095" y="1702457"/>
            <a:ext cx="2604063" cy="824186"/>
          </a:xfrm>
          <a:prstGeom prst="rect">
            <a:avLst/>
          </a:prstGeom>
          <a:grpFill/>
          <a:ln>
            <a:noFill/>
          </a:ln>
        </xdr:spPr>
      </xdr:pic>
      <xdr:pic>
        <xdr:nvPicPr>
          <xdr:cNvPr id="17" name="Picture 16" descr="Industrial Strategy Logo">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10550" y="1777971"/>
            <a:ext cx="3543300" cy="673158"/>
          </a:xfrm>
          <a:prstGeom prst="rect">
            <a:avLst/>
          </a:prstGeom>
          <a:grp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1543050</xdr:colOff>
      <xdr:row>12</xdr:row>
      <xdr:rowOff>25400</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0" y="0"/>
          <a:ext cx="7797800" cy="1092200"/>
          <a:chOff x="4222750" y="1568450"/>
          <a:chExt cx="7727950" cy="1092200"/>
        </a:xfrm>
        <a:noFill/>
      </xdr:grpSpPr>
      <xdr:sp macro="" textlink="">
        <xdr:nvSpPr>
          <xdr:cNvPr id="13" name="Rectangle 12">
            <a:extLst>
              <a:ext uri="{FF2B5EF4-FFF2-40B4-BE49-F238E27FC236}">
                <a16:creationId xmlns:a16="http://schemas.microsoft.com/office/drawing/2014/main" id="{00000000-0008-0000-0400-00000D000000}"/>
              </a:ext>
            </a:extLst>
          </xdr:cNvPr>
          <xdr:cNvSpPr/>
        </xdr:nvSpPr>
        <xdr:spPr>
          <a:xfrm>
            <a:off x="4222750" y="1568450"/>
            <a:ext cx="7727950" cy="10922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4" name="Picture 13" descr="EnergyREVLogo">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7095" y="1702457"/>
            <a:ext cx="2604063" cy="824186"/>
          </a:xfrm>
          <a:prstGeom prst="rect">
            <a:avLst/>
          </a:prstGeom>
          <a:grpFill/>
          <a:ln>
            <a:noFill/>
          </a:ln>
        </xdr:spPr>
      </xdr:pic>
      <xdr:pic>
        <xdr:nvPicPr>
          <xdr:cNvPr id="15" name="Picture 14" descr="Industrial Strategy Logo">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10550" y="1777971"/>
            <a:ext cx="3543300" cy="673158"/>
          </a:xfrm>
          <a:prstGeom prst="rect">
            <a:avLst/>
          </a:prstGeom>
          <a:grpFill/>
          <a:ln>
            <a:no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hyperlink" Target="http://dx.doi.org/10.4028/www.scientific.net/AMM.488-489.1475" TargetMode="External"/><Relationship Id="rId1" Type="http://schemas.openxmlformats.org/officeDocument/2006/relationships/hyperlink" Target="http://dx.doi.org/10.1016/j.jnca.2015.05.00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L79"/>
  <sheetViews>
    <sheetView tabSelected="1" topLeftCell="A2" workbookViewId="0">
      <selection activeCell="B16" sqref="B16:G16"/>
    </sheetView>
  </sheetViews>
  <sheetFormatPr defaultRowHeight="14.5" x14ac:dyDescent="0.35"/>
  <cols>
    <col min="1" max="1" width="4.54296875" style="26" customWidth="1"/>
    <col min="2" max="2" width="37.36328125" style="26" customWidth="1"/>
    <col min="3" max="3" width="19.1796875" style="26" customWidth="1"/>
    <col min="4" max="4" width="4" style="26" customWidth="1"/>
    <col min="5" max="5" width="20.90625" style="26" bestFit="1" customWidth="1"/>
    <col min="6" max="6" width="8.7265625" style="26"/>
    <col min="7" max="7" width="7.6328125" style="26" customWidth="1"/>
    <col min="8" max="8" width="4.1796875" style="26" customWidth="1"/>
    <col min="9" max="16384" width="8.7265625" style="26"/>
  </cols>
  <sheetData>
    <row r="7" spans="1:8" ht="8" customHeight="1" x14ac:dyDescent="0.35">
      <c r="A7" s="25"/>
      <c r="B7" s="25"/>
      <c r="C7" s="25"/>
      <c r="D7" s="25"/>
      <c r="E7" s="25"/>
      <c r="F7" s="25"/>
      <c r="G7" s="25"/>
      <c r="H7" s="25"/>
    </row>
    <row r="8" spans="1:8" ht="15.5" x14ac:dyDescent="0.35">
      <c r="A8" s="25"/>
      <c r="B8" s="28" t="s">
        <v>2452</v>
      </c>
      <c r="C8" s="25"/>
      <c r="D8" s="25"/>
      <c r="E8" s="25"/>
      <c r="F8" s="25"/>
      <c r="G8" s="25"/>
      <c r="H8" s="25"/>
    </row>
    <row r="9" spans="1:8" ht="8" customHeight="1" x14ac:dyDescent="0.35">
      <c r="A9" s="25"/>
      <c r="B9" s="29"/>
      <c r="C9" s="25"/>
      <c r="D9" s="25"/>
      <c r="E9" s="25"/>
      <c r="F9" s="25"/>
      <c r="G9" s="25"/>
      <c r="H9" s="25"/>
    </row>
    <row r="10" spans="1:8" ht="14.5" customHeight="1" x14ac:dyDescent="0.35">
      <c r="A10" s="25"/>
      <c r="B10" s="37" t="s">
        <v>1975</v>
      </c>
      <c r="C10" s="37"/>
      <c r="D10" s="37"/>
      <c r="E10" s="37"/>
      <c r="F10" s="37"/>
      <c r="G10" s="37"/>
      <c r="H10" s="25"/>
    </row>
    <row r="11" spans="1:8" ht="14.5" customHeight="1" x14ac:dyDescent="0.35">
      <c r="A11" s="25"/>
      <c r="B11" s="37"/>
      <c r="C11" s="37"/>
      <c r="D11" s="37"/>
      <c r="E11" s="37"/>
      <c r="F11" s="37"/>
      <c r="G11" s="37"/>
      <c r="H11" s="25"/>
    </row>
    <row r="12" spans="1:8" ht="15.5" customHeight="1" x14ac:dyDescent="0.35">
      <c r="A12" s="25"/>
      <c r="B12" s="37"/>
      <c r="C12" s="37"/>
      <c r="D12" s="37"/>
      <c r="E12" s="37"/>
      <c r="F12" s="37"/>
      <c r="G12" s="37"/>
      <c r="H12" s="25"/>
    </row>
    <row r="13" spans="1:8" ht="14.5" customHeight="1" x14ac:dyDescent="0.35">
      <c r="A13" s="25"/>
      <c r="B13" s="37"/>
      <c r="C13" s="37"/>
      <c r="D13" s="37"/>
      <c r="E13" s="37"/>
      <c r="F13" s="37"/>
      <c r="G13" s="37"/>
      <c r="H13" s="25"/>
    </row>
    <row r="14" spans="1:8" ht="12" customHeight="1" x14ac:dyDescent="0.35">
      <c r="A14" s="25"/>
      <c r="B14" s="37"/>
      <c r="C14" s="37"/>
      <c r="D14" s="37"/>
      <c r="E14" s="37"/>
      <c r="F14" s="37"/>
      <c r="G14" s="37"/>
      <c r="H14" s="25"/>
    </row>
    <row r="15" spans="1:8" ht="10" customHeight="1" x14ac:dyDescent="0.35"/>
    <row r="16" spans="1:8" ht="15.5" x14ac:dyDescent="0.35">
      <c r="B16" s="39" t="s">
        <v>1960</v>
      </c>
      <c r="C16" s="39"/>
      <c r="D16" s="39"/>
      <c r="E16" s="39"/>
      <c r="F16" s="39"/>
      <c r="G16" s="39"/>
    </row>
    <row r="17" spans="2:12" ht="10" customHeight="1" x14ac:dyDescent="0.35">
      <c r="B17" s="40"/>
      <c r="C17" s="40"/>
      <c r="D17" s="40"/>
      <c r="E17" s="40"/>
      <c r="F17" s="40"/>
      <c r="G17" s="40"/>
    </row>
    <row r="18" spans="2:12" x14ac:dyDescent="0.35">
      <c r="B18" s="41" t="s">
        <v>1974</v>
      </c>
      <c r="C18" s="41"/>
      <c r="D18" s="41"/>
      <c r="E18" s="41"/>
      <c r="F18" s="41"/>
      <c r="G18" s="41"/>
    </row>
    <row r="19" spans="2:12" x14ac:dyDescent="0.35">
      <c r="B19" s="41"/>
      <c r="C19" s="41"/>
      <c r="D19" s="41"/>
      <c r="E19" s="41"/>
      <c r="F19" s="41"/>
      <c r="G19" s="41"/>
    </row>
    <row r="21" spans="2:12" x14ac:dyDescent="0.35">
      <c r="B21" s="31" t="s">
        <v>2449</v>
      </c>
      <c r="C21" s="25"/>
      <c r="E21" s="27" t="s">
        <v>1961</v>
      </c>
      <c r="F21" s="32" t="str">
        <f>IF("Search!A4"&gt;0,"   ("&amp;Search!A4&amp;" papers)","")</f>
        <v xml:space="preserve">   (700 papers)</v>
      </c>
      <c r="L21" s="6"/>
    </row>
    <row r="22" spans="2:12" ht="10" customHeight="1" x14ac:dyDescent="0.35">
      <c r="B22" s="31"/>
    </row>
    <row r="23" spans="2:12" ht="10" customHeight="1" x14ac:dyDescent="0.35">
      <c r="B23" s="31"/>
    </row>
    <row r="24" spans="2:12" x14ac:dyDescent="0.35">
      <c r="B24" s="31" t="s">
        <v>2448</v>
      </c>
      <c r="C24" s="25" t="s">
        <v>409</v>
      </c>
      <c r="E24" s="27" t="s">
        <v>1961</v>
      </c>
      <c r="F24" s="32" t="str">
        <f>IF("Search_set!A4"&gt;0,"   ("&amp;Search_set!A4&amp;" papers)","")</f>
        <v xml:space="preserve">   (0 papers)</v>
      </c>
    </row>
    <row r="25" spans="2:12" ht="10" customHeight="1" x14ac:dyDescent="0.35">
      <c r="B25" s="31"/>
    </row>
    <row r="26" spans="2:12" ht="10" customHeight="1" x14ac:dyDescent="0.35">
      <c r="B26" s="31"/>
    </row>
    <row r="27" spans="2:12" x14ac:dyDescent="0.35">
      <c r="B27" s="31" t="s">
        <v>2429</v>
      </c>
      <c r="C27" s="25" t="s">
        <v>2430</v>
      </c>
      <c r="E27" s="27" t="s">
        <v>1961</v>
      </c>
      <c r="F27" s="32" t="str">
        <f>IF("ChallengeArea!A4"&gt;0,"   ("&amp;ChallengeArea!A4&amp;" papers)","")</f>
        <v xml:space="preserve">   (700 papers)</v>
      </c>
    </row>
    <row r="28" spans="2:12" s="30" customFormat="1" x14ac:dyDescent="0.35">
      <c r="B28" s="35" t="s">
        <v>2428</v>
      </c>
      <c r="C28" s="31"/>
      <c r="E28" s="27"/>
      <c r="F28" s="32"/>
    </row>
    <row r="29" spans="2:12" ht="10" customHeight="1" x14ac:dyDescent="0.35">
      <c r="B29" s="31"/>
    </row>
    <row r="30" spans="2:12" ht="10" customHeight="1" x14ac:dyDescent="0.35">
      <c r="B30" s="31"/>
    </row>
    <row r="31" spans="2:12" x14ac:dyDescent="0.35">
      <c r="B31" s="31" t="s">
        <v>2427</v>
      </c>
      <c r="E31" s="27" t="s">
        <v>1961</v>
      </c>
      <c r="F31" s="32" t="str">
        <f>IF("ChallengeAreaMulti!A13"&gt;0,"   ("&amp;ChallengeAreaMulti!A13&amp;" papers)","")</f>
        <v xml:space="preserve">   (0 papers)</v>
      </c>
    </row>
    <row r="32" spans="2:12" x14ac:dyDescent="0.35">
      <c r="B32" s="26" t="str">
        <f>Admin!A3</f>
        <v>Business and Finance</v>
      </c>
      <c r="C32" s="25" t="s">
        <v>418</v>
      </c>
    </row>
    <row r="33" spans="1:8" x14ac:dyDescent="0.35">
      <c r="B33" s="26" t="str">
        <f>Admin!A4</f>
        <v>Data and digital</v>
      </c>
      <c r="C33" s="25" t="s">
        <v>418</v>
      </c>
    </row>
    <row r="34" spans="1:8" x14ac:dyDescent="0.35">
      <c r="B34" s="26" t="str">
        <f>Admin!A5</f>
        <v>Ecosystem</v>
      </c>
      <c r="C34" s="25" t="s">
        <v>418</v>
      </c>
    </row>
    <row r="35" spans="1:8" x14ac:dyDescent="0.35">
      <c r="B35" s="26" t="str">
        <f>Admin!A6</f>
        <v>Evaluation</v>
      </c>
      <c r="C35" s="25" t="s">
        <v>418</v>
      </c>
    </row>
    <row r="36" spans="1:8" x14ac:dyDescent="0.35">
      <c r="B36" s="26" t="str">
        <f>Admin!A7</f>
        <v>Heating and cooling</v>
      </c>
      <c r="C36" s="25" t="s">
        <v>418</v>
      </c>
    </row>
    <row r="37" spans="1:8" x14ac:dyDescent="0.35">
      <c r="B37" s="26" t="str">
        <f>Admin!A8</f>
        <v>Mobility</v>
      </c>
      <c r="C37" s="25" t="s">
        <v>418</v>
      </c>
    </row>
    <row r="38" spans="1:8" x14ac:dyDescent="0.35">
      <c r="B38" s="26" t="str">
        <f>Admin!A9</f>
        <v>Policy</v>
      </c>
      <c r="C38" s="25" t="s">
        <v>418</v>
      </c>
    </row>
    <row r="39" spans="1:8" x14ac:dyDescent="0.35">
      <c r="B39" s="26" t="str">
        <f>Admin!A10</f>
        <v>Technology and system interactions</v>
      </c>
      <c r="C39" s="25" t="s">
        <v>418</v>
      </c>
    </row>
    <row r="40" spans="1:8" x14ac:dyDescent="0.35">
      <c r="B40" s="26" t="str">
        <f>Admin!A11</f>
        <v>Users</v>
      </c>
      <c r="C40" s="25" t="s">
        <v>418</v>
      </c>
    </row>
    <row r="41" spans="1:8" x14ac:dyDescent="0.35">
      <c r="B41" s="26" t="str">
        <f>Admin!A12</f>
        <v>Workers Skills</v>
      </c>
      <c r="C41" s="25" t="s">
        <v>418</v>
      </c>
    </row>
    <row r="43" spans="1:8" ht="8.5" customHeight="1" x14ac:dyDescent="0.35">
      <c r="A43" s="25"/>
      <c r="B43" s="25"/>
      <c r="C43" s="25"/>
      <c r="D43" s="25"/>
      <c r="E43" s="25"/>
      <c r="F43" s="25"/>
      <c r="G43" s="25"/>
      <c r="H43" s="25"/>
    </row>
    <row r="44" spans="1:8" ht="15.5" customHeight="1" x14ac:dyDescent="0.35">
      <c r="A44" s="25"/>
      <c r="B44" s="38" t="s">
        <v>2454</v>
      </c>
      <c r="C44" s="38"/>
      <c r="D44" s="38"/>
      <c r="E44" s="38"/>
      <c r="F44" s="38"/>
      <c r="G44" s="38"/>
      <c r="H44" s="25"/>
    </row>
    <row r="45" spans="1:8" ht="14.5" customHeight="1" x14ac:dyDescent="0.35">
      <c r="A45" s="25"/>
      <c r="B45" s="38"/>
      <c r="C45" s="38"/>
      <c r="D45" s="38"/>
      <c r="E45" s="38"/>
      <c r="F45" s="38"/>
      <c r="G45" s="38"/>
      <c r="H45" s="25"/>
    </row>
    <row r="46" spans="1:8" ht="14.5" customHeight="1" x14ac:dyDescent="0.35">
      <c r="A46" s="25"/>
      <c r="B46" s="38"/>
      <c r="C46" s="38"/>
      <c r="D46" s="38"/>
      <c r="E46" s="38"/>
      <c r="F46" s="38"/>
      <c r="G46" s="38"/>
      <c r="H46" s="25"/>
    </row>
    <row r="47" spans="1:8" ht="8.5" customHeight="1" x14ac:dyDescent="0.35">
      <c r="A47" s="25"/>
      <c r="B47" s="38"/>
      <c r="C47" s="38"/>
      <c r="D47" s="38"/>
      <c r="E47" s="38"/>
      <c r="F47" s="38"/>
      <c r="G47" s="38"/>
      <c r="H47" s="25"/>
    </row>
    <row r="48" spans="1:8" ht="14.5" customHeight="1" x14ac:dyDescent="0.35">
      <c r="A48" s="25"/>
      <c r="B48" s="38" t="s">
        <v>2453</v>
      </c>
      <c r="C48" s="38"/>
      <c r="D48" s="38"/>
      <c r="E48" s="38"/>
      <c r="F48" s="38"/>
      <c r="G48" s="38"/>
      <c r="H48" s="25"/>
    </row>
    <row r="49" spans="1:8" ht="14.5" customHeight="1" x14ac:dyDescent="0.35">
      <c r="A49" s="25"/>
      <c r="B49" s="38"/>
      <c r="C49" s="38"/>
      <c r="D49" s="38"/>
      <c r="E49" s="38"/>
      <c r="F49" s="38"/>
      <c r="G49" s="38"/>
      <c r="H49" s="25"/>
    </row>
    <row r="50" spans="1:8" ht="14.5" customHeight="1" x14ac:dyDescent="0.35">
      <c r="A50" s="25"/>
      <c r="B50" s="38"/>
      <c r="C50" s="38"/>
      <c r="D50" s="38"/>
      <c r="E50" s="38"/>
      <c r="F50" s="38"/>
      <c r="G50" s="38"/>
      <c r="H50" s="25"/>
    </row>
    <row r="51" spans="1:8" x14ac:dyDescent="0.35">
      <c r="A51" s="25"/>
      <c r="B51" s="38"/>
      <c r="C51" s="38"/>
      <c r="D51" s="38"/>
      <c r="E51" s="38"/>
      <c r="F51" s="38"/>
      <c r="G51" s="38"/>
      <c r="H51" s="25"/>
    </row>
    <row r="79" spans="5:5" x14ac:dyDescent="0.35">
      <c r="E79" s="6"/>
    </row>
  </sheetData>
  <mergeCells count="6">
    <mergeCell ref="B10:G14"/>
    <mergeCell ref="B44:G47"/>
    <mergeCell ref="B48:G51"/>
    <mergeCell ref="B16:G16"/>
    <mergeCell ref="B17:G17"/>
    <mergeCell ref="B18:G19"/>
  </mergeCells>
  <dataValidations count="3">
    <dataValidation type="list" allowBlank="1" showInputMessage="1" showErrorMessage="1" sqref="C24" xr:uid="{00000000-0002-0000-0000-000000000000}">
      <formula1>searchdrop</formula1>
    </dataValidation>
    <dataValidation type="list" allowBlank="1" showInputMessage="1" showErrorMessage="1" sqref="C27" xr:uid="{00000000-0002-0000-0000-000001000000}">
      <formula1>themedrop</formula1>
    </dataValidation>
    <dataValidation type="list" allowBlank="1" showInputMessage="1" showErrorMessage="1" sqref="C32:C41" xr:uid="{00000000-0002-0000-0000-000002000000}">
      <formula1>yesnodrop</formula1>
    </dataValidation>
  </dataValidations>
  <hyperlinks>
    <hyperlink ref="E21" location="Search!A1" display="and see the results here" xr:uid="{00000000-0004-0000-0000-000000000000}"/>
    <hyperlink ref="E24" location="Search_set!A1" display="and see the results here" xr:uid="{00000000-0004-0000-0000-000001000000}"/>
    <hyperlink ref="E27" location="ChallengeArea!A1" display="and see the results here" xr:uid="{00000000-0004-0000-0000-000002000000}"/>
    <hyperlink ref="E31" location="ChallengeAreaMulti!A1" display="and see the results here" xr:uid="{00000000-0004-0000-0000-000003000000}"/>
  </hyperlink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01"/>
  <sheetViews>
    <sheetView workbookViewId="0">
      <pane ySplit="4" topLeftCell="A5" activePane="bottomLeft" state="frozen"/>
      <selection pane="bottomLeft" activeCell="C12" sqref="C12"/>
    </sheetView>
  </sheetViews>
  <sheetFormatPr defaultRowHeight="14.5" x14ac:dyDescent="0.35"/>
  <cols>
    <col min="1" max="1" width="4.6328125" style="9" customWidth="1"/>
    <col min="2" max="2" width="16.81640625" style="10" customWidth="1"/>
    <col min="3" max="3" width="54.453125" style="11" customWidth="1"/>
    <col min="4" max="4" width="8.7265625" style="10"/>
    <col min="5" max="5" width="130" style="11" customWidth="1"/>
    <col min="6" max="6" width="20.1796875" style="10" hidden="1" customWidth="1"/>
    <col min="7" max="7" width="39.1796875" style="11" customWidth="1"/>
    <col min="8" max="16384" width="8.7265625" style="10"/>
  </cols>
  <sheetData>
    <row r="1" spans="1:7" ht="28.5" customHeight="1" x14ac:dyDescent="0.35"/>
    <row r="2" spans="1:7" ht="28.5" customHeight="1" x14ac:dyDescent="0.35">
      <c r="E2" s="24" t="s">
        <v>1973</v>
      </c>
    </row>
    <row r="3" spans="1:7" ht="28.5" customHeight="1" thickBot="1" x14ac:dyDescent="0.4"/>
    <row r="4" spans="1:7" ht="16" thickBot="1" x14ac:dyDescent="0.4">
      <c r="A4" s="9">
        <f>MAX(Data!X:X)</f>
        <v>700</v>
      </c>
      <c r="B4" s="12" t="s">
        <v>0</v>
      </c>
      <c r="C4" s="8" t="s">
        <v>1</v>
      </c>
      <c r="D4" s="8" t="s">
        <v>2</v>
      </c>
      <c r="E4" s="8" t="s">
        <v>3</v>
      </c>
      <c r="F4" s="8" t="s">
        <v>2419</v>
      </c>
      <c r="G4" s="8" t="s">
        <v>2451</v>
      </c>
    </row>
    <row r="5" spans="1:7" ht="15.5" customHeight="1" x14ac:dyDescent="0.35">
      <c r="A5" s="9">
        <f>IF(A$4&gt;=ROW(A1), ROW(A1), "")</f>
        <v>1</v>
      </c>
      <c r="B5" s="10" t="str">
        <f>IF($A5="", "", INDEX(Data!A:A,MATCH($A5,Data!$X:$X,1)))</f>
        <v>Abderrazak (2017)</v>
      </c>
      <c r="C5" s="11" t="str">
        <f>IF($A5="", "", INDEX(Data!B:B,MATCH($A5,Data!$X:$X,1)))</f>
        <v>Prediction of breakdowns in smart grids: a novel approach</v>
      </c>
      <c r="D5" s="10">
        <f>IF($A5="", "", INDEX(Data!C:C,MATCH($A5,Data!$X:$X,1)))</f>
        <v>2017</v>
      </c>
      <c r="E5" s="11" t="str">
        <f>IF($A5="","",IF(INDEX(Data!D:D,MATCH($A5,Data!$X:$X,1))="","",INDEX(Data!D:D,MATCH($A5,Data!$X:$X,1))))</f>
        <v>Progressively become more difficult the process of handling breakdowns and blackouts. Due to the uncertain, intricate and the nature of electric issues, traditional power grids are no longer convenient. These problems sheds light on the need for technology improvement. Although, in Quite recently years, considerable attention has been paid to the prediction of failures, breakdowns and blackouts in smart grid; it still represent a critical issue. This paper highlight the problem of prediction of breakdowns in smart grids, we addresses the integration of novel techniques that contribute to the prediction process by using machine learning tools (Naive Bayes). Hence, we endeavor to offer a novel approach that may improve the resilience of the smart grid.</v>
      </c>
      <c r="F5" s="11" t="str">
        <f>IF($A5="","",IF(INDEX(Data!E:E,MATCH($A5,Data!$X:$X,1))="","",INDEX(Data!E:E,MATCH($A5,Data!$X:$X,1))))</f>
        <v/>
      </c>
      <c r="G5" s="36" t="str">
        <f>HYPERLINK(F5)</f>
        <v/>
      </c>
    </row>
    <row r="6" spans="1:7" ht="15.5" customHeight="1" x14ac:dyDescent="0.35">
      <c r="A6" s="9">
        <f t="shared" ref="A6:A69" si="0">IF(A$4&gt;=ROW(A2), ROW(A2), "")</f>
        <v>2</v>
      </c>
      <c r="B6" s="10" t="str">
        <f>IF($A6="", "", INDEX(Data!A:A,MATCH($A6,Data!$X:$X,1)))</f>
        <v>Abhigyan (2015)</v>
      </c>
      <c r="C6" s="11" t="str">
        <f>IF($A6="", "", INDEX(Data!B:B,MATCH($A6,Data!$X:$X,1)))</f>
        <v>"Electric City': Uncovering Social Dimensions and Values of Sharing Renewable Energy through Gaming</v>
      </c>
      <c r="D6" s="10">
        <f>IF($A6="", "", INDEX(Data!C:C,MATCH($A6,Data!$X:$X,1)))</f>
        <v>2015</v>
      </c>
      <c r="E6" s="11" t="str">
        <f>IF($A6="","",IF(INDEX(Data!D:D,MATCH($A6,Data!$X:$X,1))="","",INDEX(Data!D:D,MATCH($A6,Data!$X:$X,1))))</f>
        <v/>
      </c>
      <c r="F6" s="11" t="str">
        <f>IF($A6="","",IF(INDEX(Data!E:E,MATCH($A6,Data!$X:$X,1))="","",INDEX(Data!E:E,MATCH($A6,Data!$X:$X,1))))</f>
        <v/>
      </c>
      <c r="G6" s="36" t="str">
        <f t="shared" ref="G6:G69" si="1">HYPERLINK(F6)</f>
        <v/>
      </c>
    </row>
    <row r="7" spans="1:7" ht="15.5" customHeight="1" x14ac:dyDescent="0.35">
      <c r="A7" s="9">
        <f t="shared" si="0"/>
        <v>3</v>
      </c>
      <c r="B7" s="10" t="str">
        <f>IF($A7="", "", INDEX(Data!A:A,MATCH($A7,Data!$X:$X,1)))</f>
        <v>Abhishek (2016)</v>
      </c>
      <c r="C7" s="11" t="str">
        <f>IF($A7="", "", INDEX(Data!B:B,MATCH($A7,Data!$X:$X,1)))</f>
        <v>The Role of Context and Resilient Middleware in Next Generation Smart Grids</v>
      </c>
      <c r="D7" s="10">
        <f>IF($A7="", "", INDEX(Data!C:C,MATCH($A7,Data!$X:$X,1)))</f>
        <v>2016</v>
      </c>
      <c r="E7" s="11" t="str">
        <f>IF($A7="","",IF(INDEX(Data!D:D,MATCH($A7,Data!$X:$X,1))="","",INDEX(Data!D:D,MATCH($A7,Data!$X:$X,1))))</f>
        <v>The emerging trends of volatile distributed energy resources and micro-grids are putting pressure on electrical power system infrastructure. This pressure is motivating the integration of digital technology and advanced power-industry practices to improve the management of distributed electricity generation, transmission, and distribution, thereby creating a web of systems. Unlike legacy power system infrastructure, however, this emerging next-generation smart grid should be context-aware and adaptive to enable the creation of applications needed to enhance grid robustness and efficiency. This paper describes key factors that are driving the architecture of smart grids and describes orchestration middleware needed to make the infrastructure resilient. We use an example of adaptive protection logic in smart grid substations as a use case to motivate the need for context-awareness and adaptivity.</v>
      </c>
      <c r="F7" s="11" t="str">
        <f>IF($A7="","",IF(INDEX(Data!E:E,MATCH($A7,Data!$X:$X,1))="","",INDEX(Data!E:E,MATCH($A7,Data!$X:$X,1))))</f>
        <v/>
      </c>
      <c r="G7" s="36" t="str">
        <f t="shared" si="1"/>
        <v/>
      </c>
    </row>
    <row r="8" spans="1:7" ht="15.5" customHeight="1" x14ac:dyDescent="0.35">
      <c r="A8" s="9">
        <f t="shared" si="0"/>
        <v>4</v>
      </c>
      <c r="B8" s="10" t="str">
        <f>IF($A8="", "", INDEX(Data!A:A,MATCH($A8,Data!$X:$X,1)))</f>
        <v>Abu-Sharkh (2006)</v>
      </c>
      <c r="C8" s="11" t="str">
        <f>IF($A8="", "", INDEX(Data!B:B,MATCH($A8,Data!$X:$X,1)))</f>
        <v>Can microgrids make a major contribution to UK energy supply?</v>
      </c>
      <c r="D8" s="10">
        <f>IF($A8="", "", INDEX(Data!C:C,MATCH($A8,Data!$X:$X,1)))</f>
        <v>2006</v>
      </c>
      <c r="E8" s="11" t="str">
        <f>IF($A8="","",IF(INDEX(Data!D:D,MATCH($A8,Data!$X:$X,1))="","",INDEX(Data!D:D,MATCH($A8,Data!$X:$X,1))))</f>
        <v>Almost all the electricity currently produced in the UK is generated as part of a centralised power system designed around large fossil fuel or nuclear power stations. This power system is robust and reliable but the efficiency of power generation is low, resulting in large quantities of waste heat. The principal aim of this paper is to investigate an alternative concept: the energy production by small scale generators in close proximity to the energy users, integrated into microgrids. Microgrids - de-centralised electricity generation combined with on-site production of heat - bear the promise of substantial environmental benefits, brought about by a higher energy efficiency and by facilitating the integration of renewable sources such as photovoltaic arrays or wind turbines. By virtue of good match between generation and load, microgrids have a low impact on the electricity network, despite a potentially significant level of generation by intermittent energy sources. The paper discusses the technical and economic issues associated with this novel concept, giving an overview of the generator technologies, the current regulatory framework in the UK, and the barriers that have to be overcome if microgrids are to make a major contribution to the UK energy supply. The focus of this study is a microgrid of domestic users powered by small Combined Heat and Power generators and photovoltaics. Focusing on the energy balance between the generation and load, it is found that the optimum combination of the generators in the microgrid- consisting of around 1.4 kWp PV array per household and 45% household ownership of micro-CHP generators- will maintain energy balance on a yearly basis if supplemented by energy storage of 2.7 kWh per household. We find that there is no fundamental technological reason why microgrids cannot contribute an appreciable part of the UK energy demand. Indeed, an estimate of cost indicates that the microgrids considered in this study would supply electricity at a cost comparable with the present electricity supply if the current support mechanisms for photovoltaics were maintained. Combining photovoltaics and micro-CHP and a small battery requirement gives a microgrid that is independent of the national electricity network. In the short term, this has particular benefits for remote communities but more wide-ranging possibilities open up in the medium to long term. Microgrids could meet the need to replace current generation nuclear and coal fired power stations, greatly reducing the demand on the transmission and distribution network. 2005 Elsevier Ltd. All rights reserved.</v>
      </c>
      <c r="F8" s="11" t="str">
        <f>IF($A8="","",IF(INDEX(Data!E:E,MATCH($A8,Data!$X:$X,1))="","",INDEX(Data!E:E,MATCH($A8,Data!$X:$X,1))))</f>
        <v>http://dx.doi.org/10.1016/j.rser.2004.09.013</v>
      </c>
      <c r="G8" s="36" t="str">
        <f t="shared" si="1"/>
        <v>http://dx.doi.org/10.1016/j.rser.2004.09.013</v>
      </c>
    </row>
    <row r="9" spans="1:7" ht="15.5" customHeight="1" x14ac:dyDescent="0.35">
      <c r="A9" s="9">
        <f t="shared" si="0"/>
        <v>5</v>
      </c>
      <c r="B9" s="10" t="str">
        <f>IF($A9="", "", INDEX(Data!A:A,MATCH($A9,Data!$X:$X,1)))</f>
        <v>Acosta (2018)</v>
      </c>
      <c r="C9" s="11" t="str">
        <f>IF($A9="", "", INDEX(Data!B:B,MATCH($A9,Data!$X:$X,1)))</f>
        <v>Facilitating energy transition through energy commons: An application of socio-ecological systems framework for integrated community energy systems</v>
      </c>
      <c r="D9" s="10">
        <f>IF($A9="", "", INDEX(Data!C:C,MATCH($A9,Data!$X:$X,1)))</f>
        <v>2018</v>
      </c>
      <c r="E9" s="11" t="str">
        <f>IF($A9="","",IF(INDEX(Data!D:D,MATCH($A9,Data!$X:$X,1))="","",INDEX(Data!D:D,MATCH($A9,Data!$X:$X,1))))</f>
        <v>Integrated Community Energy Systems (ICES) are an emerging local energy system focusing on the collective use of distributed energy resources (DER). These socio-technical systems (STSs) have a high potential to advance the transition towards socially inclusive, environmentally-friendly energy systems and to stimulate the local economy. While there is an analogy between energy in ICES and other common goods such as natural resources, it is not clear to what extent the existing theoretical framework for Socio-ecological Systems (SES) on the commons accounts for the specificities of common resources in ICESs and other STSs. This research explores the applicability of the SES framework to energy commons that are firmly embedded in STS with reference to the DE Ramplaan ICES in the Netherlands. The formation process and governance characteristics of this ICES are revised, further aided by stakeholder interviews. A framework and a strategic plan that can be used to design and implement an ICES are proposed. © 2018 by the authors. Licensee MDPI, Basel, Switzerland.</v>
      </c>
      <c r="F9" s="11" t="str">
        <f>IF($A9="","",IF(INDEX(Data!E:E,MATCH($A9,Data!$X:$X,1))="","",INDEX(Data!E:E,MATCH($A9,Data!$X:$X,1))))</f>
        <v>https://www.scopus.com/inward/record.uri?eid=2-s2.0-85041472217&amp;doi=10.3390%2fsu10020366&amp;partnerID=40&amp;md5=03033d4f687d7f29149f249fe8fe7120</v>
      </c>
      <c r="G9" s="36" t="str">
        <f t="shared" si="1"/>
        <v>https://www.scopus.com/inward/record.uri?eid=2-s2.0-85041472217&amp;doi=10.3390%2fsu10020366&amp;partnerID=40&amp;md5=03033d4f687d7f29149f249fe8fe7120</v>
      </c>
    </row>
    <row r="10" spans="1:7" ht="15.5" customHeight="1" x14ac:dyDescent="0.35">
      <c r="A10" s="9">
        <f t="shared" si="0"/>
        <v>6</v>
      </c>
      <c r="B10" s="10" t="str">
        <f>IF($A10="", "", INDEX(Data!A:A,MATCH($A10,Data!$X:$X,1)))</f>
        <v>Adika (2014)</v>
      </c>
      <c r="C10" s="11" t="str">
        <f>IF($A10="", "", INDEX(Data!B:B,MATCH($A10,Data!$X:$X,1)))</f>
        <v>Autonomous Appliance Scheduling for Household Energy Management</v>
      </c>
      <c r="D10" s="10">
        <f>IF($A10="", "", INDEX(Data!C:C,MATCH($A10,Data!$X:$X,1)))</f>
        <v>2014</v>
      </c>
      <c r="E10" s="11" t="str">
        <f>IF($A10="","",IF(INDEX(Data!D:D,MATCH($A10,Data!$X:$X,1))="","",INDEX(Data!D:D,MATCH($A10,Data!$X:$X,1))))</f>
        <v>The advancement of renewable energy technologies has seen the emergence of customer owned grid tied wind and solar microgrids. These microgrids offer an opportunity to energy users to lower their energy costs as well as enabling the power suppliers to regulate the utility grid. However, the integration of the renewable energy based sources into the smart grid increases the complexity of the main grid. The success of this scheme will be heavily reliant on accurate real-time information exchange between the microgrid, the main grid, and the consumers. The communication between these agents will be critical in implementation of intelligent decisions by the smart grid. The microgrids will be required to relay energy forecasts information to the utility grid. Similarly, customers will be expected to submit energy demand schedules, to actively monitor energy price signals, to participate in energy bids, and to respond to energy management signals in real time. This kind of grid-user interaction will be overwhelming and could result in consumer apathy. There is therefore a need to develop smart systems that will autonomously execute all these tasks without the prompting of the customers. This paper presents one such approach. In this study, we proposed a demand side energy management for a grid connected household with a locally generated photovoltaic energy. To ensure efficient household energy management, smart scheduling of electrical appliances has also been presented.</v>
      </c>
      <c r="F10" s="11" t="str">
        <f>IF($A10="","",IF(INDEX(Data!E:E,MATCH($A10,Data!$X:$X,1))="","",INDEX(Data!E:E,MATCH($A10,Data!$X:$X,1))))</f>
        <v>http://dx.doi.org/10.1109/TSG.2013.2271427</v>
      </c>
      <c r="G10" s="36" t="str">
        <f t="shared" si="1"/>
        <v>http://dx.doi.org/10.1109/TSG.2013.2271427</v>
      </c>
    </row>
    <row r="11" spans="1:7" ht="15.5" customHeight="1" x14ac:dyDescent="0.35">
      <c r="A11" s="9">
        <f t="shared" si="0"/>
        <v>7</v>
      </c>
      <c r="B11" s="10" t="str">
        <f>IF($A11="", "", INDEX(Data!A:A,MATCH($A11,Data!$X:$X,1)))</f>
        <v>Aditya (2012)</v>
      </c>
      <c r="C11" s="11" t="str">
        <f>IF($A11="", "", INDEX(Data!B:B,MATCH($A11,Data!$X:$X,1)))</f>
        <v>SmartCharge: cutting the electricity bill in smart homes with energy storage</v>
      </c>
      <c r="D11" s="10">
        <f>IF($A11="", "", INDEX(Data!C:C,MATCH($A11,Data!$X:$X,1)))</f>
        <v>2012</v>
      </c>
      <c r="E11" s="11" t="str">
        <f>IF($A11="","",IF(INDEX(Data!D:D,MATCH($A11,Data!$X:$X,1))="","",INDEX(Data!D:D,MATCH($A11,Data!$X:$X,1))))</f>
        <v/>
      </c>
      <c r="F11" s="11" t="str">
        <f>IF($A11="","",IF(INDEX(Data!E:E,MATCH($A11,Data!$X:$X,1))="","",INDEX(Data!E:E,MATCH($A11,Data!$X:$X,1))))</f>
        <v/>
      </c>
      <c r="G11" s="36" t="str">
        <f t="shared" si="1"/>
        <v/>
      </c>
    </row>
    <row r="12" spans="1:7" ht="15.5" customHeight="1" x14ac:dyDescent="0.35">
      <c r="A12" s="9">
        <f t="shared" si="0"/>
        <v>8</v>
      </c>
      <c r="B12" s="10" t="str">
        <f>IF($A12="", "", INDEX(Data!A:A,MATCH($A12,Data!$X:$X,1)))</f>
        <v>Aduda (2016)</v>
      </c>
      <c r="C12" s="11" t="str">
        <f>IF($A12="", "", INDEX(Data!B:B,MATCH($A12,Data!$X:$X,1)))</f>
        <v>Demand side flexibility: Potentials and building performance implications</v>
      </c>
      <c r="D12" s="10">
        <f>IF($A12="", "", INDEX(Data!C:C,MATCH($A12,Data!$X:$X,1)))</f>
        <v>2016</v>
      </c>
      <c r="E12" s="11" t="str">
        <f>IF($A12="","",IF(INDEX(Data!D:D,MATCH($A12,Data!$X:$X,1))="","",INDEX(Data!D:D,MATCH($A12,Data!$X:$X,1))))</f>
        <v>Due to their significant energy demand, buildings are critical in efforts towards attaining the much needed operational flexibility in electrical power grid occasioned by increased decentralized renewable energy integration. In a departure from past studies which are often biased towards power systems performance, this paper presents key building performance implications when used within the context of electricity demand-side management (DSM) programs to provide power systems flexibility services to the smart-grid. Focusing on office buildings and using an average-sized office building as test-bed, their potential as a source of demand-side flexibility in terms of building specific parameters such as power demand, energy consumption, limits of operational flexibilities, systems' response times, indoor comfort, comfort recovery time and availability are evaluated and discussed. Analysis of field study data demonstrates that office buildings could effectively serve as a source of power flexibility. However, variation in indoor air quality and thermal comfort performance across various zones within the building may complicate estimation of demand side flexibility potential, its acceptability and operation at building level. This emphasizes the need of taking into consideration case study based specifics when using buildings to service power flexibility requirement. [All rights reserved Elsevier].</v>
      </c>
      <c r="F12" s="11" t="str">
        <f>IF($A12="","",IF(INDEX(Data!E:E,MATCH($A12,Data!$X:$X,1))="","",INDEX(Data!E:E,MATCH($A12,Data!$X:$X,1))))</f>
        <v>http://dx.doi.org/10.1016/j.scs.2016.02.011</v>
      </c>
      <c r="G12" s="36" t="str">
        <f t="shared" si="1"/>
        <v>http://dx.doi.org/10.1016/j.scs.2016.02.011</v>
      </c>
    </row>
    <row r="13" spans="1:7" ht="15.5" customHeight="1" x14ac:dyDescent="0.35">
      <c r="A13" s="9">
        <f t="shared" si="0"/>
        <v>9</v>
      </c>
      <c r="B13" s="10" t="str">
        <f>IF($A13="", "", INDEX(Data!A:A,MATCH($A13,Data!$X:$X,1)))</f>
        <v>Ahmad (2018)</v>
      </c>
      <c r="C13" s="11" t="str">
        <f>IF($A13="", "", INDEX(Data!B:B,MATCH($A13,Data!$X:$X,1)))</f>
        <v>A compendium of performance metrics, pricing schemes, optimization objectives, and solution methodologies of demand side management for the smart grid</v>
      </c>
      <c r="D13" s="10">
        <f>IF($A13="", "", INDEX(Data!C:C,MATCH($A13,Data!$X:$X,1)))</f>
        <v>2018</v>
      </c>
      <c r="E13" s="11" t="str">
        <f>IF($A13="","",IF(INDEX(Data!D:D,MATCH($A13,Data!$X:$X,1))="","",INDEX(Data!D:D,MATCH($A13,Data!$X:$X,1))))</f>
        <v>The curtailing of consumers peak hours demands and filling the gap caused by the mismatch between generation and utilization in power systems is a challenging task and also a very hot topic in the current research era. Researchers of the conventional power grid in the traditional power setup are confronting difficulties to figure out the above problem. Smart grid technology can handle these issues efficiently. In the smart grid, consumer demand can be efficiently managed and handled by employing demand-side management (DSM) algorithms. In general, DSM is an important element of smart grid technology. It can shape the consumers electricity demand curve according to the given load curve provided by the utilities/supplier. In this survey, we focused on DSM and potential applications of DSM in the smart grid. The review in this paper focuses on the research done over the last decade, to discuss the key concepts of DSM schemes employed for consumers demand management. We review DSM schemes under various categories, i.e., direct load reduction, load scheduling, DSM based on various pricing schemes, DSM based on optimization types, DSM based on various solution approaches, and home energy management based DSM. A comprehensive review of DSM performance metrics, optimization objectives, and solution methodologies is also provided in this survey. The role of distributed renewable energy resources (DERs) in achieving the optimization objectives and performance metrics is also revealed. The unpredictable nature of DERs and their impact on DSM are also exposed. The motivation of this paper is to contribute by providing a better understanding of DSM and the usage of DERs that can satisfy consumers electricity demand with efficient scheduling to achieve the performance metrics and optimization objectives. 2018 by the authors.</v>
      </c>
      <c r="F13" s="11" t="str">
        <f>IF($A13="","",IF(INDEX(Data!E:E,MATCH($A13,Data!$X:$X,1))="","",INDEX(Data!E:E,MATCH($A13,Data!$X:$X,1))))</f>
        <v>http://dx.doi.org/10.3390/en11102801</v>
      </c>
      <c r="G13" s="36" t="str">
        <f t="shared" si="1"/>
        <v>http://dx.doi.org/10.3390/en11102801</v>
      </c>
    </row>
    <row r="14" spans="1:7" ht="15.5" customHeight="1" x14ac:dyDescent="0.35">
      <c r="A14" s="9">
        <f t="shared" si="0"/>
        <v>10</v>
      </c>
      <c r="B14" s="10" t="str">
        <f>IF($A14="", "", INDEX(Data!A:A,MATCH($A14,Data!$X:$X,1)))</f>
        <v>Ahmed (2017)</v>
      </c>
      <c r="C14" s="11" t="str">
        <f>IF($A14="", "", INDEX(Data!B:B,MATCH($A14,Data!$X:$X,1)))</f>
        <v>ICT and renewable energy: a way forward to the next generation telecom base stations</v>
      </c>
      <c r="D14" s="10">
        <f>IF($A14="", "", INDEX(Data!C:C,MATCH($A14,Data!$X:$X,1)))</f>
        <v>2017</v>
      </c>
      <c r="E14" s="11" t="str">
        <f>IF($A14="","",IF(INDEX(Data!D:D,MATCH($A14,Data!$X:$X,1))="","",INDEX(Data!D:D,MATCH($A14,Data!$X:$X,1))))</f>
        <v>The tremendous growth in technology is also causing global warming due to harmful greenhouse gas emissions. The Information and Communication Technology (ICT) sector is one of the fastest growing, having the greatest impact on almost every other technology. Energy efficiency and reduction in global warming is now a desire and realization by all key players associated with this technology. Not only there is scope for energy efficiency in ICTs itself but it can also help other sectors in becoming smart i.e., energy efficient. Smart buildings, smart motors, smart logistics and smart grids are being realized with the incorporation of information and communication technologies. The ICT industry is equally aware of the potential benefits of renewable energy sources (RES) in making the future systems greener and sustainable. This is quite evident from the research that is going on towards sustainable ICT solutions, as reviewed in this paper. Not only renewable energy is applicable to large scale applications like telecom base stations (BS), it is also applicable to small and medium scale systems and devices like computer peripherals and electric vehicles. In order to explore the evident potential of RES, all aspects of renewable energy are being addressed by the researchers. These aspects can broadly be categorized as generation, distribution, management and most significantly application of renewable energy. This paper takes a broader look at both aspects in which ICTs are making our world eco-sustainable i.e., making other technologies smarter and incorporating renewable energy sources wherever possible.</v>
      </c>
      <c r="F14" s="11" t="str">
        <f>IF($A14="","",IF(INDEX(Data!E:E,MATCH($A14,Data!$X:$X,1))="","",INDEX(Data!E:E,MATCH($A14,Data!$X:$X,1))))</f>
        <v>https://search.proquest.com/docview/1855026927?accountid=14511 https://ucl-new-primo.hosted.exlibrisgroup.com/openurl/UCL/UCL_VU2?url_ver=Z39.88-2004&amp;rft_val_fmt=info:ofi/fmt:kev:mtx:journal&amp;genre=article&amp;sid=ProQ:ProQ%3Aabiglobal&amp;atitle=ICT+and+renewable+energy%3A+a+way+forward+to+the+next+generation+telecom+base+stations&amp;title=Telecommunication+Systems&amp;issn=10184864&amp;date=2017-01-01&amp;volume=64&amp;issue=1&amp;spage=43&amp;au=Ahmed%2C+Faran%3BNaeem%2C+Muhammad%3BIqbal%2C+Muhammad&amp;isbn=&amp;jtitle=Telecommunicat</v>
      </c>
      <c r="G14" s="36" t="e">
        <f t="shared" si="1"/>
        <v>#VALUE!</v>
      </c>
    </row>
    <row r="15" spans="1:7" ht="15.5" customHeight="1" x14ac:dyDescent="0.35">
      <c r="A15" s="9">
        <f t="shared" si="0"/>
        <v>11</v>
      </c>
      <c r="B15" s="10" t="str">
        <f>IF($A15="", "", INDEX(Data!A:A,MATCH($A15,Data!$X:$X,1)))</f>
        <v>Ahrens (2017)</v>
      </c>
      <c r="C15" s="11" t="str">
        <f>IF($A15="", "", INDEX(Data!B:B,MATCH($A15,Data!$X:$X,1)))</f>
        <v>Transition to Very High Share of Renewables in Germany</v>
      </c>
      <c r="D15" s="10">
        <f>IF($A15="", "", INDEX(Data!C:C,MATCH($A15,Data!$X:$X,1)))</f>
        <v>2017</v>
      </c>
      <c r="E15" s="11" t="str">
        <f>IF($A15="","",IF(INDEX(Data!D:D,MATCH($A15,Data!$X:$X,1))="","",INDEX(Data!D:D,MATCH($A15,Data!$X:$X,1))))</f>
        <v>The objective of this paper is to show that the German way towards renewable energy production could become an example for successful energy transition in other countries. Based on the Renewable Energy Act (Erneuerbare Energien Gesetz (EEG)) in the year 2000 the most important steps for this transition seemed to be start-ups with relevant and reliable feed-in tariffs, the involvement of many single intelligently and digitally connected producers to form a kind of swarm-energy. In addition regional smart grids, a national grid structure with sufficient capacity, and, last but not least, implementation of energy efficiency tools in the building, construction and transport sector, are necessary driving sources.</v>
      </c>
      <c r="F15" s="11" t="str">
        <f>IF($A15="","",IF(INDEX(Data!E:E,MATCH($A15,Data!$X:$X,1))="","",INDEX(Data!E:E,MATCH($A15,Data!$X:$X,1))))</f>
        <v>http://dx.doi.org/10.17775/CSEEJPES.2017.0004</v>
      </c>
      <c r="G15" s="36" t="str">
        <f t="shared" si="1"/>
        <v>http://dx.doi.org/10.17775/CSEEJPES.2017.0004</v>
      </c>
    </row>
    <row r="16" spans="1:7" ht="15.5" customHeight="1" x14ac:dyDescent="0.35">
      <c r="A16" s="9">
        <f t="shared" si="0"/>
        <v>12</v>
      </c>
      <c r="B16" s="10" t="str">
        <f>IF($A16="", "", INDEX(Data!A:A,MATCH($A16,Data!$X:$X,1)))</f>
        <v>Airul (2017)</v>
      </c>
      <c r="C16" s="11" t="str">
        <f>IF($A16="", "", INDEX(Data!B:B,MATCH($A16,Data!$X:$X,1)))</f>
        <v>Improving Power Consumption of Wireless Home Automation System with Secured Smart Energy Controller</v>
      </c>
      <c r="D16" s="10">
        <f>IF($A16="", "", INDEX(Data!C:C,MATCH($A16,Data!$X:$X,1)))</f>
        <v>2017</v>
      </c>
      <c r="E16" s="11" t="str">
        <f>IF($A16="","",IF(INDEX(Data!D:D,MATCH($A16,Data!$X:$X,1))="","",INDEX(Data!D:D,MATCH($A16,Data!$X:$X,1))))</f>
        <v/>
      </c>
      <c r="F16" s="11" t="str">
        <f>IF($A16="","",IF(INDEX(Data!E:E,MATCH($A16,Data!$X:$X,1))="","",INDEX(Data!E:E,MATCH($A16,Data!$X:$X,1))))</f>
        <v/>
      </c>
      <c r="G16" s="36" t="str">
        <f t="shared" si="1"/>
        <v/>
      </c>
    </row>
    <row r="17" spans="1:7" ht="15.5" customHeight="1" x14ac:dyDescent="0.35">
      <c r="A17" s="9">
        <f t="shared" si="0"/>
        <v>13</v>
      </c>
      <c r="B17" s="10" t="str">
        <f>IF($A17="", "", INDEX(Data!A:A,MATCH($A17,Data!$X:$X,1)))</f>
        <v>Aki (2017)</v>
      </c>
      <c r="C17" s="11" t="str">
        <f>IF($A17="", "", INDEX(Data!B:B,MATCH($A17,Data!$X:$X,1)))</f>
        <v>Demand-Side Resiliency and Electricity Continuity: Experiences and Lessons Learned in Japan</v>
      </c>
      <c r="D17" s="10">
        <f>IF($A17="", "", INDEX(Data!C:C,MATCH($A17,Data!$X:$X,1)))</f>
        <v>2017</v>
      </c>
      <c r="E17" s="11" t="str">
        <f>IF($A17="","",IF(INDEX(Data!D:D,MATCH($A17,Data!$X:$X,1))="","",INDEX(Data!D:D,MATCH($A17,Data!$X:$X,1))))</f>
        <v>In March 2011, Japan suffered devastating damage from the Great East Japan Earthquake (GEJE) and accompanying tsunami, which caused massive blackouts affecting 8.5 million customers. Damage to power stations, including Fukushima Daiichi Nuclear Power Station, caused a long-term, nationwide power shortage. Other infrastructure and customer facilities were damaged as well. Demand-side resiliency means the availability of electricity to consumers, which is an important factor that affects business continuity. Onsite generation and microgrids have been recognized as important measures that improve resiliency; successful real-life applications of these technologies, such as the Sendai Microgrid and Roppongi Hills, have increased after the GEJE. Metrics on the importance of loads or facilities and resiliency are needed to encourage investment by supporting business operators' decision making and enabling quantitative analyses of the tradeoff between cost and resiliency improvement. This paper presents a comprehensive outline of experiences and lessons learned from the GEJE from the viewpoint of demand-side resiliency-or the availability of electricity to consumers. Damage to power systems and power supply capability through power source loss, best practices (including microgrids), and post-disaster responses and lessons learned are all examined.</v>
      </c>
      <c r="F17" s="11" t="str">
        <f>IF($A17="","",IF(INDEX(Data!E:E,MATCH($A17,Data!$X:$X,1))="","",INDEX(Data!E:E,MATCH($A17,Data!$X:$X,1))))</f>
        <v>http://dx.doi.org/10.1109/JPROC.2016.2633780</v>
      </c>
      <c r="G17" s="36" t="str">
        <f t="shared" si="1"/>
        <v>http://dx.doi.org/10.1109/JPROC.2016.2633780</v>
      </c>
    </row>
    <row r="18" spans="1:7" ht="15.5" customHeight="1" x14ac:dyDescent="0.35">
      <c r="A18" s="9">
        <f t="shared" si="0"/>
        <v>14</v>
      </c>
      <c r="B18" s="10" t="str">
        <f>IF($A18="", "", INDEX(Data!A:A,MATCH($A18,Data!$X:$X,1)))</f>
        <v>Akribopoulos (2013)</v>
      </c>
      <c r="C18" s="11" t="str">
        <f>IF($A18="", "", INDEX(Data!B:B,MATCH($A18,Data!$X:$X,1)))</f>
        <v>Smart energy monitoring and management in large multi-office building environments</v>
      </c>
      <c r="D18" s="10">
        <f>IF($A18="", "", INDEX(Data!C:C,MATCH($A18,Data!$X:$X,1)))</f>
        <v>2013</v>
      </c>
      <c r="E18" s="11" t="str">
        <f>IF($A18="","",IF(INDEX(Data!D:D,MATCH($A18,Data!$X:$X,1))="","",INDEX(Data!D:D,MATCH($A18,Data!$X:$X,1))))</f>
        <v/>
      </c>
      <c r="F18" s="11" t="str">
        <f>IF($A18="","",IF(INDEX(Data!E:E,MATCH($A18,Data!$X:$X,1))="","",INDEX(Data!E:E,MATCH($A18,Data!$X:$X,1))))</f>
        <v/>
      </c>
      <c r="G18" s="36" t="str">
        <f t="shared" si="1"/>
        <v/>
      </c>
    </row>
    <row r="19" spans="1:7" ht="15.5" customHeight="1" x14ac:dyDescent="0.35">
      <c r="A19" s="9">
        <f t="shared" si="0"/>
        <v>15</v>
      </c>
      <c r="B19" s="10" t="str">
        <f>IF($A19="", "", INDEX(Data!A:A,MATCH($A19,Data!$X:$X,1)))</f>
        <v>Alae (2018)</v>
      </c>
      <c r="C19" s="11" t="str">
        <f>IF($A19="", "", INDEX(Data!B:B,MATCH($A19,Data!$X:$X,1)))</f>
        <v>Comparison Study the Management of Fuel Cell Power and Battery State-of-Charge for Smart Home</v>
      </c>
      <c r="D19" s="10">
        <f>IF($A19="", "", INDEX(Data!C:C,MATCH($A19,Data!$X:$X,1)))</f>
        <v>2018</v>
      </c>
      <c r="E19" s="11" t="str">
        <f>IF($A19="","",IF(INDEX(Data!D:D,MATCH($A19,Data!$X:$X,1))="","",INDEX(Data!D:D,MATCH($A19,Data!$X:$X,1))))</f>
        <v>Managing the distribution of electrical energy in a multi-source system (Smart Home) is essential for future smart cities, which reduces the dependency on the traditional electricity grid. In this paper, a hybrid power system is proposed consisting of a hydrogen fuel cell and a storage system. The latter will be used as support during the period of high energy demand to power a smart home. The presence of these two energy sources requires the global system to be governed by a control strategy. This strategy determines the energy distribution between the source and the load by optimally modeling system with satisfaction of constraints such as the state of charge (Soc), the storage system and the hydrogen consumption. Two energy management strategies have been developed: The Equivalent Consumption Minimization Strategy (ECMS) and the state machine method. The simulation was performed on MATLAB/Simulink to show performance in terms of hydrogen consumption and the state of charge (SOC) of the systems battery.</v>
      </c>
      <c r="F19" s="11" t="str">
        <f>IF($A19="","",IF(INDEX(Data!E:E,MATCH($A19,Data!$X:$X,1))="","",INDEX(Data!E:E,MATCH($A19,Data!$X:$X,1))))</f>
        <v/>
      </c>
      <c r="G19" s="36" t="str">
        <f t="shared" si="1"/>
        <v/>
      </c>
    </row>
    <row r="20" spans="1:7" ht="15.5" customHeight="1" x14ac:dyDescent="0.35">
      <c r="A20" s="9">
        <f t="shared" si="0"/>
        <v>16</v>
      </c>
      <c r="B20" s="10" t="str">
        <f>IF($A20="", "", INDEX(Data!A:A,MATCH($A20,Data!$X:$X,1)))</f>
        <v>Alahakoon (2016)</v>
      </c>
      <c r="C20" s="11" t="str">
        <f>IF($A20="", "", INDEX(Data!B:B,MATCH($A20,Data!$X:$X,1)))</f>
        <v>Smart Electricity Meter Data Intelligence for Future Energy Systems: A Survey</v>
      </c>
      <c r="D20" s="10">
        <f>IF($A20="", "", INDEX(Data!C:C,MATCH($A20,Data!$X:$X,1)))</f>
        <v>2016</v>
      </c>
      <c r="E20" s="11" t="str">
        <f>IF($A20="","",IF(INDEX(Data!D:D,MATCH($A20,Data!$X:$X,1))="","",INDEX(Data!D:D,MATCH($A20,Data!$X:$X,1))))</f>
        <v>Smart meters have been deployed in many countries across the world since early 2000s. The smart meter as a key element for the smart grid is expected to provide economic, social, and environmental benefits for multiple stakeholders. There has been much debate over the real values of smart meters. One of the key factors that will determine the success of smart meters is smart meter data analytics, which deals with data acquisition, transmission, processing, and interpretation that bring benefits to all stakeholders. This paper presents a comprehensive survey of smart electricity meters and their utilization focusing on key aspects of the metering process, different stakeholder interests, and the technologies used to satisfy stakeholder interests. Furthermore, the paper highlights challenges as well as opportunities arising due to the advent of big data and the increasing popularity of cloud environments. 2005-2012 IEEE.</v>
      </c>
      <c r="F20" s="11" t="str">
        <f>IF($A20="","",IF(INDEX(Data!E:E,MATCH($A20,Data!$X:$X,1))="","",INDEX(Data!E:E,MATCH($A20,Data!$X:$X,1))))</f>
        <v>http://dx.doi.org/10.1109/TII.2015.2414355</v>
      </c>
      <c r="G20" s="36" t="str">
        <f t="shared" si="1"/>
        <v>http://dx.doi.org/10.1109/TII.2015.2414355</v>
      </c>
    </row>
    <row r="21" spans="1:7" ht="15.5" customHeight="1" x14ac:dyDescent="0.35">
      <c r="A21" s="9">
        <f t="shared" si="0"/>
        <v>17</v>
      </c>
      <c r="B21" s="10" t="str">
        <f>IF($A21="", "", INDEX(Data!A:A,MATCH($A21,Data!$X:$X,1)))</f>
        <v>Alam (2019)</v>
      </c>
      <c r="C21" s="11" t="str">
        <f>IF($A21="", "", INDEX(Data!B:B,MATCH($A21,Data!$X:$X,1)))</f>
        <v>Peer-to-peer energy trading among smart homes</v>
      </c>
      <c r="D21" s="10">
        <f>IF($A21="", "", INDEX(Data!C:C,MATCH($A21,Data!$X:$X,1)))</f>
        <v>2019</v>
      </c>
      <c r="E21" s="11" t="str">
        <f>IF($A21="","",IF(INDEX(Data!D:D,MATCH($A21,Data!$X:$X,1))="","",INDEX(Data!D:D,MATCH($A21,Data!$X:$X,1))))</f>
        <v>This paper evaluates the impact of Peer-to-Peer (P2P) energy trading among the smart homes in a microgrid. Recent trends show that the households are gradually adopting renewables (e.g., photovoltaics) and energy storage (e.g., electric vehicles) in their premises. This research addresses the energy cost optimization problem in the smart homes which are connected together for energy sharing. The contributions of this paper is threefold. First, we propose a near-optimal algorithm, named Energy Cost Optimization via Trade (ECO-Trade), which coordinates P2P energy trading among the smart homes with a Demand Side Management (DSM) system. Our results show that, for real datasets, 99% of the solutions generated by the ECO-Trade algorithm are optimal solutions. Second, P2P energy trading in the microgrid potentially results in an unfair cost distribution among the participating households. We address this unfair cost distribution problem by enforcing Pareto optimality, ensuring that no households will be worse off to improve the cost of others. Finally, we evaluate the impact of renewables and storage penetration rate in the microgrid. Our results show that cost savings do not always increase linearly with an increase in the renewables and storage penetration rate. Rather they decrease gradually after a saturation point. 2019 Elsevier Ltd</v>
      </c>
      <c r="F21" s="11" t="str">
        <f>IF($A21="","",IF(INDEX(Data!E:E,MATCH($A21,Data!$X:$X,1))="","",INDEX(Data!E:E,MATCH($A21,Data!$X:$X,1))))</f>
        <v>http://dx.doi.org/10.1016/j.apenergy.2019.01.091</v>
      </c>
      <c r="G21" s="36" t="str">
        <f t="shared" si="1"/>
        <v>http://dx.doi.org/10.1016/j.apenergy.2019.01.091</v>
      </c>
    </row>
    <row r="22" spans="1:7" ht="15.5" customHeight="1" x14ac:dyDescent="0.35">
      <c r="A22" s="9">
        <f t="shared" si="0"/>
        <v>18</v>
      </c>
      <c r="B22" s="10" t="str">
        <f>IF($A22="", "", INDEX(Data!A:A,MATCH($A22,Data!$X:$X,1)))</f>
        <v>Alan (2016)</v>
      </c>
      <c r="C22" s="11" t="str">
        <f>IF($A22="", "", INDEX(Data!B:B,MATCH($A22,Data!$X:$X,1)))</f>
        <v>It is too hot: An in-situ study of three designs for heating</v>
      </c>
      <c r="D22" s="10">
        <f>IF($A22="", "", INDEX(Data!C:C,MATCH($A22,Data!$X:$X,1)))</f>
        <v>2016</v>
      </c>
      <c r="E22" s="11" t="str">
        <f>IF($A22="","",IF(INDEX(Data!D:D,MATCH($A22,Data!$X:$X,1))="","",INDEX(Data!D:D,MATCH($A22,Data!$X:$X,1))))</f>
        <v>Smart energy systems that leverage machine learning techniques are increasingly integrated in all aspects of our lives. To better understand how to design user interaction with such systems, we implemented three different smart thermostats that automate heating based on users' heating preferences and real-time price variations. We evaluated our designs through a field study, where 30 UK households used our thermostats to heat their homes over a month. Our findings through thematic analysis show that the participants formed different understandings and expectations of our smart thermostat, and used it in various ways to effectively respond to real-time prices while maintaining their thermal comfort. Based on the findings, we present a number of design and research implications, specifically for designing future smart thermostats that will assist us in controlling home heating with real-time pricing, and for future intelligent autonomous systems. © 2016 ACM.</v>
      </c>
      <c r="F22" s="11" t="str">
        <f>IF($A22="","",IF(INDEX(Data!E:E,MATCH($A22,Data!$X:$X,1))="","",INDEX(Data!E:E,MATCH($A22,Data!$X:$X,1))))</f>
        <v>https://www.scopus.com/inward/record.uri?eid=2-s2.0-85015081022&amp;doi=10.1145%2f2858036.2858222&amp;partnerID=40&amp;md5=84775b5cbf63794197079a0fc151bcf1</v>
      </c>
      <c r="G22" s="36" t="str">
        <f t="shared" si="1"/>
        <v>https://www.scopus.com/inward/record.uri?eid=2-s2.0-85015081022&amp;doi=10.1145%2f2858036.2858222&amp;partnerID=40&amp;md5=84775b5cbf63794197079a0fc151bcf1</v>
      </c>
    </row>
    <row r="23" spans="1:7" ht="15.5" customHeight="1" x14ac:dyDescent="0.35">
      <c r="A23" s="9">
        <f t="shared" si="0"/>
        <v>19</v>
      </c>
      <c r="B23" s="10" t="str">
        <f>IF($A23="", "", INDEX(Data!A:A,MATCH($A23,Data!$X:$X,1)))</f>
        <v>Al-Anbagi (2014)</v>
      </c>
      <c r="C23" s="11" t="str">
        <f>IF($A23="", "", INDEX(Data!B:B,MATCH($A23,Data!$X:$X,1)))</f>
        <v>Priority- and Delay-aware Medium Access for Wireless Sensor Networks in the Smart Grid</v>
      </c>
      <c r="D23" s="10">
        <f>IF($A23="", "", INDEX(Data!C:C,MATCH($A23,Data!$X:$X,1)))</f>
        <v>2014</v>
      </c>
      <c r="E23" s="11" t="str">
        <f>IF($A23="","",IF(INDEX(Data!D:D,MATCH($A23,Data!$X:$X,1))="","",INDEX(Data!D:D,MATCH($A23,Data!$X:$X,1))))</f>
        <v>Monitoring smart-grid assets in a timely manner is highly desired for emerging smart-grid applications such as transformer monitoring, capacitor bank control, plug-in hybrid-electric-vehicle load management, and power quality assessment. Wireless sensor and actor networks (WSANs) are anticipated to be widely utilized in a wide range of smart-grid applications due to their numerous advantages along with their successful adoption in various critical areas including military and health. For resource-constrained WSANs, transmitting delay-critical data from smart-grid assets calls for data prioritization and delay responsiveness. In this paper, we introduce two medium-access approaches, namely, delay-responsive cross-layer (DRX) data transmission and fair and delay-aware cross-layer (FDRX) data transmission, which aim to address the delay and service requirements of smart grids. DRX is based on delay-estimation and data-prioritization steps that are performed by the application layer, in addition to the MAC layer parameters responding to the delay requirements of the smart-grid application and the network condition. On the other hand, FDRX incorporates fairness into DRX by preventing a few nodes from dominating the communication channel. We provide a comprehensive performance evaluation of those approaches. We show that DRX reduces the end-to-end delay while FDRX has lower collision rate compared with DRX. We outline the tradeoffs regarding these approaches and draw future research directions for robust communication protocols for smart-grid monitoring applications.</v>
      </c>
      <c r="F23" s="11" t="str">
        <f>IF($A23="","",IF(INDEX(Data!E:E,MATCH($A23,Data!$X:$X,1))="","",INDEX(Data!E:E,MATCH($A23,Data!$X:$X,1))))</f>
        <v>http://dx.doi.org/10.1109/JSYST.2013.2260939</v>
      </c>
      <c r="G23" s="36" t="str">
        <f t="shared" si="1"/>
        <v>http://dx.doi.org/10.1109/JSYST.2013.2260939</v>
      </c>
    </row>
    <row r="24" spans="1:7" ht="15.5" customHeight="1" x14ac:dyDescent="0.35">
      <c r="A24" s="9">
        <f t="shared" si="0"/>
        <v>20</v>
      </c>
      <c r="B24" s="10" t="str">
        <f>IF($A24="", "", INDEX(Data!A:A,MATCH($A24,Data!$X:$X,1)))</f>
        <v>Albrecht (2010)</v>
      </c>
      <c r="C24" s="11" t="str">
        <f>IF($A24="", "", INDEX(Data!B:B,MATCH($A24,Data!$X:$X,1)))</f>
        <v>Ubiquitous computing for sustainable energy (UCSE2010)</v>
      </c>
      <c r="D24" s="10">
        <f>IF($A24="", "", INDEX(Data!C:C,MATCH($A24,Data!$X:$X,1)))</f>
        <v>2010</v>
      </c>
      <c r="E24" s="11" t="str">
        <f>IF($A24="","",IF(INDEX(Data!D:D,MATCH($A24,Data!$X:$X,1))="","",INDEX(Data!D:D,MATCH($A24,Data!$X:$X,1))))</f>
        <v/>
      </c>
      <c r="F24" s="11" t="str">
        <f>IF($A24="","",IF(INDEX(Data!E:E,MATCH($A24,Data!$X:$X,1))="","",INDEX(Data!E:E,MATCH($A24,Data!$X:$X,1))))</f>
        <v/>
      </c>
      <c r="G24" s="36" t="str">
        <f t="shared" si="1"/>
        <v/>
      </c>
    </row>
    <row r="25" spans="1:7" ht="15.5" customHeight="1" x14ac:dyDescent="0.35">
      <c r="A25" s="9">
        <f t="shared" si="0"/>
        <v>21</v>
      </c>
      <c r="B25" s="10" t="str">
        <f>IF($A25="", "", INDEX(Data!A:A,MATCH($A25,Data!$X:$X,1)))</f>
        <v>Alegria (2014)</v>
      </c>
      <c r="C25" s="11" t="str">
        <f>IF($A25="", "", INDEX(Data!B:B,MATCH($A25,Data!$X:$X,1)))</f>
        <v>CERTS microgrid demonstration with large-scale energy storage and renewable generation</v>
      </c>
      <c r="D25" s="10">
        <f>IF($A25="", "", INDEX(Data!C:C,MATCH($A25,Data!$X:$X,1)))</f>
        <v>2014</v>
      </c>
      <c r="E25" s="11" t="str">
        <f>IF($A25="","",IF(INDEX(Data!D:D,MATCH($A25,Data!$X:$X,1))="","",INDEX(Data!D:D,MATCH($A25,Data!$X:$X,1))))</f>
        <v>The Consortium for Electric Reliability Technology Solutions (CERTS) Microgrid concept captures the emerging potential of Distributed Energy Resource (DER) using an automatous plug-and-play approach. CERTS views generation and associated loads as a subsystem or a "Microgrid." The sources can operate in parallel to the grid or can operate in island, providing high levels of electrical reliability. The system can disconnect from the utility during large events (i.e., faults, voltage collapses), but also may disconnect intentionally when the quality of power from the grid falls below certain standards. CERTS Microgrid concepts have been demonstrated at the Alameda County Santa Rita Jail in California. The existing system included a 1-MW fuel cell, 1.2 MW of solar photovoltaic, and two 1.2-MW diesel generators. Adding a 2-MW, 4-MWh storage system, a fast static switch, and a power factor correcting capacitor bank enabled microgrid operation. The islanding and resynchronization methods met all Institute of Electrical and Electronics Engineers Standard 1547 and the reliability requirements of the jail. 2013 IEEE.</v>
      </c>
      <c r="F25" s="11" t="str">
        <f>IF($A25="","",IF(INDEX(Data!E:E,MATCH($A25,Data!$X:$X,1))="","",INDEX(Data!E:E,MATCH($A25,Data!$X:$X,1))))</f>
        <v>http://dx.doi.org/10.1109/TSG.2013.2286575</v>
      </c>
      <c r="G25" s="36" t="str">
        <f t="shared" si="1"/>
        <v>http://dx.doi.org/10.1109/TSG.2013.2286575</v>
      </c>
    </row>
    <row r="26" spans="1:7" ht="15.5" customHeight="1" x14ac:dyDescent="0.35">
      <c r="A26" s="9">
        <f t="shared" si="0"/>
        <v>22</v>
      </c>
      <c r="B26" s="10" t="str">
        <f>IF($A26="", "", INDEX(Data!A:A,MATCH($A26,Data!$X:$X,1)))</f>
        <v>Aleksandr (2016)</v>
      </c>
      <c r="C26" s="11" t="str">
        <f>IF($A26="", "", INDEX(Data!B:B,MATCH($A26,Data!$X:$X,1)))</f>
        <v>The prospects of application of information technologies and the principles of intelligent automated systems to manage the security status of objects of energy supply of smart cities</v>
      </c>
      <c r="D26" s="10">
        <f>IF($A26="", "", INDEX(Data!C:C,MATCH($A26,Data!$X:$X,1)))</f>
        <v>2016</v>
      </c>
      <c r="E26" s="11" t="str">
        <f>IF($A26="","",IF(INDEX(Data!D:D,MATCH($A26,Data!$X:$X,1))="","",INDEX(Data!D:D,MATCH($A26,Data!$X:$X,1))))</f>
        <v/>
      </c>
      <c r="F26" s="11" t="str">
        <f>IF($A26="","",IF(INDEX(Data!E:E,MATCH($A26,Data!$X:$X,1))="","",INDEX(Data!E:E,MATCH($A26,Data!$X:$X,1))))</f>
        <v/>
      </c>
      <c r="G26" s="36" t="str">
        <f t="shared" si="1"/>
        <v/>
      </c>
    </row>
    <row r="27" spans="1:7" ht="15.5" customHeight="1" x14ac:dyDescent="0.35">
      <c r="A27" s="9">
        <f t="shared" si="0"/>
        <v>23</v>
      </c>
      <c r="B27" s="10" t="str">
        <f>IF($A27="", "", INDEX(Data!A:A,MATCH($A27,Data!$X:$X,1)))</f>
        <v>Ali (2019)</v>
      </c>
      <c r="C27" s="11" t="str">
        <f>IF($A27="", "", INDEX(Data!B:B,MATCH($A27,Data!$X:$X,1)))</f>
        <v>Prosumer Pricing, Incentives and Fairness</v>
      </c>
      <c r="D27" s="10">
        <f>IF($A27="", "", INDEX(Data!C:C,MATCH($A27,Data!$X:$X,1)))</f>
        <v>2019</v>
      </c>
      <c r="E27" s="11" t="str">
        <f>IF($A27="","",IF(INDEX(Data!D:D,MATCH($A27,Data!$X:$X,1))="","",INDEX(Data!D:D,MATCH($A27,Data!$X:$X,1))))</f>
        <v/>
      </c>
      <c r="F27" s="11" t="str">
        <f>IF($A27="","",IF(INDEX(Data!E:E,MATCH($A27,Data!$X:$X,1))="","",INDEX(Data!E:E,MATCH($A27,Data!$X:$X,1))))</f>
        <v/>
      </c>
      <c r="G27" s="36" t="str">
        <f t="shared" si="1"/>
        <v/>
      </c>
    </row>
    <row r="28" spans="1:7" ht="15.5" customHeight="1" x14ac:dyDescent="0.35">
      <c r="A28" s="9">
        <f t="shared" si="0"/>
        <v>24</v>
      </c>
      <c r="B28" s="10" t="str">
        <f>IF($A28="", "", INDEX(Data!A:A,MATCH($A28,Data!$X:$X,1)))</f>
        <v>Alohali (2016)</v>
      </c>
      <c r="C28" s="11" t="str">
        <f>IF($A28="", "", INDEX(Data!B:B,MATCH($A28,Data!$X:$X,1)))</f>
        <v>Group authentication scheme for neighbourhood area networks (NANs) in smart grids</v>
      </c>
      <c r="D28" s="10">
        <f>IF($A28="", "", INDEX(Data!C:C,MATCH($A28,Data!$X:$X,1)))</f>
        <v>2016</v>
      </c>
      <c r="E28" s="11" t="str">
        <f>IF($A28="","",IF(INDEX(Data!D:D,MATCH($A28,Data!$X:$X,1))="","",INDEX(Data!D:D,MATCH($A28,Data!$X:$X,1))))</f>
        <v>A Neighbourhood Area Network is a functional component of the Smart Grid that interconnects the end user domain with the Energy Services Provider (ESP) domain. It forms the edge of the provider network, interconnecting homes instrumented with Smart Meters (SM) with the ESP. The SM is a dual interface, wireless communication device through which information is transacted across the user (a home) and ESP domains. The security risk to the ESP increases since the components within the home, interconnected to the ESP via the SM, are not managed by the ESP. Secure operation of the SM is a necessary requirement. The SM should be resilient to attacks, which might be targeted either directly or via the network in the home. This paper presents and discusses a security scheme for groups of SMs in a Neighbourhood Area Network that enable entire groups to authenticate themselves, rather than one at a time. The results show that a significant improvement in terms of resilience against node capture attacks, replay attacks, confidentiality, authentication for groups of SMs in a NAN that enable entire groups to authenticate themselves, rather than one at a time.</v>
      </c>
      <c r="F28" s="11" t="str">
        <f>IF($A28="","",IF(INDEX(Data!E:E,MATCH($A28,Data!$X:$X,1))="","",INDEX(Data!E:E,MATCH($A28,Data!$X:$X,1))))</f>
        <v>http://dx.doi.org/10.3390/jsan5020009</v>
      </c>
      <c r="G28" s="36" t="str">
        <f t="shared" si="1"/>
        <v>http://dx.doi.org/10.3390/jsan5020009</v>
      </c>
    </row>
    <row r="29" spans="1:7" ht="15.5" customHeight="1" x14ac:dyDescent="0.35">
      <c r="A29" s="9">
        <f t="shared" si="0"/>
        <v>25</v>
      </c>
      <c r="B29" s="10" t="str">
        <f>IF($A29="", "", INDEX(Data!A:A,MATCH($A29,Data!$X:$X,1)))</f>
        <v>Alper (2015)</v>
      </c>
      <c r="C29" s="11" t="str">
        <f>IF($A29="", "", INDEX(Data!B:B,MATCH($A29,Data!$X:$X,1)))</f>
        <v>Managing energy tariffs with agents: a field study of a future smart energy system at home</v>
      </c>
      <c r="D29" s="10">
        <f>IF($A29="", "", INDEX(Data!C:C,MATCH($A29,Data!$X:$X,1)))</f>
        <v>2015</v>
      </c>
      <c r="E29" s="11" t="str">
        <f>IF($A29="","",IF(INDEX(Data!D:D,MATCH($A29,Data!$X:$X,1))="","",INDEX(Data!D:D,MATCH($A29,Data!$X:$X,1))))</f>
        <v/>
      </c>
      <c r="F29" s="11" t="str">
        <f>IF($A29="","",IF(INDEX(Data!E:E,MATCH($A29,Data!$X:$X,1))="","",INDEX(Data!E:E,MATCH($A29,Data!$X:$X,1))))</f>
        <v/>
      </c>
      <c r="G29" s="36" t="str">
        <f t="shared" si="1"/>
        <v/>
      </c>
    </row>
    <row r="30" spans="1:7" ht="15.5" customHeight="1" x14ac:dyDescent="0.35">
      <c r="A30" s="9">
        <f t="shared" si="0"/>
        <v>26</v>
      </c>
      <c r="B30" s="10" t="str">
        <f>IF($A30="", "", INDEX(Data!A:A,MATCH($A30,Data!$X:$X,1)))</f>
        <v>Alper (2016)</v>
      </c>
      <c r="C30" s="11" t="str">
        <f>IF($A30="", "", INDEX(Data!B:B,MATCH($A30,Data!$X:$X,1)))</f>
        <v>It is too Hot: An In-Situ Study of Three Designs for Heating</v>
      </c>
      <c r="D30" s="10">
        <f>IF($A30="", "", INDEX(Data!C:C,MATCH($A30,Data!$X:$X,1)))</f>
        <v>2016</v>
      </c>
      <c r="E30" s="11" t="str">
        <f>IF($A30="","",IF(INDEX(Data!D:D,MATCH($A30,Data!$X:$X,1))="","",INDEX(Data!D:D,MATCH($A30,Data!$X:$X,1))))</f>
        <v/>
      </c>
      <c r="F30" s="11" t="str">
        <f>IF($A30="","",IF(INDEX(Data!E:E,MATCH($A30,Data!$X:$X,1))="","",INDEX(Data!E:E,MATCH($A30,Data!$X:$X,1))))</f>
        <v/>
      </c>
      <c r="G30" s="36" t="str">
        <f t="shared" si="1"/>
        <v/>
      </c>
    </row>
    <row r="31" spans="1:7" ht="15.5" customHeight="1" x14ac:dyDescent="0.35">
      <c r="A31" s="9">
        <f t="shared" si="0"/>
        <v>27</v>
      </c>
      <c r="B31" s="10" t="str">
        <f>IF($A31="", "", INDEX(Data!A:A,MATCH($A31,Data!$X:$X,1)))</f>
        <v>Alper (2016)</v>
      </c>
      <c r="C31" s="11" t="str">
        <f>IF($A31="", "", INDEX(Data!B:B,MATCH($A31,Data!$X:$X,1)))</f>
        <v>Tariff Agent: Interacting with a Future Smart Energy System at Home</v>
      </c>
      <c r="D31" s="10">
        <f>IF($A31="", "", INDEX(Data!C:C,MATCH($A31,Data!$X:$X,1)))</f>
        <v>2016</v>
      </c>
      <c r="E31" s="11" t="str">
        <f>IF($A31="","",IF(INDEX(Data!D:D,MATCH($A31,Data!$X:$X,1))="","",INDEX(Data!D:D,MATCH($A31,Data!$X:$X,1))))</f>
        <v/>
      </c>
      <c r="F31" s="11" t="str">
        <f>IF($A31="","",IF(INDEX(Data!E:E,MATCH($A31,Data!$X:$X,1))="","",INDEX(Data!E:E,MATCH($A31,Data!$X:$X,1))))</f>
        <v/>
      </c>
      <c r="G31" s="36" t="str">
        <f t="shared" si="1"/>
        <v/>
      </c>
    </row>
    <row r="32" spans="1:7" ht="15.5" customHeight="1" x14ac:dyDescent="0.35">
      <c r="A32" s="9">
        <f t="shared" si="0"/>
        <v>28</v>
      </c>
      <c r="B32" s="10" t="str">
        <f>IF($A32="", "", INDEX(Data!A:A,MATCH($A32,Data!$X:$X,1)))</f>
        <v>Aman (2013)</v>
      </c>
      <c r="C32" s="11" t="str">
        <f>IF($A32="", "", INDEX(Data!B:B,MATCH($A32,Data!$X:$X,1)))</f>
        <v>Energy management systems: State of the art and emerging trends</v>
      </c>
      <c r="D32" s="10">
        <f>IF($A32="", "", INDEX(Data!C:C,MATCH($A32,Data!$X:$X,1)))</f>
        <v>2013</v>
      </c>
      <c r="E32" s="11" t="str">
        <f>IF($A32="","",IF(INDEX(Data!D:D,MATCH($A32,Data!$X:$X,1))="","",INDEX(Data!D:D,MATCH($A32,Data!$X:$X,1))))</f>
        <v>The electric grid is radically evolving and transforming into the smart grid, which is characterized by improved energy efficiency and manageability of available resources. Energy management (EM) systems, often integrated with home automation systems, play an important role in the control of home energy consumption and enable increased consumer participation. These systems provide consumers with information about their energy consumption patterns and help them adopt energy-efficient behavior. The new generation EM systems leverage advanced analytics and communication technologies to offer consumers actionable information and control features, while ensuring ease of use, availability, security, and privacy. In this article, we present a survey of the state of the art in EM systems, applications, and frameworks. We define a set of requirements for EM systems and evaluate several EM systems in this context. We also discuss emerging trends in this area. 1979-2012 IEEE.</v>
      </c>
      <c r="F32" s="11" t="str">
        <f>IF($A32="","",IF(INDEX(Data!E:E,MATCH($A32,Data!$X:$X,1))="","",INDEX(Data!E:E,MATCH($A32,Data!$X:$X,1))))</f>
        <v>http://dx.doi.org/10.1109/MCOM.2013.6400447</v>
      </c>
      <c r="G32" s="36" t="str">
        <f t="shared" si="1"/>
        <v>http://dx.doi.org/10.1109/MCOM.2013.6400447</v>
      </c>
    </row>
    <row r="33" spans="1:7" ht="15.5" customHeight="1" x14ac:dyDescent="0.35">
      <c r="A33" s="9">
        <f t="shared" si="0"/>
        <v>29</v>
      </c>
      <c r="B33" s="10" t="str">
        <f>IF($A33="", "", INDEX(Data!A:A,MATCH($A33,Data!$X:$X,1)))</f>
        <v>Aman (2014)</v>
      </c>
      <c r="C33" s="11" t="str">
        <f>IF($A33="", "", INDEX(Data!B:B,MATCH($A33,Data!$X:$X,1)))</f>
        <v>Predicting power needs in smart grids</v>
      </c>
      <c r="D33" s="10">
        <f>IF($A33="", "", INDEX(Data!C:C,MATCH($A33,Data!$X:$X,1)))</f>
        <v>2014</v>
      </c>
      <c r="E33" s="11" t="str">
        <f>IF($A33="","",IF(INDEX(Data!D:D,MATCH($A33,Data!$X:$X,1))="","",INDEX(Data!D:D,MATCH($A33,Data!$X:$X,1))))</f>
        <v/>
      </c>
      <c r="F33" s="11" t="str">
        <f>IF($A33="","",IF(INDEX(Data!E:E,MATCH($A33,Data!$X:$X,1))="","",INDEX(Data!E:E,MATCH($A33,Data!$X:$X,1))))</f>
        <v/>
      </c>
      <c r="G33" s="36" t="str">
        <f t="shared" si="1"/>
        <v/>
      </c>
    </row>
    <row r="34" spans="1:7" ht="15.5" customHeight="1" x14ac:dyDescent="0.35">
      <c r="A34" s="9">
        <f t="shared" si="0"/>
        <v>30</v>
      </c>
      <c r="B34" s="10" t="str">
        <f>IF($A34="", "", INDEX(Data!A:A,MATCH($A34,Data!$X:$X,1)))</f>
        <v>Ambrosio-Albala (2019)</v>
      </c>
      <c r="C34" s="11" t="str">
        <f>IF($A34="", "", INDEX(Data!B:B,MATCH($A34,Data!$X:$X,1)))</f>
        <v>Purely ornamental? Public perceptions of distributed energy storage in the United Kingdom</v>
      </c>
      <c r="D34" s="10">
        <f>IF($A34="", "", INDEX(Data!C:C,MATCH($A34,Data!$X:$X,1)))</f>
        <v>2019</v>
      </c>
      <c r="E34" s="11" t="str">
        <f>IF($A34="","",IF(INDEX(Data!D:D,MATCH($A34,Data!$X:$X,1))="","",INDEX(Data!D:D,MATCH($A34,Data!$X:$X,1))))</f>
        <v>Distributed energy storage technologies (DES) are expected to help in decarbonising the power sector, decentralising power sources and meeting the mismatch between the produced and consumed energy. However, the likelihood of the use and acceptance of these technologies will partly hinge on public perceptions. Here, we present results of three focus groups and dialogue from the city of Leeds (UK) held with members the lay public with and without personal experience of technology (photovoltaic panels) about public perceptions of distributed energy storage technologies at household and community scale. We apply and adapt the Energy Cultures framework, which was initially developed for understanding energy behaviours as mediated by individual psychological factors, by practice-based, energy-related culture and infrastructural elements. Accordingly, we connect what people think, do and have in energy contexts, to better understand perceptions of DES technologies as part of a broader renewable energy landscape (culture) that is both materially and socially constructed. We show how a variety of elements such as forms of energy consumption; costs; expectations of family members; previous experiences; perceptions of government and the municipal authority; and expectations about the technologies, are likely to shape acceptance and adoption of battery storage at the household and community level. [All rights reserved Elsevier].</v>
      </c>
      <c r="F34" s="11" t="str">
        <f>IF($A34="","",IF(INDEX(Data!E:E,MATCH($A34,Data!$X:$X,1))="","",INDEX(Data!E:E,MATCH($A34,Data!$X:$X,1))))</f>
        <v>http://dx.doi.org/10.1016/j.erss.2018.09.014</v>
      </c>
      <c r="G34" s="36" t="str">
        <f t="shared" si="1"/>
        <v>http://dx.doi.org/10.1016/j.erss.2018.09.014</v>
      </c>
    </row>
    <row r="35" spans="1:7" ht="15.5" customHeight="1" x14ac:dyDescent="0.35">
      <c r="A35" s="9">
        <f t="shared" si="0"/>
        <v>31</v>
      </c>
      <c r="B35" s="10" t="str">
        <f>IF($A35="", "", INDEX(Data!A:A,MATCH($A35,Data!$X:$X,1)))</f>
        <v>Amoroso (2011)</v>
      </c>
      <c r="C35" s="11" t="str">
        <f>IF($A35="", "", INDEX(Data!B:B,MATCH($A35,Data!$X:$X,1)))</f>
        <v>Impact of charging efficiency variations on the effectiveness of variable-rate-based charging strategies for electric vehicles</v>
      </c>
      <c r="D35" s="10">
        <f>IF($A35="", "", INDEX(Data!C:C,MATCH($A35,Data!$X:$X,1)))</f>
        <v>2011</v>
      </c>
      <c r="E35" s="11" t="str">
        <f>IF($A35="","",IF(INDEX(Data!D:D,MATCH($A35,Data!$X:$X,1))="","",INDEX(Data!D:D,MATCH($A35,Data!$X:$X,1))))</f>
        <v>The huge energy demand coming from the increasing diffusion of plug-in electric vehicles (PEVs) poses a significant challenge to electricity utilities and vehicle manufacturers in developing smart charging systems interacting in real time with distribution grids. These systems will have to implement smart charging strategies for PEV batteries on the basis of negotiation phases between the user and the electric utility regarding information about battery chemistries, tariffs, required energy and time available for completing the charging. Strategies which adapt the charging current to grid load conditions are very attractive. Indeed, they allow full exploitation of the grid capacity, with a consequent greater final state of charge and higher utility financial profits with respect to approaches based on a fixed charging rate. The paper demonstrates that the charging current should be chosen also taking into account the effect that different charging rates may have on the charging efficiency. To this aim, the performances of two smart variable-rate-based charging strategies, taken as examples, are compared by considering possible realistic relationships between the charging efficiency and the charging rate. The analysis gives useful guidelines for the development of smart charging strategies for PEVs as well as for next-generation battery charging and smart grid management systems. 2011 Elsevier B.V.</v>
      </c>
      <c r="F35" s="11" t="str">
        <f>IF($A35="","",IF(INDEX(Data!E:E,MATCH($A35,Data!$X:$X,1))="","",INDEX(Data!E:E,MATCH($A35,Data!$X:$X,1))))</f>
        <v>http://dx.doi.org/10.1016/j.jpowsour.2011.07.074</v>
      </c>
      <c r="G35" s="36" t="str">
        <f t="shared" si="1"/>
        <v>http://dx.doi.org/10.1016/j.jpowsour.2011.07.074</v>
      </c>
    </row>
    <row r="36" spans="1:7" ht="15.5" customHeight="1" x14ac:dyDescent="0.35">
      <c r="A36" s="9">
        <f t="shared" si="0"/>
        <v>32</v>
      </c>
      <c r="B36" s="10" t="str">
        <f>IF($A36="", "", INDEX(Data!A:A,MATCH($A36,Data!$X:$X,1)))</f>
        <v>An ETI Perspective:... (2017)</v>
      </c>
      <c r="C36" s="11" t="str">
        <f>IF($A36="", "", INDEX(Data!B:B,MATCH($A36,Data!$X:$X,1)))</f>
        <v>An ETI Perspective: The importance of local energy planning to the decarbonisation of heat</v>
      </c>
      <c r="D36" s="10">
        <f>IF($A36="", "", INDEX(Data!C:C,MATCH($A36,Data!$X:$X,1)))</f>
        <v>2017</v>
      </c>
      <c r="E36" s="11" t="str">
        <f>IF($A36="","",IF(INDEX(Data!D:D,MATCH($A36,Data!$X:$X,1))="","",INDEX(Data!D:D,MATCH($A36,Data!$X:$X,1))))</f>
        <v/>
      </c>
      <c r="F36" s="11" t="str">
        <f>IF($A36="","",IF(INDEX(Data!E:E,MATCH($A36,Data!$X:$X,1))="","",INDEX(Data!E:E,MATCH($A36,Data!$X:$X,1))))</f>
        <v/>
      </c>
      <c r="G36" s="36" t="str">
        <f t="shared" si="1"/>
        <v/>
      </c>
    </row>
    <row r="37" spans="1:7" ht="15.5" customHeight="1" x14ac:dyDescent="0.35">
      <c r="A37" s="9">
        <f t="shared" si="0"/>
        <v>33</v>
      </c>
      <c r="B37" s="10" t="str">
        <f>IF($A37="", "", INDEX(Data!A:A,MATCH($A37,Data!$X:$X,1)))</f>
        <v>Anand (2015)</v>
      </c>
      <c r="C37" s="11" t="str">
        <f>IF($A37="", "", INDEX(Data!B:B,MATCH($A37,Data!$X:$X,1)))</f>
        <v>Locating and Sizing Smart Meter Deployment in Buildings</v>
      </c>
      <c r="D37" s="10">
        <f>IF($A37="", "", INDEX(Data!C:C,MATCH($A37,Data!$X:$X,1)))</f>
        <v>2015</v>
      </c>
      <c r="E37" s="11" t="str">
        <f>IF($A37="","",IF(INDEX(Data!D:D,MATCH($A37,Data!$X:$X,1))="","",INDEX(Data!D:D,MATCH($A37,Data!$X:$X,1))))</f>
        <v/>
      </c>
      <c r="F37" s="11" t="str">
        <f>IF($A37="","",IF(INDEX(Data!E:E,MATCH($A37,Data!$X:$X,1))="","",INDEX(Data!E:E,MATCH($A37,Data!$X:$X,1))))</f>
        <v/>
      </c>
      <c r="G37" s="36" t="str">
        <f t="shared" si="1"/>
        <v/>
      </c>
    </row>
    <row r="38" spans="1:7" ht="15.5" customHeight="1" x14ac:dyDescent="0.35">
      <c r="A38" s="9">
        <f t="shared" si="0"/>
        <v>34</v>
      </c>
      <c r="B38" s="10" t="str">
        <f>IF($A38="", "", INDEX(Data!A:A,MATCH($A38,Data!$X:$X,1)))</f>
        <v>Anandalakshmi (2012)</v>
      </c>
      <c r="C38" s="11" t="str">
        <f>IF($A38="", "", INDEX(Data!B:B,MATCH($A38,Data!$X:$X,1)))</f>
        <v>Flexible power consumption management in smart homes</v>
      </c>
      <c r="D38" s="10">
        <f>IF($A38="", "", INDEX(Data!C:C,MATCH($A38,Data!$X:$X,1)))</f>
        <v>2012</v>
      </c>
      <c r="E38" s="11" t="str">
        <f>IF($A38="","",IF(INDEX(Data!D:D,MATCH($A38,Data!$X:$X,1))="","",INDEX(Data!D:D,MATCH($A38,Data!$X:$X,1))))</f>
        <v/>
      </c>
      <c r="F38" s="11" t="str">
        <f>IF($A38="","",IF(INDEX(Data!E:E,MATCH($A38,Data!$X:$X,1))="","",INDEX(Data!E:E,MATCH($A38,Data!$X:$X,1))))</f>
        <v/>
      </c>
      <c r="G38" s="36" t="str">
        <f t="shared" si="1"/>
        <v/>
      </c>
    </row>
    <row r="39" spans="1:7" ht="15.5" customHeight="1" x14ac:dyDescent="0.35">
      <c r="A39" s="9">
        <f t="shared" si="0"/>
        <v>35</v>
      </c>
      <c r="B39" s="10" t="str">
        <f>IF($A39="", "", INDEX(Data!A:A,MATCH($A39,Data!$X:$X,1)))</f>
        <v>Anastasiadis (2017)</v>
      </c>
      <c r="C39" s="11" t="str">
        <f>IF($A39="", "", INDEX(Data!B:B,MATCH($A39,Data!$X:$X,1)))</f>
        <v>Economic benefits from the coordinated control of Distributed Energy Resources and different Charging Technologies of Electric Vehicles in a Smart Microgrid</v>
      </c>
      <c r="D39" s="10">
        <f>IF($A39="", "", INDEX(Data!C:C,MATCH($A39,Data!$X:$X,1)))</f>
        <v>2017</v>
      </c>
      <c r="E39" s="11" t="str">
        <f>IF($A39="","",IF(INDEX(Data!D:D,MATCH($A39,Data!$X:$X,1))="","",INDEX(Data!D:D,MATCH($A39,Data!$X:$X,1))))</f>
        <v>In the near future, Electric Vehicles (EVs') penetration is expected to rise, making the study of their local level effects imperative. EVs is a new, promising, technology which will offer cleaner and more effective means of transportation. On the other hand, EVs can also act as storage devices, thus offering ancillary services to the grid. The optimum operation of Low Voltage (LV) grids, with special emphasis on Smart Microgrids (SM), must be ensured and the financial viability of EVs' penetration is to be assessed. Smart Microgrids seem to be the best solution for the management of modern LV grids with Distributed Energy Resources (DER). The main purpose of this paper is to investigate the economic benefits that can arise from the coordinated control of DER and EVs in SM operation. Absence of distributed resources, and therefore satisfaction of the full load from the upstream network, is considered as the base case. Various pricing policies based on System Marginal Prices (SMPs) are considered. For each scenario, three different charging technologies are examined. All different cases are compared between them to determine which one is the most advantageous in terms of operational cost. [All rights reserved Elsevier].</v>
      </c>
      <c r="F39" s="11" t="str">
        <f>IF($A39="","",IF(INDEX(Data!E:E,MATCH($A39,Data!$X:$X,1))="","",INDEX(Data!E:E,MATCH($A39,Data!$X:$X,1))))</f>
        <v>http://dx.doi.org/10.1016/j.egypro.2017.07.125</v>
      </c>
      <c r="G39" s="36" t="str">
        <f t="shared" si="1"/>
        <v>http://dx.doi.org/10.1016/j.egypro.2017.07.125</v>
      </c>
    </row>
    <row r="40" spans="1:7" ht="15.5" customHeight="1" x14ac:dyDescent="0.35">
      <c r="A40" s="9">
        <f t="shared" si="0"/>
        <v>36</v>
      </c>
      <c r="B40" s="10" t="str">
        <f>IF($A40="", "", INDEX(Data!A:A,MATCH($A40,Data!$X:$X,1)))</f>
        <v>Ancillotti (2013)</v>
      </c>
      <c r="C40" s="11" t="str">
        <f>IF($A40="", "", INDEX(Data!B:B,MATCH($A40,Data!$X:$X,1)))</f>
        <v>The role of communication systems in smart grids: Architectures, technical solutions and research challenges</v>
      </c>
      <c r="D40" s="10">
        <f>IF($A40="", "", INDEX(Data!C:C,MATCH($A40,Data!$X:$X,1)))</f>
        <v>2013</v>
      </c>
      <c r="E40" s="11" t="str">
        <f>IF($A40="","",IF(INDEX(Data!D:D,MATCH($A40,Data!$X:$X,1))="","",INDEX(Data!D:D,MATCH($A40,Data!$X:$X,1))))</f>
        <v>The purpose of this survey is to present a critical overview of smart grid concepts, with a special focus on the role that communication, networking and middleware technologies will have in the transformation of existing electric power systems into smart grids. First of all we elaborate on the key technological, economical and societal drivers for the development of smart grids. By adopting a data-centric perspective we present a conceptual model of communication systems for smart grids, and we identify functional components, technologies, network topologies and communication services that are needed to support smart grid communications. Then, we introduce the fundamental research challenges in this field including communication reliability and timeliness, QoS support, data management services, and autonomic behaviors. Finally, we discuss the main solutions proposed in the literature for each of them, and we identify possible future research directions. 2013 Elsevier B.V. All rights reserved.</v>
      </c>
      <c r="F40" s="11" t="str">
        <f>IF($A40="","",IF(INDEX(Data!E:E,MATCH($A40,Data!$X:$X,1))="","",INDEX(Data!E:E,MATCH($A40,Data!$X:$X,1))))</f>
        <v>http://dx.doi.org/10.1016/j.comcom.2013.09.004</v>
      </c>
      <c r="G40" s="36" t="str">
        <f t="shared" si="1"/>
        <v>http://dx.doi.org/10.1016/j.comcom.2013.09.004</v>
      </c>
    </row>
    <row r="41" spans="1:7" ht="15.5" customHeight="1" x14ac:dyDescent="0.35">
      <c r="A41" s="9">
        <f t="shared" si="0"/>
        <v>37</v>
      </c>
      <c r="B41" s="10" t="str">
        <f>IF($A41="", "", INDEX(Data!A:A,MATCH($A41,Data!$X:$X,1)))</f>
        <v>Ancygier (2014)</v>
      </c>
      <c r="C41" s="11" t="str">
        <f>IF($A41="", "", INDEX(Data!B:B,MATCH($A41,Data!$X:$X,1)))</f>
        <v>Does Local Energy Mean Renewable? Report from a Survey on the Acceptance for the Development of Renewable Energy Sources Among Polish Local Authorities</v>
      </c>
      <c r="D41" s="10">
        <f>IF($A41="", "", INDEX(Data!C:C,MATCH($A41,Data!$X:$X,1)))</f>
        <v>2014</v>
      </c>
      <c r="E41" s="11" t="str">
        <f>IF($A41="","",IF(INDEX(Data!D:D,MATCH($A41,Data!$X:$X,1))="","",INDEX(Data!D:D,MATCH($A41,Data!$X:$X,1))))</f>
        <v>The reports summarizes the results of a survey conducted among local authorities in Poland in late 2013. The survey has shown a very high support for the development of renewable sources of energy at the local level and low acceptance for coal and nuclear sources of energy. It also illustrated lack of cooperation between communes in Poland and in other countries in the area of energy and climate.</v>
      </c>
      <c r="F41" s="11" t="str">
        <f>IF($A41="","",IF(INDEX(Data!E:E,MATCH($A41,Data!$X:$X,1))="","",INDEX(Data!E:E,MATCH($A41,Data!$X:$X,1))))</f>
        <v>https://papers.ssrn.com/abstract=2457590</v>
      </c>
      <c r="G41" s="36" t="str">
        <f t="shared" si="1"/>
        <v>https://papers.ssrn.com/abstract=2457590</v>
      </c>
    </row>
    <row r="42" spans="1:7" ht="15.5" customHeight="1" x14ac:dyDescent="0.35">
      <c r="A42" s="9">
        <f t="shared" si="0"/>
        <v>38</v>
      </c>
      <c r="B42" s="10" t="str">
        <f>IF($A42="", "", INDEX(Data!A:A,MATCH($A42,Data!$X:$X,1)))</f>
        <v>Anda (2014)</v>
      </c>
      <c r="C42" s="11" t="str">
        <f>IF($A42="", "", INDEX(Data!B:B,MATCH($A42,Data!$X:$X,1)))</f>
        <v>Smart metering for residential energy efficiency: The use of community based social marketing for behavioural change and smart grid introduction</v>
      </c>
      <c r="D42" s="10">
        <f>IF($A42="", "", INDEX(Data!C:C,MATCH($A42,Data!$X:$X,1)))</f>
        <v>2014</v>
      </c>
      <c r="E42" s="11" t="str">
        <f>IF($A42="","",IF(INDEX(Data!D:D,MATCH($A42,Data!$X:$X,1))="","",INDEX(Data!D:D,MATCH($A42,Data!$X:$X,1))))</f>
        <v>Community-based social marketing (CBSM) has shown to be very effective at inducing behavioural change due to its pragmatic approach. It has been found that nonintegrated intensive approaches towards changing individual's behaviour, such as education and economic self-interest are not successful.This paper will explain how a large urban electricity meter replacement program can achieve a reduction in peak demand and overall energy consumption through the use of advanced metering infrastructure (AMI or 'smart meters') coupled with CBSM, which in turn enables the progression towards a 'smart grid'. In order to measure success the following targets were set: Peak demand reduction (peak lopping) of 20% from the households participating in the Behaviour Change Programs (BCPs).Peak demand shifting (load shifting) to reduce energy consumption during 'super peak' by 10% in BCP participating households.Average total energy use reduction of 10% in BCP participating households.The energy efficiency actions discussed with householders during eco-coaching, and other feedback communications, are identified by utilising the information regarding barriers and benefits generated from the research phase prior to coaching. These actions can include referral to other initiatives such as the provision of reduced cost solar PV power systems, direct load control devices for domestic air-conditioners, the time-of-use pricing product, the provision of in-home-displays (IHD) and other devices necessary for development of a 'smart grid'. 2013 Elsevier Ltd.</v>
      </c>
      <c r="F42" s="11" t="str">
        <f>IF($A42="","",IF(INDEX(Data!E:E,MATCH($A42,Data!$X:$X,1))="","",INDEX(Data!E:E,MATCH($A42,Data!$X:$X,1))))</f>
        <v>http://dx.doi.org/10.1016/j.renene.2013.11.020</v>
      </c>
      <c r="G42" s="36" t="str">
        <f t="shared" si="1"/>
        <v>http://dx.doi.org/10.1016/j.renene.2013.11.020</v>
      </c>
    </row>
    <row r="43" spans="1:7" ht="15.5" customHeight="1" x14ac:dyDescent="0.35">
      <c r="A43" s="9">
        <f t="shared" si="0"/>
        <v>39</v>
      </c>
      <c r="B43" s="10" t="str">
        <f>IF($A43="", "", INDEX(Data!A:A,MATCH($A43,Data!$X:$X,1)))</f>
        <v>André (2010)</v>
      </c>
      <c r="C43" s="11" t="str">
        <f>IF($A43="", "", INDEX(Data!B:B,MATCH($A43,Data!$X:$X,1)))</f>
        <v>Private memoirs of a smart meter</v>
      </c>
      <c r="D43" s="10">
        <f>IF($A43="", "", INDEX(Data!C:C,MATCH($A43,Data!$X:$X,1)))</f>
        <v>2010</v>
      </c>
      <c r="E43" s="11" t="str">
        <f>IF($A43="","",IF(INDEX(Data!D:D,MATCH($A43,Data!$X:$X,1))="","",INDEX(Data!D:D,MATCH($A43,Data!$X:$X,1))))</f>
        <v/>
      </c>
      <c r="F43" s="11" t="str">
        <f>IF($A43="","",IF(INDEX(Data!E:E,MATCH($A43,Data!$X:$X,1))="","",INDEX(Data!E:E,MATCH($A43,Data!$X:$X,1))))</f>
        <v/>
      </c>
      <c r="G43" s="36" t="str">
        <f t="shared" si="1"/>
        <v/>
      </c>
    </row>
    <row r="44" spans="1:7" ht="15.5" customHeight="1" x14ac:dyDescent="0.35">
      <c r="A44" s="9">
        <f t="shared" si="0"/>
        <v>40</v>
      </c>
      <c r="B44" s="10" t="str">
        <f>IF($A44="", "", INDEX(Data!A:A,MATCH($A44,Data!$X:$X,1)))</f>
        <v>Andrea (2018)</v>
      </c>
      <c r="C44" s="11" t="str">
        <f>IF($A44="", "", INDEX(Data!B:B,MATCH($A44,Data!$X:$X,1)))</f>
        <v>Social Smart Meter: Identifying Energy Consumption Behavior in User-Generated Content</v>
      </c>
      <c r="D44" s="10">
        <f>IF($A44="", "", INDEX(Data!C:C,MATCH($A44,Data!$X:$X,1)))</f>
        <v>2018</v>
      </c>
      <c r="E44" s="11" t="str">
        <f>IF($A44="","",IF(INDEX(Data!D:D,MATCH($A44,Data!$X:$X,1))="","",INDEX(Data!D:D,MATCH($A44,Data!$X:$X,1))))</f>
        <v/>
      </c>
      <c r="F44" s="11" t="str">
        <f>IF($A44="","",IF(INDEX(Data!E:E,MATCH($A44,Data!$X:$X,1))="","",INDEX(Data!E:E,MATCH($A44,Data!$X:$X,1))))</f>
        <v/>
      </c>
      <c r="G44" s="36" t="str">
        <f t="shared" si="1"/>
        <v/>
      </c>
    </row>
    <row r="45" spans="1:7" ht="15.5" customHeight="1" x14ac:dyDescent="0.35">
      <c r="A45" s="9">
        <f t="shared" si="0"/>
        <v>41</v>
      </c>
      <c r="B45" s="10" t="str">
        <f>IF($A45="", "", INDEX(Data!A:A,MATCH($A45,Data!$X:$X,1)))</f>
        <v>Andreucci (2018)</v>
      </c>
      <c r="C45" s="11" t="str">
        <f>IF($A45="", "", INDEX(Data!B:B,MATCH($A45,Data!$X:$X,1)))</f>
        <v>Linking future energy systems with heritage requalification in Smart Cities. On-going research and experimentation in the city of Trento (IT)</v>
      </c>
      <c r="D45" s="10">
        <f>IF($A45="", "", INDEX(Data!C:C,MATCH($A45,Data!$X:$X,1)))</f>
        <v>2018</v>
      </c>
      <c r="E45" s="11" t="str">
        <f>IF($A45="","",IF(INDEX(Data!D:D,MATCH($A45,Data!$X:$X,1))="","",INDEX(Data!D:D,MATCH($A45,Data!$X:$X,1))))</f>
        <v>Future Energy Systems in midsized Italian Smart Cities are highly dependent upon the pursuit of a smarter grid based on active end-user engagement, the use of distributed energy resources and real-time demand response. In Trento, due to its climatic conditions, the issue of smart energy systems is particularly relevant and its future smart electric grid is expected to produce energy efficiency improvements to the city's historic municipal buildings, as well as to private residences and businesses. With the contribution of Trento's Smart City Municipal Office, latest evidence of current approach to urban smart energy systems is presented, highlighting strategies and innovative solutions, benefitting the whole community within the framework of the broader European goals for sustainability. © 2018 Firenze University Press.</v>
      </c>
      <c r="F45" s="11" t="str">
        <f>IF($A45="","",IF(INDEX(Data!E:E,MATCH($A45,Data!$X:$X,1))="","",INDEX(Data!E:E,MATCH($A45,Data!$X:$X,1))))</f>
        <v>https://www.scopus.com/inward/record.uri?eid=2-s2.0-85056566254&amp;doi=10.13128%2fTechne-22824&amp;partnerID=40&amp;md5=e6ad594417bf00675d3b00e2c231e2a7</v>
      </c>
      <c r="G45" s="36" t="str">
        <f t="shared" si="1"/>
        <v>https://www.scopus.com/inward/record.uri?eid=2-s2.0-85056566254&amp;doi=10.13128%2fTechne-22824&amp;partnerID=40&amp;md5=e6ad594417bf00675d3b00e2c231e2a7</v>
      </c>
    </row>
    <row r="46" spans="1:7" ht="15.5" customHeight="1" x14ac:dyDescent="0.35">
      <c r="A46" s="9">
        <f t="shared" si="0"/>
        <v>42</v>
      </c>
      <c r="B46" s="10" t="str">
        <f>IF($A46="", "", INDEX(Data!A:A,MATCH($A46,Data!$X:$X,1)))</f>
        <v>Ankur (2014)</v>
      </c>
      <c r="C46" s="11" t="str">
        <f>IF($A46="", "", INDEX(Data!B:B,MATCH($A46,Data!$X:$X,1)))</f>
        <v>Profiling Energy Consumption in a Residential Campus</v>
      </c>
      <c r="D46" s="10">
        <f>IF($A46="", "", INDEX(Data!C:C,MATCH($A46,Data!$X:$X,1)))</f>
        <v>2014</v>
      </c>
      <c r="E46" s="11" t="str">
        <f>IF($A46="","",IF(INDEX(Data!D:D,MATCH($A46,Data!$X:$X,1))="","",INDEX(Data!D:D,MATCH($A46,Data!$X:$X,1))))</f>
        <v/>
      </c>
      <c r="F46" s="11" t="str">
        <f>IF($A46="","",IF(INDEX(Data!E:E,MATCH($A46,Data!$X:$X,1))="","",INDEX(Data!E:E,MATCH($A46,Data!$X:$X,1))))</f>
        <v/>
      </c>
      <c r="G46" s="36" t="str">
        <f t="shared" si="1"/>
        <v/>
      </c>
    </row>
    <row r="47" spans="1:7" ht="15.5" customHeight="1" x14ac:dyDescent="0.35">
      <c r="A47" s="9">
        <f t="shared" si="0"/>
        <v>43</v>
      </c>
      <c r="B47" s="10" t="str">
        <f>IF($A47="", "", INDEX(Data!A:A,MATCH($A47,Data!$X:$X,1)))</f>
        <v>Anna (2013)</v>
      </c>
      <c r="C47" s="11" t="str">
        <f>IF($A47="", "", INDEX(Data!B:B,MATCH($A47,Data!$X:$X,1)))</f>
        <v>Protection of consumer data in the smart grid compliant with the German smart metering guideline</v>
      </c>
      <c r="D47" s="10">
        <f>IF($A47="", "", INDEX(Data!C:C,MATCH($A47,Data!$X:$X,1)))</f>
        <v>2013</v>
      </c>
      <c r="E47" s="11" t="str">
        <f>IF($A47="","",IF(INDEX(Data!D:D,MATCH($A47,Data!$X:$X,1))="","",INDEX(Data!D:D,MATCH($A47,Data!$X:$X,1))))</f>
        <v/>
      </c>
      <c r="F47" s="11" t="str">
        <f>IF($A47="","",IF(INDEX(Data!E:E,MATCH($A47,Data!$X:$X,1))="","",INDEX(Data!E:E,MATCH($A47,Data!$X:$X,1))))</f>
        <v/>
      </c>
      <c r="G47" s="36" t="str">
        <f t="shared" si="1"/>
        <v/>
      </c>
    </row>
    <row r="48" spans="1:7" ht="15.5" customHeight="1" x14ac:dyDescent="0.35">
      <c r="A48" s="9">
        <f t="shared" si="0"/>
        <v>44</v>
      </c>
      <c r="B48" s="10" t="str">
        <f>IF($A48="", "", INDEX(Data!A:A,MATCH($A48,Data!$X:$X,1)))</f>
        <v>Anna (2018)</v>
      </c>
      <c r="C48" s="11" t="str">
        <f>IF($A48="", "", INDEX(Data!B:B,MATCH($A48,Data!$X:$X,1)))</f>
        <v>Towards an anonymous incident communication channel for electric smart grids</v>
      </c>
      <c r="D48" s="10">
        <f>IF($A48="", "", INDEX(Data!C:C,MATCH($A48,Data!$X:$X,1)))</f>
        <v>2018</v>
      </c>
      <c r="E48" s="11" t="str">
        <f>IF($A48="","",IF(INDEX(Data!D:D,MATCH($A48,Data!$X:$X,1))="","",INDEX(Data!D:D,MATCH($A48,Data!$X:$X,1))))</f>
        <v/>
      </c>
      <c r="F48" s="11" t="str">
        <f>IF($A48="","",IF(INDEX(Data!E:E,MATCH($A48,Data!$X:$X,1))="","",INDEX(Data!E:E,MATCH($A48,Data!$X:$X,1))))</f>
        <v/>
      </c>
      <c r="G48" s="36" t="str">
        <f t="shared" si="1"/>
        <v/>
      </c>
    </row>
    <row r="49" spans="1:7" ht="15.5" customHeight="1" x14ac:dyDescent="0.35">
      <c r="A49" s="9">
        <f t="shared" si="0"/>
        <v>45</v>
      </c>
      <c r="B49" s="10" t="str">
        <f>IF($A49="", "", INDEX(Data!A:A,MATCH($A49,Data!$X:$X,1)))</f>
        <v>Annamaria (2014)</v>
      </c>
      <c r="C49" s="11" t="str">
        <f>IF($A49="", "", INDEX(Data!B:B,MATCH($A49,Data!$X:$X,1)))</f>
        <v>SPELL: affecting thermal comfort through perceptive techniques</v>
      </c>
      <c r="D49" s="10">
        <f>IF($A49="", "", INDEX(Data!C:C,MATCH($A49,Data!$X:$X,1)))</f>
        <v>2014</v>
      </c>
      <c r="E49" s="11" t="str">
        <f>IF($A49="","",IF(INDEX(Data!D:D,MATCH($A49,Data!$X:$X,1))="","",INDEX(Data!D:D,MATCH($A49,Data!$X:$X,1))))</f>
        <v/>
      </c>
      <c r="F49" s="11" t="str">
        <f>IF($A49="","",IF(INDEX(Data!E:E,MATCH($A49,Data!$X:$X,1))="","",INDEX(Data!E:E,MATCH($A49,Data!$X:$X,1))))</f>
        <v/>
      </c>
      <c r="G49" s="36" t="str">
        <f t="shared" si="1"/>
        <v/>
      </c>
    </row>
    <row r="50" spans="1:7" ht="15.5" customHeight="1" x14ac:dyDescent="0.35">
      <c r="A50" s="9">
        <f t="shared" si="0"/>
        <v>46</v>
      </c>
      <c r="B50" s="10" t="str">
        <f>IF($A50="", "", INDEX(Data!A:A,MATCH($A50,Data!$X:$X,1)))</f>
        <v>Annarita (2013)</v>
      </c>
      <c r="C50" s="11" t="str">
        <f>IF($A50="", "", INDEX(Data!B:B,MATCH($A50,Data!$X:$X,1)))</f>
        <v>Addressing smart grid cyber security</v>
      </c>
      <c r="D50" s="10">
        <f>IF($A50="", "", INDEX(Data!C:C,MATCH($A50,Data!$X:$X,1)))</f>
        <v>2013</v>
      </c>
      <c r="E50" s="11" t="str">
        <f>IF($A50="","",IF(INDEX(Data!D:D,MATCH($A50,Data!$X:$X,1))="","",INDEX(Data!D:D,MATCH($A50,Data!$X:$X,1))))</f>
        <v/>
      </c>
      <c r="F50" s="11" t="str">
        <f>IF($A50="","",IF(INDEX(Data!E:E,MATCH($A50,Data!$X:$X,1))="","",INDEX(Data!E:E,MATCH($A50,Data!$X:$X,1))))</f>
        <v/>
      </c>
      <c r="G50" s="36" t="str">
        <f t="shared" si="1"/>
        <v/>
      </c>
    </row>
    <row r="51" spans="1:7" ht="15.5" customHeight="1" x14ac:dyDescent="0.35">
      <c r="A51" s="9">
        <f t="shared" si="0"/>
        <v>47</v>
      </c>
      <c r="B51" s="10" t="str">
        <f>IF($A51="", "", INDEX(Data!A:A,MATCH($A51,Data!$X:$X,1)))</f>
        <v>Antimo (2009)</v>
      </c>
      <c r="C51" s="11" t="str">
        <f>IF($A51="", "", INDEX(Data!B:B,MATCH($A51,Data!$X:$X,1)))</f>
        <v>Home energy saving through a user profiling system based on wireless sensors</v>
      </c>
      <c r="D51" s="10">
        <f>IF($A51="", "", INDEX(Data!C:C,MATCH($A51,Data!$X:$X,1)))</f>
        <v>2009</v>
      </c>
      <c r="E51" s="11" t="str">
        <f>IF($A51="","",IF(INDEX(Data!D:D,MATCH($A51,Data!$X:$X,1))="","",INDEX(Data!D:D,MATCH($A51,Data!$X:$X,1))))</f>
        <v/>
      </c>
      <c r="F51" s="11" t="str">
        <f>IF($A51="","",IF(INDEX(Data!E:E,MATCH($A51,Data!$X:$X,1))="","",INDEX(Data!E:E,MATCH($A51,Data!$X:$X,1))))</f>
        <v/>
      </c>
      <c r="G51" s="36" t="str">
        <f t="shared" si="1"/>
        <v/>
      </c>
    </row>
    <row r="52" spans="1:7" ht="15.5" customHeight="1" x14ac:dyDescent="0.35">
      <c r="A52" s="9">
        <f t="shared" si="0"/>
        <v>48</v>
      </c>
      <c r="B52" s="10" t="str">
        <f>IF($A52="", "", INDEX(Data!A:A,MATCH($A52,Data!$X:$X,1)))</f>
        <v>Antonio (2018)</v>
      </c>
      <c r="C52" s="11" t="str">
        <f>IF($A52="", "", INDEX(Data!B:B,MATCH($A52,Data!$X:$X,1)))</f>
        <v>Feather forking as a positive force: incentivising green energy production in a blockchain-based smart grid</v>
      </c>
      <c r="D52" s="10">
        <f>IF($A52="", "", INDEX(Data!C:C,MATCH($A52,Data!$X:$X,1)))</f>
        <v>2018</v>
      </c>
      <c r="E52" s="11" t="str">
        <f>IF($A52="","",IF(INDEX(Data!D:D,MATCH($A52,Data!$X:$X,1))="","",INDEX(Data!D:D,MATCH($A52,Data!$X:$X,1))))</f>
        <v/>
      </c>
      <c r="F52" s="11" t="str">
        <f>IF($A52="","",IF(INDEX(Data!E:E,MATCH($A52,Data!$X:$X,1))="","",INDEX(Data!E:E,MATCH($A52,Data!$X:$X,1))))</f>
        <v/>
      </c>
      <c r="G52" s="36" t="str">
        <f t="shared" si="1"/>
        <v/>
      </c>
    </row>
    <row r="53" spans="1:7" ht="15.5" customHeight="1" x14ac:dyDescent="0.35">
      <c r="A53" s="9">
        <f t="shared" si="0"/>
        <v>49</v>
      </c>
      <c r="B53" s="10" t="str">
        <f>IF($A53="", "", INDEX(Data!A:A,MATCH($A53,Data!$X:$X,1)))</f>
        <v>Arabkoohsar (2017)</v>
      </c>
      <c r="C53" s="11" t="str">
        <f>IF($A53="", "", INDEX(Data!B:B,MATCH($A53,Data!$X:$X,1)))</f>
        <v>Design and analysis of the novel concept of high temperature heat and power storage</v>
      </c>
      <c r="D53" s="10">
        <f>IF($A53="", "", INDEX(Data!C:C,MATCH($A53,Data!$X:$X,1)))</f>
        <v>2017</v>
      </c>
      <c r="E53" s="11" t="str">
        <f>IF($A53="","",IF(INDEX(Data!D:D,MATCH($A53,Data!$X:$X,1))="","",INDEX(Data!D:D,MATCH($A53,Data!$X:$X,1))))</f>
        <v>A major portion of the electricity demand in Denmark is provided by wind farms. As wind power fluctuates sharply, there may be either surplus power or electricity deficit relative to the local demand. Thus, storing the surplus electricity and reclaiming it in demand times can increase the power plant incomes and reliability. On the other hand, as Denmark is one of the countries in which energy consumers are supplied by district heating, the demand for efficient and reliable heat production systems is also high. In this work, a novel and efficient energy storage system capable of providing both heat and electricity is designed and analyzed. This system is a smart combination of a thermal energy storage system and a gas turbine cycle without any combustion chamber. In order to have an optimal configuration, the system is designed based on thermodynamics criteria and net economic revenue. It is shown that the designed system may present an overall energy efficiency of about 90% and an electricity efficiency of approximately 35%. The economic assessment indicates that this innovative high temperature heat and power storage system, even taking into account conservative electricity and heat prices, is very profitable. Copyright 2017 Elsevier Ltd</v>
      </c>
      <c r="F53" s="11" t="str">
        <f>IF($A53="","",IF(INDEX(Data!E:E,MATCH($A53,Data!$X:$X,1))="","",INDEX(Data!E:E,MATCH($A53,Data!$X:$X,1))))</f>
        <v>https://www.scopus.com/inward/record.uri?eid=2-s2.0-85029820749&amp;doi=10.1016%2fj.apenergy.2017.08.006&amp;partnerID=40&amp;md5=933cd24f98163d186ea227c9b94f2035</v>
      </c>
      <c r="G53" s="36" t="str">
        <f t="shared" si="1"/>
        <v>https://www.scopus.com/inward/record.uri?eid=2-s2.0-85029820749&amp;doi=10.1016%2fj.apenergy.2017.08.006&amp;partnerID=40&amp;md5=933cd24f98163d186ea227c9b94f2035</v>
      </c>
    </row>
    <row r="54" spans="1:7" ht="15.5" customHeight="1" x14ac:dyDescent="0.35">
      <c r="A54" s="9">
        <f t="shared" si="0"/>
        <v>50</v>
      </c>
      <c r="B54" s="10" t="str">
        <f>IF($A54="", "", INDEX(Data!A:A,MATCH($A54,Data!$X:$X,1)))</f>
        <v>Arabkoohsar (2017)</v>
      </c>
      <c r="C54" s="11" t="str">
        <f>IF($A54="", "", INDEX(Data!B:B,MATCH($A54,Data!$X:$X,1)))</f>
        <v>Subcooled compressed air energy storage system for coproduction of heat, cooling and electricity</v>
      </c>
      <c r="D54" s="10">
        <f>IF($A54="", "", INDEX(Data!C:C,MATCH($A54,Data!$X:$X,1)))</f>
        <v>2017</v>
      </c>
      <c r="E54" s="11" t="str">
        <f>IF($A54="","",IF(INDEX(Data!D:D,MATCH($A54,Data!$X:$X,1))="","",INDEX(Data!D:D,MATCH($A54,Data!$X:$X,1))))</f>
        <v>Various configurations of compressed air energy storage technology have received attention over the last years due to the advantages that this technology offers relative to other power storage technologies. This work proposes a new configuration of this technology aiming at cogeneration of electricity, heat and cooling. The new system may be very advantageous for locations with high penetration of renewable energy in the electricity grid as well as high heating and cooling demands. The latter would typically be locations with district heating and cooling networks. A thorough design, sizing and thermodynamic analysis of the system for a typical wind farm with 300 MW capacity in Denmark is presented. The results show a great potential of the system to support the local district heating and cooling networks and reserve services in electricity market. The values of power-to-power, power-to-cooling and power-to-heat efficiencies of this system are 30.6%, 32.3% and 92.4%, respectively. The exergy efficiency values are 30.6%, 2.5% and 14.4% for power, cooling and heat productions. A techno-economic comparison of this system with two of the most efficient previous designs of compressed air energy storage system proves the firm superiority of the new concept. © 2017 Elsevier Ltd</v>
      </c>
      <c r="F54" s="11" t="str">
        <f>IF($A54="","",IF(INDEX(Data!E:E,MATCH($A54,Data!$X:$X,1))="","",INDEX(Data!E:E,MATCH($A54,Data!$X:$X,1))))</f>
        <v>file://www.elsevier.com/inca/publications/store/4/8/3/</v>
      </c>
      <c r="G54" s="36" t="str">
        <f t="shared" si="1"/>
        <v>file://www.elsevier.com/inca/publications/store/4/8/3/</v>
      </c>
    </row>
    <row r="55" spans="1:7" ht="15.5" customHeight="1" x14ac:dyDescent="0.35">
      <c r="A55" s="9">
        <f t="shared" si="0"/>
        <v>51</v>
      </c>
      <c r="B55" s="10" t="str">
        <f>IF($A55="", "", INDEX(Data!A:A,MATCH($A55,Data!$X:$X,1)))</f>
        <v>Arbolino (2017)</v>
      </c>
      <c r="C55" s="11" t="str">
        <f>IF($A55="", "", INDEX(Data!B:B,MATCH($A55,Data!$X:$X,1)))</f>
        <v>THE ROLE OF FISCAL INCENTIVES FOR RENEWABLE ENERGY ON ECONOMIC GROWTH</v>
      </c>
      <c r="D55" s="10">
        <f>IF($A55="", "", INDEX(Data!C:C,MATCH($A55,Data!$X:$X,1)))</f>
        <v>2017</v>
      </c>
      <c r="E55" s="11" t="str">
        <f>IF($A55="","",IF(INDEX(Data!D:D,MATCH($A55,Data!$X:$X,1))="","",INDEX(Data!D:D,MATCH($A55,Data!$X:$X,1))))</f>
        <v>The European Union and National governments have been largely promoting the use of renewable energy sources through financial incentives, to boost investment projects in the sector. The aim of the paper is to assess the use of incentives for renewable energy in Italy and understand its role, as a determinant of economic development, through panel data 2008-2014. The gap between issued and allocated funds shows the difficulty of Italian regions in efficiently using the funds. However, empirically analyses carried out in this study show that even in the case of allocation of the total funds, investments in renewable energy could not be considered as a strong vehicle of economic development.</v>
      </c>
      <c r="F55" s="11" t="str">
        <f>IF($A55="","",IF(INDEX(Data!E:E,MATCH($A55,Data!$X:$X,1))="","",INDEX(Data!E:E,MATCH($A55,Data!$X:$X,1))))</f>
        <v>https://search.proquest.com/docview/2039214201?accountid=14511 https://ucl-new-primo.hosted.exlibrisgroup.com/openurl/UCL/UCL_VU2?url_ver=Z39.88-2004&amp;rft_val_fmt=info:ofi/fmt:kev:mtx:journal&amp;genre=article&amp;sid=ProQ:ProQ%3Aabiglobal&amp;atitle=THE+ROLE+OF+FISCAL+INCENTIVES+FOR+RENEWABLE+ENERGY+ON+ECONOMIC+GROWTH&amp;title=International+Journal+of+Business+and+Society&amp;issn=15116670&amp;date=2017-01-01&amp;volume=18&amp;issue=2&amp;spage=387&amp;au=Arbolino%2C+Roberta%3BRomano%2C+Oriana%3BDe+Simone%2C+Luisa&amp;isbn=&amp;jtitle=Inter</v>
      </c>
      <c r="G55" s="36" t="e">
        <f t="shared" si="1"/>
        <v>#VALUE!</v>
      </c>
    </row>
    <row r="56" spans="1:7" ht="15.5" customHeight="1" x14ac:dyDescent="0.35">
      <c r="A56" s="9">
        <f t="shared" si="0"/>
        <v>52</v>
      </c>
      <c r="B56" s="10" t="str">
        <f>IF($A56="", "", INDEX(Data!A:A,MATCH($A56,Data!$X:$X,1)))</f>
        <v>Arentsen (2014)</v>
      </c>
      <c r="C56" s="11" t="str">
        <f>IF($A56="", "", INDEX(Data!B:B,MATCH($A56,Data!$X:$X,1)))</f>
        <v>Power to the people: local energy initiatives as seedbeds of innovation?</v>
      </c>
      <c r="D56" s="10">
        <f>IF($A56="", "", INDEX(Data!C:C,MATCH($A56,Data!$X:$X,1)))</f>
        <v>2014</v>
      </c>
      <c r="E56" s="11" t="str">
        <f>IF($A56="","",IF(INDEX(Data!D:D,MATCH($A56,Data!$X:$X,1))="","",INDEX(Data!D:D,MATCH($A56,Data!$X:$X,1))))</f>
        <v>Two decades after the launch of Local Agenda 21 in Rio de Janeiro, we have witnessed the emergence and development of local initiatives in sustainable development. Local energy communities are a clear manifestation of this development. The questions the paper raises are as follows: can local energy initiatives be considered seedbeds of innovation? If so, how can such initiatives lead to innovations in the energy supply?</v>
      </c>
      <c r="F56" s="11" t="str">
        <f>IF($A56="","",IF(INDEX(Data!E:E,MATCH($A56,Data!$X:$X,1))="","",INDEX(Data!E:E,MATCH($A56,Data!$X:$X,1))))</f>
        <v>https://doi.org/10.1186/2192-0567-4-2</v>
      </c>
      <c r="G56" s="36" t="str">
        <f t="shared" si="1"/>
        <v>https://doi.org/10.1186/2192-0567-4-2</v>
      </c>
    </row>
    <row r="57" spans="1:7" ht="15.5" customHeight="1" x14ac:dyDescent="0.35">
      <c r="A57" s="9">
        <f t="shared" si="0"/>
        <v>53</v>
      </c>
      <c r="B57" s="10" t="str">
        <f>IF($A57="", "", INDEX(Data!A:A,MATCH($A57,Data!$X:$X,1)))</f>
        <v>Arif (2018)</v>
      </c>
      <c r="C57" s="11" t="str">
        <f>IF($A57="", "", INDEX(Data!B:B,MATCH($A57,Data!$X:$X,1)))</f>
        <v>Overcoming Practical Challenges and Implementing Low-Carbon Heat in the UK: Lessons from the Balanced Energy Network (BEN) at LSBU</v>
      </c>
      <c r="D57" s="10">
        <f>IF($A57="", "", INDEX(Data!C:C,MATCH($A57,Data!$X:$X,1)))</f>
        <v>2018</v>
      </c>
      <c r="E57" s="11" t="str">
        <f>IF($A57="","",IF(INDEX(Data!D:D,MATCH($A57,Data!$X:$X,1))="","",INDEX(Data!D:D,MATCH($A57,Data!$X:$X,1))))</f>
        <v>Abstract The challenge of decarbonisation of UK heating energy by 2050, highlights the need for efficient electric heating and a dramatic increase in the rollout of heat networks. Many studies consider low-carbon heat at a theoretical level, however there is a gap in understanding the implementation challenges, particularly for existing stock. The paper presents the integration of electrified heat into existing building distribution systems and demonstrates how a Balanced Energy Network BEN system can assist in overcoming practical challenges to achieve to retrofit low carbon heat to existing building distribution systems. The BEN system delivers a low-carbon, efficient and sustainable energy solution. It is analysed and evaluated as a concept through to becoming a live project. Key implementation challenges and learning outcomes are discussed. Keywords Balanced Energy Network, Heat Pump, Cold Water Heat Network, Heat Exchanger, Demand Side Response</v>
      </c>
      <c r="F57" s="11" t="str">
        <f>IF($A57="","",IF(INDEX(Data!E:E,MATCH($A57,Data!$X:$X,1))="","",INDEX(Data!E:E,MATCH($A57,Data!$X:$X,1))))</f>
        <v/>
      </c>
      <c r="G57" s="36" t="str">
        <f t="shared" si="1"/>
        <v/>
      </c>
    </row>
    <row r="58" spans="1:7" ht="15.5" customHeight="1" x14ac:dyDescent="0.35">
      <c r="A58" s="9">
        <f t="shared" si="0"/>
        <v>54</v>
      </c>
      <c r="B58" s="10" t="str">
        <f>IF($A58="", "", INDEX(Data!A:A,MATCH($A58,Data!$X:$X,1)))</f>
        <v>Arnold (2010)</v>
      </c>
      <c r="C58" s="11" t="str">
        <f>IF($A58="", "", INDEX(Data!B:B,MATCH($A58,Data!$X:$X,1)))</f>
        <v>Achieving a smart energy ecosystem</v>
      </c>
      <c r="D58" s="10">
        <f>IF($A58="", "", INDEX(Data!C:C,MATCH($A58,Data!$X:$X,1)))</f>
        <v>2010</v>
      </c>
      <c r="E58" s="11" t="str">
        <f>IF($A58="","",IF(INDEX(Data!D:D,MATCH($A58,Data!$X:$X,1))="","",INDEX(Data!D:D,MATCH($A58,Data!$X:$X,1))))</f>
        <v>[...] we believe these new relationships and changing models will be among the more interesting outcomes as the smart energy ecosystem evolves. Systems must be designed to be adaptive and resilient to autonomous, independent, potentially unexpected or non-responsive behaviour of the new participants - whether at scale, as in the case of end-use residential customers, or in bulk, as in large-scale renewable energy sources.\n It also provides a gateway to home area networks, which let home devices react to pricing and load control signals as needed to implement demandresponse programs, as is the case with those devices that use a standard called ZigBee.</v>
      </c>
      <c r="F58" s="11" t="str">
        <f>IF($A58="","",IF(INDEX(Data!E:E,MATCH($A58,Data!$X:$X,1))="","",INDEX(Data!E:E,MATCH($A58,Data!$X:$X,1))))</f>
        <v>https://search.proquest.com/docview/347519084?accountid=14511 https://ucl-new-primo.hosted.exlibrisgroup.com/openurl/UCL/UCL_VU2?url_ver=Z39.88-2004&amp;rft_val_fmt=info:ofi/fmt:kev:mtx:journal&amp;genre=article&amp;sid=ProQ:ProQ%3Asciencejournals&amp;atitle=Achieving+a+smart+energy+ecosystem&amp;title=Power+Engineering+International&amp;issn=10694994&amp;date=2010-05-01&amp;volume=18&amp;issue=5&amp;spage=32&amp;au=Arnold%2C+Jon%3BCochrane%2C+Larry&amp;isbn=&amp;jtitle=Power+Engineering+International&amp;btitle=&amp;rft_id=info:eric/&amp;rft_id=info:doi/</v>
      </c>
      <c r="G58" s="36" t="e">
        <f t="shared" si="1"/>
        <v>#VALUE!</v>
      </c>
    </row>
    <row r="59" spans="1:7" ht="15.5" customHeight="1" x14ac:dyDescent="0.35">
      <c r="A59" s="9">
        <f t="shared" si="0"/>
        <v>55</v>
      </c>
      <c r="B59" s="10" t="str">
        <f>IF($A59="", "", INDEX(Data!A:A,MATCH($A59,Data!$X:$X,1)))</f>
        <v>Arritt (2011)</v>
      </c>
      <c r="C59" s="11" t="str">
        <f>IF($A59="", "", INDEX(Data!B:B,MATCH($A59,Data!$X:$X,1)))</f>
        <v>Distribution system analysis and the future smart grid</v>
      </c>
      <c r="D59" s="10">
        <f>IF($A59="", "", INDEX(Data!C:C,MATCH($A59,Data!$X:$X,1)))</f>
        <v>2011</v>
      </c>
      <c r="E59" s="11" t="str">
        <f>IF($A59="","",IF(INDEX(Data!D:D,MATCH($A59,Data!$X:$X,1))="","",INDEX(Data!D:D,MATCH($A59,Data!$X:$X,1))))</f>
        <v>The smart grid refers to various efforts to modernize the power grid through the application of alternate sources of energy and intelligent devices. The present national interest in smart grid applications has generated many questions concerning the role of distribution engineering in the future. What features do utility engineers need in distribution system analysis tools to support the future smart grid? This paper will discuss some relevant Electric Power Research Institute research in this area that focuses on selected issues related to smart grid analysis relevant to rural utilities. The essential characteristics of distribution system analysis tools to support analysis of these issues are discussed. 2006 IEEE.</v>
      </c>
      <c r="F59" s="11" t="str">
        <f>IF($A59="","",IF(INDEX(Data!E:E,MATCH($A59,Data!$X:$X,1))="","",INDEX(Data!E:E,MATCH($A59,Data!$X:$X,1))))</f>
        <v>http://dx.doi.org/10.1109/TIA.2011.2168932</v>
      </c>
      <c r="G59" s="36" t="str">
        <f t="shared" si="1"/>
        <v>http://dx.doi.org/10.1109/TIA.2011.2168932</v>
      </c>
    </row>
    <row r="60" spans="1:7" ht="15.5" customHeight="1" x14ac:dyDescent="0.35">
      <c r="A60" s="9">
        <f t="shared" si="0"/>
        <v>56</v>
      </c>
      <c r="B60" s="10" t="str">
        <f>IF($A60="", "", INDEX(Data!A:A,MATCH($A60,Data!$X:$X,1)))</f>
        <v>Artale (2017)</v>
      </c>
      <c r="C60" s="11" t="str">
        <f>IF($A60="", "", INDEX(Data!B:B,MATCH($A60,Data!$X:$X,1)))</f>
        <v>Smart interface devices for distributed generation in smart grids: The case of islanding</v>
      </c>
      <c r="D60" s="10">
        <f>IF($A60="", "", INDEX(Data!C:C,MATCH($A60,Data!$X:$X,1)))</f>
        <v>2017</v>
      </c>
      <c r="E60" s="11" t="str">
        <f>IF($A60="","",IF(INDEX(Data!D:D,MATCH($A60,Data!$X:$X,1))="","",INDEX(Data!D:D,MATCH($A60,Data!$X:$X,1))))</f>
        <v>With the increasing presence of distributed generators (DGs), the implementation of a smart sensors and actuators network in distribution grids has become crucial for different monitoring, management, and protection functionalities. For DGs monitoring and control, sensors and actuators are usually embedded in so-called interface devices (IDs) or interface protection systems. Existing IDs lack in communication interfaces both to the electrical energy distribution system operators (DSOs) and to the DGs inverter. In this framework, the authors have developed a new ID solution and a proper communication architecture, which allow implementing new smart functionalities based on the interaction with the DSO, such as remote control of DG power production or islanding detection. Regarding this last aspect, a new islanding algorithm is proposed, based on both local measurements and communications with DSO. The effectiveness of the proposed solution is shown on the real case study of Ustica Island's distribution network. 2017 IEEE.</v>
      </c>
      <c r="F60" s="11" t="str">
        <f>IF($A60="","",IF(INDEX(Data!E:E,MATCH($A60,Data!$X:$X,1))="","",INDEX(Data!E:E,MATCH($A60,Data!$X:$X,1))))</f>
        <v>http://dx.doi.org/10.1109/JSEN.2017.2726185</v>
      </c>
      <c r="G60" s="36" t="str">
        <f t="shared" si="1"/>
        <v>http://dx.doi.org/10.1109/JSEN.2017.2726185</v>
      </c>
    </row>
    <row r="61" spans="1:7" ht="15.5" customHeight="1" x14ac:dyDescent="0.35">
      <c r="A61" s="9">
        <f t="shared" si="0"/>
        <v>57</v>
      </c>
      <c r="B61" s="10" t="str">
        <f>IF($A61="", "", INDEX(Data!A:A,MATCH($A61,Data!$X:$X,1)))</f>
        <v>Arun (2018)</v>
      </c>
      <c r="C61" s="11" t="str">
        <f>IF($A61="", "", INDEX(Data!B:B,MATCH($A61,Data!$X:$X,1)))</f>
        <v>Smart residential energy management system for demand response in buildings with energy storage devices</v>
      </c>
      <c r="D61" s="10">
        <f>IF($A61="", "", INDEX(Data!C:C,MATCH($A61,Data!$X:$X,1)))</f>
        <v>2018</v>
      </c>
      <c r="E61" s="11" t="str">
        <f>IF($A61="","",IF(INDEX(Data!D:D,MATCH($A61,Data!$X:$X,1))="","",INDEX(Data!D:D,MATCH($A61,Data!$X:$X,1))))</f>
        <v>In the present scenario, the utilities are focusing on smart grid technologies to achieve reliable and profitable grid operation. Demand side management (DSM) is one of such smart grid technologies which motivate end users to actively participate in the electricity market by providing incentives. Consumers are expected to respond (demand response (DR)) in various ways to attain these benefits. Nowadays, residential consumers are interested in energy storage devices such as battery to reduce power consumption from the utility during peak intervals. In this paper, the use of a smart residential energy management system (SREMS) is demonstrated at the consumer premises to reduce the total electricity bill by optimally time scheduling the operation of household appliances. Further, the SREMS effectively utilizes the battery by scheduling the mode of operation of the battery (charging/floating/discharging) and the amount of power exchange from the battery while considering the variations in consumer demand and utility parameters such as electricity price and consumer consumption limit (CCL). The SREMS framework is implemented in Matlab and the case study results show significant yields for the end user.</v>
      </c>
      <c r="F61" s="11" t="str">
        <f>IF($A61="","",IF(INDEX(Data!E:E,MATCH($A61,Data!$X:$X,1))="","",INDEX(Data!E:E,MATCH($A61,Data!$X:$X,1))))</f>
        <v>https://search.proquest.com/docview/2050758287?accountid=14511 https://ucl-new-primo.hosted.exlibrisgroup.com/openurl/UCL/UCL_VU2?url_ver=Z39.88-2004&amp;rft_val_fmt=info:ofi/fmt:kev:mtx:journal&amp;genre=article&amp;sid=ProQ:ProQ%3Aabiglobal&amp;atitle=Smart+residential+energy+management+system+for+demand+response+in+buildings+with+energy+storage+devices&amp;title=Frontiers+in+Energy&amp;issn=20951701&amp;date=2018-06-01&amp;volume=&amp;issue=&amp;spage=1&amp;au=Arun%2C+S+L%3BSelvan%2C+M+P&amp;isbn=&amp;jtitle=Frontiers+in+Energy&amp;btitle=&amp;rft_id</v>
      </c>
      <c r="G61" s="36" t="e">
        <f t="shared" si="1"/>
        <v>#VALUE!</v>
      </c>
    </row>
    <row r="62" spans="1:7" ht="15.5" customHeight="1" x14ac:dyDescent="0.35">
      <c r="A62" s="9">
        <f t="shared" si="0"/>
        <v>58</v>
      </c>
      <c r="B62" s="10" t="str">
        <f>IF($A62="", "", INDEX(Data!A:A,MATCH($A62,Data!$X:$X,1)))</f>
        <v>Asghar (2017)</v>
      </c>
      <c r="C62" s="11" t="str">
        <f>IF($A62="", "", INDEX(Data!B:B,MATCH($A62,Data!$X:$X,1)))</f>
        <v>Smart meter data privacy: A survey</v>
      </c>
      <c r="D62" s="10">
        <f>IF($A62="", "", INDEX(Data!C:C,MATCH($A62,Data!$X:$X,1)))</f>
        <v>2017</v>
      </c>
      <c r="E62" s="11" t="str">
        <f>IF($A62="","",IF(INDEX(Data!D:D,MATCH($A62,Data!$X:$X,1))="","",INDEX(Data!D:D,MATCH($A62,Data!$X:$X,1))))</f>
        <v>Automated and smart meters are devices that are able to monitor the energy consumption of electricity consumers in near real-time. They are considered key technological enablers of the smart grid, as the real-time consumption data that they can collect could enable new sophisticated billing schemes, could facilitate more efficient power distribution system operation and could give rise to a variety of value-added services. At the same time, the energy consumption data that the meters collect are sensitive consumer information; thus, privacy is a key concern and is a major inhibitor of real-time data collection in practice. In this paper, we review the different uses of metering data in the smart grid and the related privacy legislation. We then provide a structured overview, shortcomings, recommendations, and research directions of security solutions that are needed for privacy-preserving meter data delivery and management. We finally survey recent work on privacy-preserving technologies for meter data collection for the three application areas: 1) billing; 2) operations; and 3) value-added services including demand response. 2017 IEEE.</v>
      </c>
      <c r="F62" s="11" t="str">
        <f>IF($A62="","",IF(INDEX(Data!E:E,MATCH($A62,Data!$X:$X,1))="","",INDEX(Data!E:E,MATCH($A62,Data!$X:$X,1))))</f>
        <v>http://dx.doi.org/10.1109/COMST.2017.2720195</v>
      </c>
      <c r="G62" s="36" t="str">
        <f t="shared" si="1"/>
        <v>http://dx.doi.org/10.1109/COMST.2017.2720195</v>
      </c>
    </row>
    <row r="63" spans="1:7" ht="15.5" customHeight="1" x14ac:dyDescent="0.35">
      <c r="A63" s="9">
        <f t="shared" si="0"/>
        <v>59</v>
      </c>
      <c r="B63" s="10" t="str">
        <f>IF($A63="", "", INDEX(Data!A:A,MATCH($A63,Data!$X:$X,1)))</f>
        <v>Aslani (2013)</v>
      </c>
      <c r="C63" s="11" t="str">
        <f>IF($A63="", "", INDEX(Data!B:B,MATCH($A63,Data!$X:$X,1)))</f>
        <v>Renewable energy supply chain in Ostrobothnia region and Vaasa city: Innovative framework</v>
      </c>
      <c r="D63" s="10">
        <f>IF($A63="", "", INDEX(Data!C:C,MATCH($A63,Data!$X:$X,1)))</f>
        <v>2013</v>
      </c>
      <c r="E63" s="11" t="str">
        <f>IF($A63="","",IF(INDEX(Data!D:D,MATCH($A63,Data!$X:$X,1))="","",INDEX(Data!D:D,MATCH($A63,Data!$X:$X,1))))</f>
        <v>Energy and environmental technology is one of the most important debates among citizens and the government of Finland. As development of renewable energy utilization depends on geographical situation, the policy and strategic decisions of renewable promotion should focus more on regionals studies. Ostrobothnia and its capital Vaasa are among the best regions with high potentials of new renewable energy resources including wind power, smart grids, biofuels, and geothermal energy in Finland. However, high penetration of renewable energies creates challenges from supply chain viewpoint including environmental grid operators and maintain reliable service. This article discusses the development and performance of renewables supply chain in Ostrobothnia region and Vaasa city. The presented framework provides managerial insights to policy makers of governments and municipalities, as well as researchers and other stockholders to consider different aspects of diffusion of renewable energy technologies in the regional levels. The contributions are also beneficial for further studies related to renewable energy development, sources, carriers, and services. 2013 Elsevier Ltd. All rights reserved.</v>
      </c>
      <c r="F63" s="11" t="str">
        <f>IF($A63="","",IF(INDEX(Data!E:E,MATCH($A63,Data!$X:$X,1))="","",INDEX(Data!E:E,MATCH($A63,Data!$X:$X,1))))</f>
        <v>http://dx.doi.org/10.1016/j.rser.2013.03.012</v>
      </c>
      <c r="G63" s="36" t="str">
        <f t="shared" si="1"/>
        <v>http://dx.doi.org/10.1016/j.rser.2013.03.012</v>
      </c>
    </row>
    <row r="64" spans="1:7" ht="15.5" customHeight="1" x14ac:dyDescent="0.35">
      <c r="A64" s="9">
        <f t="shared" si="0"/>
        <v>60</v>
      </c>
      <c r="B64" s="10" t="str">
        <f>IF($A64="", "", INDEX(Data!A:A,MATCH($A64,Data!$X:$X,1)))</f>
        <v>Atalik (2014)</v>
      </c>
      <c r="C64" s="11" t="str">
        <f>IF($A64="", "", INDEX(Data!B:B,MATCH($A64,Data!$X:$X,1)))</f>
        <v>Multipurpose Platform for Power System Monitoring and Analysis With Sample Grid Applications</v>
      </c>
      <c r="D64" s="10">
        <f>IF($A64="", "", INDEX(Data!C:C,MATCH($A64,Data!$X:$X,1)))</f>
        <v>2014</v>
      </c>
      <c r="E64" s="11" t="str">
        <f>IF($A64="","",IF(INDEX(Data!D:D,MATCH($A64,Data!$X:$X,1))="","",INDEX(Data!D:D,MATCH($A64,Data!$X:$X,1))))</f>
        <v>This paper is devoted to the design and implementation of a multipurpose platform (MPP) for power system monitoring and analysis. This MPP is a novel device, which combines the abilities of a power quality (PQ) analyzer, an event logger, a synchronized phasor measurement unit, and an interarea oscillation identifier, all in one device. The multiple functions of the proposed MPP can serve the needs of the power system operators (SOs) as a wide-area monitoring system to observe the states and stability of the power system, and as a PQ analyzer to monitor the PQ events and parameters, permanently. Furthermore, the algorithms of flicker and harmonic current contributions at a point of common coupling can be embedded on this MPP, to determine the individual contributions of different loads supplied from the same bus. The operational features of the developed MPP have been tested on the Turkish electricity transmission system and its interfaces with the distribution system by installing 450 MPPs and integrating them with a monitoring and control center. The proposed all-in-one MPP can therefore meet the multiple requirements of the power SOs to serve the needs of modern electricity markets and convert an ordinary electricity system to a smart grid.</v>
      </c>
      <c r="F64" s="11" t="str">
        <f>IF($A64="","",IF(INDEX(Data!E:E,MATCH($A64,Data!$X:$X,1))="","",INDEX(Data!E:E,MATCH($A64,Data!$X:$X,1))))</f>
        <v>http://dx.doi.org/10.1109/TIM.2013.2281556</v>
      </c>
      <c r="G64" s="36" t="str">
        <f t="shared" si="1"/>
        <v>http://dx.doi.org/10.1109/TIM.2013.2281556</v>
      </c>
    </row>
    <row r="65" spans="1:7" ht="15.5" customHeight="1" x14ac:dyDescent="0.35">
      <c r="A65" s="9">
        <f t="shared" si="0"/>
        <v>61</v>
      </c>
      <c r="B65" s="10" t="str">
        <f>IF($A65="", "", INDEX(Data!A:A,MATCH($A65,Data!$X:$X,1)))</f>
        <v>Athanasios (2017)</v>
      </c>
      <c r="C65" s="11" t="str">
        <f>IF($A65="", "", INDEX(Data!B:B,MATCH($A65,Data!$X:$X,1)))</f>
        <v>Advanced Economic Control of Electricity-Based Space Heating Systems in Domestic Coalitions with Shared Intermittent Energy Resources</v>
      </c>
      <c r="D65" s="10">
        <f>IF($A65="", "", INDEX(Data!C:C,MATCH($A65,Data!$X:$X,1)))</f>
        <v>2017</v>
      </c>
      <c r="E65" s="11" t="str">
        <f>IF($A65="","",IF(INDEX(Data!D:D,MATCH($A65,Data!$X:$X,1))="","",INDEX(Data!D:D,MATCH($A65,Data!$X:$X,1))))</f>
        <v xml:space="preserve">Over the past few years, Domestic Heating Automation Systems (DHASs) that optimize the domestic space heating control process with minimum user input, utilizing appropriate occupancy prediction technology, have emerged as commercial products (e.g., the smart thermostats from Nest and Honeywell). At the same time, many houses are being equipped with, potentially grid-connected, Intermittent Energy Resources (IERs), such as rooftop photovoltaic systems and/or small wind turbine generators. Now, in many regions of the world, such houses can sell energy to the grid but at a lower price than the price of buying it. In this context, and given the anticipated increase in electrification of heating, the next generation DHASs need to incorporate Advanced Economic Control (AEC). Such AEC can exploit the energy buffer that heating loads provide, in order to shift the consumption of electricity-based heating systems to follow the intermittent energy generation of the house. By so doing, the energy imported from the grid can be minimized and considerable monetary gains for the household can be achieved, without affecting the occupants’ schedule. These benefits can be amplified still further in domestic coalitions, where a number of houses come together and share their IER generation to minimize their cumulative grid energy import. Given the above, in this work we extend a state-of-the-art DHAS, to propose AdaHeat+, a practical DHAS, that, for the first time, incorporates AEC. Our work is applicable to both individual houses and domestic coalitions and comes complete with an allocation mechanism to share the coalition gains. Importantly, we propose an effective heuristic heating schedule planning approach for collective AEC that (i) has a complexity that scales in a linear and parallelizable manner with the coalition size, and (ii) enables AdaHeat+ to handle the distinct preferences, in balancing heating cost and thermal discomfort, of the households. Our approach relies on stochastic IER power output predictions. In this context, we propose a simple and effective formulation for the site-specific calibration of such predictions based on adaptive Gaussian process modeling. Finally, we demonstrate the effectiveness of AdaHeat+ through real data evaluation, to show that collective AEC can improve heating cost-efficiency by up to 60%, compared to independent AEC (and even more when compared to no-AEC). </v>
      </c>
      <c r="F65" s="11" t="str">
        <f>IF($A65="","",IF(INDEX(Data!E:E,MATCH($A65,Data!$X:$X,1))="","",INDEX(Data!E:E,MATCH($A65,Data!$X:$X,1))))</f>
        <v/>
      </c>
      <c r="G65" s="36" t="str">
        <f t="shared" si="1"/>
        <v/>
      </c>
    </row>
    <row r="66" spans="1:7" ht="15.5" customHeight="1" x14ac:dyDescent="0.35">
      <c r="A66" s="9">
        <f t="shared" si="0"/>
        <v>62</v>
      </c>
      <c r="B66" s="10" t="str">
        <f>IF($A66="", "", INDEX(Data!A:A,MATCH($A66,Data!$X:$X,1)))</f>
        <v>Athena (2014)</v>
      </c>
      <c r="C66" s="11" t="str">
        <f>IF($A66="", "", INDEX(Data!B:B,MATCH($A66,Data!$X:$X,1)))</f>
        <v>Smart Cities Data Streams Integration: experimenting with Internet of Things and social data flows</v>
      </c>
      <c r="D66" s="10">
        <f>IF($A66="", "", INDEX(Data!C:C,MATCH($A66,Data!$X:$X,1)))</f>
        <v>2014</v>
      </c>
      <c r="E66" s="11" t="str">
        <f>IF($A66="","",IF(INDEX(Data!D:D,MATCH($A66,Data!$X:$X,1))="","",INDEX(Data!D:D,MATCH($A66,Data!$X:$X,1))))</f>
        <v/>
      </c>
      <c r="F66" s="11" t="str">
        <f>IF($A66="","",IF(INDEX(Data!E:E,MATCH($A66,Data!$X:$X,1))="","",INDEX(Data!E:E,MATCH($A66,Data!$X:$X,1))))</f>
        <v/>
      </c>
      <c r="G66" s="36" t="str">
        <f t="shared" si="1"/>
        <v/>
      </c>
    </row>
    <row r="67" spans="1:7" ht="15.5" customHeight="1" x14ac:dyDescent="0.35">
      <c r="A67" s="9">
        <f t="shared" si="0"/>
        <v>63</v>
      </c>
      <c r="B67" s="10" t="str">
        <f>IF($A67="", "", INDEX(Data!A:A,MATCH($A67,Data!$X:$X,1)))</f>
        <v>Attaviriyanupap (2016)</v>
      </c>
      <c r="C67" s="11" t="str">
        <f>IF($A67="", "", INDEX(Data!B:B,MATCH($A67,Data!$X:$X,1)))</f>
        <v>Smart energy system at Obayashi corporation (construction company) technical research institute</v>
      </c>
      <c r="D67" s="10">
        <f>IF($A67="", "", INDEX(Data!C:C,MATCH($A67,Data!$X:$X,1)))</f>
        <v>2016</v>
      </c>
      <c r="E67" s="11" t="str">
        <f>IF($A67="","",IF(INDEX(Data!D:D,MATCH($A67,Data!$X:$X,1))="","",INDEX(Data!D:D,MATCH($A67,Data!$X:$X,1))))</f>
        <v/>
      </c>
      <c r="F67" s="11" t="str">
        <f>IF($A67="","",IF(INDEX(Data!E:E,MATCH($A67,Data!$X:$X,1))="","",INDEX(Data!E:E,MATCH($A67,Data!$X:$X,1))))</f>
        <v>https://search.proquest.com/docview/216096923?accountid=14511 https://ucl-new-primo.hosted.exlibrisgroup.com/openurl/UCL/UCL_VU2?url_ver=Z39.88-2004&amp;rft_val_fmt=info:ofi/fmt:kev:mtx:journal&amp;genre=unknown&amp;sid=ProQ:ProQ%3Asciencejournals&amp;atitle=READERS%27+LETTERS&amp;title=Computerworld&amp;issn=00104841&amp;date=2005-11-07&amp;volume=39&amp;issue=45&amp;spage=21&amp;au=Anonymous&amp;isbn=&amp;jtitle=Computerworld&amp;btitle=&amp;rft_id=info:eric/&amp;rft_id=info:doi/</v>
      </c>
      <c r="G67" s="36" t="e">
        <f t="shared" si="1"/>
        <v>#VALUE!</v>
      </c>
    </row>
    <row r="68" spans="1:7" ht="15.5" customHeight="1" x14ac:dyDescent="0.35">
      <c r="A68" s="9">
        <f t="shared" si="0"/>
        <v>64</v>
      </c>
      <c r="B68" s="10" t="str">
        <f>IF($A68="", "", INDEX(Data!A:A,MATCH($A68,Data!$X:$X,1)))</f>
        <v>Aune (2009)</v>
      </c>
      <c r="C68" s="11" t="str">
        <f>IF($A68="", "", INDEX(Data!B:B,MATCH($A68,Data!$X:$X,1)))</f>
        <v>The missing link which was already there: Building operators and energy management in non-residential buildings</v>
      </c>
      <c r="D68" s="10">
        <f>IF($A68="", "", INDEX(Data!C:C,MATCH($A68,Data!$X:$X,1)))</f>
        <v>2009</v>
      </c>
      <c r="E68" s="11" t="str">
        <f>IF($A68="","",IF(INDEX(Data!D:D,MATCH($A68,Data!$X:$X,1))="","",INDEX(Data!D:D,MATCH($A68,Data!$X:$X,1))))</f>
        <v>This paper analyses the daily activities of building operators and how they mediate between end-users and technological systems in order to make "their" buildings energy efficient. The empirical data consists of four selected cases of non-residential buildings of different sizes. The paper argues that building operators have the possibility of improving energy efficiency with or without extensive user involvement and with or without advanced technological systems. Starting from the practitioners' point of view a new perspective on the link between facilities management and energy efficiency emerges, which calls into question approaches which focus on either the behavioral or the technical side of a building's energy consumption. [PUBLICATION ABSTRACT]</v>
      </c>
      <c r="F68" s="11" t="str">
        <f>IF($A68="","",IF(INDEX(Data!E:E,MATCH($A68,Data!$X:$X,1))="","",INDEX(Data!E:E,MATCH($A68,Data!$X:$X,1))))</f>
        <v>https://search.proquest.com/docview/219658923?accountid=14511 https://ucl-new-primo.hosted.exlibrisgroup.com/openurl/UCL/UCL_VU2?url_ver=Z39.88-2004&amp;rft_val_fmt=info:ofi/fmt:kev:mtx:journal&amp;genre=article&amp;sid=ProQ:ProQ%3Aabiglobal&amp;atitle=The+missing+link+which+was+already+there%3A+Building+operators+and+energy+management+in+non-residential+buildings&amp;title=Facilities&amp;issn=02632772&amp;date=2009-01-01&amp;volume=27&amp;issue=1%2F2&amp;spage=44&amp;au=Aune%2C+Margrethe%3BBerker%2C+Thomas%3BBye%2C+Robert&amp;isbn=&amp;jtitle=F</v>
      </c>
      <c r="G68" s="36" t="e">
        <f t="shared" si="1"/>
        <v>#VALUE!</v>
      </c>
    </row>
    <row r="69" spans="1:7" ht="15.5" customHeight="1" x14ac:dyDescent="0.35">
      <c r="A69" s="9">
        <f t="shared" si="0"/>
        <v>65</v>
      </c>
      <c r="B69" s="10" t="str">
        <f>IF($A69="", "", INDEX(Data!A:A,MATCH($A69,Data!$X:$X,1)))</f>
        <v>Author (2018)</v>
      </c>
      <c r="C69" s="11" t="str">
        <f>IF($A69="", "", INDEX(Data!B:B,MATCH($A69,Data!$X:$X,1)))</f>
        <v>Designing microgrid energy markets: A case study: The Brooklyn Microgrid</v>
      </c>
      <c r="D69" s="10">
        <f>IF($A69="", "", INDEX(Data!C:C,MATCH($A69,Data!$X:$X,1)))</f>
        <v>2018</v>
      </c>
      <c r="E69" s="11" t="str">
        <f>IF($A69="","",IF(INDEX(Data!D:D,MATCH($A69,Data!$X:$X,1))="","",INDEX(Data!D:D,MATCH($A69,Data!$X:$X,1))))</f>
        <v/>
      </c>
      <c r="F69" s="11" t="str">
        <f>IF($A69="","",IF(INDEX(Data!E:E,MATCH($A69,Data!$X:$X,1))="","",INDEX(Data!E:E,MATCH($A69,Data!$X:$X,1))))</f>
        <v/>
      </c>
      <c r="G69" s="36" t="str">
        <f t="shared" si="1"/>
        <v/>
      </c>
    </row>
    <row r="70" spans="1:7" ht="15.5" customHeight="1" x14ac:dyDescent="0.35">
      <c r="A70" s="9">
        <f t="shared" ref="A70:A133" si="2">IF(A$4&gt;=ROW(A66), ROW(A66), "")</f>
        <v>66</v>
      </c>
      <c r="B70" s="10" t="str">
        <f>IF($A70="", "", INDEX(Data!A:A,MATCH($A70,Data!$X:$X,1)))</f>
        <v>Avancini (2019)</v>
      </c>
      <c r="C70" s="11" t="str">
        <f>IF($A70="", "", INDEX(Data!B:B,MATCH($A70,Data!$X:$X,1)))</f>
        <v>Energy meters evolution in smart grids: A review</v>
      </c>
      <c r="D70" s="10">
        <f>IF($A70="", "", INDEX(Data!C:C,MATCH($A70,Data!$X:$X,1)))</f>
        <v>2019</v>
      </c>
      <c r="E70" s="11" t="str">
        <f>IF($A70="","",IF(INDEX(Data!D:D,MATCH($A70,Data!$X:$X,1))="","",INDEX(Data!D:D,MATCH($A70,Data!$X:$X,1))))</f>
        <v>Intelligent Energy Networks are comprised of devices capable of fulfilling their functions in an energy-efficient fashion and with communication and remote control capabilities. Therefore, some of these devices, such as smart energy meters, become attractive for use in the power generation and distribution industry, achieving the vision of Smart Grids. However, many are the challenges that need to be overcome in order to reach a fully-functional and security-aware smart grid. Providing measurement, control, communication, power, display, and synchronization capabilities shall be no easy task for smart meters. In this context, this paper elaborates on a detailed description of the main functionalities that smart meters must provide, along with the analysis of existing solutions that make use of smart meters for smart grids. Moreover, open challenges in the topic are identified and discussed. By the end of this research piece, the reader should be able to have a detailed view of the capabilities already offered by smart meters and the ones they will have available in order to tackle the challenges smart grids present. 2019 Elsevier Ltd</v>
      </c>
      <c r="F70" s="11" t="str">
        <f>IF($A70="","",IF(INDEX(Data!E:E,MATCH($A70,Data!$X:$X,1))="","",INDEX(Data!E:E,MATCH($A70,Data!$X:$X,1))))</f>
        <v>http://dx.doi.org/10.1016/j.jclepro.2019.01.229</v>
      </c>
      <c r="G70" s="36" t="str">
        <f t="shared" ref="G70:G133" si="3">HYPERLINK(F70)</f>
        <v>http://dx.doi.org/10.1016/j.jclepro.2019.01.229</v>
      </c>
    </row>
    <row r="71" spans="1:7" ht="15.5" customHeight="1" x14ac:dyDescent="0.35">
      <c r="A71" s="9">
        <f t="shared" si="2"/>
        <v>67</v>
      </c>
      <c r="B71" s="10" t="str">
        <f>IF($A71="", "", INDEX(Data!A:A,MATCH($A71,Data!$X:$X,1)))</f>
        <v>Aylin (2014)</v>
      </c>
      <c r="C71" s="11" t="str">
        <f>IF($A71="", "", INDEX(Data!B:B,MATCH($A71,Data!$X:$X,1)))</f>
        <v>SmartD: smart meter data analytics dashboard</v>
      </c>
      <c r="D71" s="10">
        <f>IF($A71="", "", INDEX(Data!C:C,MATCH($A71,Data!$X:$X,1)))</f>
        <v>2014</v>
      </c>
      <c r="E71" s="11" t="str">
        <f>IF($A71="","",IF(INDEX(Data!D:D,MATCH($A71,Data!$X:$X,1))="","",INDEX(Data!D:D,MATCH($A71,Data!$X:$X,1))))</f>
        <v/>
      </c>
      <c r="F71" s="11" t="str">
        <f>IF($A71="","",IF(INDEX(Data!E:E,MATCH($A71,Data!$X:$X,1))="","",INDEX(Data!E:E,MATCH($A71,Data!$X:$X,1))))</f>
        <v/>
      </c>
      <c r="G71" s="36" t="str">
        <f t="shared" si="3"/>
        <v/>
      </c>
    </row>
    <row r="72" spans="1:7" ht="15.5" customHeight="1" x14ac:dyDescent="0.35">
      <c r="A72" s="9">
        <f t="shared" si="2"/>
        <v>68</v>
      </c>
      <c r="B72" s="10" t="str">
        <f>IF($A72="", "", INDEX(Data!A:A,MATCH($A72,Data!$X:$X,1)))</f>
        <v>Bá (2013)</v>
      </c>
      <c r="C72" s="11" t="str">
        <f>IF($A72="", "", INDEX(Data!B:B,MATCH($A72,Data!$X:$X,1)))</f>
        <v>A security protocol for information-centric networking in smart grids</v>
      </c>
      <c r="D72" s="10">
        <f>IF($A72="", "", INDEX(Data!C:C,MATCH($A72,Data!$X:$X,1)))</f>
        <v>2013</v>
      </c>
      <c r="E72" s="11" t="str">
        <f>IF($A72="","",IF(INDEX(Data!D:D,MATCH($A72,Data!$X:$X,1))="","",INDEX(Data!D:D,MATCH($A72,Data!$X:$X,1))))</f>
        <v/>
      </c>
      <c r="F72" s="11" t="str">
        <f>IF($A72="","",IF(INDEX(Data!E:E,MATCH($A72,Data!$X:$X,1))="","",INDEX(Data!E:E,MATCH($A72,Data!$X:$X,1))))</f>
        <v/>
      </c>
      <c r="G72" s="36" t="str">
        <f t="shared" si="3"/>
        <v/>
      </c>
    </row>
    <row r="73" spans="1:7" ht="15.5" customHeight="1" x14ac:dyDescent="0.35">
      <c r="A73" s="9">
        <f t="shared" si="2"/>
        <v>69</v>
      </c>
      <c r="B73" s="10" t="str">
        <f>IF($A73="", "", INDEX(Data!A:A,MATCH($A73,Data!$X:$X,1)))</f>
        <v>Baihong (2015)</v>
      </c>
      <c r="C73" s="11" t="str">
        <f>IF($A73="", "", INDEX(Data!B:B,MATCH($A73,Data!$X:$X,1)))</f>
        <v>A Contract-based Framework for Integrated Demand Response Management in Smart Grids</v>
      </c>
      <c r="D73" s="10">
        <f>IF($A73="", "", INDEX(Data!C:C,MATCH($A73,Data!$X:$X,1)))</f>
        <v>2015</v>
      </c>
      <c r="E73" s="11" t="str">
        <f>IF($A73="","",IF(INDEX(Data!D:D,MATCH($A73,Data!$X:$X,1))="","",INDEX(Data!D:D,MATCH($A73,Data!$X:$X,1))))</f>
        <v xml:space="preserve">Demand Response (DR) is considered a promising approach to cope with the increasing variability in power grids due to the penetration of renewable energy sources. However, it still remains a challenge to manage the aggregation of a large number of heterogeneous loads to achieve a desired response, especially at a fast time scale. In this paper, we present a system-level modeling and control design approach for DR management in smart grids, by following a contract-based methodology. Given a set of flexible DR loads, capable of adapting their power consumption upon external requests, we find a strategy for an aggregator to optimally track a DR requirement by combining the individual contributions of the DR components. In our framework, both the design requirements and the DR components' interfaces are specified by assume-guarantee contracts expressed using mixed-integer linear constraints. Contracts are used to formulate an optimal control problem, which is solved repeatedly over time, in a receding horizon fashion. We illustrate the effectiveness of our methodology for a set of DR components including fans and pumps, showing that it enables modular development of non-disruptive DR control schemes. </v>
      </c>
      <c r="F73" s="11" t="str">
        <f>IF($A73="","",IF(INDEX(Data!E:E,MATCH($A73,Data!$X:$X,1))="","",INDEX(Data!E:E,MATCH($A73,Data!$X:$X,1))))</f>
        <v/>
      </c>
      <c r="G73" s="36" t="str">
        <f t="shared" si="3"/>
        <v/>
      </c>
    </row>
    <row r="74" spans="1:7" ht="15.5" customHeight="1" x14ac:dyDescent="0.35">
      <c r="A74" s="9">
        <f t="shared" si="2"/>
        <v>70</v>
      </c>
      <c r="B74" s="10" t="str">
        <f>IF($A74="", "", INDEX(Data!A:A,MATCH($A74,Data!$X:$X,1)))</f>
        <v>Balakrishnan (2012)</v>
      </c>
      <c r="C74" s="11" t="str">
        <f>IF($A74="", "", INDEX(Data!B:B,MATCH($A74,Data!$X:$X,1)))</f>
        <v>Online optimization for the smart (micro) grid</v>
      </c>
      <c r="D74" s="10">
        <f>IF($A74="", "", INDEX(Data!C:C,MATCH($A74,Data!$X:$X,1)))</f>
        <v>2012</v>
      </c>
      <c r="E74" s="11" t="str">
        <f>IF($A74="","",IF(INDEX(Data!D:D,MATCH($A74,Data!$X:$X,1))="","",INDEX(Data!D:D,MATCH($A74,Data!$X:$X,1))))</f>
        <v/>
      </c>
      <c r="F74" s="11" t="str">
        <f>IF($A74="","",IF(INDEX(Data!E:E,MATCH($A74,Data!$X:$X,1))="","",INDEX(Data!E:E,MATCH($A74,Data!$X:$X,1))))</f>
        <v/>
      </c>
      <c r="G74" s="36" t="str">
        <f t="shared" si="3"/>
        <v/>
      </c>
    </row>
    <row r="75" spans="1:7" ht="15.5" customHeight="1" x14ac:dyDescent="0.35">
      <c r="A75" s="9">
        <f t="shared" si="2"/>
        <v>71</v>
      </c>
      <c r="B75" s="10" t="str">
        <f>IF($A75="", "", INDEX(Data!A:A,MATCH($A75,Data!$X:$X,1)))</f>
        <v>Balta-Ozkan (2013)</v>
      </c>
      <c r="C75" s="11" t="str">
        <f>IF($A75="", "", INDEX(Data!B:B,MATCH($A75,Data!$X:$X,1)))</f>
        <v>The development of smart homes market in the UK</v>
      </c>
      <c r="D75" s="10">
        <f>IF($A75="", "", INDEX(Data!C:C,MATCH($A75,Data!$X:$X,1)))</f>
        <v>2013</v>
      </c>
      <c r="E75" s="11" t="str">
        <f>IF($A75="","",IF(INDEX(Data!D:D,MATCH($A75,Data!$X:$X,1))="","",INDEX(Data!D:D,MATCH($A75,Data!$X:$X,1))))</f>
        <v>Smart homes will be a key component of smart grids as without them the functionalities and capabilities offered at network level will not be realised fully by householders. Yet an extensive body of literature focuses on energy consumption and management services via various demand side management programmes and informs us of a significant variation in the realisation of these benefits to reduce demand. However services which can be enabled via smart technology are much broader than simply energy consumption and management, spanning from assisted living to security to remote monitoring, control and management of appliances and devices. Using a combination of in-depth deliberative public workshops, expert interviews and a review of the existing literature, this paper gives an overview of services that smart homes can offer and reveals key barriers to smart home adoption such as interoperability, deregulated electricity supply industry, UK housing stock characteristics, tenure as well as reliability, security, and cost of smart technologies. The findings indicate a need for a holistic view for the design and delivery of smart home services so that consumers are offered integrated services across energy consumption and management to air quality management to security, allowing for individual or tailored services for householders. [All rights reserved Elsevier].</v>
      </c>
      <c r="F75" s="11" t="str">
        <f>IF($A75="","",IF(INDEX(Data!E:E,MATCH($A75,Data!$X:$X,1))="","",INDEX(Data!E:E,MATCH($A75,Data!$X:$X,1))))</f>
        <v>http://dx.doi.org/10.1016/j.energy.2013.08.004</v>
      </c>
      <c r="G75" s="36" t="str">
        <f t="shared" si="3"/>
        <v>http://dx.doi.org/10.1016/j.energy.2013.08.004</v>
      </c>
    </row>
    <row r="76" spans="1:7" ht="15.5" customHeight="1" x14ac:dyDescent="0.35">
      <c r="A76" s="9">
        <f t="shared" si="2"/>
        <v>72</v>
      </c>
      <c r="B76" s="10" t="str">
        <f>IF($A76="", "", INDEX(Data!A:A,MATCH($A76,Data!$X:$X,1)))</f>
        <v>Bartnes (2016)</v>
      </c>
      <c r="C76" s="11" t="str">
        <f>IF($A76="", "", INDEX(Data!B:B,MATCH($A76,Data!$X:$X,1)))</f>
        <v>Current practices and challenges in industrial control organizations regarding information security incident management - Does size matter? Information security incident management in large and small industrial control organizations</v>
      </c>
      <c r="D76" s="10">
        <f>IF($A76="", "", INDEX(Data!C:C,MATCH($A76,Data!$X:$X,1)))</f>
        <v>2016</v>
      </c>
      <c r="E76" s="11" t="str">
        <f>IF($A76="","",IF(INDEX(Data!D:D,MATCH($A76,Data!$X:$X,1))="","",INDEX(Data!D:D,MATCH($A76,Data!$X:$X,1))))</f>
        <v>This paper reports on the results of an interview study that surveyed current practices regarding information security incident management in small and large distribution system operators (DSOs) in the Norwegian electric power industry. The findings indicate that current risk perception and preparedness are low, especially among small electricity distribution system operators. Further, small distribution system operators rely heavily on their suppliers should incidents occur. At the same time, small distribution system operators are confident that they can handle the worst-case scenarios. This paper documents current perceptions and discusses the extent to which they are likely to hold given the transition towards smart electric grids. Several recommendations are provided based on the findings and the accompanying discussion. In particular, small distribution system operators should strengthen the collaboration with their information technology (IT) suppliers and other small distribution system operators. Furthermore, distribution system operators in general should establish written documentation of procedures, perform preparedness exercises and improve detection capabilities in control systems. [All rights reserved Elsevier].</v>
      </c>
      <c r="F76" s="11" t="str">
        <f>IF($A76="","",IF(INDEX(Data!E:E,MATCH($A76,Data!$X:$X,1))="","",INDEX(Data!E:E,MATCH($A76,Data!$X:$X,1))))</f>
        <v>http://dx.doi.org/10.1016/j.ijcip.2015.12.003</v>
      </c>
      <c r="G76" s="36" t="str">
        <f t="shared" si="3"/>
        <v>http://dx.doi.org/10.1016/j.ijcip.2015.12.003</v>
      </c>
    </row>
    <row r="77" spans="1:7" ht="15.5" customHeight="1" x14ac:dyDescent="0.35">
      <c r="A77" s="9">
        <f t="shared" si="2"/>
        <v>73</v>
      </c>
      <c r="B77" s="10" t="str">
        <f>IF($A77="", "", INDEX(Data!A:A,MATCH($A77,Data!$X:$X,1)))</f>
        <v>Bartnes (2017)</v>
      </c>
      <c r="C77" s="11" t="str">
        <f>IF($A77="", "", INDEX(Data!B:B,MATCH($A77,Data!$X:$X,1)))</f>
        <v>Challenges in IT security preparedness exercises: A case study</v>
      </c>
      <c r="D77" s="10">
        <f>IF($A77="", "", INDEX(Data!C:C,MATCH($A77,Data!$X:$X,1)))</f>
        <v>2017</v>
      </c>
      <c r="E77" s="11" t="str">
        <f>IF($A77="","",IF(INDEX(Data!D:D,MATCH($A77,Data!$X:$X,1))="","",INDEX(Data!D:D,MATCH($A77,Data!$X:$X,1))))</f>
        <v>The electric power industry is currently implementing major technological changes in order to achieve the goal of smart grids. However, these changes are expected to increase the susceptibility of the industry to IT security incidents. IT security preparedness exercises are not commonly performed in the electric power industry, even though this industry is considered part of society's critical infrastructure. Resolving an IT security incident requires inter-departmental collaborations between various categories of personnel, and to successfully achieve this, training is required. The process of preparing a response to incidents enhances the nature of collaboration, coordination, and communication within an organization. Our objective is to understand the challenges faced when performing IT security preparedness exercises, as challenges experienced during these exercises affect the response process during a real incident. By improving the exercises, the response capabilities would be strengthened accordingly. We have designed a multiple-case study with six teams in three organizations. We collected data by performing semi-structured interviews, participant observations, and from process artifacts. We identified six main challenges involving team composition and external expert involvement, goal definition, documentation, and time management. In summary, there are many ways of conducting preparedness exercises. Therefore, organizations need to both optimize current exercise practices and experiment with new ones in order to ensure continuous learning and improvement; hence, they can be adequately prepared to respond to IT security incidents. 2016 Elsevier Ltd</v>
      </c>
      <c r="F77" s="11" t="str">
        <f>IF($A77="","",IF(INDEX(Data!E:E,MATCH($A77,Data!$X:$X,1))="","",INDEX(Data!E:E,MATCH($A77,Data!$X:$X,1))))</f>
        <v>http://dx.doi.org/10.1016/j.cose.2016.11.017</v>
      </c>
      <c r="G77" s="36" t="str">
        <f t="shared" si="3"/>
        <v>http://dx.doi.org/10.1016/j.cose.2016.11.017</v>
      </c>
    </row>
    <row r="78" spans="1:7" ht="15.5" customHeight="1" x14ac:dyDescent="0.35">
      <c r="A78" s="9">
        <f t="shared" si="2"/>
        <v>74</v>
      </c>
      <c r="B78" s="10" t="str">
        <f>IF($A78="", "", INDEX(Data!A:A,MATCH($A78,Data!$X:$X,1)))</f>
        <v>Basina (2018)</v>
      </c>
      <c r="C78" s="11" t="str">
        <f>IF($A78="", "", INDEX(Data!B:B,MATCH($A78,Data!$X:$X,1)))</f>
        <v>Brownout Based Blackout Avoidance Strategies in Smart Grids</v>
      </c>
      <c r="D78" s="10">
        <f>IF($A78="", "", INDEX(Data!C:C,MATCH($A78,Data!$X:$X,1)))</f>
        <v>2018</v>
      </c>
      <c r="E78" s="11" t="str">
        <f>IF($A78="","",IF(INDEX(Data!D:D,MATCH($A78,Data!$X:$X,1))="","",INDEX(Data!D:D,MATCH($A78,Data!$X:$X,1))))</f>
        <v/>
      </c>
      <c r="F78" s="11" t="str">
        <f>IF($A78="","",IF(INDEX(Data!E:E,MATCH($A78,Data!$X:$X,1))="","",INDEX(Data!E:E,MATCH($A78,Data!$X:$X,1))))</f>
        <v/>
      </c>
      <c r="G78" s="36" t="str">
        <f t="shared" si="3"/>
        <v/>
      </c>
    </row>
    <row r="79" spans="1:7" ht="15.5" customHeight="1" x14ac:dyDescent="0.35">
      <c r="A79" s="9">
        <f t="shared" si="2"/>
        <v>75</v>
      </c>
      <c r="B79" s="10" t="str">
        <f>IF($A79="", "", INDEX(Data!A:A,MATCH($A79,Data!$X:$X,1)))</f>
        <v>Batey (2016)</v>
      </c>
      <c r="C79" s="11" t="str">
        <f>IF($A79="", "", INDEX(Data!B:B,MATCH($A79,Data!$X:$X,1)))</f>
        <v>From calculated to real energy savings performance evaluation: an ICT-based methodology to enable meaningful do-it-yourself data collection</v>
      </c>
      <c r="D79" s="10">
        <f>IF($A79="", "", INDEX(Data!C:C,MATCH($A79,Data!$X:$X,1)))</f>
        <v>2016</v>
      </c>
      <c r="E79" s="11" t="str">
        <f>IF($A79="","",IF(INDEX(Data!D:D,MATCH($A79,Data!$X:$X,1))="","",INDEX(Data!D:D,MATCH($A79,Data!$X:$X,1))))</f>
        <v>Issue Title: IEPPEC 2014: New Perspectives from the Evaluation Community Evaluating the effectiveness of policy implementation requires measured impact data. Energy-efficiency programmes base their impact assessment on predicted performance, understandably, to know what a programme will deliver before deciding to go ahead. However, in many of the cases that we analysed, post-intervention evaluation did not include an attempt to compare predicted savings impacts with achieved savings. In spite of several good practices in amongst others in the USA, this is not uncommon. In many cases, implementation is structured around calculated savings, using economic payback times, which are then not realised. This causes the policy to fail in its long-term aim of energy efficiency, even though its short-term aims (customer uptake, investment in saving measures) were achieved. The case studies investigated in this paper identified not only political and economic reasons behind these problems but also practical limitations in collecting measured data on a large scale. Advances in social networking, connecting large numbers of people and their information together, offer a route to a solution, but one with implications and risks attached. This paper explores these themes through analysis of results produced by an in-depth policy review carried out as part of implementing agreement Task 24 (behaviour change) of the International Energy Agency (IEA) demand side management (DSM) programme. This multi-themed work is a result of an open collaborativeor socialapproach to analysis and evaluation.</v>
      </c>
      <c r="F79" s="11" t="str">
        <f>IF($A79="","",IF(INDEX(Data!E:E,MATCH($A79,Data!$X:$X,1))="","",INDEX(Data!E:E,MATCH($A79,Data!$X:$X,1))))</f>
        <v>https://search.proquest.com/docview/1803254244?accountid=14511 https://ucl-new-primo.hosted.exlibrisgroup.com/openurl/UCL/UCL_VU2?url_ver=Z39.88-2004&amp;rft_val_fmt=info:ofi/fmt:kev:mtx:journal&amp;genre=article&amp;sid=ProQ:ProQ%3Aabiglobal&amp;atitle=From+calculated+to+real+energy+savings+performance+evaluation%3A+an+ICT-based+methodology+to+enable+meaningful+do-it-yourself+data+collection&amp;title=Energy+Efficiency&amp;issn=1570646X&amp;date=2016-08-01&amp;volume=9&amp;issue=4&amp;spage=939&amp;au=Batey%2C+Matt%3BMourik%2C+Ruth&amp;isbn</v>
      </c>
      <c r="G79" s="36" t="e">
        <f t="shared" si="3"/>
        <v>#VALUE!</v>
      </c>
    </row>
    <row r="80" spans="1:7" ht="15.5" customHeight="1" x14ac:dyDescent="0.35">
      <c r="A80" s="9">
        <f t="shared" si="2"/>
        <v>76</v>
      </c>
      <c r="B80" s="10" t="str">
        <f>IF($A80="", "", INDEX(Data!A:A,MATCH($A80,Data!$X:$X,1)))</f>
        <v>Batista (2013)</v>
      </c>
      <c r="C80" s="11" t="str">
        <f>IF($A80="", "", INDEX(Data!B:B,MATCH($A80,Data!$X:$X,1)))</f>
        <v>Photovoltaic and wind energy systems monitoring and building/home energy management using ZigBee devices within a smart grid</v>
      </c>
      <c r="D80" s="10">
        <f>IF($A80="", "", INDEX(Data!C:C,MATCH($A80,Data!$X:$X,1)))</f>
        <v>2013</v>
      </c>
      <c r="E80" s="11" t="str">
        <f>IF($A80="","",IF(INDEX(Data!D:D,MATCH($A80,Data!$X:$X,1))="","",INDEX(Data!D:D,MATCH($A80,Data!$X:$X,1))))</f>
        <v>The actual electric grid was developed to offer electricity to the clients from centralized generation, so with large-scale distributed renewable generation there is an urgent need for a more flexible, reliable and smarter grid. The wireless technologies are becoming an important asset in the smart grid, particularly the ZigBee devices. These smart devices are gaining increased acceptance, not only for building and home automation, but also for energy management, efficiency optimization and metering services, being able to operate for long periods of time without maintenance needs. In this context, this paper provides new comprehensive field tests using open source tools with ZigBee technologies for monitoring photovoltaic and wind energy systems, and also for building and home energy management. Our experimental results demonstrate the proficiency of ZigBee devices applied in distributed renewable generation and smart metering systems. [All rights reserved Elsevier].</v>
      </c>
      <c r="F80" s="11" t="str">
        <f>IF($A80="","",IF(INDEX(Data!E:E,MATCH($A80,Data!$X:$X,1))="","",INDEX(Data!E:E,MATCH($A80,Data!$X:$X,1))))</f>
        <v>http://dx.doi.org/10.1016/j.energy.2012.11.002</v>
      </c>
      <c r="G80" s="36" t="str">
        <f t="shared" si="3"/>
        <v>http://dx.doi.org/10.1016/j.energy.2012.11.002</v>
      </c>
    </row>
    <row r="81" spans="1:7" ht="15.5" customHeight="1" x14ac:dyDescent="0.35">
      <c r="A81" s="9">
        <f t="shared" si="2"/>
        <v>77</v>
      </c>
      <c r="B81" s="10" t="str">
        <f>IF($A81="", "", INDEX(Data!A:A,MATCH($A81,Data!$X:$X,1)))</f>
        <v>Battarra (2016)</v>
      </c>
      <c r="C81" s="11" t="str">
        <f>IF($A81="", "", INDEX(Data!B:B,MATCH($A81,Data!$X:$X,1)))</f>
        <v>Planning in the era of Information and Communication Technologies. Discussing the "label: Smart" in South-European cities with environmental and socio-economic challenges</v>
      </c>
      <c r="D81" s="10">
        <f>IF($A81="", "", INDEX(Data!C:C,MATCH($A81,Data!$X:$X,1)))</f>
        <v>2016</v>
      </c>
      <c r="E81" s="11" t="str">
        <f>IF($A81="","",IF(INDEX(Data!D:D,MATCH($A81,Data!$X:$X,1))="","",INDEX(Data!D:D,MATCH($A81,Data!$X:$X,1))))</f>
        <v>This paper presents lessons learnt through empirical research work developed in three metropolitan cities in South Italy aimed at exploring if and how the "Smart" framework might improve urban planning in cities with lacks in planning processes. Authors argue that organized networks of citizens (such as non-profit organizations or private associations) together with networks of institutions (such as partnerships amongst municipalities or universities) are needed in order to improve the smartness of a city; technologies are framed as opportunities and supports for more inclusive and informed decision-making processes, i.e. as a tool, rather than as a goal, for effective smartness. The paper discusses the primary findings of a Research Project conducted at the Department of Civil, Architectural and Environmental Engineering (DICEA), University of Naples, titled "Smart Energy Master for the Energy Management of Territory" funded by EU.The methodology is based on the case-study method, whose sources of evidence are: quantitative indicators, archival documents, and excerpts from interviews with key stakeholders. In detail, the paper focuses on three Southern Italian cities (Reggio Calabria, Catania and Palermo), which have been clustered for similar challenges they have to face, in relation to their geographical proximity and cultural features. Findings show the twofold use of technologies for cities: on the one hand, technology may be perceived as a panacea and Smart initiatives may be isolated and episodic experiments; on the other, technologies may be critically incorporated in complex policies and initiatives aimed at regenerating urban areas holistically, and Smart initiatives may be coordinated and well-connected experiences. Authors argue that the second cases are feasible approaches for improving urban planning in challenging South-European contexts. Copyright 2015 Elsevier B.V.</v>
      </c>
      <c r="F81" s="11" t="str">
        <f>IF($A81="","",IF(INDEX(Data!E:E,MATCH($A81,Data!$X:$X,1))="","",INDEX(Data!E:E,MATCH($A81,Data!$X:$X,1))))</f>
        <v>planning</v>
      </c>
      <c r="G81" s="36" t="str">
        <f t="shared" si="3"/>
        <v>planning</v>
      </c>
    </row>
    <row r="82" spans="1:7" ht="15.5" customHeight="1" x14ac:dyDescent="0.35">
      <c r="A82" s="9">
        <f t="shared" si="2"/>
        <v>78</v>
      </c>
      <c r="B82" s="10" t="str">
        <f>IF($A82="", "", INDEX(Data!A:A,MATCH($A82,Data!$X:$X,1)))</f>
        <v>Bayod-Rujula (2017)</v>
      </c>
      <c r="C82" s="11" t="str">
        <f>IF($A82="", "", INDEX(Data!B:B,MATCH($A82,Data!$X:$X,1)))</f>
        <v>Recent developments of photovoltaics integrated with battery storage systems and related feed-in tariff policies: a review</v>
      </c>
      <c r="D82" s="10">
        <f>IF($A82="", "", INDEX(Data!C:C,MATCH($A82,Data!$X:$X,1)))</f>
        <v>2017</v>
      </c>
      <c r="E82" s="11" t="str">
        <f>IF($A82="","",IF(INDEX(Data!D:D,MATCH($A82,Data!$X:$X,1))="","",INDEX(Data!D:D,MATCH($A82,Data!$X:$X,1))))</f>
        <v>The paper presents a review of the recent developments of photovoltaics integrated with battery storage systems (PV-BESs) and related to feed-in tariff policies. The integrated photovoltaic battery systems are separately discussed in the regulatory context of Germany, Italy, Spain, United Kingdom, Australia, and Greece; the attention of this paper is focused on those integrated systems subject to incentivisation policies such as feed-in tariff. Most of the contributions reported in this paper consider already existing incentive schemes; the remaining part of the contributions proposes interesting and novel feed-in tariff schemes. All the contributions provide an important resource for carrying out further research on a new era of incentive policies in order to promote storage technologies and integrated photovoltaic battery systems in smart grids and smart cities. Recent incentive policies adopted in Germany, Italy, Spain, and Australia are also discussed.</v>
      </c>
      <c r="F82" s="11" t="str">
        <f>IF($A82="","",IF(INDEX(Data!E:E,MATCH($A82,Data!$X:$X,1))="","",INDEX(Data!E:E,MATCH($A82,Data!$X:$X,1))))</f>
        <v>http://dx.doi.org/10.1155/2017/8256139</v>
      </c>
      <c r="G82" s="36" t="str">
        <f t="shared" si="3"/>
        <v>http://dx.doi.org/10.1155/2017/8256139</v>
      </c>
    </row>
    <row r="83" spans="1:7" ht="15.5" customHeight="1" x14ac:dyDescent="0.35">
      <c r="A83" s="9">
        <f t="shared" si="2"/>
        <v>79</v>
      </c>
      <c r="B83" s="10" t="str">
        <f>IF($A83="", "", INDEX(Data!A:A,MATCH($A83,Data!$X:$X,1)))</f>
        <v>Bayram (2014)</v>
      </c>
      <c r="C83" s="11" t="str">
        <f>IF($A83="", "", INDEX(Data!B:B,MATCH($A83,Data!$X:$X,1)))</f>
        <v>A survey on communication technologies and requirements for internet of electric vehicles</v>
      </c>
      <c r="D83" s="10">
        <f>IF($A83="", "", INDEX(Data!C:C,MATCH($A83,Data!$X:$X,1)))</f>
        <v>2014</v>
      </c>
      <c r="E83" s="11" t="str">
        <f>IF($A83="","",IF(INDEX(Data!D:D,MATCH($A83,Data!$X:$X,1))="","",INDEX(Data!D:D,MATCH($A83,Data!$X:$X,1))))</f>
        <v>Abstract: Electric vehicles (EVs) are becoming a more attractive transportation option, as they offer great cost savings, decrease foreign oil dependency, and reduce carbon emissions. However, varying temporal and spatial demand patterns of EVs threatens power grid operations and its physical components. Thus, the ability of the power grid to handle the potential extra load has become a major factor in the mainstream success. In order for this integration to occur seamlessly, the power grid and the consumers need to be coordinated in harmony. In this paper, we address the critical challenges introduced by the penetration of EVs, systematically categorize the proposed frameworks for demand management, and the role of information and communication technologies in the solution process. We provide a comprehensive survey on the communication requirements, the standards and the candidate technologies towards the Internet of electric vehicles (IoEV). This survey summarizes the current state of research efforts in electric vehicle demand management and aims to shed light on the continued studies. 2014, Bayram and Papapanagiotou; licensee Springer.</v>
      </c>
      <c r="F83" s="11" t="str">
        <f>IF($A83="","",IF(INDEX(Data!E:E,MATCH($A83,Data!$X:$X,1))="","",INDEX(Data!E:E,MATCH($A83,Data!$X:$X,1))))</f>
        <v>http://dx.doi.org/10.1186/1687-1499-2014-223</v>
      </c>
      <c r="G83" s="36" t="str">
        <f t="shared" si="3"/>
        <v>http://dx.doi.org/10.1186/1687-1499-2014-223</v>
      </c>
    </row>
    <row r="84" spans="1:7" ht="15.5" customHeight="1" x14ac:dyDescent="0.35">
      <c r="A84" s="9">
        <f t="shared" si="2"/>
        <v>80</v>
      </c>
      <c r="B84" s="10" t="str">
        <f>IF($A84="", "", INDEX(Data!A:A,MATCH($A84,Data!$X:$X,1)))</f>
        <v>Beibei (2018)</v>
      </c>
      <c r="C84" s="11" t="str">
        <f>IF($A84="", "", INDEX(Data!B:B,MATCH($A84,Data!$X:$X,1)))</f>
        <v>On Reliability Analysis of Smart Grids under Topology Attacks: A Stochastic Petri Net Approach</v>
      </c>
      <c r="D84" s="10">
        <f>IF($A84="", "", INDEX(Data!C:C,MATCH($A84,Data!$X:$X,1)))</f>
        <v>2018</v>
      </c>
      <c r="E84" s="11" t="str">
        <f>IF($A84="","",IF(INDEX(Data!D:D,MATCH($A84,Data!$X:$X,1))="","",INDEX(Data!D:D,MATCH($A84,Data!$X:$X,1))))</f>
        <v/>
      </c>
      <c r="F84" s="11" t="str">
        <f>IF($A84="","",IF(INDEX(Data!E:E,MATCH($A84,Data!$X:$X,1))="","",INDEX(Data!E:E,MATCH($A84,Data!$X:$X,1))))</f>
        <v/>
      </c>
      <c r="G84" s="36" t="str">
        <f t="shared" si="3"/>
        <v/>
      </c>
    </row>
    <row r="85" spans="1:7" ht="15.5" customHeight="1" x14ac:dyDescent="0.35">
      <c r="A85" s="9">
        <f t="shared" si="2"/>
        <v>81</v>
      </c>
      <c r="B85" s="10" t="str">
        <f>IF($A85="", "", INDEX(Data!A:A,MATCH($A85,Data!$X:$X,1)))</f>
        <v>Benjamin (2019)</v>
      </c>
      <c r="C85" s="11" t="str">
        <f>IF($A85="", "", INDEX(Data!B:B,MATCH($A85,Data!$X:$X,1)))</f>
        <v>Semi-Automatic Generation and Labeling of Training Data for Non-intrusive Load Monitoring</v>
      </c>
      <c r="D85" s="10">
        <f>IF($A85="", "", INDEX(Data!C:C,MATCH($A85,Data!$X:$X,1)))</f>
        <v>2019</v>
      </c>
      <c r="E85" s="11" t="str">
        <f>IF($A85="","",IF(INDEX(Data!D:D,MATCH($A85,Data!$X:$X,1))="","",INDEX(Data!D:D,MATCH($A85,Data!$X:$X,1))))</f>
        <v/>
      </c>
      <c r="F85" s="11" t="str">
        <f>IF($A85="","",IF(INDEX(Data!E:E,MATCH($A85,Data!$X:$X,1))="","",INDEX(Data!E:E,MATCH($A85,Data!$X:$X,1))))</f>
        <v/>
      </c>
      <c r="G85" s="36" t="str">
        <f t="shared" si="3"/>
        <v/>
      </c>
    </row>
    <row r="86" spans="1:7" ht="15.5" customHeight="1" x14ac:dyDescent="0.35">
      <c r="A86" s="9">
        <f t="shared" si="2"/>
        <v>82</v>
      </c>
      <c r="B86" s="10" t="str">
        <f>IF($A86="", "", INDEX(Data!A:A,MATCH($A86,Data!$X:$X,1)))</f>
        <v>Benoî (2016)</v>
      </c>
      <c r="C86" s="11" t="str">
        <f>IF($A86="", "", INDEX(Data!B:B,MATCH($A86,Data!$X:$X,1)))</f>
        <v>Decentralized optimization of energy exchanges in an electricity microgrid</v>
      </c>
      <c r="D86" s="10">
        <f>IF($A86="", "", INDEX(Data!C:C,MATCH($A86,Data!$X:$X,1)))</f>
        <v>2016</v>
      </c>
      <c r="E86" s="11" t="str">
        <f>IF($A86="","",IF(INDEX(Data!D:D,MATCH($A86,Data!$X:$X,1))="","",INDEX(Data!D:D,MATCH($A86,Data!$X:$X,1))))</f>
        <v/>
      </c>
      <c r="F86" s="11" t="str">
        <f>IF($A86="","",IF(INDEX(Data!E:E,MATCH($A86,Data!$X:$X,1))="","",INDEX(Data!E:E,MATCH($A86,Data!$X:$X,1))))</f>
        <v/>
      </c>
      <c r="G86" s="36" t="str">
        <f t="shared" si="3"/>
        <v/>
      </c>
    </row>
    <row r="87" spans="1:7" ht="15.5" customHeight="1" x14ac:dyDescent="0.35">
      <c r="A87" s="9">
        <f t="shared" si="2"/>
        <v>83</v>
      </c>
      <c r="B87" s="10" t="str">
        <f>IF($A87="", "", INDEX(Data!A:A,MATCH($A87,Data!$X:$X,1)))</f>
        <v>Benysek (2012)</v>
      </c>
      <c r="C87" s="11" t="str">
        <f>IF($A87="", "", INDEX(Data!B:B,MATCH($A87,Data!$X:$X,1)))</f>
        <v>Electric vehicle charging infrastructure in Poland</v>
      </c>
      <c r="D87" s="10">
        <f>IF($A87="", "", INDEX(Data!C:C,MATCH($A87,Data!$X:$X,1)))</f>
        <v>2012</v>
      </c>
      <c r="E87" s="11" t="str">
        <f>IF($A87="","",IF(INDEX(Data!D:D,MATCH($A87,Data!$X:$X,1))="","",INDEX(Data!D:D,MATCH($A87,Data!$X:$X,1))))</f>
        <v>This article describes the current state of development and future direction in the market for electric vehicles in Poland, with respect to the charging infrastructure. The authors have concentrated above all on the assumptions and results of ventures to-date in this field. There has also been conducted an analysis of the influence of electric vehicle development, in part concerning the charging infrastructure, on the Polish power system. In addition, this article outlines the potential for using electric vehicle charging terminals, in developing Semi Smart systems at the level of low-voltage distribution grids. [All rights reserved Elsevier].</v>
      </c>
      <c r="F87" s="11" t="str">
        <f>IF($A87="","",IF(INDEX(Data!E:E,MATCH($A87,Data!$X:$X,1))="","",INDEX(Data!E:E,MATCH($A87,Data!$X:$X,1))))</f>
        <v>http://dx.doi.org/10.1016/j.rser.2011.07.158</v>
      </c>
      <c r="G87" s="36" t="str">
        <f t="shared" si="3"/>
        <v>http://dx.doi.org/10.1016/j.rser.2011.07.158</v>
      </c>
    </row>
    <row r="88" spans="1:7" ht="15.5" customHeight="1" x14ac:dyDescent="0.35">
      <c r="A88" s="9">
        <f t="shared" si="2"/>
        <v>84</v>
      </c>
      <c r="B88" s="10" t="str">
        <f>IF($A88="", "", INDEX(Data!A:A,MATCH($A88,Data!$X:$X,1)))</f>
        <v>Berkhout (2013)</v>
      </c>
      <c r="C88" s="11" t="str">
        <f>IF($A88="", "", INDEX(Data!B:B,MATCH($A88,Data!$X:$X,1)))</f>
        <v>Local energy systems: evaluating network effectiveness for transformation in British Columbia, Canada</v>
      </c>
      <c r="D88" s="10">
        <f>IF($A88="", "", INDEX(Data!C:C,MATCH($A88,Data!$X:$X,1)))</f>
        <v>2013</v>
      </c>
      <c r="E88" s="11" t="str">
        <f>IF($A88="","",IF(INDEX(Data!D:D,MATCH($A88,Data!$X:$X,1))="","",INDEX(Data!D:D,MATCH($A88,Data!$X:$X,1))))</f>
        <v>Local governments across the Canadian province of British Columbia have begun to implement measures to achieve energy and greenhouse gas emission reduction targets. Among these, a handful of communities have emerged as leaders, supported by a network of organisations across sectors and scales. This study uses a social network analysis approach to explore the nature and extent of this network, coupled with qualitative interview data to determine its effectiveness. The study reveals that while the network is providing important resources and information, leading governments require specific forms of support to push innovative policies and actions further. In addition, though a shared vision of integrated local energy systems is emerging across the province, the lack of a systemic integration of goals across scales has created significant legislative barriers at the local scale.</v>
      </c>
      <c r="F88" s="11" t="str">
        <f>IF($A88="","",IF(INDEX(Data!E:E,MATCH($A88,Data!$X:$X,1))="","",INDEX(Data!E:E,MATCH($A88,Data!$X:$X,1))))</f>
        <v>&lt;Go to ISI&gt;://WOS:000326502500006</v>
      </c>
      <c r="G88" s="36" t="str">
        <f t="shared" si="3"/>
        <v>&lt;Go to ISI&gt;://WOS:000326502500006</v>
      </c>
    </row>
    <row r="89" spans="1:7" ht="15.5" customHeight="1" x14ac:dyDescent="0.35">
      <c r="A89" s="9">
        <f t="shared" si="2"/>
        <v>85</v>
      </c>
      <c r="B89" s="10" t="str">
        <f>IF($A89="", "", INDEX(Data!A:A,MATCH($A89,Data!$X:$X,1)))</f>
        <v>Berry (2017)</v>
      </c>
      <c r="C89" s="11" t="str">
        <f>IF($A89="", "", INDEX(Data!B:B,MATCH($A89,Data!$X:$X,1)))</f>
        <v>Finding faults and influencing consumption: the role of in-home energy feedback displays in managing high-tech homes</v>
      </c>
      <c r="D89" s="10">
        <f>IF($A89="", "", INDEX(Data!C:C,MATCH($A89,Data!$X:$X,1)))</f>
        <v>2017</v>
      </c>
      <c r="E89" s="11" t="str">
        <f>IF($A89="","",IF(INDEX(Data!D:D,MATCH($A89,Data!$X:$X,1))="","",INDEX(Data!D:D,MATCH($A89,Data!$X:$X,1))))</f>
        <v>In the context of reducing household greenhouse gas emissions, in-home energy feedback displays have been trialled as a mechanism to assist households to monitor and change energy-use behaviour. As we move towards technology-rich zero-energy homes, the challenge of managing energy use and electricity generation systems will increase and a new role for in-home feedback displays may emerge. This paper describes the in-home display and monitoring systems installed in a near-net zero-energy residential estate and provides a summary of the energy-use data generated by the systems. It also draws on 25 in-depth interviews to discuss the residents' attitudes towards, and experiences interacting with, the in-home feedback display and energy management system. Residents describe how the feedback displays assist them to understand their end-use energy behaviour, reduce net energy use and assess whether household appliances and renewable energy systems are operating correctly. The role of energy system fault identification is highlighted by many interviewees, where the feedback displays provide the means to monitor system performance, identify system failures and maintain low-energy-use outcomes.</v>
      </c>
      <c r="F89" s="11" t="str">
        <f>IF($A89="","",IF(INDEX(Data!E:E,MATCH($A89,Data!$X:$X,1))="","",INDEX(Data!E:E,MATCH($A89,Data!$X:$X,1))))</f>
        <v>https://search.proquest.com/docview/1922826556?accountid=14511 https://ucl-new-primo.hosted.exlibrisgroup.com/openurl/UCL/UCL_VU2?url_ver=Z39.88-2004&amp;rft_val_fmt=info:ofi/fmt:kev:mtx:journal&amp;genre=article&amp;sid=ProQ:ProQ%3Aabiglobal&amp;atitle=Finding+faults+and+influencing+consumption%3A+the+role+of+in-home+energy+feedback+displays+in+managing+high-tech+homes&amp;title=Energy+Efficiency&amp;issn=1570646X&amp;date=2017-08-01&amp;volume=10&amp;issue=4&amp;spage=787&amp;au=Berry%2C+Stephen%3BWhaley%2C+David%3BSaman%2C+Wasim%3BDav</v>
      </c>
      <c r="G89" s="36" t="e">
        <f t="shared" si="3"/>
        <v>#VALUE!</v>
      </c>
    </row>
    <row r="90" spans="1:7" ht="15.5" customHeight="1" x14ac:dyDescent="0.35">
      <c r="A90" s="9">
        <f t="shared" si="2"/>
        <v>86</v>
      </c>
      <c r="B90" s="10" t="str">
        <f>IF($A90="", "", INDEX(Data!A:A,MATCH($A90,Data!$X:$X,1)))</f>
        <v>Bharathan (2015)</v>
      </c>
      <c r="C90" s="11" t="str">
        <f>IF($A90="", "", INDEX(Data!B:B,MATCH($A90,Data!$X:$X,1)))</f>
        <v>Zodiac: Organizing Large Deployment of Sensors to Create Reusable Applications for Buildings</v>
      </c>
      <c r="D90" s="10">
        <f>IF($A90="", "", INDEX(Data!C:C,MATCH($A90,Data!$X:$X,1)))</f>
        <v>2015</v>
      </c>
      <c r="E90" s="11" t="str">
        <f>IF($A90="","",IF(INDEX(Data!D:D,MATCH($A90,Data!$X:$X,1))="","",INDEX(Data!D:D,MATCH($A90,Data!$X:$X,1))))</f>
        <v/>
      </c>
      <c r="F90" s="11" t="str">
        <f>IF($A90="","",IF(INDEX(Data!E:E,MATCH($A90,Data!$X:$X,1))="","",INDEX(Data!E:E,MATCH($A90,Data!$X:$X,1))))</f>
        <v/>
      </c>
      <c r="G90" s="36" t="str">
        <f t="shared" si="3"/>
        <v/>
      </c>
    </row>
    <row r="91" spans="1:7" ht="15.5" customHeight="1" x14ac:dyDescent="0.35">
      <c r="A91" s="9">
        <f t="shared" si="2"/>
        <v>87</v>
      </c>
      <c r="B91" s="10" t="str">
        <f>IF($A91="", "", INDEX(Data!A:A,MATCH($A91,Data!$X:$X,1)))</f>
        <v>Bhela (2018)</v>
      </c>
      <c r="C91" s="11" t="str">
        <f>IF($A91="", "", INDEX(Data!B:B,MATCH($A91,Data!$X:$X,1)))</f>
        <v>Enhancing Observability in Distribution Grids Using Smart Meter Data</v>
      </c>
      <c r="D91" s="10">
        <f>IF($A91="", "", INDEX(Data!C:C,MATCH($A91,Data!$X:$X,1)))</f>
        <v>2018</v>
      </c>
      <c r="E91" s="11" t="str">
        <f>IF($A91="","",IF(INDEX(Data!D:D,MATCH($A91,Data!$X:$X,1))="","",INDEX(Data!D:D,MATCH($A91,Data!$X:$X,1))))</f>
        <v>Due to limited instrumentation, distribution grids are currently challenged by observability issues. On the other hand, smart meter data are communicated to utility operators from nodes with renewable generation and elastic demand. This paper employs grid data from metered buses toward inferring the underlying grid state. System nodes are partitioned into buses with time-varying injections that are assumed metered, and buses with relatively stationary conventional loads that are non-metered. Exploiting the variability at metered buses and the stationarity of conventional loads, the novel idea here is to solve the non-linear power flow (PF) equations jointly over consecutive time instants. By putting forth a coupled formulation of the PF problem (CPF), grid states can be recovered by metering fewer buses. An intuitive and easily verifiable rule pertaining to the locations of (non-)metered buses on the physical grid is shown to be a necessary and sufficient criterion for local observability in radial networks. To account for noisy smart meter readings, a coupled power system state estimation (CPSSE) problem is further devised. Both CPF and CPSSE tasks are tackled via augmented semi-definite program relaxations. The observability criterion along with the CPF and CPSSE solvers are numerically corroborated using randomly generated and actual solar and load data on the IEEE 34-bus benchmark feeder.</v>
      </c>
      <c r="F91" s="11" t="str">
        <f>IF($A91="","",IF(INDEX(Data!E:E,MATCH($A91,Data!$X:$X,1))="","",INDEX(Data!E:E,MATCH($A91,Data!$X:$X,1))))</f>
        <v>http://dx.doi.org/10.1109/TSG.2017.2699939</v>
      </c>
      <c r="G91" s="36" t="str">
        <f t="shared" si="3"/>
        <v>http://dx.doi.org/10.1109/TSG.2017.2699939</v>
      </c>
    </row>
    <row r="92" spans="1:7" ht="15.5" customHeight="1" x14ac:dyDescent="0.35">
      <c r="A92" s="9">
        <f t="shared" si="2"/>
        <v>88</v>
      </c>
      <c r="B92" s="10" t="str">
        <f>IF($A92="", "", INDEX(Data!A:A,MATCH($A92,Data!$X:$X,1)))</f>
        <v>Bianco (2015)</v>
      </c>
      <c r="C92" s="11" t="str">
        <f>IF($A92="", "", INDEX(Data!B:B,MATCH($A92,Data!$X:$X,1)))</f>
        <v>Enel Distribuzione projects for renewable energy sources integration in distribution grid</v>
      </c>
      <c r="D92" s="10">
        <f>IF($A92="", "", INDEX(Data!C:C,MATCH($A92,Data!$X:$X,1)))</f>
        <v>2015</v>
      </c>
      <c r="E92" s="11" t="str">
        <f>IF($A92="","",IF(INDEX(Data!D:D,MATCH($A92,Data!$X:$X,1))="","",INDEX(Data!D:D,MATCH($A92,Data!$X:$X,1))))</f>
        <v>The integration of the dispersed generation, based on constantly increasing renewable energy sources, is one of the biggest challenges of the modern distribution system operator. Enel Distribuzione, that operate the 85% of the Italian distribution grid with 33 million customers, connected more than 25 GW of dispersed generations, mainly based on renewable energy sources, in Italy up to 2013; these numbers are most impressive taking into account that the consumption peak for medium voltage and low voltage distribution networks was 40 GW during the 2007 (the period before the economical crisis and with very small dispersed generation connected). The original design of Enel Distribuzione networks is radial and does not consider interconnection of any generation with significant size. In a radial feeder, the power flows unidirectionally from a single source to the loads. The penetration of dispersed generation into the feeder can cause a flow reversal. This flow reversal violates the concept of "radial design" and has a significant impact on the operation of the feeder and, in particular, on the protection systems and on the voltage regulation. In this scenery, Enel Distribuzione implemented and is implementing several large area demonstrations to test innovative smart grid technologies, in particular for dispersed generation integration. In this paper, two of these projects are presented focusing on the innovative solutions for voltage regulation and dispersed generation dispatching. 2014 Elsevier B.V. All rights reserved.</v>
      </c>
      <c r="F92" s="11" t="str">
        <f>IF($A92="","",IF(INDEX(Data!E:E,MATCH($A92,Data!$X:$X,1))="","",INDEX(Data!E:E,MATCH($A92,Data!$X:$X,1))))</f>
        <v>http://dx.doi.org/10.1016/j.epsr.2014.07.014</v>
      </c>
      <c r="G92" s="36" t="str">
        <f t="shared" si="3"/>
        <v>http://dx.doi.org/10.1016/j.epsr.2014.07.014</v>
      </c>
    </row>
    <row r="93" spans="1:7" ht="15.5" customHeight="1" x14ac:dyDescent="0.35">
      <c r="A93" s="9">
        <f t="shared" si="2"/>
        <v>89</v>
      </c>
      <c r="B93" s="10" t="str">
        <f>IF($A93="", "", INDEX(Data!A:A,MATCH($A93,Data!$X:$X,1)))</f>
        <v>Bie (2011)</v>
      </c>
      <c r="C93" s="11" t="str">
        <f>IF($A93="", "", INDEX(Data!B:B,MATCH($A93,Data!$X:$X,1)))</f>
        <v>Review on reliability evaluation of new distribution system with micro-grid</v>
      </c>
      <c r="D93" s="10">
        <f>IF($A93="", "", INDEX(Data!C:C,MATCH($A93,Data!$X:$X,1)))</f>
        <v>2011</v>
      </c>
      <c r="E93" s="11" t="str">
        <f>IF($A93="","",IF(INDEX(Data!D:D,MATCH($A93,Data!$X:$X,1))="","",INDEX(Data!D:D,MATCH($A93,Data!$X:$X,1))))</f>
        <v>The features of distributed generation and micro-grid are described and the new research progress of micro-grid is summarized. The integration of micro-grid changes the radial topology of distribution system and causes the bidirectional power flow. The island operation of micro-grid and the uncertainty of distributed generation output power within micro-grid bring new problems to the reliability assessment of distribution system. Limitations of current researches are summarized, such as the distribution generation modeling without the interactions between micro-grid and distribution system, the islanding strategy and the load modeling, which impede the application to micro-grid. Some research topics are proposed for the reliability assessment of micro-grid and distribution system with micro-grid: reliability assessment index system of the new distribution system with micro-grid; micro-grid operation modes and operating characteristics and their influences on distribution system; reliability modeling for distributed generation and micro-grid considering their operating characteristics; reliability assessment model of distribution system with multiple power sources and its accurate and efficient algorithm.</v>
      </c>
      <c r="F93" s="11" t="str">
        <f>IF($A93="","",IF(INDEX(Data!E:E,MATCH($A93,Data!$X:$X,1))="","",INDEX(Data!E:E,MATCH($A93,Data!$X:$X,1))))</f>
        <v/>
      </c>
      <c r="G93" s="36" t="str">
        <f t="shared" si="3"/>
        <v/>
      </c>
    </row>
    <row r="94" spans="1:7" ht="15.5" customHeight="1" x14ac:dyDescent="0.35">
      <c r="A94" s="9">
        <f t="shared" si="2"/>
        <v>90</v>
      </c>
      <c r="B94" s="10" t="str">
        <f>IF($A94="", "", INDEX(Data!A:A,MATCH($A94,Data!$X:$X,1)))</f>
        <v>Biegel (2013)</v>
      </c>
      <c r="C94" s="11" t="str">
        <f>IF($A94="", "", INDEX(Data!B:B,MATCH($A94,Data!$X:$X,1)))</f>
        <v>Primary Control by ON/OFF Demand-Side Devices</v>
      </c>
      <c r="D94" s="10">
        <f>IF($A94="", "", INDEX(Data!C:C,MATCH($A94,Data!$X:$X,1)))</f>
        <v>2013</v>
      </c>
      <c r="E94" s="11" t="str">
        <f>IF($A94="","",IF(INDEX(Data!D:D,MATCH($A94,Data!$X:$X,1))="","",INDEX(Data!D:D,MATCH($A94,Data!$X:$X,1))))</f>
        <v>We consider an aggregator managing a portfolio of ON/OFF demand-side devices. The devices are able to shift consumption in time within certain energy limitations; moreover, the devices are able to measure the system frequency and switch ON and OFF accordingly. We show how the aggregator can manage the portfolio of devices to collectively provide a primary reserve delivery in an unbundled liberalized electricity market setting under current regulations. Furthermore, we formulate a binary linear optimization problem that minimizes the aggregator's cost of providing a primary reserve delivery of a given volume, and demonstrate this method on numerical examples.</v>
      </c>
      <c r="F94" s="11" t="str">
        <f>IF($A94="","",IF(INDEX(Data!E:E,MATCH($A94,Data!$X:$X,1))="","",INDEX(Data!E:E,MATCH($A94,Data!$X:$X,1))))</f>
        <v>http://dx.doi.org/10.1109/TSG.2013.2257892</v>
      </c>
      <c r="G94" s="36" t="str">
        <f t="shared" si="3"/>
        <v>http://dx.doi.org/10.1109/TSG.2013.2257892</v>
      </c>
    </row>
    <row r="95" spans="1:7" ht="15.5" customHeight="1" x14ac:dyDescent="0.35">
      <c r="A95" s="9">
        <f t="shared" si="2"/>
        <v>91</v>
      </c>
      <c r="B95" s="10" t="str">
        <f>IF($A95="", "", INDEX(Data!A:A,MATCH($A95,Data!$X:$X,1)))</f>
        <v>Binns (2014)</v>
      </c>
      <c r="C95" s="11" t="str">
        <f>IF($A95="", "", INDEX(Data!B:B,MATCH($A95,Data!$X:$X,1)))</f>
        <v>Low grade heat recovery at process sites and local energy systems</v>
      </c>
      <c r="D95" s="10">
        <f>IF($A95="", "", INDEX(Data!C:C,MATCH($A95,Data!$X:$X,1)))</f>
        <v>2014</v>
      </c>
      <c r="E95" s="11" t="str">
        <f>IF($A95="","",IF(INDEX(Data!D:D,MATCH($A95,Data!$X:$X,1))="","",INDEX(Data!D:D,MATCH($A95,Data!$X:$X,1))))</f>
        <v/>
      </c>
      <c r="F95" s="11" t="str">
        <f>IF($A95="","",IF(INDEX(Data!E:E,MATCH($A95,Data!$X:$X,1))="","",INDEX(Data!E:E,MATCH($A95,Data!$X:$X,1))))</f>
        <v>https://www.scopus.com/inward/record.uri?eid=2-s2.0-85009179832&amp;partnerID=40&amp;md5=dd181d99c35a39051b3e522f837d4b56</v>
      </c>
      <c r="G95" s="36" t="str">
        <f t="shared" si="3"/>
        <v>https://www.scopus.com/inward/record.uri?eid=2-s2.0-85009179832&amp;partnerID=40&amp;md5=dd181d99c35a39051b3e522f837d4b56</v>
      </c>
    </row>
    <row r="96" spans="1:7" ht="15.5" customHeight="1" x14ac:dyDescent="0.35">
      <c r="A96" s="9">
        <f t="shared" si="2"/>
        <v>92</v>
      </c>
      <c r="B96" s="10" t="str">
        <f>IF($A96="", "", INDEX(Data!A:A,MATCH($A96,Data!$X:$X,1)))</f>
        <v>Bird (2015)</v>
      </c>
      <c r="C96" s="11" t="str">
        <f>IF($A96="", "", INDEX(Data!B:B,MATCH($A96,Data!$X:$X,1)))</f>
        <v>The role of domestic and small and medium enterprise customers</v>
      </c>
      <c r="D96" s="10">
        <f>IF($A96="", "", INDEX(Data!C:C,MATCH($A96,Data!$X:$X,1)))</f>
        <v>2015</v>
      </c>
      <c r="E96" s="11" t="str">
        <f>IF($A96="","",IF(INDEX(Data!D:D,MATCH($A96,Data!$X:$X,1))="","",INDEX(Data!D:D,MATCH($A96,Data!$X:$X,1))))</f>
        <v>The Customer-Led Network Revolution project, funded via the Low Carbon Networks Fund, was a smart grid project led by Northern Powergrid in partnership with British Gas, Durham University, Newcastle University and EA Technology. It was designed to test a range of customer-side solutions (innovative tariffs and load control incentives) alone and in combination with networkside technology (including voltage control, real-time thermal rating and storage). The project was designed to deliver robust learning that would be applicable to a high percentage of GB networks and demographic groups. More than 13,000 domestic, SME, industrial and commercial and merchant generator customers took part in the project, which involved trialling innovative smart grid solutions on the Northern Powergrid’s electricity network and trialling novel commercial arrangements to encourage customer flexibility. Learning from the project will help distribution network operators (DNOs) find cost-effective ways to manage the introduction of low carbon technologies like solar PV, heat pumps and electric vehicles and ensure customers continue to receive a safe, secure and affordable electricity supply now, and in a low carbon future. The project tested the flexibility in the ways customers generate and use electricity and how DNOs can find ways to reduce customers’ energy costs and carbon footprint in the years to come. The project was designed to predict future loading patterns as the country moves towards a low carbon future and to research novel network and commercial tools and techniques and to establish how they can be integrated to accommodate the growth of low carbon technologies in the most efficient manner. The project trialled new network monitoring techniques to measure power flow, voltage and harmonics, trialling alternative smarter solutions that employ active network management and customer engagement to increase network capacity and/or modify load patterns and it developed new planning and design decision support tools for engineers.</v>
      </c>
      <c r="F96" s="11" t="str">
        <f>IF($A96="","",IF(INDEX(Data!E:E,MATCH($A96,Data!$X:$X,1))="","",INDEX(Data!E:E,MATCH($A96,Data!$X:$X,1))))</f>
        <v/>
      </c>
      <c r="G96" s="36" t="str">
        <f t="shared" si="3"/>
        <v/>
      </c>
    </row>
    <row r="97" spans="1:7" ht="15.5" customHeight="1" x14ac:dyDescent="0.35">
      <c r="A97" s="9">
        <f t="shared" si="2"/>
        <v>93</v>
      </c>
      <c r="B97" s="10" t="str">
        <f>IF($A97="", "", INDEX(Data!A:A,MATCH($A97,Data!$X:$X,1)))</f>
        <v>Blanchet (2015)</v>
      </c>
      <c r="C97" s="11" t="str">
        <f>IF($A97="", "", INDEX(Data!B:B,MATCH($A97,Data!$X:$X,1)))</f>
        <v>Struggle over energy transition in Berlin: How do grassroots initiatives affect local energy policy-making?</v>
      </c>
      <c r="D97" s="10">
        <f>IF($A97="", "", INDEX(Data!C:C,MATCH($A97,Data!$X:$X,1)))</f>
        <v>2015</v>
      </c>
      <c r="E97" s="11" t="str">
        <f>IF($A97="","",IF(INDEX(Data!D:D,MATCH($A97,Data!$X:$X,1))="","",INDEX(Data!D:D,MATCH($A97,Data!$X:$X,1))))</f>
        <v>This paper examines the growing role of grassroots initiatives in the governance of urban energy systems. In recent years, research has increasingly underlined the potential for sustainable innovation of community-led bottom-up actions but has at the same time underestimated their potential impact on the governance of energy systems. Based on a strategic action field framework (SAF), this paper analyses the conflicts over the remunicipalisation of Berlin's electricity grid and investigates the creation and strategic development of two grassroots initiatives as well as their interaction with the local government and the established grid operator. We argue that grassroots initiatives have an important impact on the local energy system, not just through their influence on the implementation of local energy policy but above all by their framing of a specific vision of a local energy transition. The paper discusses the scope and limits of such initiatives in an urban context. 2014 Elsevier Ltd.</v>
      </c>
      <c r="F97" s="11" t="str">
        <f>IF($A97="","",IF(INDEX(Data!E:E,MATCH($A97,Data!$X:$X,1))="","",INDEX(Data!E:E,MATCH($A97,Data!$X:$X,1))))</f>
        <v>http://dx.doi.org/10.1016/j.enpol.2014.11.001</v>
      </c>
      <c r="G97" s="36" t="str">
        <f t="shared" si="3"/>
        <v>http://dx.doi.org/10.1016/j.enpol.2014.11.001</v>
      </c>
    </row>
    <row r="98" spans="1:7" ht="15.5" customHeight="1" x14ac:dyDescent="0.35">
      <c r="A98" s="9">
        <f t="shared" si="2"/>
        <v>94</v>
      </c>
      <c r="B98" s="10" t="str">
        <f>IF($A98="", "", INDEX(Data!A:A,MATCH($A98,Data!$X:$X,1)))</f>
        <v>Blarke (2013)</v>
      </c>
      <c r="C98" s="11" t="str">
        <f>IF($A98="", "", INDEX(Data!B:B,MATCH($A98,Data!$X:$X,1)))</f>
        <v>SuperGrid or SmartGrid: Competing strategies for large-scale integration of intermittent renewables?</v>
      </c>
      <c r="D98" s="10">
        <f>IF($A98="", "", INDEX(Data!C:C,MATCH($A98,Data!$X:$X,1)))</f>
        <v>2013</v>
      </c>
      <c r="E98" s="11" t="str">
        <f>IF($A98="","",IF(INDEX(Data!D:D,MATCH($A98,Data!$X:$X,1))="","",INDEX(Data!D:D,MATCH($A98,Data!$X:$X,1))))</f>
        <v>This paper defines and compares two strategies for integrating intermittent renewables: SuperGrid and SmartGrid. While conventional energy policy suggests that these strategies may be implemented alongside each other, the paper identifies significant technological and socio-economic conflicts of interest between the two.The article identifies differences between a domestic strategy for the integration of intermittent renewables, vis-a-vis the SmartGrid, and a cross-system strategy, vis-a-vis the SuperGrid. Policy makers and transmission system operators must understand the need for both strategies to evolve in parallel, but in different territories, or with strategic integration, avoiding for one strategy to undermine the feasibility of the other. A strategic zoning strategy is introduced from which attentive societies as well as the global community stand to benefit.The analysis includes a paradigmatic case study from West Denmark which supports the hypothesis that these strategies are mutually exclusive. The case study shows that increasing cross-system transmission capacity jeopardizes the feasibility of SmartGrid technology investments.A political effort is required for establishing dedicated SmartGrid innovation zones, while also redefining infrastructure to avoid the narrow focus on grids and cables. SmartGrid Investment Trusts could be supported from reallocation of planned transmission grid investments to provide for the equitable development of SmartGrid strategies. [All rights reserved Elsevier].</v>
      </c>
      <c r="F98" s="11" t="str">
        <f>IF($A98="","",IF(INDEX(Data!E:E,MATCH($A98,Data!$X:$X,1))="","",INDEX(Data!E:E,MATCH($A98,Data!$X:$X,1))))</f>
        <v>http://dx.doi.org/10.1016/j.enpol.2013.03.039</v>
      </c>
      <c r="G98" s="36" t="str">
        <f t="shared" si="3"/>
        <v>http://dx.doi.org/10.1016/j.enpol.2013.03.039</v>
      </c>
    </row>
    <row r="99" spans="1:7" ht="15.5" customHeight="1" x14ac:dyDescent="0.35">
      <c r="A99" s="9">
        <f t="shared" si="2"/>
        <v>95</v>
      </c>
      <c r="B99" s="10" t="str">
        <f>IF($A99="", "", INDEX(Data!A:A,MATCH($A99,Data!$X:$X,1)))</f>
        <v>Boait (2019)</v>
      </c>
      <c r="C99" s="11" t="str">
        <f>IF($A99="", "", INDEX(Data!B:B,MATCH($A99,Data!$X:$X,1)))</f>
        <v>The Practice and Potential of Renewable Energy Localisation: Results from a UK Field Trial</v>
      </c>
      <c r="D99" s="10">
        <f>IF($A99="", "", INDEX(Data!C:C,MATCH($A99,Data!$X:$X,1)))</f>
        <v>2019</v>
      </c>
      <c r="E99" s="11" t="str">
        <f>IF($A99="","",IF(INDEX(Data!D:D,MATCH($A99,Data!$X:$X,1))="","",INDEX(Data!D:D,MATCH($A99,Data!$X:$X,1))))</f>
        <v>The adaptation of electricity demand to match the non-despatchable nature of renewable generation is one of the key challenges of the energy transition. We describe a UK field trial in 48 homes of an approach to this problem aimed at directly matching local supply and demand. This combined a community-based business model with social engagement and demand response technology employing both thermal and electrical energy storage. A proportion of these homes (14) were equipped with rooftop photovoltaics (PV) amounting to a total of 45 kWp; the business model enabled the remaining 34 homes to consume the electricity exported from the PV-equipped dwellings at a favourably low tariff in the context of a time-of-day tariff scheme. We report on the useful financial return achieved by all participants, their overall experience of the trial, and the proportion of local generation consumed locally. The energy storage devices were controlled, with user oversight, to respond automatically to signals indicating the availability of low cost electricity either from the photovoltaics or the time of day grid tariff. A substantial response was observed in the resulting demand profile from these controls, less so from demand scheduling methods which required regular user configuration. Finally results are reported from a follow-up fully commercial implementation of the concept showing the viability of the business model. We conclude that the sustainability of the transition to renewable energy can be strengthened with a community-oriented approach as demonstrated in the trial that supports users through technological change and improves return on investment by matching local generation and consumption.</v>
      </c>
      <c r="F99" s="11" t="str">
        <f>IF($A99="","",IF(INDEX(Data!E:E,MATCH($A99,Data!$X:$X,1))="","",INDEX(Data!E:E,MATCH($A99,Data!$X:$X,1))))</f>
        <v>https://www.mdpi.com/2071-1050/11/1/215</v>
      </c>
      <c r="G99" s="36" t="str">
        <f t="shared" si="3"/>
        <v>https://www.mdpi.com/2071-1050/11/1/215</v>
      </c>
    </row>
    <row r="100" spans="1:7" ht="15.5" customHeight="1" x14ac:dyDescent="0.35">
      <c r="A100" s="9">
        <f t="shared" si="2"/>
        <v>96</v>
      </c>
      <c r="B100" s="10" t="str">
        <f>IF($A100="", "", INDEX(Data!A:A,MATCH($A100,Data!$X:$X,1)))</f>
        <v>BohumilFrantálaDanVan (2018)</v>
      </c>
      <c r="C100" s="11" t="str">
        <f>IF($A100="", "", INDEX(Data!B:B,MATCH($A100,Data!$X:$X,1)))</f>
        <v>Spatial targeting, synergies and scale: Exploring the criteria of smart practices for siting renewable energy projects</v>
      </c>
      <c r="D100" s="10">
        <f>IF($A100="", "", INDEX(Data!C:C,MATCH($A100,Data!$X:$X,1)))</f>
        <v>2018</v>
      </c>
      <c r="E100" s="11" t="str">
        <f>IF($A100="","",IF(INDEX(Data!D:D,MATCH($A100,Data!$X:$X,1))="","",INDEX(Data!D:D,MATCH($A100,Data!$X:$X,1))))</f>
        <v>Policies and strategies to develop renewable energy and the rates of successful deployment vary from country to country. Academic literature is rife with examples of recurring problems and malpractice in the implementation of renewable energy projects. We could see each national and sectoral effort as an ‘experiment’ in the early phase of our attempted transition to a low carbon energy system. What lessons can we learn from a comparative analysis of these experiments? This paper seeks to draw generic lessons not from what has gone wrong but from national case studies that stand out in a best way. Through a European academic network, we have selected and analysed 51 ‘smart practice’ case studies of renewable energy development from 20 countries. We present the outcomes of both qualitative and quantitative analysis of these case studies (smart practice criteria) and discuss a set of generic findings concerning specific types of smart practices and problems of potential transferability of projects to other regions. With regards to policy relevance, the findings can be used for evaluating portfolios of renewable energy projects developed to date and for setting guiding principles for project design, spatial planning and consent by means of cross-national learning and fertilization.</v>
      </c>
      <c r="F100" s="11" t="str">
        <f>IF($A100="","",IF(INDEX(Data!E:E,MATCH($A100,Data!$X:$X,1))="","",INDEX(Data!E:E,MATCH($A100,Data!$X:$X,1))))</f>
        <v/>
      </c>
      <c r="G100" s="36" t="str">
        <f t="shared" si="3"/>
        <v/>
      </c>
    </row>
    <row r="101" spans="1:7" ht="15.5" customHeight="1" x14ac:dyDescent="0.35">
      <c r="A101" s="9">
        <f t="shared" si="2"/>
        <v>97</v>
      </c>
      <c r="B101" s="10" t="str">
        <f>IF($A101="", "", INDEX(Data!A:A,MATCH($A101,Data!$X:$X,1)))</f>
        <v>Bosich (2018)</v>
      </c>
      <c r="C101" s="11" t="str">
        <f>IF($A101="", "", INDEX(Data!B:B,MATCH($A101,Data!$X:$X,1)))</f>
        <v>A Stability Preserving Criterion for the Management of DC Microgrids Supplied by a Floating Bus</v>
      </c>
      <c r="D101" s="10">
        <f>IF($A101="", "", INDEX(Data!C:C,MATCH($A101,Data!$X:$X,1)))</f>
        <v>2018</v>
      </c>
      <c r="E101" s="11" t="str">
        <f>IF($A101="","",IF(INDEX(Data!D:D,MATCH($A101,Data!$X:$X,1))="","",INDEX(Data!D:D,MATCH($A101,Data!$X:$X,1))))</f>
        <v>Direct current (DC) distribution is one of the most important enabling technologies for the future development of microgrids, due to the ease of interfacing DC components (e.g., batteries, photovoltaic systems, and native DC loads) to the grid. In these power systems, the large use of controlled power converters suggests the need of a careful analysis of system stability, as it can be impaired in particular conditions. Indeed, in DC power systems, a destabilizing effect can arise due to the presence of inductor/capacitor (LC) filtering stages (installed for power quality requirements) and high-bandwidth controlled converters, behaving as constant power loads (CPLs). This issue is even more critical when the CPL is potentially fed only by the battery, causing the DC bus to be floating. In this context, Lyapunov theory constitutes a valuable method for studying the system stability of DC microgrids feeding CPLs. Such a theory demonstrates how the region of asymptotic stability (RAS) shrinks as the state of charge of the battery diminishes (i.e., as the bus voltage decreases). Once the accuracy of the RAS is validated by comparing it to the real basin of attraction (BA), numerically derived using continuation methods, a smart power management of the CPL can be proposed to preserve the system stability even in the presence of a low bus voltage. Indeed, a suitably designed criterion for limiting the load power can guarantee the invariance of RAS and BA for each equilibrium point. An electric vehicle was used herein as a particular DC microgrid for evaluating the performance derating given by the power limitation.</v>
      </c>
      <c r="F101" s="11" t="str">
        <f>IF($A101="","",IF(INDEX(Data!E:E,MATCH($A101,Data!$X:$X,1))="","",INDEX(Data!E:E,MATCH($A101,Data!$X:$X,1))))</f>
        <v>http://www.mdpi.com/2076-3417/8/11/2102 http://dx.doi.org/10.3390/app8112102</v>
      </c>
      <c r="G101" s="36" t="str">
        <f t="shared" si="3"/>
        <v>http://www.mdpi.com/2076-3417/8/11/2102 http://dx.doi.org/10.3390/app8112102</v>
      </c>
    </row>
    <row r="102" spans="1:7" ht="15.5" customHeight="1" x14ac:dyDescent="0.35">
      <c r="A102" s="9">
        <f t="shared" si="2"/>
        <v>98</v>
      </c>
      <c r="B102" s="10" t="str">
        <f>IF($A102="", "", INDEX(Data!A:A,MATCH($A102,Data!$X:$X,1)))</f>
        <v>Broberg (2016)</v>
      </c>
      <c r="C102" s="11" t="str">
        <f>IF($A102="", "", INDEX(Data!B:B,MATCH($A102,Data!$X:$X,1)))</f>
        <v>Is our everyday comfort for sale? Preferences for demand management on the electricity market</v>
      </c>
      <c r="D102" s="10">
        <f>IF($A102="", "", INDEX(Data!C:C,MATCH($A102,Data!$X:$X,1)))</f>
        <v>2016</v>
      </c>
      <c r="E102" s="11" t="str">
        <f>IF($A102="","",IF(INDEX(Data!D:D,MATCH($A102,Data!$X:$X,1))="","",INDEX(Data!D:D,MATCH($A102,Data!$X:$X,1))))</f>
        <v>In a European perspective, the electricity markets have been experiencing major changes via deregulation, new technologies and changes in the production mix. Together with the daily and seasonal peak hours on the demand side, the changing markets put pressure on increased flexibility to handle and sustain balance in the grid systems. This paper focuses on the demand side and analyzes preferences related to demand management of Swedish households' energy use. In a web-based choice experiment respondents were faced with three hypothetical electricity contracts. The choices of preferred contracts revealed preferences for attributes related to external control of heating, household electricity and information dissemination (integrity). The results show that people put a substantial value on not being controlled, illustrated by compensations up to thousands of SEK for accepting a contract characterized by external control of energy use in various dimensions. In addition, the results show that household composition, age, gender and income play a role for the perceived discomfort from the external control and information dissemination. 2015 Elsevier B.V.</v>
      </c>
      <c r="F102" s="11" t="str">
        <f>IF($A102="","",IF(INDEX(Data!E:E,MATCH($A102,Data!$X:$X,1))="","",INDEX(Data!E:E,MATCH($A102,Data!$X:$X,1))))</f>
        <v>http://dx.doi.org/10.1016/j.eneco.2015.11.005</v>
      </c>
      <c r="G102" s="36" t="str">
        <f t="shared" si="3"/>
        <v>http://dx.doi.org/10.1016/j.eneco.2015.11.005</v>
      </c>
    </row>
    <row r="103" spans="1:7" ht="15.5" customHeight="1" x14ac:dyDescent="0.35">
      <c r="A103" s="9">
        <f t="shared" si="2"/>
        <v>99</v>
      </c>
      <c r="B103" s="10" t="str">
        <f>IF($A103="", "", INDEX(Data!A:A,MATCH($A103,Data!$X:$X,1)))</f>
        <v>Brown (2018)</v>
      </c>
      <c r="C103" s="11" t="str">
        <f>IF($A103="", "", INDEX(Data!B:B,MATCH($A103,Data!$X:$X,1)))</f>
        <v>Smart grid governance: An international review of evolving policy issues and innovations</v>
      </c>
      <c r="D103" s="10">
        <f>IF($A103="", "", INDEX(Data!C:C,MATCH($A103,Data!$X:$X,1)))</f>
        <v>2018</v>
      </c>
      <c r="E103" s="11" t="str">
        <f>IF($A103="","",IF(INDEX(Data!D:D,MATCH($A103,Data!$X:$X,1))="","",INDEX(Data!D:D,MATCH($A103,Data!$X:$X,1))))</f>
        <v>The electric power systems of many industrialized nations are challenged by the need to accommodate distributed renewable generation, increasing demands of a digital society, growing threats to infrastructure security, and concerns over global climate disruption. The smart gridwith a two-way flow of electricity and information between utilities and consumerscan help address these challenges, but various financial, regulatory, and technical obstacles hinder its rapid deployment. An overview of experiences with smart grids policies in pioneering countries shows that many governments have designed interventions to overcome these barriers and to facilitate grid modernization. Smart grid policies include a new generation of regulations and finance models such as regulatory targets, requirements for data security and privacy, renewable energy credits, and various interconnection tariffs and utility subsidies. This article is categorized under: Energy Infrastructure Economics and Policy Energy Policy and Planning Economics and Policy Energy Infrastructure Climate and Environment. 2018 Wiley Periodicals, Inc.</v>
      </c>
      <c r="F103" s="11" t="str">
        <f>IF($A103="","",IF(INDEX(Data!E:E,MATCH($A103,Data!$X:$X,1))="","",INDEX(Data!E:E,MATCH($A103,Data!$X:$X,1))))</f>
        <v>http://dx.doi.org/10.1002/wene.290</v>
      </c>
      <c r="G103" s="36" t="str">
        <f t="shared" si="3"/>
        <v>http://dx.doi.org/10.1002/wene.290</v>
      </c>
    </row>
    <row r="104" spans="1:7" ht="15.5" customHeight="1" x14ac:dyDescent="0.35">
      <c r="A104" s="9">
        <f t="shared" si="2"/>
        <v>100</v>
      </c>
      <c r="B104" s="10" t="str">
        <f>IF($A104="", "", INDEX(Data!A:A,MATCH($A104,Data!$X:$X,1)))</f>
        <v>Brown (2019)</v>
      </c>
      <c r="C104" s="11" t="str">
        <f>IF($A104="", "", INDEX(Data!B:B,MATCH($A104,Data!$X:$X,1)))</f>
        <v>The responses of older adults to smart energy monitors</v>
      </c>
      <c r="D104" s="10">
        <f>IF($A104="", "", INDEX(Data!C:C,MATCH($A104,Data!$X:$X,1)))</f>
        <v>2019</v>
      </c>
      <c r="E104" s="11" t="str">
        <f>IF($A104="","",IF(INDEX(Data!D:D,MATCH($A104,Data!$X:$X,1))="","",INDEX(Data!D:D,MATCH($A104,Data!$X:$X,1))))</f>
        <v>By 2020, every UK household has the option to have a Smart Energy Monitor (SEM) installed, displaying electricity consumption monetarily. The success of the £11 billion scheme in enabling people to reduce energy consumption is questioned amongst researchers and relatively little is known about older adults' (60 + years) responses to SEMs. This paper explores older adult responses to SEM feedback and compares them to those of younger-middle aged adults (25–59 years). A qualitative, interpretative methodology was used with participants from 20 households recording their SEM experiences during one month through a diary, and post-study semi-structured interview allowing methodological triangulation. Data analysis indicated that older adults were generally more aware of their energy use pre-SEM and practiced energy saving behaviours learnt from upbringing. This appeared to result in negligible positive benefits and low engagement with the device. Other limiting factors included lack of technical skills and confidence, and the risk of losing the comfort and convenience of using electrical appliances. The device also triggered negative emotions and depression amongst some older adults surrounding electricity usage, potentially leading to dangerously cold homes. Consequently, the scheme's appropriateness is questioned, especially for older adults, and improvements are suggested for SEMs and the scheme.</v>
      </c>
      <c r="F104" s="11" t="str">
        <f>IF($A104="","",IF(INDEX(Data!E:E,MATCH($A104,Data!$X:$X,1))="","",INDEX(Data!E:E,MATCH($A104,Data!$X:$X,1))))</f>
        <v>https://search.proquest.com/docview/2253846786?accountid=14511 https://ucl-new-primo.hosted.exlibrisgroup.com/openurl/UCL/UCL_VU2?url_ver=Z39.88-2004&amp;rft_val_fmt=info:ofi/fmt:kev:mtx:journal&amp;genre=article&amp;sid=ProQ:ProQ%3Aabiglobal&amp;atitle=The+responses+of+older+adults+to+smart+energy+monitors&amp;title=Energy+Policy&amp;issn=03014215&amp;date=2019-07-01&amp;volume=130&amp;issue=&amp;spage=218&amp;au=Brown%2C+Christopher+J%3BMarkusson%2C+Nils&amp;isbn=&amp;jtitle=Energy+Policy&amp;btitle=&amp;rft_id=info:eric/&amp;rft_id=info:doi/10.1016%2Fj.e</v>
      </c>
      <c r="G104" s="36" t="e">
        <f t="shared" si="3"/>
        <v>#VALUE!</v>
      </c>
    </row>
    <row r="105" spans="1:7" ht="15.5" customHeight="1" x14ac:dyDescent="0.35">
      <c r="A105" s="9">
        <f t="shared" si="2"/>
        <v>101</v>
      </c>
      <c r="B105" s="10" t="str">
        <f>IF($A105="", "", INDEX(Data!A:A,MATCH($A105,Data!$X:$X,1)))</f>
        <v>Buffa (2019)</v>
      </c>
      <c r="C105" s="11" t="str">
        <f>IF($A105="", "", INDEX(Data!B:B,MATCH($A105,Data!$X:$X,1)))</f>
        <v>5th generation district heating and cooling systems: A review of existing cases in Europe</v>
      </c>
      <c r="D105" s="10">
        <f>IF($A105="", "", INDEX(Data!C:C,MATCH($A105,Data!$X:$X,1)))</f>
        <v>2019</v>
      </c>
      <c r="E105" s="11" t="str">
        <f>IF($A105="","",IF(INDEX(Data!D:D,MATCH($A105,Data!$X:$X,1))="","",INDEX(Data!D:D,MATCH($A105,Data!$X:$X,1))))</f>
        <v>This article investigates 40 thermal networks in operation in Europe that are able to cover both the heating and cooling demands of buildings by means of distributed heat pumps installed at the customer substations. The technology of thermal networks that work at a temperature close to the ground, can strongly contribute to the decarbonisation of the heating and cooling sector and furthermore exploit a multitude of low temperature heat sources. Nevertheless, the nomenclature used in literature shows that misinterpretations could easily result when comparing the different concepts of thermal networks that operate at a temperature level lower than traditional district heating. The scope of this work is to revise the definitions encountered and to introduce an unambiguous definition of Fifth-Generation District Heating and Cooling networks. A drawback-benefit analysis is presented to identify the pros and cons of such technology. The survey on the current networks shows that on average three Fifth-Generation District Heating and Cooling systems per year have entered the heating and cooling market in the last decade. Pioneer countries in such technology are Germany and Switzerland. For some networks, the assessed Linear Heating Power Demand Density results are lower than the feasibility threshold adopted in traditional district heating. High performances and low non-renewable primary energy factors are achieved in systems that exploit a very high share of renewable or urban excess heat sources. With respect to traditional district heating, the surveyed pumping energy consumptions result one order of magnitude higher, whereas the implemented control strategies can be completely different, leading the network temperature to float freely. © 2019 The Authors</v>
      </c>
      <c r="F105" s="11" t="str">
        <f>IF($A105="","",IF(INDEX(Data!E:E,MATCH($A105,Data!$X:$X,1))="","",INDEX(Data!E:E,MATCH($A105,Data!$X:$X,1))))</f>
        <v>https://www.scopus.com/inward/record.uri?eid=2-s2.0-85061147701&amp;doi=10.1016%2fj.rser.2018.12.059&amp;partnerID=40&amp;md5=d8067b6f98efaec199fcf383a2760942</v>
      </c>
      <c r="G105" s="36" t="str">
        <f t="shared" si="3"/>
        <v>https://www.scopus.com/inward/record.uri?eid=2-s2.0-85061147701&amp;doi=10.1016%2fj.rser.2018.12.059&amp;partnerID=40&amp;md5=d8067b6f98efaec199fcf383a2760942</v>
      </c>
    </row>
    <row r="106" spans="1:7" ht="15.5" customHeight="1" x14ac:dyDescent="0.35">
      <c r="A106" s="9">
        <f t="shared" si="2"/>
        <v>102</v>
      </c>
      <c r="B106" s="10" t="str">
        <f>IF($A106="", "", INDEX(Data!A:A,MATCH($A106,Data!$X:$X,1)))</f>
        <v>Bulkeley (2016)</v>
      </c>
      <c r="C106" s="11" t="str">
        <f>IF($A106="", "", INDEX(Data!B:B,MATCH($A106,Data!$X:$X,1)))</f>
        <v>Making a smart city for the smart grid? The urban material politics of actualising smart electricity networks</v>
      </c>
      <c r="D106" s="10">
        <f>IF($A106="", "", INDEX(Data!C:C,MATCH($A106,Data!$X:$X,1)))</f>
        <v>2016</v>
      </c>
      <c r="E106" s="11" t="str">
        <f>IF($A106="","",IF(INDEX(Data!D:D,MATCH($A106,Data!$X:$X,1))="","",INDEX(Data!D:D,MATCH($A106,Data!$X:$X,1))))</f>
        <v>In a growing debate about the smart city, considerations of the ways in which urban infrastructures and their materialities are being reconfigured and contested remain in the shadows of analyses which have been primarily concerned with the management and flow of digitalisation and big data in pursuit of new logics for economic growth. In this paper, we examine the ways in which the ‘smart city’ is being put to work for different ends and through different means. We argue that the co-constitution of the urban as a site for carbon governance and a place where smart energy systems are developed is leading to novel forms of governmental intervention operating at the conjunction of the grid and the city. We seek to move beyond examining the rationales and discourses of such interventions to engage with the ways in which they are actualised in and through particular urban conditions in order to draw attention to their material politics. In so doing, we argue that the urban is not a mere backdrop to transitions in electricity provision and use but central to its politics, while electricity is also critical to the ways in which we should understand the politics of urbanism. © 2016, © The Author(s) 2016.</v>
      </c>
      <c r="F106" s="11" t="str">
        <f>IF($A106="","",IF(INDEX(Data!E:E,MATCH($A106,Data!$X:$X,1))="","",INDEX(Data!E:E,MATCH($A106,Data!$X:$X,1))))</f>
        <v>energy governance</v>
      </c>
      <c r="G106" s="36" t="str">
        <f t="shared" si="3"/>
        <v>energy governance</v>
      </c>
    </row>
    <row r="107" spans="1:7" ht="15.5" customHeight="1" x14ac:dyDescent="0.35">
      <c r="A107" s="9">
        <f t="shared" si="2"/>
        <v>103</v>
      </c>
      <c r="B107" s="10" t="str">
        <f>IF($A107="", "", INDEX(Data!A:A,MATCH($A107,Data!$X:$X,1)))</f>
        <v>Bulut (2015)</v>
      </c>
      <c r="C107" s="11" t="str">
        <f>IF($A107="", "", INDEX(Data!B:B,MATCH($A107,Data!$X:$X,1)))</f>
        <v>Buildings in the future energy system - Perspectives of the Swedish energy and buildings sectors on current energy challenges</v>
      </c>
      <c r="D107" s="10">
        <f>IF($A107="", "", INDEX(Data!C:C,MATCH($A107,Data!$X:$X,1)))</f>
        <v>2015</v>
      </c>
      <c r="E107" s="11" t="str">
        <f>IF($A107="","",IF(INDEX(Data!D:D,MATCH($A107,Data!$X:$X,1))="","",INDEX(Data!D:D,MATCH($A107,Data!$X:$X,1))))</f>
        <v>Buildings are expected to play a key role in the development and operation of future smart energy systems through real-time energy trade, energy demand flexibility, self-generation of electricity, and energy storage capabilities. Shifting the role of buildings from passive consumers to active players in the energy networks, however, may require closer cooperation between the energy and buildings sectors than there is today. Based on 23 semi-structured interviews and a web survey answered by key stakeholders, this study presents the views of the energy and buildings sectors on the current energy challenges in a comparative approach. Despite conflicting viewpoints on some of the issues, the energy and buildings sectors have similar perspectives on many of the current energy challenges. Reducing CO2 emissions is a shared concern between the energy and buildings sectors that can serve as a departure point for inter-sectoral cooperation for carbon-reducing developments, including the deployment of smart energy systems. The prominent energy challenges were identified to be related to low flexibilities in energy supply and use, which limit mutually beneficial cases, and hence cooperation, between the energy and buildings sectors today. © 2015 Elsevier B.V.</v>
      </c>
      <c r="F107" s="11" t="str">
        <f>IF($A107="","",IF(INDEX(Data!E:E,MATCH($A107,Data!$X:$X,1))="","",INDEX(Data!E:E,MATCH($A107,Data!$X:$X,1))))</f>
        <v>https://www.scopus.com/inward/record.uri?eid=2-s2.0-84940531990&amp;doi=10.1016%2fj.enbuild.2015.08.027&amp;partnerID=40&amp;md5=bf7b068a38d76d5f3d90649ac7ee3be2</v>
      </c>
      <c r="G107" s="36" t="str">
        <f t="shared" si="3"/>
        <v>https://www.scopus.com/inward/record.uri?eid=2-s2.0-84940531990&amp;doi=10.1016%2fj.enbuild.2015.08.027&amp;partnerID=40&amp;md5=bf7b068a38d76d5f3d90649ac7ee3be2</v>
      </c>
    </row>
    <row r="108" spans="1:7" ht="15.5" customHeight="1" x14ac:dyDescent="0.35">
      <c r="A108" s="9">
        <f t="shared" si="2"/>
        <v>104</v>
      </c>
      <c r="B108" s="10" t="str">
        <f>IF($A108="", "", INDEX(Data!A:A,MATCH($A108,Data!$X:$X,1)))</f>
        <v>Buza (2014)</v>
      </c>
      <c r="C108" s="11" t="str">
        <f>IF($A108="", "", INDEX(Data!B:B,MATCH($A108,Data!$X:$X,1)))</f>
        <v>CryPLH: Protecting smart energy systems from targeted attacks with a PLC honeypot</v>
      </c>
      <c r="D108" s="10">
        <f>IF($A108="", "", INDEX(Data!C:C,MATCH($A108,Data!$X:$X,1)))</f>
        <v>2014</v>
      </c>
      <c r="E108" s="11" t="str">
        <f>IF($A108="","",IF(INDEX(Data!D:D,MATCH($A108,Data!$X:$X,1))="","",INDEX(Data!D:D,MATCH($A108,Data!$X:$X,1))))</f>
        <v>Smart grids consist of suppliers, consumers, and other parts. The main suppliers are normally supervised by industrial control systems. These systems rely on programmable logic controllers (PLCs) to control industrial processes and communicate with the supervisory system. Until recently, industrial operators relied on the assumption that these PLCs are isolated from the online world and hence cannot be the target of attacks. Recent events, such as the infamous Stuxnet attack [15] directed the attention of the security and control system community to the vulnerabilities of control system elements, such as PLCs. In this paper, we design and implement the Crysys PLC honeypot (CryPLH) system to detect targeted attacks against industrial control systems. This PLC honeypot can be implemented as part of a larger security monitoring system. Our honeypot implementation improves upon existing solutions in several aspects: most importantly in level of interaction and ease of configuration. Results of an evaluation show that our honeypot is largely indistinguishable from a real device from the attacker’s perspective. As a collateral of our analysis, we were able to identify some security issues in the real PLC device we tested and implemented specific firewall rules to protect the device from targeted attacks. © Springer International Publishing Switzerland 2014.</v>
      </c>
      <c r="F108" s="11" t="str">
        <f>IF($A108="","",IF(INDEX(Data!E:E,MATCH($A108,Data!$X:$X,1))="","",INDEX(Data!E:E,MATCH($A108,Data!$X:$X,1))))</f>
        <v>https://www.scopus.com/inward/record.uri?eid=2-s2.0-84927640606&amp;doi=10.1007%2f978-3-319-10329-7_12&amp;partnerID=40&amp;md5=9a001d992cc7365f563efb0de77d3c9d</v>
      </c>
      <c r="G108" s="36" t="str">
        <f t="shared" si="3"/>
        <v>https://www.scopus.com/inward/record.uri?eid=2-s2.0-84927640606&amp;doi=10.1007%2f978-3-319-10329-7_12&amp;partnerID=40&amp;md5=9a001d992cc7365f563efb0de77d3c9d</v>
      </c>
    </row>
    <row r="109" spans="1:7" ht="15.5" customHeight="1" x14ac:dyDescent="0.35">
      <c r="A109" s="9">
        <f t="shared" si="2"/>
        <v>105</v>
      </c>
      <c r="B109" s="10" t="str">
        <f>IF($A109="", "", INDEX(Data!A:A,MATCH($A109,Data!$X:$X,1)))</f>
        <v>Byungho (2016)</v>
      </c>
      <c r="C109" s="11" t="str">
        <f>IF($A109="", "", INDEX(Data!B:B,MATCH($A109,Data!$X:$X,1)))</f>
        <v>Cascading attacks against smart grid using control command disaggregation and services</v>
      </c>
      <c r="D109" s="10">
        <f>IF($A109="", "", INDEX(Data!C:C,MATCH($A109,Data!$X:$X,1)))</f>
        <v>2016</v>
      </c>
      <c r="E109" s="11" t="str">
        <f>IF($A109="","",IF(INDEX(Data!D:D,MATCH($A109,Data!$X:$X,1))="","",INDEX(Data!D:D,MATCH($A109,Data!$X:$X,1))))</f>
        <v xml:space="preserve"> In this paper, we propose new types of cascading attacks against smart grid that use control command disaggregation and core smart grid services. Although there have been tremendous research efforts in injection attacks against the smart grid, to our knowledge most studies focus on false meter data injection, and false command and false feedback injection attacks have been scarcely investigated. In addition, control command disaggregation has not been addressed from a security point of view, in spite of the fact that it is becoming one of core concepts in the smart grid and hence analysing its security implications is crucial to the smart grid security. Our cascading attacks use false control command, false feedback or false meter data injection, and cascade the effects of such injections throughout the smart grid subsystems and components. Our analysis and evaluation results show that the proposed attacks can cause serious service disruptions in the smart grid. The evaluation has been performed on a widely used smart grid simulation platform.</v>
      </c>
      <c r="F109" s="11" t="str">
        <f>IF($A109="","",IF(INDEX(Data!E:E,MATCH($A109,Data!$X:$X,1))="","",INDEX(Data!E:E,MATCH($A109,Data!$X:$X,1))))</f>
        <v/>
      </c>
      <c r="G109" s="36" t="str">
        <f t="shared" si="3"/>
        <v/>
      </c>
    </row>
    <row r="110" spans="1:7" ht="15.5" customHeight="1" x14ac:dyDescent="0.35">
      <c r="A110" s="9">
        <f t="shared" si="2"/>
        <v>106</v>
      </c>
      <c r="B110" s="10" t="str">
        <f>IF($A110="", "", INDEX(Data!A:A,MATCH($A110,Data!$X:$X,1)))</f>
        <v>Cagnano (2017)</v>
      </c>
      <c r="C110" s="11" t="str">
        <f>IF($A110="", "", INDEX(Data!B:B,MATCH($A110,Data!$X:$X,1)))</f>
        <v>Prince Electrical Energy Systems Lab: A pilot project for smart microgrids</v>
      </c>
      <c r="D110" s="10">
        <f>IF($A110="", "", INDEX(Data!C:C,MATCH($A110,Data!$X:$X,1)))</f>
        <v>2017</v>
      </c>
      <c r="E110" s="11" t="str">
        <f>IF($A110="","",IF(INDEX(Data!D:D,MATCH($A110,Data!$X:$X,1))="","",INDEX(Data!D:D,MATCH($A110,Data!$X:$X,1))))</f>
        <v>The aim of this paper is to define an organized approach for improving the economic, reliable and secure operation of microgrids operating either in the On-grid or in the Off-grid. According to this methodological approach, a microgrid can be operated into five Operating Modes and five Transitions. Proper management of each of them has been examined and implemented on the existing microgrid developed at the Prince Electrical Energy System Lab of the Polytechnic of Bari. This microgrid can be considered a hard test bed for dynamic stability studies since it is an inertialess system. 2017 Elsevier B.V.</v>
      </c>
      <c r="F110" s="11" t="str">
        <f>IF($A110="","",IF(INDEX(Data!E:E,MATCH($A110,Data!$X:$X,1))="","",INDEX(Data!E:E,MATCH($A110,Data!$X:$X,1))))</f>
        <v>http://dx.doi.org/10.1016/j.epsr.2017.03.011</v>
      </c>
      <c r="G110" s="36" t="str">
        <f t="shared" si="3"/>
        <v>http://dx.doi.org/10.1016/j.epsr.2017.03.011</v>
      </c>
    </row>
    <row r="111" spans="1:7" ht="15.5" customHeight="1" x14ac:dyDescent="0.35">
      <c r="A111" s="9">
        <f t="shared" si="2"/>
        <v>107</v>
      </c>
      <c r="B111" s="10" t="str">
        <f>IF($A111="", "", INDEX(Data!A:A,MATCH($A111,Data!$X:$X,1)))</f>
        <v>Cai (2019)</v>
      </c>
      <c r="C111" s="11" t="str">
        <f>IF($A111="", "", INDEX(Data!B:B,MATCH($A111,Data!$X:$X,1)))</f>
        <v>Distributed Robust Hierarchical Power Sharing Control of Grid-Connected Spatially Concentrated AC Microgrid</v>
      </c>
      <c r="D111" s="10">
        <f>IF($A111="", "", INDEX(Data!C:C,MATCH($A111,Data!$X:$X,1)))</f>
        <v>2019</v>
      </c>
      <c r="E111" s="11" t="str">
        <f>IF($A111="","",IF(INDEX(Data!D:D,MATCH($A111,Data!$X:$X,1))="","",INDEX(Data!D:D,MATCH($A111,Data!$X:$X,1))))</f>
        <v>This paper considers the power sharing problem for a grid-connected ac microgrid containing a cluster of spatially concentrated dispatchable distributed generators (DDGs), which are supposed to share the desired power demand according to some prespecified power sharing base. The power sharing problem is formulated as a tracking problem for an interconnected leader-follower multiagent system, which is solved by a novel distributed robust hierarchical control scheme. The proposed control scheme consists of two control levels, i.e., the secondary control and the primary control. The secondary control operates in a slow time scale, where each DDG exchanges information with its neighbors over the communication network to reach a global synchronous signal, according to which the local reference power output for each DDG is determined in proportion to its power sharing base. The primary control operates in a fast time scale, where local robust controller is designed to achieve local reference power output tracking in the presence of uncertain system parameters. It is proven that power sharing for all the DDGs can be achieved autonomously under the proposed control scheme, which is evaluated by comprehensive case studies. 1993-2012 IEEE.</v>
      </c>
      <c r="F111" s="11" t="str">
        <f>IF($A111="","",IF(INDEX(Data!E:E,MATCH($A111,Data!$X:$X,1))="","",INDEX(Data!E:E,MATCH($A111,Data!$X:$X,1))))</f>
        <v>http://dx.doi.org/10.1109/TCST.2017.2789182</v>
      </c>
      <c r="G111" s="36" t="str">
        <f t="shared" si="3"/>
        <v>http://dx.doi.org/10.1109/TCST.2017.2789182</v>
      </c>
    </row>
    <row r="112" spans="1:7" ht="15.5" customHeight="1" x14ac:dyDescent="0.35">
      <c r="A112" s="9">
        <f t="shared" si="2"/>
        <v>108</v>
      </c>
      <c r="B112" s="10" t="str">
        <f>IF($A112="", "", INDEX(Data!A:A,MATCH($A112,Data!$X:$X,1)))</f>
        <v>Camacho (2016)</v>
      </c>
      <c r="C112" s="11" t="str">
        <f>IF($A112="", "", INDEX(Data!B:B,MATCH($A112,Data!$X:$X,1)))</f>
        <v>Tests de recharge rapide et intelligente de batteries pour voitures electriques utilisant des energies renouvelables</v>
      </c>
      <c r="D112" s="10">
        <f>IF($A112="", "", INDEX(Data!C:C,MATCH($A112,Data!$X:$X,1)))</f>
        <v>2016</v>
      </c>
      <c r="E112" s="11" t="str">
        <f>IF($A112="","",IF(INDEX(Data!D:D,MATCH($A112,Data!$X:$X,1))="","",INDEX(Data!D:D,MATCH($A112,Data!$X:$X,1))))</f>
        <v>Electric Vehicles (EV) technologies are still relatively new and under strong development. Although some standardized solutions are being promoted and becoming a new trend, there is an outstanding need for common platforms and sharing of knowledge and core technologies. This paper presents the development of a test platform, including three Li-ion batteries designed for EV applications, and three associated bi-directional power converters, for testing impacts on different advanced loadings of EV batteries. Different charging algorithms/profiles have been tested, including constant current and power, and forced and pulsed power. The aim of the tests has been to study the impact of smart charging and fast charging on the power system, on the battery state of health and degradation, and to find out the limitations of the batteries for a Smart Grid. The paper outlines the advantages and disadvantages of both tests in terms of regulation of the aggregated local power, power capacity and the power exchange with the grid. The smart charging tests performed have demonstrated that even with a simple control algorithm, without any forecasting, it is possible to provide the required charging and at the same time the power system services, reducing the peak power and the energy losses in the power connection line of the power exchange with the national grid. O.M.F.Camacho and L. Mihet-popa, published by IFP Energies nouvelles, 2014.</v>
      </c>
      <c r="F112" s="11" t="str">
        <f>IF($A112="","",IF(INDEX(Data!E:E,MATCH($A112,Data!$X:$X,1))="","",INDEX(Data!E:E,MATCH($A112,Data!$X:$X,1))))</f>
        <v>http://dx.doi.org/10.2516/ogst/2014001</v>
      </c>
      <c r="G112" s="36" t="str">
        <f t="shared" si="3"/>
        <v>http://dx.doi.org/10.2516/ogst/2014001</v>
      </c>
    </row>
    <row r="113" spans="1:7" ht="15.5" customHeight="1" x14ac:dyDescent="0.35">
      <c r="A113" s="9">
        <f t="shared" si="2"/>
        <v>109</v>
      </c>
      <c r="B113" s="10" t="str">
        <f>IF($A113="", "", INDEX(Data!A:A,MATCH($A113,Data!$X:$X,1)))</f>
        <v>Cambini (2016)</v>
      </c>
      <c r="C113" s="11" t="str">
        <f>IF($A113="", "", INDEX(Data!B:B,MATCH($A113,Data!$X:$X,1)))</f>
        <v>Market and regulatory factors influencing smart-grid investment in Europe: evidence from pilot projects and implications for reform</v>
      </c>
      <c r="D113" s="10">
        <f>IF($A113="", "", INDEX(Data!C:C,MATCH($A113,Data!$X:$X,1)))</f>
        <v>2016</v>
      </c>
      <c r="E113" s="11" t="str">
        <f>IF($A113="","",IF(INDEX(Data!D:D,MATCH($A113,Data!$X:$X,1))="","",INDEX(Data!D:D,MATCH($A113,Data!$X:$X,1))))</f>
        <v>Electricity distribution system operators (DSOs) are expected to invest heavily in system innovation in the form of smart grids (SG) in order to help achieve energy policy goals. In this context, regulatory reforms to spur DSOs investments are considered a policy priority. Based on a review of the European regulatory status and using a dataset of 459 innovative SG projects, this study focuses on market and regulatory factors and performs a series of statistical tests to investigate how the different factor levels affecting SG investments in Europe. The results show that (1) lower market concentration in the electricity distribution sector (2) the use of incentive-based regulatory schemes; and (3) the adoption of innovation-stimulus mechanisms are key enablers of SG investments. [All rights reserved Elsevier].</v>
      </c>
      <c r="F113" s="11" t="str">
        <f>IF($A113="","",IF(INDEX(Data!E:E,MATCH($A113,Data!$X:$X,1))="","",INDEX(Data!E:E,MATCH($A113,Data!$X:$X,1))))</f>
        <v>http://dx.doi.org/10.1016/j.jup.2016.03.003</v>
      </c>
      <c r="G113" s="36" t="str">
        <f t="shared" si="3"/>
        <v>http://dx.doi.org/10.1016/j.jup.2016.03.003</v>
      </c>
    </row>
    <row r="114" spans="1:7" ht="15.5" customHeight="1" x14ac:dyDescent="0.35">
      <c r="A114" s="9">
        <f t="shared" si="2"/>
        <v>110</v>
      </c>
      <c r="B114" s="10" t="str">
        <f>IF($A114="", "", INDEX(Data!A:A,MATCH($A114,Data!$X:$X,1)))</f>
        <v>Carillo-Aparicio (2013)</v>
      </c>
      <c r="C114" s="11" t="str">
        <f>IF($A114="", "", INDEX(Data!B:B,MATCH($A114,Data!$X:$X,1)))</f>
        <v>SmartCity Malaga, a real-living lab and its adaptation to electric vehicles in cities</v>
      </c>
      <c r="D114" s="10">
        <f>IF($A114="", "", INDEX(Data!C:C,MATCH($A114,Data!$X:$X,1)))</f>
        <v>2013</v>
      </c>
      <c r="E114" s="11" t="str">
        <f>IF($A114="","",IF(INDEX(Data!D:D,MATCH($A114,Data!$X:$X,1))="","",INDEX(Data!D:D,MATCH($A114,Data!$X:$X,1))))</f>
        <v>The new energy requirements that will be necessary in the coming years will demand a change in the current paradigm of electricity grids. The need to integrate a higher level of renewable resources to achieve the objectives set by the EU (the famous 20-20-20), flattening the load curve, the imminent arrival of electric vehicles, and the possibility of actively controlling all devices connected to a grid, are some examples of these new challenges. In order to maintain the stability of the distribution network, all medium-voltage lines in the city of Malaga (Spain) have been analyzed and modeled over the past five years, to optimize electric-vehicle charging with the use of available energy during the night valley using pricing signal, control of the electric vehicle charging manager and signals from the Distribution Company, with regard to grid availability (vehicle-charging posts) and available energy. The project has developed new management, control and integration systems for all elements of consumption, production and energy storage over the distribution network. All deployment within the SmartCity Malaga Project of ENDESA includes smartmeters for all customers and new automation and communication systems over the grid connected by a broadband Power Line Communication network. [All rights reserved Elsevier].</v>
      </c>
      <c r="F114" s="11" t="str">
        <f>IF($A114="","",IF(INDEX(Data!E:E,MATCH($A114,Data!$X:$X,1))="","",INDEX(Data!E:E,MATCH($A114,Data!$X:$X,1))))</f>
        <v>http://dx.doi.org/10.1016/j.enpol.2013.07.125</v>
      </c>
      <c r="G114" s="36" t="str">
        <f t="shared" si="3"/>
        <v>http://dx.doi.org/10.1016/j.enpol.2013.07.125</v>
      </c>
    </row>
    <row r="115" spans="1:7" ht="15.5" customHeight="1" x14ac:dyDescent="0.35">
      <c r="A115" s="9">
        <f t="shared" si="2"/>
        <v>111</v>
      </c>
      <c r="B115" s="10" t="str">
        <f>IF($A115="", "", INDEX(Data!A:A,MATCH($A115,Data!$X:$X,1)))</f>
        <v>Carnieletto (2011)</v>
      </c>
      <c r="C115" s="11" t="str">
        <f>IF($A115="", "", INDEX(Data!B:B,MATCH($A115,Data!$X:$X,1)))</f>
        <v>Smart grid initiative: A multifunctional single-phase voltage-source inverter</v>
      </c>
      <c r="D115" s="10">
        <f>IF($A115="", "", INDEX(Data!C:C,MATCH($A115,Data!$X:$X,1)))</f>
        <v>2011</v>
      </c>
      <c r="E115" s="11" t="str">
        <f>IF($A115="","",IF(INDEX(Data!D:D,MATCH($A115,Data!$X:$X,1))="","",INDEX(Data!D:D,MATCH($A115,Data!$X:$X,1))))</f>
        <v>The Primary Goal of this article is to discuss the development of intelligent controls for a power electronic inverter capable of interfacing a photovoltaic (PV)-based unit to the utility grid. The inverter is designed as a single-phase, full-bridge converter operating at 120 V, 60 Hz ac. The control functionalities of the inverter are defined under the perspective of the Smart Grid Initiative (SGI) of the U.S. Department of Energy and substantiated via case studies in this article as the ability to supply real and reactive power to local loads, supply real and reactive power to other utility loads up to the rated capacity of the inverter, provide voltage support at the point of common coupling (PCC), store energy in a lead-acid battery bank, and enable the provision of control options to the consumer based on near real-time electricity information obtained from the utility through advanced metering devices. 2011 IEEE.</v>
      </c>
      <c r="F115" s="11" t="str">
        <f>IF($A115="","",IF(INDEX(Data!E:E,MATCH($A115,Data!$X:$X,1))="","",INDEX(Data!E:E,MATCH($A115,Data!$X:$X,1))))</f>
        <v>http://dx.doi.org/10.1109/MIAS.2010.939651</v>
      </c>
      <c r="G115" s="36" t="str">
        <f t="shared" si="3"/>
        <v>http://dx.doi.org/10.1109/MIAS.2010.939651</v>
      </c>
    </row>
    <row r="116" spans="1:7" ht="15.5" customHeight="1" x14ac:dyDescent="0.35">
      <c r="A116" s="9">
        <f t="shared" si="2"/>
        <v>112</v>
      </c>
      <c r="B116" s="10" t="str">
        <f>IF($A116="", "", INDEX(Data!A:A,MATCH($A116,Data!$X:$X,1)))</f>
        <v>Carnieletto (2011)</v>
      </c>
      <c r="C116" s="11" t="str">
        <f>IF($A116="", "", INDEX(Data!B:B,MATCH($A116,Data!$X:$X,1)))</f>
        <v>Smart Grid Initiative</v>
      </c>
      <c r="D116" s="10">
        <f>IF($A116="", "", INDEX(Data!C:C,MATCH($A116,Data!$X:$X,1)))</f>
        <v>2011</v>
      </c>
      <c r="E116" s="11" t="str">
        <f>IF($A116="","",IF(INDEX(Data!D:D,MATCH($A116,Data!$X:$X,1))="","",INDEX(Data!D:D,MATCH($A116,Data!$X:$X,1))))</f>
        <v>The Primary Goal of this article is to discuss the development of intelligent controls for a power electronic inverter capable of interfacing a photovoltaic (PV)-based unit to the utility grid. The inverter is designed as a single-phase, full-bridge converter operating at 120 V, 60 Hz ac. The control functionalities of the inverter are defined under the perspective of the Smart Grid Initiative (SGI) of the U.S. Department of Energy and substantiated via case studies in this article as the ability to supply real and reactive power to local loads, supply real and reactive power to other utility loads up to the rated capacity of the inverter, provide voltage support at the point of common coupling (PCC), store energy in a lead-acid battery bank, and enable the provision of control options to the consumer based on near real-time electricity information obtained from the utility through advanced metering devices.</v>
      </c>
      <c r="F116" s="11" t="str">
        <f>IF($A116="","",IF(INDEX(Data!E:E,MATCH($A116,Data!$X:$X,1))="","",INDEX(Data!E:E,MATCH($A116,Data!$X:$X,1))))</f>
        <v>http://dx.doi.org/10.1109/MIAS.2010.939651</v>
      </c>
      <c r="G116" s="36" t="str">
        <f t="shared" si="3"/>
        <v>http://dx.doi.org/10.1109/MIAS.2010.939651</v>
      </c>
    </row>
    <row r="117" spans="1:7" ht="15.5" customHeight="1" x14ac:dyDescent="0.35">
      <c r="A117" s="9">
        <f t="shared" si="2"/>
        <v>113</v>
      </c>
      <c r="B117" s="10" t="str">
        <f>IF($A117="", "", INDEX(Data!A:A,MATCH($A117,Data!$X:$X,1)))</f>
        <v>Carter (2013)</v>
      </c>
      <c r="C117" s="11" t="str">
        <f>IF($A117="", "", INDEX(Data!B:B,MATCH($A117,Data!$X:$X,1)))</f>
        <v>Urban Regeneration, Digital Development Strategies and the Knowledge Economy: Manchester Case Study</v>
      </c>
      <c r="D117" s="10">
        <f>IF($A117="", "", INDEX(Data!C:C,MATCH($A117,Data!$X:$X,1)))</f>
        <v>2013</v>
      </c>
      <c r="E117" s="11" t="str">
        <f>IF($A117="","",IF(INDEX(Data!D:D,MATCH($A117,Data!$X:$X,1))="","",INDEX(Data!D:D,MATCH($A117,Data!$X:$X,1))))</f>
        <v>Issue Title: Special Issue: Smart Cities and the Future Internet in Europe In the late twentieth century, cities like Manchester, seen as the â[euro] original, modernâ[euro](TM) [ 1 ] world industrial city, faced serious challenges in terms of how to respond to the massive economic restructuring that was taking place. On the one hand, Manchester needed to respond to the highest rates of unemployment and social exclusion seen for more than 50Â years, whilst, at the same time, the city wanted to develop innovative and practical solutions which could bring real economic and social benefits to local people. The impact of even more rapid technological change, referred to as the emerging â[euro] information societyâ[euro](TM), which started to impact from the 1980s onwards, exacerbated this dilemma, accelerating the process of restructuring so that within urban areas new economic growth increasingly sat side by side with extremes of poverty, unemployment and other forms of social exclusion. This case study looks at the ways that Manchester, and key players from the city region, including the public sector, business, education and the community sector, responded to this and how those responses over the past 25+ years created new ambitions and aspirations for the city and its citizens. The conclusions focus on the concept of the â[euro] Smart Cityâ[euro](TM) and Manchesterâ[euro](TM)s ideas on creating a more inclusive, creative and sustainable city, including through the imaginative use of digital technologies, applications and services, and a commitment to open innovation and the co-production of new and innovative services.[PUBLICATION ABSTRACT]</v>
      </c>
      <c r="F117" s="11" t="str">
        <f>IF($A117="","",IF(INDEX(Data!E:E,MATCH($A117,Data!$X:$X,1))="","",INDEX(Data!E:E,MATCH($A117,Data!$X:$X,1))))</f>
        <v>https://search.proquest.com/docview/1357138566?accountid=14511 https://ucl-new-primo.hosted.exlibrisgroup.com/openurl/UCL/UCL_VU2?url_ver=Z39.88-2004&amp;rft_val_fmt=info:ofi/fmt:kev:mtx:journal&amp;genre=article&amp;sid=ProQ:ProQ%3Aabiglobal&amp;atitle=Urban+Regeneration%2C+Digital+Development+Strategies+and+the+Knowledge+Economy%3A+Manchester+Case+Study&amp;title=Journal+of+the+Knowledge+Economy&amp;issn=18687865&amp;date=2013-06-01&amp;volume=4&amp;issue=2&amp;spage=169&amp;au=Carter%2C+Dave&amp;isbn=&amp;jtitle=Journal+of+the+Knowledge+Econo</v>
      </c>
      <c r="G117" s="36" t="e">
        <f t="shared" si="3"/>
        <v>#VALUE!</v>
      </c>
    </row>
    <row r="118" spans="1:7" ht="15.5" customHeight="1" x14ac:dyDescent="0.35">
      <c r="A118" s="9">
        <f t="shared" si="2"/>
        <v>114</v>
      </c>
      <c r="B118" s="10" t="str">
        <f>IF($A118="", "", INDEX(Data!A:A,MATCH($A118,Data!$X:$X,1)))</f>
        <v>Castro (2017)</v>
      </c>
      <c r="C118" s="11" t="str">
        <f>IF($A118="", "", INDEX(Data!B:B,MATCH($A118,Data!$X:$X,1)))</f>
        <v>Techno-economic assessment of active latent heat thermal energy storage systems with low-temperature district heating</v>
      </c>
      <c r="D118" s="10">
        <f>IF($A118="", "", INDEX(Data!C:C,MATCH($A118,Data!$X:$X,1)))</f>
        <v>2017</v>
      </c>
      <c r="E118" s="11" t="str">
        <f>IF($A118="","",IF(INDEX(Data!D:D,MATCH($A118,Data!$X:$X,1))="","",INDEX(Data!D:D,MATCH($A118,Data!$X:$X,1))))</f>
        <v>Thermal energy storage (TES) is a set of technologies with the potential to enhance the efficiency and flexibility of the 4thgeneration of district heating systems. This study presents a comparative techno-economic assessment of active TES systems suited to operate with low-temperature district heating (LTDH) for short-term heat storage applications. Latent heat systems (LH-TES) are compared qualitatively and quantitatively to water-based sensible heat systems (SH-TES). It is concluded that latent heat TES systems are still more expensive than water-based systems regarding energy storage cost (EUR/kWh) ranging from 1.5 to 4 times more, mainly due to the cost of the storage media. However, considering distributed TES systems integrated to LTDH, small-scale active LH-TES systems will become more cost-competitive as storage media costs are expected to decline in the future. This study represents a step forward in the development and improvement of the DH system through the integration of TES which will play a key role in the future smart energy system. © 2017, Aalborg University press. All rights reserved.</v>
      </c>
      <c r="F118" s="11" t="str">
        <f>IF($A118="","",IF(INDEX(Data!E:E,MATCH($A118,Data!$X:$X,1))="","",INDEX(Data!E:E,MATCH($A118,Data!$X:$X,1))))</f>
        <v>https://www.scopus.com/inward/record.uri?eid=2-s2.0-85030555122&amp;doi=10.5278%2fijsepm.2017.13.2&amp;partnerID=40&amp;md5=4dd225ef5f9d61de2dc69f8189f55389</v>
      </c>
      <c r="G118" s="36" t="str">
        <f t="shared" si="3"/>
        <v>https://www.scopus.com/inward/record.uri?eid=2-s2.0-85030555122&amp;doi=10.5278%2fijsepm.2017.13.2&amp;partnerID=40&amp;md5=4dd225ef5f9d61de2dc69f8189f55389</v>
      </c>
    </row>
    <row r="119" spans="1:7" ht="15.5" customHeight="1" x14ac:dyDescent="0.35">
      <c r="A119" s="9">
        <f t="shared" si="2"/>
        <v>115</v>
      </c>
      <c r="B119" s="10" t="str">
        <f>IF($A119="", "", INDEX(Data!A:A,MATCH($A119,Data!$X:$X,1)))</f>
        <v>Cengiz (2013)</v>
      </c>
      <c r="C119" s="11" t="str">
        <f>IF($A119="", "", INDEX(Data!B:B,MATCH($A119,Data!$X:$X,1)))</f>
        <v>Smart Meter and Cost Experiment</v>
      </c>
      <c r="D119" s="10">
        <f>IF($A119="", "", INDEX(Data!C:C,MATCH($A119,Data!$X:$X,1)))</f>
        <v>2013</v>
      </c>
      <c r="E119" s="11" t="str">
        <f>IF($A119="","",IF(INDEX(Data!D:D,MATCH($A119,Data!$X:$X,1))="","",INDEX(Data!D:D,MATCH($A119,Data!$X:$X,1))))</f>
        <v>System that all stakeholders compound the activities (production, transmission, distribution, sale, consumption) to product and to consume quality, constant, reliable and economic electric energy is called Smart Grid (SG) in electric. SG, which its most important component smart meter (Smart Metering-SM), are advanced energy metering devices that give more information than traditional energy meters and that measure the consumption of electric energy. It includes integration techniques and various software applications depending on characteristics of SM electric network. In this study, by giving information about infrastructure of automatic meter, AMI installation levels and its integration to system are explained. An experiment proving the advantages that SM provides to system and consumer has been made and its results have been interpreted.</v>
      </c>
      <c r="F119" s="11" t="str">
        <f>IF($A119="","",IF(INDEX(Data!E:E,MATCH($A119,Data!$X:$X,1))="","",INDEX(Data!E:E,MATCH($A119,Data!$X:$X,1))))</f>
        <v/>
      </c>
      <c r="G119" s="36" t="str">
        <f t="shared" si="3"/>
        <v/>
      </c>
    </row>
    <row r="120" spans="1:7" ht="15.5" customHeight="1" x14ac:dyDescent="0.35">
      <c r="A120" s="9">
        <f t="shared" si="2"/>
        <v>116</v>
      </c>
      <c r="B120" s="10" t="str">
        <f>IF($A120="", "", INDEX(Data!A:A,MATCH($A120,Data!$X:$X,1)))</f>
        <v>Chang-Hung (2012)</v>
      </c>
      <c r="C120" s="11" t="str">
        <f>IF($A120="", "", INDEX(Data!B:B,MATCH($A120,Data!$X:$X,1)))</f>
        <v>Poster: a smart scheduling mechanism for energy saving in android system</v>
      </c>
      <c r="D120" s="10">
        <f>IF($A120="", "", INDEX(Data!C:C,MATCH($A120,Data!$X:$X,1)))</f>
        <v>2012</v>
      </c>
      <c r="E120" s="11" t="str">
        <f>IF($A120="","",IF(INDEX(Data!D:D,MATCH($A120,Data!$X:$X,1))="","",INDEX(Data!D:D,MATCH($A120,Data!$X:$X,1))))</f>
        <v/>
      </c>
      <c r="F120" s="11" t="str">
        <f>IF($A120="","",IF(INDEX(Data!E:E,MATCH($A120,Data!$X:$X,1))="","",INDEX(Data!E:E,MATCH($A120,Data!$X:$X,1))))</f>
        <v/>
      </c>
      <c r="G120" s="36" t="str">
        <f t="shared" si="3"/>
        <v/>
      </c>
    </row>
    <row r="121" spans="1:7" ht="15.5" customHeight="1" x14ac:dyDescent="0.35">
      <c r="A121" s="9">
        <f t="shared" si="2"/>
        <v>117</v>
      </c>
      <c r="B121" s="10" t="str">
        <f>IF($A121="", "", INDEX(Data!A:A,MATCH($A121,Data!$X:$X,1)))</f>
        <v>Chatfield (2016)</v>
      </c>
      <c r="C121" s="11" t="str">
        <f>IF($A121="", "", INDEX(Data!B:B,MATCH($A121,Data!$X:$X,1)))</f>
        <v>Smart City Implementation Through Shared Vision of Social Innovation for Environmental Sustainability: A Case Study of Kitakyushu, Japan</v>
      </c>
      <c r="D121" s="10">
        <f>IF($A121="", "", INDEX(Data!C:C,MATCH($A121,Data!$X:$X,1)))</f>
        <v>2016</v>
      </c>
      <c r="E121" s="11" t="str">
        <f>IF($A121="","",IF(INDEX(Data!D:D,MATCH($A121,Data!$X:$X,1))="","",INDEX(Data!D:D,MATCH($A121,Data!$X:$X,1))))</f>
        <v>Environmental sustainability is a critical global issue that requires comprehensive intervention policies. Viewed as localized intervention policy implementations, smart cities leverage information infrastructures and distributed renewable energy smart micro-grids, smart meters, and home/building energy management systems to reduce city-wide carbon emissions. However, theory-driven smart city implementation research is critically lacking. This theory-building case study identifies antecedent conditions necessary for implementing smart cities. We integrated resource dependence, social embeddedness, and citizen-centric e-governance theories to develop a citizen-centric social governance framework. We apply the framework to a field-based case study of Japan's Kitakyushu smart community project to examine the validity and utility of the framework's antecedent conditions: resource-dependent leadership network, cross-sector collaboration based on social ties, and citizen-centric e-governance. We conclude that complex smart community implementation processes require shared vision of social innovation owned by diverse stakeholders with conflicting values and adaptive use of informal social governance mechanisms for effective smart city implementation.</v>
      </c>
      <c r="F121" s="11" t="str">
        <f>IF($A121="","",IF(INDEX(Data!E:E,MATCH($A121,Data!$X:$X,1))="","",INDEX(Data!E:E,MATCH($A121,Data!$X:$X,1))))</f>
        <v>http://dx.doi.org/10.1177/0894439315611085</v>
      </c>
      <c r="G121" s="36" t="str">
        <f t="shared" si="3"/>
        <v>http://dx.doi.org/10.1177/0894439315611085</v>
      </c>
    </row>
    <row r="122" spans="1:7" ht="15.5" customHeight="1" x14ac:dyDescent="0.35">
      <c r="A122" s="9">
        <f t="shared" si="2"/>
        <v>118</v>
      </c>
      <c r="B122" s="10" t="str">
        <f>IF($A122="", "", INDEX(Data!A:A,MATCH($A122,Data!$X:$X,1)))</f>
        <v>Chauhan (2019)</v>
      </c>
      <c r="C122" s="11" t="str">
        <f>IF($A122="", "", INDEX(Data!B:B,MATCH($A122,Data!$X:$X,1)))</f>
        <v>Building automation system for grid-connected home to optimize energy consumption and electricity bill</v>
      </c>
      <c r="D122" s="10">
        <f>IF($A122="", "", INDEX(Data!C:C,MATCH($A122,Data!$X:$X,1)))</f>
        <v>2019</v>
      </c>
      <c r="E122" s="11" t="str">
        <f>IF($A122="","",IF(INDEX(Data!D:D,MATCH($A122,Data!$X:$X,1))="","",INDEX(Data!D:D,MATCH($A122,Data!$X:$X,1))))</f>
        <v>This paper proposes an algorithm for coordinated control of the distributed generators integrated to a DC microgrid (DCMG), in islanded and grid connected modes of operation. The proposed DCMG connects photovoltaic (PV) panels, energy storage (i.e. battery bank and hybrid vehicle) and public utility access to supply the load of a house. The integration of distributed sources with DCMG depends on their feed in tariff (i.e low feed in tariff high integration priority). Moreover the microgrid electricity price is the function of feed in tariff of a power source, and their power feed in the DCMG. Therefore, DCMG prices are dynamic. The non energy storable appliance (NESA) and energy storable appliance (ESA) control algorithm has been proposed for load controlling. The electricity price is one of the parameter for ESA control algorithm. The ESA control algorithm shifts the operating time of energy storable appliances without affecting the user comfort to optimize the electricity bill with the same amount of energy consumption. The control action of NESA control algorithm depends on the occupant presence and other parameters such as illumination, temperature in the house. So the NESA control algorithm reduces the energy consumption in the house as well as cost of the energy. The SCADA system is used to interface with the smart sensors of the house and to execute the NESA and ESA control algorithms to switch the appliances. The results from a case study of a home in Alinagar (India) is presented in this paper in order to evaluate the energy efficiency of the load control system and to analyses the luminous, and temperature conditions and occupancy obtained through the application of this technology. The environmental and energy performances, together with the degree of users' satisfaction and acceptance of this control system, were analysed for a day to verify the potentiality and operation of this load control system. The obtained results regarding the potential in savings of energy (31%) and electricity bill (35%) were evaluated taking into account both the monitored annual electric energy consumption (for operation) and the parasitic energy consumption due to the installed devices (sensors and controllers), and were compared with the estimated energy consumption with manual load control. 2018 Elsevier Ltd</v>
      </c>
      <c r="F122" s="11" t="str">
        <f>IF($A122="","",IF(INDEX(Data!E:E,MATCH($A122,Data!$X:$X,1))="","",INDEX(Data!E:E,MATCH($A122,Data!$X:$X,1))))</f>
        <v>http://dx.doi.org/10.1016/j.jobe.2018.10.032</v>
      </c>
      <c r="G122" s="36" t="str">
        <f t="shared" si="3"/>
        <v>http://dx.doi.org/10.1016/j.jobe.2018.10.032</v>
      </c>
    </row>
    <row r="123" spans="1:7" ht="15.5" customHeight="1" x14ac:dyDescent="0.35">
      <c r="A123" s="9">
        <f t="shared" si="2"/>
        <v>119</v>
      </c>
      <c r="B123" s="10" t="str">
        <f>IF($A123="", "", INDEX(Data!A:A,MATCH($A123,Data!$X:$X,1)))</f>
        <v>Chawla (2019)</v>
      </c>
      <c r="C123" s="11" t="str">
        <f>IF($A123="", "", INDEX(Data!B:B,MATCH($A123,Data!$X:$X,1)))</f>
        <v>Public awareness and consumer acceptance of smart meters among Polish social media users</v>
      </c>
      <c r="D123" s="10">
        <f>IF($A123="", "", INDEX(Data!C:C,MATCH($A123,Data!$X:$X,1)))</f>
        <v>2019</v>
      </c>
      <c r="E123" s="11" t="str">
        <f>IF($A123="","",IF(INDEX(Data!D:D,MATCH($A123,Data!$X:$X,1))="","",INDEX(Data!D:D,MATCH($A123,Data!$X:$X,1))))</f>
        <v>Both people and things are becoming smarter by the day. Industrial evolution at the peak of the 4.0 phase and indications of 5.0 phase are fascinating. In these circumstances, fulfilling the demand for energy is a challenge faced by countries all over the world. Upgrading the current energy distribution systems with smart grids and smart meters are steps towards facing this challenge, especially for Poland, which is primarily relying on conventional sources of energy. For any innovation or new technology, creating public awareness and consumer acceptance enhances the chance for a fruitful deployment. To achieve this, various communication channels are adopted and social media is found to be one of the most effective tools for it. This study discusses the awareness level and consumer acceptance of social media users in Poland. The source through which they receive information regarding electricity in general and smart meters (SM) in particular and their preferences and willingness about the installation of SM under various conditions are discussed in detail. Findings show that there is low level of public awareness among the respondents which causes them to develop myths, fears and doubts about SM installation in their households. More effort is required from the government as well as from the energy companies in order to increase the public awareness which will result in an increase in consumer acceptance. Based on the results, the article also contains recommendations that can be used by governments as well as energy companies to create a positive feeling about SM to affect consumer behavior. 2019 by the authors.</v>
      </c>
      <c r="F123" s="11" t="str">
        <f>IF($A123="","",IF(INDEX(Data!E:E,MATCH($A123,Data!$X:$X,1))="","",INDEX(Data!E:E,MATCH($A123,Data!$X:$X,1))))</f>
        <v>http://dx.doi.org/10.3390/en12142759</v>
      </c>
      <c r="G123" s="36" t="str">
        <f t="shared" si="3"/>
        <v>http://dx.doi.org/10.3390/en12142759</v>
      </c>
    </row>
    <row r="124" spans="1:7" ht="15.5" customHeight="1" x14ac:dyDescent="0.35">
      <c r="A124" s="9">
        <f t="shared" si="2"/>
        <v>120</v>
      </c>
      <c r="B124" s="10" t="str">
        <f>IF($A124="", "", INDEX(Data!A:A,MATCH($A124,Data!$X:$X,1)))</f>
        <v>Che (2014)</v>
      </c>
      <c r="C124" s="11" t="str">
        <f>IF($A124="", "", INDEX(Data!B:B,MATCH($A124,Data!$X:$X,1)))</f>
        <v>Only connect: Microgrids for distribution system restoration</v>
      </c>
      <c r="D124" s="10">
        <f>IF($A124="", "", INDEX(Data!C:C,MATCH($A124,Data!$X:$X,1)))</f>
        <v>2014</v>
      </c>
      <c r="E124" s="11" t="str">
        <f>IF($A124="","",IF(INDEX(Data!D:D,MATCH($A124,Data!$X:$X,1))="","",INDEX(Data!D:D,MATCH($A124,Data!$X:$X,1))))</f>
        <v>Electricity infrastructure is the cornerstone of every industrialized nation in the world. As the utility grid ages and the demand for electricity grows, the impact of major interruptions of the electricity infrastructure will be more intense. Costly power outages throughout the world caused by natural disasters such as floods and hurricanes have highlighted the importance of reinforcing the electricity infrastructure. A recent study conducted for the U.S. Department of Energy indicated that sustained power interruptions (those lasting more than 5 min) in the United States incur costs of more than US26 billion dollars annually. Power outages caused by Hurricanes Sandy and Katrina in the United States threw into notice the crucial role of smart grid technology and the need for further investments in more comprehensive data communication and distribution management systems, distributed energy resources, energy storage facilities, additional automation, and further migration toward decentralized operations for the largely centralized power grid. 2003-2012 IEEE.</v>
      </c>
      <c r="F124" s="11" t="str">
        <f>IF($A124="","",IF(INDEX(Data!E:E,MATCH($A124,Data!$X:$X,1))="","",INDEX(Data!E:E,MATCH($A124,Data!$X:$X,1))))</f>
        <v>http://dx.doi.org/10.1109/MPE.2013.2286317</v>
      </c>
      <c r="G124" s="36" t="str">
        <f t="shared" si="3"/>
        <v>http://dx.doi.org/10.1109/MPE.2013.2286317</v>
      </c>
    </row>
    <row r="125" spans="1:7" ht="15.5" customHeight="1" x14ac:dyDescent="0.35">
      <c r="A125" s="9">
        <f t="shared" si="2"/>
        <v>121</v>
      </c>
      <c r="B125" s="10" t="str">
        <f>IF($A125="", "", INDEX(Data!A:A,MATCH($A125,Data!$X:$X,1)))</f>
        <v>Chen (2010)</v>
      </c>
      <c r="C125" s="11" t="str">
        <f>IF($A125="", "", INDEX(Data!B:B,MATCH($A125,Data!$X:$X,1)))</f>
        <v>Managing end-user preferences in the smart grid</v>
      </c>
      <c r="D125" s="10">
        <f>IF($A125="", "", INDEX(Data!C:C,MATCH($A125,Data!$X:$X,1)))</f>
        <v>2010</v>
      </c>
      <c r="E125" s="11" t="str">
        <f>IF($A125="","",IF(INDEX(Data!D:D,MATCH($A125,Data!$X:$X,1))="","",INDEX(Data!D:D,MATCH($A125,Data!$X:$X,1))))</f>
        <v/>
      </c>
      <c r="F125" s="11" t="str">
        <f>IF($A125="","",IF(INDEX(Data!E:E,MATCH($A125,Data!$X:$X,1))="","",INDEX(Data!E:E,MATCH($A125,Data!$X:$X,1))))</f>
        <v/>
      </c>
      <c r="G125" s="36" t="str">
        <f t="shared" si="3"/>
        <v/>
      </c>
    </row>
    <row r="126" spans="1:7" ht="15.5" customHeight="1" x14ac:dyDescent="0.35">
      <c r="A126" s="9">
        <f t="shared" si="2"/>
        <v>122</v>
      </c>
      <c r="B126" s="10" t="str">
        <f>IF($A126="", "", INDEX(Data!A:A,MATCH($A126,Data!$X:$X,1)))</f>
        <v>Cheng (2018)</v>
      </c>
      <c r="C126" s="11" t="str">
        <f>IF($A126="", "", INDEX(Data!B:B,MATCH($A126,Data!$X:$X,1)))</f>
        <v>An Inverter Control Method for Islanding Operation</v>
      </c>
      <c r="D126" s="10">
        <f>IF($A126="", "", INDEX(Data!C:C,MATCH($A126,Data!$X:$X,1)))</f>
        <v>2018</v>
      </c>
      <c r="E126" s="11" t="str">
        <f>IF($A126="","",IF(INDEX(Data!D:D,MATCH($A126,Data!$X:$X,1))="","",INDEX(Data!D:D,MATCH($A126,Data!$X:$X,1))))</f>
        <v>Distributed power supply is typically connected to microgrid via inverter, and inverter control technology plays an important role in microgrid. Droop control, widely used in microgrid coordination control, can automatically adjust power with strong flexibility. In this paper, a new droop control method is proposed to improve two links of traditional droop control: voltage-current control loop and power control loop. A dynamic virtual impedance feedback is added to voltage-current control loop to achieve decoupling between active power and reactive power, thus ensuring match between inverter output impedance and line impedance. For power control loop, this paper constructs an integral part to improve system stability. Frequency difference and voltage difference are controlled with PI control to correct droop coefficient, so that the system can perform adaptive adjustment according to system conditions, enhancing dynamic stability of frequency and voltage. Finally, effectiveness and feasibility of the proposed control strategy are verified with simulation and experiment. 2018, Power System Technology Press. All right reserved.</v>
      </c>
      <c r="F126" s="11" t="str">
        <f>IF($A126="","",IF(INDEX(Data!E:E,MATCH($A126,Data!$X:$X,1))="","",INDEX(Data!E:E,MATCH($A126,Data!$X:$X,1))))</f>
        <v>http://dx.doi.org/10.13335/j.1000-3673.pst.2017.0785</v>
      </c>
      <c r="G126" s="36" t="str">
        <f t="shared" si="3"/>
        <v>http://dx.doi.org/10.13335/j.1000-3673.pst.2017.0785</v>
      </c>
    </row>
    <row r="127" spans="1:7" ht="15.5" customHeight="1" x14ac:dyDescent="0.35">
      <c r="A127" s="9">
        <f t="shared" si="2"/>
        <v>123</v>
      </c>
      <c r="B127" s="10" t="str">
        <f>IF($A127="", "", INDEX(Data!A:A,MATCH($A127,Data!$X:$X,1)))</f>
        <v>Cheng-Kang (2013)</v>
      </c>
      <c r="C127" s="11" t="str">
        <f>IF($A127="", "", INDEX(Data!B:B,MATCH($A127,Data!$X:$X,1)))</f>
        <v>Privacy-preserving smart metering with regional statistics and personal enquiry services</v>
      </c>
      <c r="D127" s="10">
        <f>IF($A127="", "", INDEX(Data!C:C,MATCH($A127,Data!$X:$X,1)))</f>
        <v>2013</v>
      </c>
      <c r="E127" s="11" t="str">
        <f>IF($A127="","",IF(INDEX(Data!D:D,MATCH($A127,Data!$X:$X,1))="","",INDEX(Data!D:D,MATCH($A127,Data!$X:$X,1))))</f>
        <v/>
      </c>
      <c r="F127" s="11" t="str">
        <f>IF($A127="","",IF(INDEX(Data!E:E,MATCH($A127,Data!$X:$X,1))="","",INDEX(Data!E:E,MATCH($A127,Data!$X:$X,1))))</f>
        <v/>
      </c>
      <c r="G127" s="36" t="str">
        <f t="shared" si="3"/>
        <v/>
      </c>
    </row>
    <row r="128" spans="1:7" ht="15.5" customHeight="1" x14ac:dyDescent="0.35">
      <c r="A128" s="9">
        <f t="shared" si="2"/>
        <v>124</v>
      </c>
      <c r="B128" s="10" t="str">
        <f>IF($A128="", "", INDEX(Data!A:A,MATCH($A128,Data!$X:$X,1)))</f>
        <v>Chenguang (2013)</v>
      </c>
      <c r="C128" s="11" t="str">
        <f>IF($A128="", "", INDEX(Data!B:B,MATCH($A128,Data!$X:$X,1)))</f>
        <v>Research on integrated management method for intelligent community</v>
      </c>
      <c r="D128" s="10">
        <f>IF($A128="", "", INDEX(Data!C:C,MATCH($A128,Data!$X:$X,1)))</f>
        <v>2013</v>
      </c>
      <c r="E128" s="11" t="str">
        <f>IF($A128="","",IF(INDEX(Data!D:D,MATCH($A128,Data!$X:$X,1))="","",INDEX(Data!D:D,MATCH($A128,Data!$X:$X,1))))</f>
        <v>The Intelligent Community is an important part of building a strong and smart grid. This article mainly bases on the business analysis of intelligent community, accords to its technical features, puts forward the system design of power management platform, and gives out design ideas, logical structure, physical structure and software structure. Through the construction of intelligent community power management platform, it provides a comfortable power environment. It improves the electric service and reflects the excellent electric management of China State Grid corporation.</v>
      </c>
      <c r="F128" s="11" t="str">
        <f>IF($A128="","",IF(INDEX(Data!E:E,MATCH($A128,Data!$X:$X,1))="","",INDEX(Data!E:E,MATCH($A128,Data!$X:$X,1))))</f>
        <v>http://dx.doi.org/10.4028/www.scientific.net/AMR.614-615.1973</v>
      </c>
      <c r="G128" s="36" t="str">
        <f t="shared" si="3"/>
        <v>http://dx.doi.org/10.4028/www.scientific.net/AMR.614-615.1973</v>
      </c>
    </row>
    <row r="129" spans="1:7" ht="15.5" customHeight="1" x14ac:dyDescent="0.35">
      <c r="A129" s="9">
        <f t="shared" si="2"/>
        <v>125</v>
      </c>
      <c r="B129" s="10" t="str">
        <f>IF($A129="", "", INDEX(Data!A:A,MATCH($A129,Data!$X:$X,1)))</f>
        <v>Chmielewski (2016)</v>
      </c>
      <c r="C129" s="11" t="str">
        <f>IF($A129="", "", INDEX(Data!B:B,MATCH($A129,Data!$X:$X,1)))</f>
        <v>Aspects of balanced development of RES and distributed micro-cogeneration use in Poland: Case study of a cHP with Stirling engine</v>
      </c>
      <c r="D129" s="10">
        <f>IF($A129="", "", INDEX(Data!C:C,MATCH($A129,Data!$X:$X,1)))</f>
        <v>2016</v>
      </c>
      <c r="E129" s="11" t="str">
        <f>IF($A129="","",IF(INDEX(Data!D:D,MATCH($A129,Data!$X:$X,1))="","",INDEX(Data!D:D,MATCH($A129,Data!$X:$X,1))))</f>
        <v>Distributed generation of electric energy in decentralized systems plays an increasingly vital role in Europe. This constitutes a challenge in the development of new technologies with the balanced use of energy from renewable sources and cogeneration systems. In view of the year 2020 as well as 2030, Poland as a member of the European Union must fulfil the requirements regarding climate protection. In the first part of this article the support programmes for distributed cogeneration and renewable energy sources (RES) in Poland have been presented, which are conducted by the National Fund for Environmental Protection and Water Management (NFEPWM), as well as the legal measures included in the RES Act of 20 February 2015. In the subsequent part of the work the possibilities of employing distributed micro-cogeneration as a technology to reduce the peak and flatten the curve of daily and seasonal power demand from the Polish Power System have been shown and analysed. Possibilities of adequate Demand Side Management (DSM) and of consumer's self-adjustment to the market, induced by the appropriate energy policy, have been presented. The energy policy takes into consideration micro-cogeneration as an element of more effective use of electric energy from electric power network, illustrated by the example of households. In the second part of this work the authors presented the test results of the CHP with the Stirling engine for the most frequently used working gases: helium, nitrogen, air, and argon. The values of micro-cogeneration system efficiency, obtained in the course of the tests, have been presented for the chosen values of working gas. The influence of the heat source temperature on the performance of the micro-cogeneration system, the curve of the maximal power in the function of pressure, as well as the speed characteristics have been shown. 2016 Elsevier Ltd. All rights reserved.</v>
      </c>
      <c r="F129" s="11" t="str">
        <f>IF($A129="","",IF(INDEX(Data!E:E,MATCH($A129,Data!$X:$X,1))="","",INDEX(Data!E:E,MATCH($A129,Data!$X:$X,1))))</f>
        <v>http://dx.doi.org/10.1016/j.rser.2016.01.131</v>
      </c>
      <c r="G129" s="36" t="str">
        <f t="shared" si="3"/>
        <v>http://dx.doi.org/10.1016/j.rser.2016.01.131</v>
      </c>
    </row>
    <row r="130" spans="1:7" ht="15.5" customHeight="1" x14ac:dyDescent="0.35">
      <c r="A130" s="9">
        <f t="shared" si="2"/>
        <v>126</v>
      </c>
      <c r="B130" s="10" t="str">
        <f>IF($A130="", "", INDEX(Data!A:A,MATCH($A130,Data!$X:$X,1)))</f>
        <v>Choices Consortium (2017)</v>
      </c>
      <c r="C130" s="11" t="str">
        <f>IF($A130="", "", INDEX(Data!B:B,MATCH($A130,Data!$X:$X,1)))</f>
        <v>Choices Phase 3 Project report: Heat networks demonstration</v>
      </c>
      <c r="D130" s="10">
        <f>IF($A130="", "", INDEX(Data!C:C,MATCH($A130,Data!$X:$X,1)))</f>
        <v>2017</v>
      </c>
      <c r="E130" s="11" t="str">
        <f>IF($A130="","",IF(INDEX(Data!D:D,MATCH($A130,Data!$X:$X,1))="","",INDEX(Data!D:D,MATCH($A130,Data!$X:$X,1))))</f>
        <v>1. Executive Summary Most buildings in the UK burn natural gas in individual boilers for space and water heating. This is supplied by the gas grid which covers around 80% of UK buildings and on a winter day can deliver up to 6TWh – 5 times more energy than the electricity grid can currently deliver. Heat is responsible for around 2 of 53 © CHOICES Consortium 2017 CHOICES Phase 2 Final Report Updated May 2017 a third of the UK’s greenhouse gas emissions. The replacement of the majority of this gas supply with a low carbon alternative is essential to meeting our carbon emissions reduction targets. Two approaches represent the current state of the art for heat decarbonisation: 1. Community heat networks supplied by CHP (combined heat and power) plants; a. when fueled with natural gas CHP has limited carbon reduction potential (CHP can reduce carbon by 30 percent compared to conventional generation in individual boilers) and long-term security of supply challenges; b. when fueled with sustainable biomass CHP is associated with supply chain complexity, high operational costs and environmental impact from transport. 2. Electrification of heat by installing electric heat pumps in individual buildings. Research commissioned by the Energy Networks association forecast complete transition to electric heat pumps could reduce carbon by more than 90 percent by 2050. However, extreme peaks in heat demand that happen on a few of the coldest days each winter require significant extra investment in new power stations and electricity infrastructure1. In summary, electric heat pumps have greater potential for carbon reduction than gas CHP and simpler operation than biomass CHP but can be restricted by the cost of reinforcing the electricity grid sufficiently. The CHOICES project is studying whether the grid impact of ground source heat pumps can be reduced economically by storing air-sourced summer heat in borehole arrays for use in winter (‘active recharge’). Such an approach improves the overall efficiency of air-sourcing of heat by using direct, on-site PV generated electricity. The improved efficiency of the heat pumps in the winter months (resulting from the higher ground temperatures) reduces the grid impact – higher efficiency means lower grid draw. The project team constructed a pilot CHOICES Energy Centre in Owen Square Park in Bristol that comprises an air-source heat capture system and ground source heat pumps rated at 140kW. Two buildings were connected to the district heat network – the Easton Community Centre (ECC) 'main' building and the ECC 'annex'. A 'private wires' system was built to source surplus PV from a 43kWp array creating a pricing differential between summer day electricity costing 4.85p/kWh and winter gridsourced electricity costing 8.4p/kWh. A TRNSYS software model was developed and used to predict the optimal operational parameters of the system. The model predicts that active recharge can relatively efficiently shift electricity demand for heating from the winter into summer, and that active recharge can also reduce the cost of energy due to the corresponding price differential. However, this impact is limited for the pilot project because the efficiency of recharge (measured in kWh of heat transferred) decreases as the charge level increases beyond the winter demand level (and the borehole temperature rises). With the current CHOICES pilot borehole configuration, optimal economic recharge levels are approximately 50 percent of heat demand. The study has also identified two main areas where there is potential for improvement: 1. A Strategic Controller algorithm was developed that promises an improvement in Active Recharge by optimising when charging occurs using forward weather prediction. The Strategic Controller algorithm is predicted to improve average summer COP from 9.5 using threshold based opportunistic charging to above 10.5. 2. Additional CHOICES research will model new borehole array configurations that are predicted to improve the value of Active Recharge further by linking boreholes in series rather than parallel - this configuration is predicted to improve the charge and discharge efficiencies. Further research is being undertaken in the coming two years to monitor real world active recharge efficiency against predicted models and implement the strategic charge control algorithm for the pilot facility. A lifecycle assessment of the facility has been conducted, which reports that an optimised facility would have a lifetime cost of delivered energy of £167/MWh with carbon emissions of 93.7 kgCO2/MWh. Crucially, primary energy consumption is reduced by half compared to the counterfactual current gas supply. With the decarbonisation of grid electricity expected by DECC2, the CHOICES technology offers a 25-year lifetime average 55% carbon savings over a gas counterfactual, rising to 62% if the full heat demand load is met. On this basis, the current facility is expected to create average carbon savings of 13 tonnes per year over its lifetime.</v>
      </c>
      <c r="F130" s="11" t="str">
        <f>IF($A130="","",IF(INDEX(Data!E:E,MATCH($A130,Data!$X:$X,1))="","",INDEX(Data!E:E,MATCH($A130,Data!$X:$X,1))))</f>
        <v/>
      </c>
      <c r="G130" s="36" t="str">
        <f t="shared" si="3"/>
        <v/>
      </c>
    </row>
    <row r="131" spans="1:7" ht="15.5" customHeight="1" x14ac:dyDescent="0.35">
      <c r="A131" s="9">
        <f t="shared" si="2"/>
        <v>127</v>
      </c>
      <c r="B131" s="10" t="str">
        <f>IF($A131="", "", INDEX(Data!A:A,MATCH($A131,Data!$X:$X,1)))</f>
        <v>Christof (2012)</v>
      </c>
      <c r="C131" s="11" t="str">
        <f>IF($A131="", "", INDEX(Data!B:B,MATCH($A131,Data!$X:$X,1)))</f>
        <v>Smart energy case study</v>
      </c>
      <c r="D131" s="10">
        <f>IF($A131="", "", INDEX(Data!C:C,MATCH($A131,Data!$X:$X,1)))</f>
        <v>2012</v>
      </c>
      <c r="E131" s="11" t="str">
        <f>IF($A131="","",IF(INDEX(Data!D:D,MATCH($A131,Data!$X:$X,1))="","",INDEX(Data!D:D,MATCH($A131,Data!$X:$X,1))))</f>
        <v/>
      </c>
      <c r="F131" s="11" t="str">
        <f>IF($A131="","",IF(INDEX(Data!E:E,MATCH($A131,Data!$X:$X,1))="","",INDEX(Data!E:E,MATCH($A131,Data!$X:$X,1))))</f>
        <v/>
      </c>
      <c r="G131" s="36" t="str">
        <f t="shared" si="3"/>
        <v/>
      </c>
    </row>
    <row r="132" spans="1:7" ht="15.5" customHeight="1" x14ac:dyDescent="0.35">
      <c r="A132" s="9">
        <f t="shared" si="2"/>
        <v>128</v>
      </c>
      <c r="B132" s="10" t="str">
        <f>IF($A132="", "", INDEX(Data!A:A,MATCH($A132,Data!$X:$X,1)))</f>
        <v>Chu (2017)</v>
      </c>
      <c r="C132" s="11" t="str">
        <f>IF($A132="", "", INDEX(Data!B:B,MATCH($A132,Data!$X:$X,1)))</f>
        <v>Complex Networks Theory for Modern Smart Grid Applications: A Survey</v>
      </c>
      <c r="D132" s="10">
        <f>IF($A132="", "", INDEX(Data!C:C,MATCH($A132,Data!$X:$X,1)))</f>
        <v>2017</v>
      </c>
      <c r="E132" s="11" t="str">
        <f>IF($A132="","",IF(INDEX(Data!D:D,MATCH($A132,Data!$X:$X,1))="","",INDEX(Data!D:D,MATCH($A132,Data!$X:$X,1))))</f>
        <v>This paper provides a survey of studying complex network theory for modern smart grid applications. A brief overview of complex network theory will be explored first. Topological characteristics, statistic characteristics, such as self-organized criticality and critically slow down, and dynamical characteristics, including synchronizations, consensus control, and pinning control, will be briefly addressed. Then, we will illustrate how complex network theory can be applied to modern smart grids in structural vulnerability assessment, cascading blackouts, grid synchronization, network reconfigurations, distributed droop control, pinning control for micro-grid autonomous operations, and effective grid expansions. Some emerging topics and future perspectives are also addressed. 2011 IEEE.</v>
      </c>
      <c r="F132" s="11" t="str">
        <f>IF($A132="","",IF(INDEX(Data!E:E,MATCH($A132,Data!$X:$X,1))="","",INDEX(Data!E:E,MATCH($A132,Data!$X:$X,1))))</f>
        <v>http://dx.doi.org/10.1109/JETCAS.2017.2692243</v>
      </c>
      <c r="G132" s="36" t="str">
        <f t="shared" si="3"/>
        <v>http://dx.doi.org/10.1109/JETCAS.2017.2692243</v>
      </c>
    </row>
    <row r="133" spans="1:7" ht="15.5" customHeight="1" x14ac:dyDescent="0.35">
      <c r="A133" s="9">
        <f t="shared" si="2"/>
        <v>129</v>
      </c>
      <c r="B133" s="10" t="str">
        <f>IF($A133="", "", INDEX(Data!A:A,MATCH($A133,Data!$X:$X,1)))</f>
        <v>Chuan-Che (2017)</v>
      </c>
      <c r="C133" s="11" t="str">
        <f>IF($A133="", "", INDEX(Data!B:B,MATCH($A133,Data!$X:$X,1)))</f>
        <v>Reef: Exploring the Design Opportunity of Comfort-Aware Eco-Coaching Thermostats</v>
      </c>
      <c r="D133" s="10">
        <f>IF($A133="", "", INDEX(Data!C:C,MATCH($A133,Data!$X:$X,1)))</f>
        <v>2017</v>
      </c>
      <c r="E133" s="11" t="str">
        <f>IF($A133="","",IF(INDEX(Data!D:D,MATCH($A133,Data!$X:$X,1))="","",INDEX(Data!D:D,MATCH($A133,Data!$X:$X,1))))</f>
        <v/>
      </c>
      <c r="F133" s="11" t="str">
        <f>IF($A133="","",IF(INDEX(Data!E:E,MATCH($A133,Data!$X:$X,1))="","",INDEX(Data!E:E,MATCH($A133,Data!$X:$X,1))))</f>
        <v/>
      </c>
      <c r="G133" s="36" t="str">
        <f t="shared" si="3"/>
        <v/>
      </c>
    </row>
    <row r="134" spans="1:7" ht="15.5" customHeight="1" x14ac:dyDescent="0.35">
      <c r="A134" s="9">
        <f t="shared" ref="A134:A197" si="4">IF(A$4&gt;=ROW(A130), ROW(A130), "")</f>
        <v>130</v>
      </c>
      <c r="B134" s="10" t="str">
        <f>IF($A134="", "", INDEX(Data!A:A,MATCH($A134,Data!$X:$X,1)))</f>
        <v>Clayton (2017)</v>
      </c>
      <c r="C134" s="11" t="str">
        <f>IF($A134="", "", INDEX(Data!B:B,MATCH($A134,Data!$X:$X,1)))</f>
        <v>Predicting success of energy savings interventions and industry type using smart meter and retrofit data from thousands of non-residential buildings</v>
      </c>
      <c r="D134" s="10">
        <f>IF($A134="", "", INDEX(Data!C:C,MATCH($A134,Data!$X:$X,1)))</f>
        <v>2017</v>
      </c>
      <c r="E134" s="11" t="str">
        <f>IF($A134="","",IF(INDEX(Data!D:D,MATCH($A134,Data!$X:$X,1))="","",INDEX(Data!D:D,MATCH($A134,Data!$X:$X,1))))</f>
        <v/>
      </c>
      <c r="F134" s="11" t="str">
        <f>IF($A134="","",IF(INDEX(Data!E:E,MATCH($A134,Data!$X:$X,1))="","",INDEX(Data!E:E,MATCH($A134,Data!$X:$X,1))))</f>
        <v/>
      </c>
      <c r="G134" s="36" t="str">
        <f t="shared" ref="G134:G197" si="5">HYPERLINK(F134)</f>
        <v/>
      </c>
    </row>
    <row r="135" spans="1:7" ht="15.5" customHeight="1" x14ac:dyDescent="0.35">
      <c r="A135" s="9">
        <f t="shared" si="4"/>
        <v>131</v>
      </c>
      <c r="B135" s="10" t="str">
        <f>IF($A135="", "", INDEX(Data!A:A,MATCH($A135,Data!$X:$X,1)))</f>
        <v>Codani (2016)</v>
      </c>
      <c r="C135" s="11" t="str">
        <f>IF($A135="", "", INDEX(Data!B:B,MATCH($A135,Data!$X:$X,1)))</f>
        <v>Coupling local renewable energy production with electric vehicle charging: A survey of the French case</v>
      </c>
      <c r="D135" s="10">
        <f>IF($A135="", "", INDEX(Data!C:C,MATCH($A135,Data!$X:$X,1)))</f>
        <v>2016</v>
      </c>
      <c r="E135" s="11" t="str">
        <f>IF($A135="","",IF(INDEX(Data!D:D,MATCH($A135,Data!$X:$X,1))="","",INDEX(Data!D:D,MATCH($A135,Data!$X:$X,1))))</f>
        <v>The share of renewable energy sources (RES) production in energy mixes, especially the ones of PV panels and wind farms, has been continuously increasing during the last few years. Similarly, a strong development of battery electric vehicles (EV) is expected within the next years. However, these two new innovations could trigger local security issues on electrical grids. One way to mitigate these problems could be to combine the charging periods of the EVs with the local RES production. This paper aims at analysing the possibility to implement this kind of smart charging strategy in France by 2020, taking into account the wide diversity of local energy mixes in France and their seasonal dependencies. The results show the achievable green charging ratio for the EV fleet per season and per region, with and without a smart charging strategy. Copyright 2016 Inderscience Enterprises Ltd.</v>
      </c>
      <c r="F135" s="11" t="str">
        <f>IF($A135="","",IF(INDEX(Data!E:E,MATCH($A135,Data!$X:$X,1))="","",INDEX(Data!E:E,MATCH($A135,Data!$X:$X,1))))</f>
        <v>http://dx.doi.org/10.1504/IJATM.2016.076443</v>
      </c>
      <c r="G135" s="36" t="str">
        <f t="shared" si="5"/>
        <v>http://dx.doi.org/10.1504/IJATM.2016.076443</v>
      </c>
    </row>
    <row r="136" spans="1:7" ht="15.5" customHeight="1" x14ac:dyDescent="0.35">
      <c r="A136" s="9">
        <f t="shared" si="4"/>
        <v>132</v>
      </c>
      <c r="B136" s="10" t="str">
        <f>IF($A136="", "", INDEX(Data!A:A,MATCH($A136,Data!$X:$X,1)))</f>
        <v>Colak (2014)</v>
      </c>
      <c r="C136" s="11" t="str">
        <f>IF($A136="", "", INDEX(Data!B:B,MATCH($A136,Data!$X:$X,1)))</f>
        <v>Smart grid opportunities and applications in Turkey</v>
      </c>
      <c r="D136" s="10">
        <f>IF($A136="", "", INDEX(Data!C:C,MATCH($A136,Data!$X:$X,1)))</f>
        <v>2014</v>
      </c>
      <c r="E136" s="11" t="str">
        <f>IF($A136="","",IF(INDEX(Data!D:D,MATCH($A136,Data!$X:$X,1))="","",INDEX(Data!D:D,MATCH($A136,Data!$X:$X,1))))</f>
        <v>A smart grid is a system that uses information and communication technologies to integrate, in an intelligent way, all users connected to the electrical power system considering their behaviour and actions. For this purpose, information about the electrical network, such as the current, the voltage or the power, is gathered together over time so that the behaviour of suppliers and consumers can be observed and automatically coordinated. Smart grids are becoming a significant part in the configuration of future electrical power systems. A lot of research has been done on using smart grids to achieve highly efficient and user-friendly electrical power systems. Many new methods have been introduced to solve the difficulties energy providers face when transforming conventional electrical networks into smart grids. These difficulties include the integration of renewable energy and different grid systems at national and international levels due to changes in frequency, voltage and in the synchronisation mechanism. This paper provides an outline of the European smart grid projects and gives an overview of the current infrastructure and smart grid applications of the Turkish Electricity Production System Operator (EUAS), Turkish Electricity Transmission System Operator (TEIAS), and Turkish Electricity Distribution System Operator (TEDAS). In this paper the feasibility of the further steps required is described and some assessments are made and suggestions given on smart grid developments in general. 2014 Elsevier Ltd.</v>
      </c>
      <c r="F136" s="11" t="str">
        <f>IF($A136="","",IF(INDEX(Data!E:E,MATCH($A136,Data!$X:$X,1))="","",INDEX(Data!E:E,MATCH($A136,Data!$X:$X,1))))</f>
        <v>http://dx.doi.org/10.1016/j.rser.2014.02.009</v>
      </c>
      <c r="G136" s="36" t="str">
        <f t="shared" si="5"/>
        <v>http://dx.doi.org/10.1016/j.rser.2014.02.009</v>
      </c>
    </row>
    <row r="137" spans="1:7" ht="15.5" customHeight="1" x14ac:dyDescent="0.35">
      <c r="A137" s="9">
        <f t="shared" si="4"/>
        <v>133</v>
      </c>
      <c r="B137" s="10" t="str">
        <f>IF($A137="", "", INDEX(Data!A:A,MATCH($A137,Data!$X:$X,1)))</f>
        <v>Colak (2014)</v>
      </c>
      <c r="C137" s="11" t="str">
        <f>IF($A137="", "", INDEX(Data!B:B,MATCH($A137,Data!$X:$X,1)))</f>
        <v>Smart grid opportunities and applications in Turkey</v>
      </c>
      <c r="D137" s="10">
        <f>IF($A137="", "", INDEX(Data!C:C,MATCH($A137,Data!$X:$X,1)))</f>
        <v>2014</v>
      </c>
      <c r="E137" s="11" t="str">
        <f>IF($A137="","",IF(INDEX(Data!D:D,MATCH($A137,Data!$X:$X,1))="","",INDEX(Data!D:D,MATCH($A137,Data!$X:$X,1))))</f>
        <v>A smart grid is a system that uses information and communication technologies to integrate, in an intelligent way, all users connected to the electrical power system considering their behaviour and actions. For this purpose, information about the electrical network, such as the current, the voltage or the power, is gathered together over time so that the behaviour of suppliers and consumers can be observed and automatically coordinated. Smart grids are becoming a significant part in the configuration of future electrical power systems. A lot of research has been done on using smart grids to achieve highly efficient and user-friendly electrical power systems. Many new methods have been introduced to solve the difficulties energy providers face when transforming conventional electrical networks into smart grids. These difficulties include the integration of renewable energy and different grid systems at national and international levels due to changes in frequency, voltage and in the synchronisation mechanism.This paper provides an outline of the European smart grid projects and gives an overview of the current infrastructure and smart grid applications of the Turkish Electricity Production System Operator (EUAS), Turkish Electricity Transmission System Operator (TEIAS), and Turkish Electricity Distribution System Operator (TEDAS). In this paper the feasibility of the further steps required is described and some assessments are made and suggestions given on smart grid developments in general. [All rights reserved Elsevier].</v>
      </c>
      <c r="F137" s="11" t="str">
        <f>IF($A137="","",IF(INDEX(Data!E:E,MATCH($A137,Data!$X:$X,1))="","",INDEX(Data!E:E,MATCH($A137,Data!$X:$X,1))))</f>
        <v>http://dx.doi.org/10.1016/j.rser.2014.02.009</v>
      </c>
      <c r="G137" s="36" t="str">
        <f t="shared" si="5"/>
        <v>http://dx.doi.org/10.1016/j.rser.2014.02.009</v>
      </c>
    </row>
    <row r="138" spans="1:7" ht="15.5" customHeight="1" x14ac:dyDescent="0.35">
      <c r="A138" s="9">
        <f t="shared" si="4"/>
        <v>134</v>
      </c>
      <c r="B138" s="10" t="str">
        <f>IF($A138="", "", INDEX(Data!A:A,MATCH($A138,Data!$X:$X,1)))</f>
        <v>Colak (2016)</v>
      </c>
      <c r="C138" s="11" t="str">
        <f>IF($A138="", "", INDEX(Data!B:B,MATCH($A138,Data!$X:$X,1)))</f>
        <v>A survey on the critical issues in smart grid technologies</v>
      </c>
      <c r="D138" s="10">
        <f>IF($A138="", "", INDEX(Data!C:C,MATCH($A138,Data!$X:$X,1)))</f>
        <v>2016</v>
      </c>
      <c r="E138" s="11" t="str">
        <f>IF($A138="","",IF(INDEX(Data!D:D,MATCH($A138,Data!$X:$X,1))="","",INDEX(Data!D:D,MATCH($A138,Data!$X:$X,1))))</f>
        <v>The hierarchical and the centrally-controlled grid topology of existing electrical power systems has remained unchanged over the 20th century. On the other hand, there is a rapid increase in the cost of fossil fuels coupled with the inability of utility companies to expand their generation capacity in line with the rising electricity demand, without modernizing the grid. For these reasons, it is needed to modernize the existing power grids and consequently smart power grids have emerged. Unlike the benefits and features ensured by smart grids, this paper provides a detailed survey of the critical challenges in smart grids in terms of information and communication technologies, sensing, measurement, control and automation technologies, power electronics and energy storage technologies. It is expected that this paper will lead to the better understanding of potential constraints in smart grid technologies. 2015 Elsevier Ltd.</v>
      </c>
      <c r="F138" s="11" t="str">
        <f>IF($A138="","",IF(INDEX(Data!E:E,MATCH($A138,Data!$X:$X,1))="","",INDEX(Data!E:E,MATCH($A138,Data!$X:$X,1))))</f>
        <v>http://dx.doi.org/10.1016/j.rser.2015.10.036</v>
      </c>
      <c r="G138" s="36" t="str">
        <f t="shared" si="5"/>
        <v>http://dx.doi.org/10.1016/j.rser.2015.10.036</v>
      </c>
    </row>
    <row r="139" spans="1:7" ht="15.5" customHeight="1" x14ac:dyDescent="0.35">
      <c r="A139" s="9">
        <f t="shared" si="4"/>
        <v>135</v>
      </c>
      <c r="B139" s="10" t="str">
        <f>IF($A139="", "", INDEX(Data!A:A,MATCH($A139,Data!$X:$X,1)))</f>
        <v>Coleman (2018)</v>
      </c>
      <c r="C139" s="11" t="str">
        <f>IF($A139="", "", INDEX(Data!B:B,MATCH($A139,Data!$X:$X,1)))</f>
        <v>Reconfigurable distribution automation and control laboratory: Solar microgrid experiments</v>
      </c>
      <c r="D139" s="10">
        <f>IF($A139="", "", INDEX(Data!C:C,MATCH($A139,Data!$X:$X,1)))</f>
        <v>2018</v>
      </c>
      <c r="E139" s="11" t="str">
        <f>IF($A139="","",IF(INDEX(Data!D:D,MATCH($A139,Data!$X:$X,1))="","",INDEX(Data!D:D,MATCH($A139,Data!$X:$X,1))))</f>
        <v>Renewable distributed resources, energy storage systems, and improved load control options are introducing new challenges in electric power distribution. It is necessary to integrate such smart grid concepts into formal power engineering curricula. To help meet this need, solar microgrid experiments are being developed at Drexel University. This work presents: First, an overview of the laboratory-scale microgrid equipment at Drexel; second, upgrades to the distribution energy management system in the Reconfigurable Distribution Automation and Control Laboratory; third, a detailed educational microgrid experiment; and fourth, corresponding pre- A nd postlaboratory assignments. In the experiment, students analyze a microgrid network in grid-powered, grid-interactive, and island modes with a renewable source that is not electrically (or physically) co-located with the utility supply. Students will observe power flow characteristics in each mode. In island mode, students will make network or load control decisions in order to satisfy the operating constraints, and then connect the renewable source to the node of their choice. 2018 IEEE.</v>
      </c>
      <c r="F139" s="11" t="str">
        <f>IF($A139="","",IF(INDEX(Data!E:E,MATCH($A139,Data!$X:$X,1))="","",INDEX(Data!E:E,MATCH($A139,Data!$X:$X,1))))</f>
        <v>http://dx.doi.org/10.1109/TPWRS.2018.2827844</v>
      </c>
      <c r="G139" s="36" t="str">
        <f t="shared" si="5"/>
        <v>http://dx.doi.org/10.1109/TPWRS.2018.2827844</v>
      </c>
    </row>
    <row r="140" spans="1:7" ht="15.5" customHeight="1" x14ac:dyDescent="0.35">
      <c r="A140" s="9">
        <f t="shared" si="4"/>
        <v>136</v>
      </c>
      <c r="B140" s="10" t="str">
        <f>IF($A140="", "", INDEX(Data!A:A,MATCH($A140,Data!$X:$X,1)))</f>
        <v>Connolly, (2013)</v>
      </c>
      <c r="C140" s="11" t="str">
        <f>IF($A140="", "", INDEX(Data!B:B,MATCH($A140,Data!$X:$X,1)))</f>
        <v>Smart Energy Systems : Holistic and Integrated Energy Systems for the era of 100% Renewable Energy</v>
      </c>
      <c r="D140" s="10">
        <f>IF($A140="", "", INDEX(Data!C:C,MATCH($A140,Data!$X:$X,1)))</f>
        <v>2013</v>
      </c>
      <c r="E140" s="11" t="str">
        <f>IF($A140="","",IF(INDEX(Data!D:D,MATCH($A140,Data!$X:$X,1))="","",INDEX(Data!D:D,MATCH($A140,Data!$X:$X,1))))</f>
        <v xml:space="preserve">Context Energy systems are currently undergoing a transition from fossil fuels to renewable energy. This is occurring for a variety of reasons, which in an EU context includes: • To reduce greenhouse gas emissions (GHG) • To reduce imported fossil fuels • To utilise local resources and create local jobs • To reduce the costs of energy towards 2050 This transition faces many challenges from a variety of different perspectives, including: • Technology: The development of new technologies and infrastructures, which will enable us to utilise renewable energy resources. • Business: The design of new markets, products, services, and industries so that these new technologies can be implemented. • Policy: The creation of new policy and institutions which will promote the most beneficial technologies for society, so that they are also the most profitable investments for these new businesses. This brochure focuses on the Technology phase of this transition, by outlining how it will be possible to provide society using 100% renewable energy before 2050, at a lower cost than fossil fuels. </v>
      </c>
      <c r="F140" s="11" t="str">
        <f>IF($A140="","",IF(INDEX(Data!E:E,MATCH($A140,Data!$X:$X,1))="","",INDEX(Data!E:E,MATCH($A140,Data!$X:$X,1))))</f>
        <v/>
      </c>
      <c r="G140" s="36" t="str">
        <f t="shared" si="5"/>
        <v/>
      </c>
    </row>
    <row r="141" spans="1:7" ht="15.5" customHeight="1" x14ac:dyDescent="0.35">
      <c r="A141" s="9">
        <f t="shared" si="4"/>
        <v>137</v>
      </c>
      <c r="B141" s="10" t="str">
        <f>IF($A141="", "", INDEX(Data!A:A,MATCH($A141,Data!$X:$X,1)))</f>
        <v>Conti (2014)</v>
      </c>
      <c r="C141" s="11" t="str">
        <f>IF($A141="", "", INDEX(Data!B:B,MATCH($A141,Data!$X:$X,1)))</f>
        <v>Probability of adequacy evaluation considering power output correlation of renewable generators in Smart Grids</v>
      </c>
      <c r="D141" s="10">
        <f>IF($A141="", "", INDEX(Data!C:C,MATCH($A141,Data!$X:$X,1)))</f>
        <v>2014</v>
      </c>
      <c r="E141" s="11" t="str">
        <f>IF($A141="","",IF(INDEX(Data!D:D,MATCH($A141,Data!$X:$X,1))="","",INDEX(Data!D:D,MATCH($A141,Data!$X:$X,1))))</f>
        <v>Smart Grids implementation is mainly intended to reduce the negative impact of distributed generators' (DGs) high penetration (especially renewable DGs), and to optimally manage distributed resources in order to improve overall efficiency and power quality. In terms of service continuity, this implies being able to reduce average outages rate and duration. A possible solution is to operate in intentional islanding some portions of the distribution network when faults occur. To this aim local DGs' adequacy must be evaluated. This paper presents a new analytical expression useful to assess the ability of local DGs to meet a potential island load. Such an expression accounts for both load shedding and curtailment policies and it encompasses the correlation among loads' power demand, the correlation among renewable DGs' power outputs for generators of the same technology, the correlation among renewable DGs' power outputs for generators of different technologies, and, finally, the correlation among loads' power demands and renewable DGs' power outputs. 2014 Elsevier Ltd. All rights reserved.</v>
      </c>
      <c r="F141" s="11" t="str">
        <f>IF($A141="","",IF(INDEX(Data!E:E,MATCH($A141,Data!$X:$X,1))="","",INDEX(Data!E:E,MATCH($A141,Data!$X:$X,1))))</f>
        <v>http://dx.doi.org/10.1109/TPWRS.2013.2287301</v>
      </c>
      <c r="G141" s="36" t="str">
        <f t="shared" si="5"/>
        <v>http://dx.doi.org/10.1109/TPWRS.2013.2287301</v>
      </c>
    </row>
    <row r="142" spans="1:7" ht="15.5" customHeight="1" x14ac:dyDescent="0.35">
      <c r="A142" s="9">
        <f t="shared" si="4"/>
        <v>138</v>
      </c>
      <c r="B142" s="10" t="str">
        <f>IF($A142="", "", INDEX(Data!A:A,MATCH($A142,Data!$X:$X,1)))</f>
        <v>Conti (2014)</v>
      </c>
      <c r="C142" s="11" t="str">
        <f>IF($A142="", "", INDEX(Data!B:B,MATCH($A142,Data!$X:$X,1)))</f>
        <v>Reliability Assessment of Distribution Systems Considering Telecontrolled Switches and Microgrids</v>
      </c>
      <c r="D142" s="10">
        <f>IF($A142="", "", INDEX(Data!C:C,MATCH($A142,Data!$X:$X,1)))</f>
        <v>2014</v>
      </c>
      <c r="E142" s="11" t="str">
        <f>IF($A142="","",IF(INDEX(Data!D:D,MATCH($A142,Data!$X:$X,1))="","",INDEX(Data!D:D,MATCH($A142,Data!$X:$X,1))))</f>
        <v>Telecontrol of distribution switching devices is recognized as a major means for reducing interruption duration after a fault occurrence in modern distribution systems, since it allows one to isolate the faulted sections and to restore the healthy ones as quickly as possible. In order to reduce interruption frequency as well, it is necessary to increase the number of series automatic circuit breakers. Further benefits in terms of service continuity improvement can be obtained by allowing islanded operation of relatively small portions of distribution network (microgrids) in the presence of distributed energy resources in order to supply the local load autonomously during upstream faults. This paper aims to describe an innovative systematic method and its related analytical formulation to evaluate distribution system reliability indices accounting for advanced operation practices such as those based on telecontrol and islanding.</v>
      </c>
      <c r="F142" s="11" t="str">
        <f>IF($A142="","",IF(INDEX(Data!E:E,MATCH($A142,Data!$X:$X,1))="","",INDEX(Data!E:E,MATCH($A142,Data!$X:$X,1))))</f>
        <v>http://dx.doi.org/10.1109/TPWRS.2013.2287301</v>
      </c>
      <c r="G142" s="36" t="str">
        <f t="shared" si="5"/>
        <v>http://dx.doi.org/10.1109/TPWRS.2013.2287301</v>
      </c>
    </row>
    <row r="143" spans="1:7" ht="15.5" customHeight="1" x14ac:dyDescent="0.35">
      <c r="A143" s="9">
        <f t="shared" si="4"/>
        <v>139</v>
      </c>
      <c r="B143" s="10" t="str">
        <f>IF($A143="", "", INDEX(Data!A:A,MATCH($A143,Data!$X:$X,1)))</f>
        <v>Conti (2014)</v>
      </c>
      <c r="C143" s="11" t="str">
        <f>IF($A143="", "", INDEX(Data!B:B,MATCH($A143,Data!$X:$X,1)))</f>
        <v>Reliability assessment of distribution systems considering telecontrolled switches and microgrids</v>
      </c>
      <c r="D143" s="10">
        <f>IF($A143="", "", INDEX(Data!C:C,MATCH($A143,Data!$X:$X,1)))</f>
        <v>2014</v>
      </c>
      <c r="E143" s="11" t="str">
        <f>IF($A143="","",IF(INDEX(Data!D:D,MATCH($A143,Data!$X:$X,1))="","",INDEX(Data!D:D,MATCH($A143,Data!$X:$X,1))))</f>
        <v>Telecontrol of distribution switching devices is recognized as a major means for reducing interruption duration after a fault occurrence in modern distribution systems, since it allows one to isolate the faulted sections and to restore the healthy ones as quickly as possible. In order to reduce interruption frequency as well, it is necessary to increase the number of series automatic circuit breakers. Further benefits in terms of service continuity improvement can be obtained by allowing islanded operation of relatively small portions of distribution network (microgrids) in the presence of distributed energy resources in order to supply the local load autonomously during upstream faults. This paper aims to describe an innovative systematic method and its related analytical formulation to evaluate distribution system reliability indices accounting for advanced operation practices such as those based on telecontrol and islanding. 2013 IEEE.</v>
      </c>
      <c r="F143" s="11" t="str">
        <f>IF($A143="","",IF(INDEX(Data!E:E,MATCH($A143,Data!$X:$X,1))="","",INDEX(Data!E:E,MATCH($A143,Data!$X:$X,1))))</f>
        <v>http://dx.doi.org/10.1016/j.ijepes.2014.03.042</v>
      </c>
      <c r="G143" s="36" t="str">
        <f t="shared" si="5"/>
        <v>http://dx.doi.org/10.1016/j.ijepes.2014.03.042</v>
      </c>
    </row>
    <row r="144" spans="1:7" ht="15.5" customHeight="1" x14ac:dyDescent="0.35">
      <c r="A144" s="9">
        <f t="shared" si="4"/>
        <v>140</v>
      </c>
      <c r="B144" s="10" t="str">
        <f>IF($A144="", "", INDEX(Data!A:A,MATCH($A144,Data!$X:$X,1)))</f>
        <v>Corbier (2018)</v>
      </c>
      <c r="C144" s="11" t="str">
        <f>IF($A144="", "", INDEX(Data!B:B,MATCH($A144,Data!$X:$X,1)))</f>
        <v>Impacts of Decentralized Power Generation on Distribution Networks: a Statistical Typology of European Countries</v>
      </c>
      <c r="D144" s="10">
        <f>IF($A144="", "", INDEX(Data!C:C,MATCH($A144,Data!$X:$X,1)))</f>
        <v>2018</v>
      </c>
      <c r="E144" s="11" t="str">
        <f>IF($A144="","",IF(INDEX(Data!D:D,MATCH($A144,Data!$X:$X,1))="","",INDEX(Data!D:D,MATCH($A144,Data!$X:$X,1))))</f>
        <v>The development of decentralized sources of power out of renewable sources of energies has been triggering far-reaching consequences for Distribution System Operators over the past decade in Europe. Our paper benchmarks across 23 European countries the impact of the development of renewables on the physical characteristics of power distribution networks and on their investments. It builds on a large spectrum of databases of quantitative indicators about the dynamics of installed capacity of renewable energy resources and the power generation out of them, electricity independence, quality of electricity distribution, smart grids investments, Network System Operators capital expenditures, length of the distribution networks, overall costs of power networks paid by private agents, and electricity losses, all in relation with the development of decentralized generation. The heterogeneity of these indicators across Europe appears to be wide notably because of physical constraints, historic legacies, or policy and regulatory choices. A cluster analysis allows for deriving six groups of countries that display statistically homogenous characteristics. Our results may provide decision makers and regulators with a tool helping them to concentrate on the main issues specific to their countries as compared to the European median, and to look for possible solutions in the experience of other clusters which are shown to perform better for some indicators.</v>
      </c>
      <c r="F144" s="11" t="str">
        <f>IF($A144="","",IF(INDEX(Data!E:E,MATCH($A144,Data!$X:$X,1))="","",INDEX(Data!E:E,MATCH($A144,Data!$X:$X,1))))</f>
        <v>https://search.proquest.com/docview/2068190896?accountid=14511 https://ucl-new-primo.hosted.exlibrisgroup.com/openurl/UCL/UCL_VU2?url_ver=Z39.88-2004&amp;rft_val_fmt=info:ofi/fmt:kev:mtx:journal&amp;genre=article&amp;sid=ProQ:ProQ%3Aabiglobal&amp;atitle=Impacts+of+Decentralized+Power+Generation+on+Distribution+Networks%3A+a+Statistical+Typology+of+European+Countries&amp;title=Environmental+Modeling+%26+Assessment&amp;issn=14202026&amp;date=2018-10-01&amp;volume=23&amp;issue=5&amp;spage=471&amp;au=Corbier%2C+Darius%3BGonand%2C+Fr%C3%A9d%C</v>
      </c>
      <c r="G144" s="36" t="e">
        <f t="shared" si="5"/>
        <v>#VALUE!</v>
      </c>
    </row>
    <row r="145" spans="1:7" ht="15.5" customHeight="1" x14ac:dyDescent="0.35">
      <c r="A145" s="9">
        <f t="shared" si="4"/>
        <v>141</v>
      </c>
      <c r="B145" s="10" t="str">
        <f>IF($A145="", "", INDEX(Data!A:A,MATCH($A145,Data!$X:$X,1)))</f>
        <v>Cornforth (2011)</v>
      </c>
      <c r="C145" s="11" t="str">
        <f>IF($A145="", "", INDEX(Data!B:B,MATCH($A145,Data!$X:$X,1)))</f>
        <v>Role of Microgrids in the Smart Grid</v>
      </c>
      <c r="D145" s="10">
        <f>IF($A145="", "", INDEX(Data!C:C,MATCH($A145,Data!$X:$X,1)))</f>
        <v>2011</v>
      </c>
      <c r="E145" s="11" t="str">
        <f>IF($A145="","",IF(INDEX(Data!D:D,MATCH($A145,Data!$X:$X,1))="","",INDEX(Data!D:D,MATCH($A145,Data!$X:$X,1))))</f>
        <v>Microgrids are local power systems that may or may not be connected to the distribution system and are typically controlled by the local operator. Interest in microgrids is rising and it is likely that the number of microgrids connected to distribution networks will increase. Currently, there is no consensus on how microgrids will interact with the distribution system - they have the potential to threaten stability, or to assist. However microgrids, with their emphasis on sophisticated control in order to manage their particular challenges, address many of the problems that will be required to overcome in realizing the smart grid. This paper examines some of the issues involved in connecting microgrids to the distribution networks, and illustrates how microgrids have a key role to play in the development of the smart grid.</v>
      </c>
      <c r="F145" s="11" t="str">
        <f>IF($A145="","",IF(INDEX(Data!E:E,MATCH($A145,Data!$X:$X,1))="","",INDEX(Data!E:E,MATCH($A145,Data!$X:$X,1))))</f>
        <v>http://dx.doi.org/10.3969/j.issn.1674-862X.2011.01.003</v>
      </c>
      <c r="G145" s="36" t="str">
        <f t="shared" si="5"/>
        <v>http://dx.doi.org/10.3969/j.issn.1674-862X.2011.01.003</v>
      </c>
    </row>
    <row r="146" spans="1:7" ht="15.5" customHeight="1" x14ac:dyDescent="0.35">
      <c r="A146" s="9">
        <f t="shared" si="4"/>
        <v>142</v>
      </c>
      <c r="B146" s="10" t="str">
        <f>IF($A146="", "", INDEX(Data!A:A,MATCH($A146,Data!$X:$X,1)))</f>
        <v>Corvacho (2016)</v>
      </c>
      <c r="C146" s="11" t="str">
        <f>IF($A146="", "", INDEX(Data!B:B,MATCH($A146,Data!$X:$X,1)))</f>
        <v>A reflection on low energy renovation of residential complexes in southern Europe</v>
      </c>
      <c r="D146" s="10">
        <f>IF($A146="", "", INDEX(Data!C:C,MATCH($A146,Data!$X:$X,1)))</f>
        <v>2016</v>
      </c>
      <c r="E146" s="11" t="str">
        <f>IF($A146="","",IF(INDEX(Data!D:D,MATCH($A146,Data!$X:$X,1))="","",INDEX(Data!D:D,MATCH($A146,Data!$X:$X,1))))</f>
        <v>The transformation of European existing building stock towards very low energy buildings requires a new approach. In this context, it seems reasonable to think that buildings should no longer be renovated individually but as part of a global energy system. Focusing on larger urban units may present some scale advantages and may constitute an opportunity to change the urban environment in a smart energy way. Specificities of Southern European countries are addressed. Due either to the climate or the life style, there are large differences in energy consumption per dwelling among southern and northern European countries. How much heating energy will be saved by over-insulating building envelopes if people do not feel the need to heat their houses in the first place? In addition, real energy use in buildings frequently shows major differences with respect to the predicted consumption. The definition of realistic solutions demands the availability of realistic predictions. A case of a residential complex in Portugal is used to illustrate the main questions and to conclude that moving from a building to a group of buildings scale may be an interesting challenge for policy makers to look closer in the near future. Copyright 2016 by the authors.</v>
      </c>
      <c r="F146" s="11" t="str">
        <f>IF($A146="","",IF(INDEX(Data!E:E,MATCH($A146,Data!$X:$X,1))="","",INDEX(Data!E:E,MATCH($A146,Data!$X:$X,1))))</f>
        <v>area</v>
      </c>
      <c r="G146" s="36" t="str">
        <f t="shared" si="5"/>
        <v>area</v>
      </c>
    </row>
    <row r="147" spans="1:7" ht="15.5" customHeight="1" x14ac:dyDescent="0.35">
      <c r="A147" s="9">
        <f t="shared" si="4"/>
        <v>143</v>
      </c>
      <c r="B147" s="10" t="str">
        <f>IF($A147="", "", INDEX(Data!A:A,MATCH($A147,Data!$X:$X,1)))</f>
        <v>Crispim (2014)</v>
      </c>
      <c r="C147" s="11" t="str">
        <f>IF($A147="", "", INDEX(Data!B:B,MATCH($A147,Data!$X:$X,1)))</f>
        <v>Smart Grids in the EU with smart regulation: Experiences from the UK, Italy and Portugal</v>
      </c>
      <c r="D147" s="10">
        <f>IF($A147="", "", INDEX(Data!C:C,MATCH($A147,Data!$X:$X,1)))</f>
        <v>2014</v>
      </c>
      <c r="E147" s="11" t="str">
        <f>IF($A147="","",IF(INDEX(Data!D:D,MATCH($A147,Data!$X:$X,1))="","",INDEX(Data!D:D,MATCH($A147,Data!$X:$X,1))))</f>
        <v>The paper describes the integration between what used to be a passive element of the energy value chain - the grid - and both upstream and downstream elements. The evolution of communications among the elements has permitted a more robust and adaptable structure that already is being implemented: the Smart Grid. The paper relates the evolution of EU policy concerning both the development and the rolling-out of solutions to exploit the potential of the Smart Grid concept and describes what has been done by the regulators of three countries that share the same goal but seek to attain it via distinct paths. The article starts with a justification of the need for more integrated networks and a definition of the Smart Grid. A second part covers the risks and difficulties of implementation within an established network, introducing the role of the regulator. The third part describes EU policy response and three different approaches by regulators in the UK, Italy and Portugal, showing how in each case policy is influenced by characteristics of their respective national electricity markets in terms of competition dynamics. [All rights reserved Elsevier].</v>
      </c>
      <c r="F147" s="11" t="str">
        <f>IF($A147="","",IF(INDEX(Data!E:E,MATCH($A147,Data!$X:$X,1))="","",INDEX(Data!E:E,MATCH($A147,Data!$X:$X,1))))</f>
        <v>http://dx.doi.org/10.1016/j.jup.2014.09.006</v>
      </c>
      <c r="G147" s="36" t="str">
        <f t="shared" si="5"/>
        <v>http://dx.doi.org/10.1016/j.jup.2014.09.006</v>
      </c>
    </row>
    <row r="148" spans="1:7" ht="15.5" customHeight="1" x14ac:dyDescent="0.35">
      <c r="A148" s="9">
        <f t="shared" si="4"/>
        <v>144</v>
      </c>
      <c r="B148" s="10" t="str">
        <f>IF($A148="", "", INDEX(Data!A:A,MATCH($A148,Data!$X:$X,1)))</f>
        <v>Dalén (2017)</v>
      </c>
      <c r="C148" s="11" t="str">
        <f>IF($A148="", "", INDEX(Data!B:B,MATCH($A148,Data!$X:$X,1)))</f>
        <v>Towards a User-Centered Feedback Design for Smart Meter Interfaces to Support Efficient Energy-Use Choices: A Design Science Approach</v>
      </c>
      <c r="D148" s="10">
        <f>IF($A148="", "", INDEX(Data!C:C,MATCH($A148,Data!$X:$X,1)))</f>
        <v>2017</v>
      </c>
      <c r="E148" s="11" t="str">
        <f>IF($A148="","",IF(INDEX(Data!D:D,MATCH($A148,Data!$X:$X,1))="","",INDEX(Data!D:D,MATCH($A148,Data!$X:$X,1))))</f>
        <v>Based on interviews of users’ experience with current smart-meter technologies the authors propose, implement and evaluate a user-centered design of an energy-use information system that assists private households in making efficient energy consumption decisions. Instead of providing disaggregated data, the envisioned system automatically calculates the monetary savings from replacing an appliance or by changing the operational behavior of an appliance. The information provided is personalized with respect to appliance use and also comprises information from external databases. A prototype is implemented and evaluated in a use case with white goods household appliances. The study concludes with directions for further interactivity improvements and research into the structures of an openly shared appliance database.</v>
      </c>
      <c r="F148" s="11" t="str">
        <f>IF($A148="","",IF(INDEX(Data!E:E,MATCH($A148,Data!$X:$X,1))="","",INDEX(Data!E:E,MATCH($A148,Data!$X:$X,1))))</f>
        <v>https://search.proquest.com/docview/1938394593?accountid=14511 https://ucl-new-primo.hosted.exlibrisgroup.com/openurl/UCL/UCL_VU2?url_ver=Z39.88-2004&amp;rft_val_fmt=info:ofi/fmt:kev:mtx:journal&amp;genre=article&amp;sid=ProQ:ProQ%3Aabiglobal&amp;atitle=Towards+a+User-Centered+Feedback+Design+for+Smart+Meter+Interfaces+to+Support+Efficient+Energy-Use+Choices%3A+A+Design+Science+Approach&amp;title=Business+%26+Information+Systems+Engineering&amp;issn=23637005&amp;date=2017-10-01&amp;volume=59&amp;issue=5&amp;spage=361&amp;au=Dal%C3%A9n%2C</v>
      </c>
      <c r="G148" s="36" t="e">
        <f t="shared" si="5"/>
        <v>#VALUE!</v>
      </c>
    </row>
    <row r="149" spans="1:7" ht="15.5" customHeight="1" x14ac:dyDescent="0.35">
      <c r="A149" s="9">
        <f t="shared" si="4"/>
        <v>145</v>
      </c>
      <c r="B149" s="10" t="str">
        <f>IF($A149="", "", INDEX(Data!A:A,MATCH($A149,Data!$X:$X,1)))</f>
        <v>Daniel (2013)</v>
      </c>
      <c r="C149" s="11" t="str">
        <f>IF($A149="", "", INDEX(Data!B:B,MATCH($A149,Data!$X:$X,1)))</f>
        <v>Towards user identification in the home from appliance usage patterns</v>
      </c>
      <c r="D149" s="10">
        <f>IF($A149="", "", INDEX(Data!C:C,MATCH($A149,Data!$X:$X,1)))</f>
        <v>2013</v>
      </c>
      <c r="E149" s="11" t="str">
        <f>IF($A149="","",IF(INDEX(Data!D:D,MATCH($A149,Data!$X:$X,1))="","",INDEX(Data!D:D,MATCH($A149,Data!$X:$X,1))))</f>
        <v/>
      </c>
      <c r="F149" s="11" t="str">
        <f>IF($A149="","",IF(INDEX(Data!E:E,MATCH($A149,Data!$X:$X,1))="","",INDEX(Data!E:E,MATCH($A149,Data!$X:$X,1))))</f>
        <v/>
      </c>
      <c r="G149" s="36" t="str">
        <f t="shared" si="5"/>
        <v/>
      </c>
    </row>
    <row r="150" spans="1:7" ht="15.5" customHeight="1" x14ac:dyDescent="0.35">
      <c r="A150" s="9">
        <f t="shared" si="4"/>
        <v>146</v>
      </c>
      <c r="B150" s="10" t="str">
        <f>IF($A150="", "", INDEX(Data!A:A,MATCH($A150,Data!$X:$X,1)))</f>
        <v>Daniele (2017)</v>
      </c>
      <c r="C150" s="11" t="str">
        <f>IF($A150="", "", INDEX(Data!B:B,MATCH($A150,Data!$X:$X,1)))</f>
        <v>Adaptive Real-Time Scheduling of Cyber-Physical Energy Systems</v>
      </c>
      <c r="D150" s="10">
        <f>IF($A150="", "", INDEX(Data!C:C,MATCH($A150,Data!$X:$X,1)))</f>
        <v>2017</v>
      </c>
      <c r="E150" s="11" t="str">
        <f>IF($A150="","",IF(INDEX(Data!D:D,MATCH($A150,Data!$X:$X,1))="","",INDEX(Data!D:D,MATCH($A150,Data!$X:$X,1))))</f>
        <v/>
      </c>
      <c r="F150" s="11" t="str">
        <f>IF($A150="","",IF(INDEX(Data!E:E,MATCH($A150,Data!$X:$X,1))="","",INDEX(Data!E:E,MATCH($A150,Data!$X:$X,1))))</f>
        <v/>
      </c>
      <c r="G150" s="36" t="str">
        <f t="shared" si="5"/>
        <v/>
      </c>
    </row>
    <row r="151" spans="1:7" ht="15.5" customHeight="1" x14ac:dyDescent="0.35">
      <c r="A151" s="9">
        <f t="shared" si="4"/>
        <v>147</v>
      </c>
      <c r="B151" s="10" t="str">
        <f>IF($A151="", "", INDEX(Data!A:A,MATCH($A151,Data!$X:$X,1)))</f>
        <v>Darby (2018)</v>
      </c>
      <c r="C151" s="11" t="str">
        <f>IF($A151="", "", INDEX(Data!B:B,MATCH($A151,Data!$X:$X,1)))</f>
        <v>Smart electric storage heating and potential for residential demand response</v>
      </c>
      <c r="D151" s="10">
        <f>IF($A151="", "", INDEX(Data!C:C,MATCH($A151,Data!$X:$X,1)))</f>
        <v>2018</v>
      </c>
      <c r="E151" s="11" t="str">
        <f>IF($A151="","",IF(INDEX(Data!D:D,MATCH($A151,Data!$X:$X,1))="","",INDEX(Data!D:D,MATCH($A151,Data!$X:$X,1))))</f>
        <v>Low-carbon transition plans for temperate and sub-polar regions typically involve some electrification of space heating. This poses challenges to electricity system operation and market design, as it increases overall demand and alters the temporal patterns of that demand. One response to the challenge is to ‘smarten’ electrical heating, enabling it to respond to network conditions by storing energy at times of plentiful supply, releasing it in response to customer demands and offering rapid-response ancillary services to the grid. Shared operation of domestic electrical heating, in such a scenario, may imply changes in everyday heating practices and will change the number of system stakeholders, their activities and how they relate to each other.This paper sets out some practical and theoretical issues relating to the potential for residential demand response via electric storage heating, drawing on academic and policy-related literature and on material from a current research project. It offers a brief history of residential storage heating and recent developments, paying particular attention to customer experience; considers the role of distributed storage in energy transitions and associated questions of value; outlines how agency and value in a smart system may be distributed between stakeholders; and assesses continuity and change in storage heating. While the paper focuses on storage heating, many of the issue raised apply to heat pumps, given their functional similarities with storage heaters and water heaters. The paper concludes with some conditions to be met if smart storage heating is to succeed in the twin tasks of providing effective customer service and demand response, and sets out questions for further research into demand response and heating practices.</v>
      </c>
      <c r="F151" s="11" t="str">
        <f>IF($A151="","",IF(INDEX(Data!E:E,MATCH($A151,Data!$X:$X,1))="","",INDEX(Data!E:E,MATCH($A151,Data!$X:$X,1))))</f>
        <v>http://dx.doi.org/10.1080/09613218.2017.1301707</v>
      </c>
      <c r="G151" s="36" t="str">
        <f t="shared" si="5"/>
        <v>http://dx.doi.org/10.1080/09613218.2017.1301707</v>
      </c>
    </row>
    <row r="152" spans="1:7" ht="15.5" customHeight="1" x14ac:dyDescent="0.35">
      <c r="A152" s="9">
        <f t="shared" si="4"/>
        <v>148</v>
      </c>
      <c r="B152" s="10" t="str">
        <f>IF($A152="", "", INDEX(Data!A:A,MATCH($A152,Data!$X:$X,1)))</f>
        <v>Darby (2018)</v>
      </c>
      <c r="C152" s="11" t="str">
        <f>IF($A152="", "", INDEX(Data!B:B,MATCH($A152,Data!$X:$X,1)))</f>
        <v>Smart technology in the home: time for more clarity</v>
      </c>
      <c r="D152" s="10">
        <f>IF($A152="", "", INDEX(Data!C:C,MATCH($A152,Data!$X:$X,1)))</f>
        <v>2018</v>
      </c>
      <c r="E152" s="11" t="str">
        <f>IF($A152="","",IF(INDEX(Data!D:D,MATCH($A152,Data!$X:$X,1))="","",INDEX(Data!D:D,MATCH($A152,Data!$X:$X,1))))</f>
        <v>The idea of the smart home has been around for decades but smart homes (under most definitions) are extremely rare, although digital technology and automated appliances are commonplace in the more affluent regions of the world. This commentary argues that there are inherent difficulties with expectations for smart homes and with making them viable; and with definitions and roles of `users' in smart systems. It considers what a smart home might be and the problems that smart homes might address, identifying two types of narrative in the smart-energy literature. One centres on the highly automated dwelling with integrated appliances, emphasizing state-of-the-art technology, convenience and, in some sense, efficiency. The second narrative type focuses more on system-level issues such as peak demand, ancillary services and the spread of microgeneration, and on selective applications of information and communication technology (ICT) to address these. Both raise questions about the identity of users, nature of control, boundaries of the home and ecological impact.</v>
      </c>
      <c r="F152" s="11" t="str">
        <f>IF($A152="","",IF(INDEX(Data!E:E,MATCH($A152,Data!$X:$X,1))="","",INDEX(Data!E:E,MATCH($A152,Data!$X:$X,1))))</f>
        <v>https://search.proquest.com/docview/1981649635?accountid=14511 https://ucl-new-primo.hosted.exlibrisgroup.com/openurl/UCL/UCL_VU2?url_ver=Z39.88-2004&amp;rft_val_fmt=info:ofi/fmt:kev:mtx:journal&amp;genre=article&amp;sid=ProQ:ProQ%3Aabiglobal&amp;atitle=Smart+electric+storage+heating+and+potential+for+residential+demand+response&amp;title=Energy+Efficiency&amp;issn=1570646X&amp;date=2018-01-01&amp;volume=11&amp;issue=1&amp;spage=67&amp;au=Darby%2C+Sarah+J&amp;isbn=&amp;jtitle=Energy+Efficiency&amp;btitle=&amp;rft_id=info:eric/&amp;rft_id=info:doi/10.1007%2F</v>
      </c>
      <c r="G152" s="36" t="e">
        <f t="shared" si="5"/>
        <v>#VALUE!</v>
      </c>
    </row>
    <row r="153" spans="1:7" ht="15.5" customHeight="1" x14ac:dyDescent="0.35">
      <c r="A153" s="9">
        <f t="shared" si="4"/>
        <v>149</v>
      </c>
      <c r="B153" s="10" t="str">
        <f>IF($A153="", "", INDEX(Data!A:A,MATCH($A153,Data!$X:$X,1)))</f>
        <v>De Olivieri (2014)</v>
      </c>
      <c r="C153" s="11" t="str">
        <f>IF($A153="", "", INDEX(Data!B:B,MATCH($A153,Data!$X:$X,1)))</f>
        <v>Distributed Generation in the Smart Grid - Case Study of Parintins</v>
      </c>
      <c r="D153" s="10">
        <f>IF($A153="", "", INDEX(Data!C:C,MATCH($A153,Data!$X:$X,1)))</f>
        <v>2014</v>
      </c>
      <c r="E153" s="11" t="str">
        <f>IF($A153="","",IF(INDEX(Data!D:D,MATCH($A153,Data!$X:$X,1))="","",INDEX(Data!D:D,MATCH($A153,Data!$X:$X,1))))</f>
        <v>This work presents the results of the design phase of project on integration of distributed photovoltaic power generation into the smart grid (distribution level) in the city of Parintins, which is an 17 MW isolated diesel grid located in the State of Amazon, Brazil. PV power generation in isolated systems is economically attractive, as fuel cost of 650 R$/MWh are significantly above PV generation cost. Distributed generation may be implemented without occupying valuable land on the fluvial island.A literature review provides first the general concepts of distributed generation in smart grids. In a brief description the system design, technical data, telecommunication network structure and the smart metering billing system of the first smart grid implemented in Brazil is given. Within this RD project financed ANEEL (electric power regulatory body) a smart grid based performance monitoring and power control for PV systems has been developed. Impacts of distributed power in the LV network have been analyzed through power flow simulation. The smart grid infrastructure will be used to assess the impact of PV generation concentrated on selected feeders and to test smart grid control strategies for distributed generation. [All rights reserved Elsevier].</v>
      </c>
      <c r="F153" s="11" t="str">
        <f>IF($A153="","",IF(INDEX(Data!E:E,MATCH($A153,Data!$X:$X,1))="","",INDEX(Data!E:E,MATCH($A153,Data!$X:$X,1))))</f>
        <v>http://dx.doi.org/10.1016/j.egypro.2014.10.024</v>
      </c>
      <c r="G153" s="36" t="str">
        <f t="shared" si="5"/>
        <v>http://dx.doi.org/10.1016/j.egypro.2014.10.024</v>
      </c>
    </row>
    <row r="154" spans="1:7" ht="15.5" customHeight="1" x14ac:dyDescent="0.35">
      <c r="A154" s="9">
        <f t="shared" si="4"/>
        <v>150</v>
      </c>
      <c r="B154" s="10" t="str">
        <f>IF($A154="", "", INDEX(Data!A:A,MATCH($A154,Data!$X:$X,1)))</f>
        <v>De Santoli (2018)</v>
      </c>
      <c r="C154" s="11" t="str">
        <f>IF($A154="", "", INDEX(Data!B:B,MATCH($A154,Data!$X:$X,1)))</f>
        <v>Innovative Hybrid Energy Systems for Heading Towards NZEB Qualification for Existing Buildings</v>
      </c>
      <c r="D154" s="10">
        <f>IF($A154="", "", INDEX(Data!C:C,MATCH($A154,Data!$X:$X,1)))</f>
        <v>2018</v>
      </c>
      <c r="E154" s="11" t="str">
        <f>IF($A154="","",IF(INDEX(Data!D:D,MATCH($A154,Data!$X:$X,1))="","",INDEX(Data!D:D,MATCH($A154,Data!$X:$X,1))))</f>
        <v>This paper deals with the potential role of new hybrid energy systems application along with the heating share concept. It analyses the possibility to develop new plant refurbishment strategy so as to promote the deployment of small scale smart energy systems. Up to now, many new technologies have been implemented can be used for achieving the NZEB objectives. The paper clears up how is possible to share the heat for a small group of dwellings arranged in a single lot. Through the use of a new plant layout for high temperature heat production, it was possible to investigate and compare the results with the typical separated generation systems. Therefore, the new plant design allows the four dwellings to share a cold heat sink able to feed 4 trans-critical CO2 heat pumps. In this way, the four dwellings have been interconnected each other by that hydraulic loop while the electricity is generated by PV arrays and CHP. Outcomes of this comparative analysis has been reported and discussed. © 2018 IEEE.</v>
      </c>
      <c r="F154" s="11" t="str">
        <f>IF($A154="","",IF(INDEX(Data!E:E,MATCH($A154,Data!$X:$X,1))="","",INDEX(Data!E:E,MATCH($A154,Data!$X:$X,1))))</f>
        <v>https://www.scopus.com/inward/record.uri?eid=2-s2.0-85056539501&amp;doi=10.1109%2fEEEIC.2018.8494544&amp;partnerID=40&amp;md5=df41d4cb12d6c7c6ef84bb3904b36b49</v>
      </c>
      <c r="G154" s="36" t="str">
        <f t="shared" si="5"/>
        <v>https://www.scopus.com/inward/record.uri?eid=2-s2.0-85056539501&amp;doi=10.1109%2fEEEIC.2018.8494544&amp;partnerID=40&amp;md5=df41d4cb12d6c7c6ef84bb3904b36b49</v>
      </c>
    </row>
    <row r="155" spans="1:7" ht="15.5" customHeight="1" x14ac:dyDescent="0.35">
      <c r="A155" s="9">
        <f t="shared" si="4"/>
        <v>151</v>
      </c>
      <c r="B155" s="10" t="str">
        <f>IF($A155="", "", INDEX(Data!A:A,MATCH($A155,Data!$X:$X,1)))</f>
        <v>Delfanti (2015)</v>
      </c>
      <c r="C155" s="11" t="str">
        <f>IF($A155="", "", INDEX(Data!B:B,MATCH($A155,Data!$X:$X,1)))</f>
        <v>Smart Grid on field application in the Italian framework: The A.S.SE.M. project</v>
      </c>
      <c r="D155" s="10">
        <f>IF($A155="", "", INDEX(Data!C:C,MATCH($A155,Data!$X:$X,1)))</f>
        <v>2015</v>
      </c>
      <c r="E155" s="11" t="str">
        <f>IF($A155="","",IF(INDEX(Data!D:D,MATCH($A155,Data!$X:$X,1))="","",INDEX(Data!D:D,MATCH($A155,Data!$X:$X,1))))</f>
        <v>Today, distribution systems are subject to an increasing penetration of dispersed generation. This is an important step toward a new green, sustainable, paradigm of energy. However, injections from renewables on distribution networks can cause technical issues in power systems, which require to put in operation new monitoring and control procedures and apparatuses. The paper details the Smart Grid experiment developed by A.S.SE.M. (a DSO of Central Italy) on its distribution grid. The project, incentivized by the Italian Energy Authority in the framework of Resolution ARG/elt 39/10, involves the installation of protection and automation devices in the HV/MV substation and over the distribution grid, 10 MV users and one LV user. The following innovative features are provided: increase in the reliability of Loss of Mains protections by transfer trip messages; logic selectivity between protections; centralized voltage control; real-time monitoring and control of generation. This project, together with the other pilot applications supported by Res. ARG/elt 39/10, will provide important information to the Italian Energy Authority, useful to define an output-based regulation for Smart Grids. 2014 Elsevier B.V. All rights reserved.</v>
      </c>
      <c r="F155" s="11" t="str">
        <f>IF($A155="","",IF(INDEX(Data!E:E,MATCH($A155,Data!$X:$X,1))="","",INDEX(Data!E:E,MATCH($A155,Data!$X:$X,1))))</f>
        <v>http://dx.doi.org/10.1016/j.epsr.2014.11.019</v>
      </c>
      <c r="G155" s="36" t="str">
        <f t="shared" si="5"/>
        <v>http://dx.doi.org/10.1016/j.epsr.2014.11.019</v>
      </c>
    </row>
    <row r="156" spans="1:7" ht="15.5" customHeight="1" x14ac:dyDescent="0.35">
      <c r="A156" s="9">
        <f t="shared" si="4"/>
        <v>152</v>
      </c>
      <c r="B156" s="10" t="str">
        <f>IF($A156="", "", INDEX(Data!A:A,MATCH($A156,Data!$X:$X,1)))</f>
        <v>Delfanti (2015)</v>
      </c>
      <c r="C156" s="11" t="str">
        <f>IF($A156="", "", INDEX(Data!B:B,MATCH($A156,Data!$X:$X,1)))</f>
        <v>A2A project: A practical implementation of smart grids in the urban area of Milan</v>
      </c>
      <c r="D156" s="10">
        <f>IF($A156="", "", INDEX(Data!C:C,MATCH($A156,Data!$X:$X,1)))</f>
        <v>2015</v>
      </c>
      <c r="E156" s="11" t="str">
        <f>IF($A156="","",IF(INDEX(Data!D:D,MATCH($A156,Data!$X:$X,1))="","",INDEX(Data!D:D,MATCH($A156,Data!$X:$X,1))))</f>
        <v>Distribution systems have undergone a strong evolution in the last few years. An important cause of this evolution is the growing presence of dispersed generation; the increasing levels of quality of service required by final users are another important issue for Distribution System Operators. These driving forces are particularly challenging in Italy: on the one hand, recent incentives have fostered the installation of many Dispersed Generation units on MV networks; on the other hand, the quality of service regulations put in place by the Italian Energy Regulator push Distribution System Operators to exploit automation on distribution grids. Within this framework, the paper describes a practical implementation of the smart grid concept to a real-life MV network in the urban area of Milan, developed by A2A Reti Elettriche (which owns and operates the distribution network in the cities of Milan and Brescia) in the context of smart grid demonstration projects launched by the Italian Energy Regulator in 2010. After a brief illustration of the network adopted for the experiment, the smart grid architecture is presented, along with the main functionalities to be achieved. Particular attention is devoted to an innovative automatic procedure for selective fault detection, based on logic selectivity and fast network reconfiguration. Some remarks are also provided about the performances of telecommunication supports used for the project. 2014 Elsevier B.V. All rights reserved.</v>
      </c>
      <c r="F156" s="11" t="str">
        <f>IF($A156="","",IF(INDEX(Data!E:E,MATCH($A156,Data!$X:$X,1))="","",INDEX(Data!E:E,MATCH($A156,Data!$X:$X,1))))</f>
        <v>http://dx.doi.org/10.1016/j.epsr.2014.09.016</v>
      </c>
      <c r="G156" s="36" t="str">
        <f t="shared" si="5"/>
        <v>http://dx.doi.org/10.1016/j.epsr.2014.09.016</v>
      </c>
    </row>
    <row r="157" spans="1:7" ht="15.5" customHeight="1" x14ac:dyDescent="0.35">
      <c r="A157" s="9">
        <f t="shared" si="4"/>
        <v>153</v>
      </c>
      <c r="B157" s="10" t="str">
        <f>IF($A157="", "", INDEX(Data!A:A,MATCH($A157,Data!$X:$X,1)))</f>
        <v>Deng (2013)</v>
      </c>
      <c r="C157" s="11" t="str">
        <f>IF($A157="", "", INDEX(Data!B:B,MATCH($A157,Data!$X:$X,1)))</f>
        <v>Sensing-performance tradeoff in cognitive radio enabled smart grid</v>
      </c>
      <c r="D157" s="10">
        <f>IF($A157="", "", INDEX(Data!C:C,MATCH($A157,Data!$X:$X,1)))</f>
        <v>2013</v>
      </c>
      <c r="E157" s="11" t="str">
        <f>IF($A157="","",IF(INDEX(Data!D:D,MATCH($A157,Data!$X:$X,1))="","",INDEX(Data!D:D,MATCH($A157,Data!$X:$X,1))))</f>
        <v>Smart grid is widely considered to be the next generation of power grid, where power generation, management, transmission, distribution, and utilization are fully upgraded to improve agility, reliability, efficiency, security, economy, and environmental friendliness. Demand response management (DRM) is recognized as a control unit of the smart grid, with the attempt to balance the real-time load as well as to shift the peak-hour load. Communications are critical to the accuracy and optimality of DRM, and hence at the core of the control performance of the smart grid. In this paper, we introduce cognitive radio into the smart grid to improve the communication quality. By means of spectrum sensing and channel switching, smart meters can decide to transmit data on either an original unlicensed channel or an additional licensed channel, so as to reduce the communication outage. Considering the energy cost taxed by spectrum sensing together with the control performance degradation incurred by imperfect communications, we formulate the sensing-performance tradeoff problem between better control performance and lower communication cost, paving the way towards a green smart grid. The impact of the communication outage on the control performance of DRM is also analyzed, which reduces the profit of power provider and the social welfare of the smart grid, although it may not always decrease the profit of power consumer. By employing the energy detector, we prove that there exists a unique optimal sensing time which yields the maximum tradeoff revenue, under the constraint that the licensed channel is sufficiently protected. Numerical results are provided to validate our theoretical analysis. 2012 IEEE.</v>
      </c>
      <c r="F157" s="11" t="str">
        <f>IF($A157="","",IF(INDEX(Data!E:E,MATCH($A157,Data!$X:$X,1))="","",INDEX(Data!E:E,MATCH($A157,Data!$X:$X,1))))</f>
        <v>http://dx.doi.org/10.1109/TSG.2012.2210058</v>
      </c>
      <c r="G157" s="36" t="str">
        <f t="shared" si="5"/>
        <v>http://dx.doi.org/10.1109/TSG.2012.2210058</v>
      </c>
    </row>
    <row r="158" spans="1:7" ht="15.5" customHeight="1" x14ac:dyDescent="0.35">
      <c r="A158" s="9">
        <f t="shared" si="4"/>
        <v>154</v>
      </c>
      <c r="B158" s="10" t="str">
        <f>IF($A158="", "", INDEX(Data!A:A,MATCH($A158,Data!$X:$X,1)))</f>
        <v>Department of Energy and Climate Change (2012)</v>
      </c>
      <c r="C158" s="11" t="str">
        <f>IF($A158="", "", INDEX(Data!B:B,MATCH($A158,Data!$X:$X,1)))</f>
        <v>Low Carbon Communities Challenge: Evaluation Report</v>
      </c>
      <c r="D158" s="10">
        <f>IF($A158="", "", INDEX(Data!C:C,MATCH($A158,Data!$X:$X,1)))</f>
        <v>2012</v>
      </c>
      <c r="E158" s="11" t="str">
        <f>IF($A158="","",IF(INDEX(Data!D:D,MATCH($A158,Data!$X:$X,1))="","",INDEX(Data!D:D,MATCH($A158,Data!$X:$X,1))))</f>
        <v>Executive Summary The Low Carbon Communities Challenge (LCCC) was a £10 million, two year programme to provide financial and advisory support to 22 test bed communities1 Background . Its aim was to fund, and learn from, community-scale approaches to the delivery of low carbon technologies and engagement activities. It was funded and supported by the Department of Energy and Climate Change (DECC), the Department of Enterprise, Trade and Investment (DETI) in Northern Ireland, the Welsh Government and Sciencewise-ERC. The LCCC deliberately focused on established organisations with a track record of taking action on energy and low carbon issues on a community scale. It offered capital infrastructure funding for carbon emissions reduction and free advice and support through a partner consortium (the “Specialist Support Team”, or SST). Alongside the funding of infrastructure, and to ensure integrated approaches, projects were also required to deliver local engagement and behavioural change activities. The average LCCC award was £450,000, of which a minimum of 90 per cent was allocated for expenditure on capital measures. The projects The projects were diverse, representing a range of communities, delivery models and technologies. However, three characteristics were intended to be common to all projects: • They would be geographically targeted, area-based initiatives; • They would involve integrated packages of measures; • They would draw upon sociological models of behaviour that emphasise the potential for social norms to nudge and trigger community-wide change. They also represented two main ‘types’ of community-scale delivery: projects led by community groups (‘community-led’) and projects led by existing agencies (e.g. local authorities, Third Sector organisations) and targeted at communities (‘community focused’). Evaluation The purpose of this report is to provide a synthesis of the key learning from the LCCC. It draws on five evaluation strands, each undertaken by independent researchers and evaluators, that were designed to explore the LCCC from different perspectives (i.e. from the perspective of the projects themselves, the households living in the LCCC areas, and stakeholders across Government and the community energy sector). More detail on each strand is outlined in the introduction to the main report but, in summary, they were as follows: • Strand 1: The carbon saving potential of the installed measures - involving a calculation of the theoretical carbon savings achieved through the installation of low carbon technologies. • Strand 2: The Householder Experience - involving a household survey in the LCCC areas and detailed case studies with eight households. • Strand 3: The community practitioner experience - involving a programme of co-inquiry and shared learning to facilitate local discussions with a view to consensus building and practical actions and steps going forward in each community.</v>
      </c>
      <c r="F158" s="11" t="str">
        <f>IF($A158="","",IF(INDEX(Data!E:E,MATCH($A158,Data!$X:$X,1))="","",INDEX(Data!E:E,MATCH($A158,Data!$X:$X,1))))</f>
        <v/>
      </c>
      <c r="G158" s="36" t="str">
        <f t="shared" si="5"/>
        <v/>
      </c>
    </row>
    <row r="159" spans="1:7" ht="15.5" customHeight="1" x14ac:dyDescent="0.35">
      <c r="A159" s="9">
        <f t="shared" si="4"/>
        <v>155</v>
      </c>
      <c r="B159" s="10" t="str">
        <f>IF($A159="", "", INDEX(Data!A:A,MATCH($A159,Data!$X:$X,1)))</f>
        <v>Devine-Wright (2012)</v>
      </c>
      <c r="C159" s="11" t="str">
        <f>IF($A159="", "", INDEX(Data!B:B,MATCH($A159,Data!$X:$X,1)))</f>
        <v xml:space="preserve">Opening up the “local” to analysis: exploring the spatiality of UK urban decentralised energy initiatives </v>
      </c>
      <c r="D159" s="10">
        <f>IF($A159="", "", INDEX(Data!C:C,MATCH($A159,Data!$X:$X,1)))</f>
        <v>2012</v>
      </c>
      <c r="E159" s="11" t="str">
        <f>IF($A159="","",IF(INDEX(Data!D:D,MATCH($A159,Data!$X:$X,1))="","",INDEX(Data!D:D,MATCH($A159,Data!$X:$X,1))))</f>
        <v xml:space="preserve">Abstract Debates surrounding the decarbonisation of energy systems in developed societies have been overlaid with controversy about the merits of decentralised or “community” energy. These are ambiguous concepts, implicating energy generation or demand reduction activities carried out in buildings or across neighbourhood or urban areas, as well as social and political aspects such as trust and communitarian relations amongst participating actors. This research was based on the criticism that most existing advocacy for, and research into decentralised energy (DE) has neglected the spatiality of such initiatives. In particular, the concept of “local” has been largely presumed to be self-evident and unproblematic. Drawing on the analysis of primary and secondary data from nine UK case studies, this study reveals the different degrees to which DE initiatives are locally embedded, dependent upon the sector of the instigating actors. Findings also reveal the multi-dimensionality of discourses of DE, going beyond purely physical or technical aspects to encompass social, spatial and political issues that are intertwined in complex patterns. In particular, it reveals how aspirations to “roll out” successful DE initiatives, consistent with broader policy goals for carbon reduction, are challenged by discourses of local uniqueness and “bottom-up” engagement. Future research is required to investigate the generalisability of the patterns observed. </v>
      </c>
      <c r="F159" s="11" t="str">
        <f>IF($A159="","",IF(INDEX(Data!E:E,MATCH($A159,Data!$X:$X,1))="","",INDEX(Data!E:E,MATCH($A159,Data!$X:$X,1))))</f>
        <v/>
      </c>
      <c r="G159" s="36" t="str">
        <f t="shared" si="5"/>
        <v/>
      </c>
    </row>
    <row r="160" spans="1:7" ht="15.5" customHeight="1" x14ac:dyDescent="0.35">
      <c r="A160" s="9">
        <f t="shared" si="4"/>
        <v>156</v>
      </c>
      <c r="B160" s="10" t="str">
        <f>IF($A160="", "", INDEX(Data!A:A,MATCH($A160,Data!$X:$X,1)))</f>
        <v>Diestelmeier (2017)</v>
      </c>
      <c r="C160" s="11" t="str">
        <f>IF($A160="", "", INDEX(Data!B:B,MATCH($A160,Data!$X:$X,1)))</f>
        <v>Smart Electricity Systems: Access Conditions for Household Customers under EU Law</v>
      </c>
      <c r="D160" s="10">
        <f>IF($A160="", "", INDEX(Data!C:C,MATCH($A160,Data!$X:$X,1)))</f>
        <v>2017</v>
      </c>
      <c r="E160" s="11" t="str">
        <f>IF($A160="","",IF(INDEX(Data!D:D,MATCH($A160,Data!$X:$X,1))="","",INDEX(Data!D:D,MATCH($A160,Data!$X:$X,1))))</f>
        <v>Achieving the EU policy goals of a secure, affordable, and sustainable electricity system available to all household customers requires the deployment of smart electricity systems (SES). In SES, all actors (eg consumer, producers, system operators) in the system are enabled to interact with each other by means of information and communication technology (ICT). From an infrastructural perspective SES can therefore also be described as electricity systems that are enhanced with communication systems. Both the electricity- and communication systems are subject to specific access conditions for household customers imposed by EU legislation. Whereas household customers have a clear right to access the electricity system, their right to access communication systems is limited. This article hypothesises that without the legal guarantees to ensure access for household customers to SES communication systems, the level playing field for household customers to participate in SES might be distorted. Therefore, this article addresses the following research question: what are the legal conditions for household customers to access SES communication services and what are their guarantees for accessing SES communication services? The article identifies four different options for household customers to access communication systems for SES under current EU legislation. Furthermore, it concludes that ensuring a level playing field for household customers to participate in SES requires EU and national policy makers to guarantee comparable conditions for household customers to access SES communication services.</v>
      </c>
      <c r="F160" s="11" t="str">
        <f>IF($A160="","",IF(INDEX(Data!E:E,MATCH($A160,Data!$X:$X,1))="","",INDEX(Data!E:E,MATCH($A160,Data!$X:$X,1))))</f>
        <v>https://search.proquest.com/docview/1956180921?accountid=14511 https://ucl-new-primo.hosted.exlibrisgroup.com/openurl/UCL/UCL_VU2?url_ver=Z39.88-2004&amp;rft_val_fmt=info:ofi/fmt:kev:mtx:journal&amp;genre=article&amp;sid=ProQ:ProQ%3Aabiglobal&amp;atitle=Smart+Electricity+Systems%3A+Access+Conditions+for+Household+Customers+under+EU+Law&amp;title=CoRe&amp;issn=25103148&amp;date=2017-01-01&amp;volume=1&amp;issue=1&amp;spage=36&amp;au=Diestelmeier%2C+Lea%3BKuiken%2C+Dirk&amp;isbn=&amp;jtitle=CoRe&amp;btitle=&amp;rft_id=info:eric/&amp;rft_id=info:doi/10.21552%2</v>
      </c>
      <c r="G160" s="36" t="e">
        <f t="shared" si="5"/>
        <v>#VALUE!</v>
      </c>
    </row>
    <row r="161" spans="1:7" ht="15.5" customHeight="1" x14ac:dyDescent="0.35">
      <c r="A161" s="9">
        <f t="shared" si="4"/>
        <v>157</v>
      </c>
      <c r="B161" s="10" t="str">
        <f>IF($A161="", "", INDEX(Data!A:A,MATCH($A161,Data!$X:$X,1)))</f>
        <v>Diestelmeier (2019)</v>
      </c>
      <c r="C161" s="11" t="str">
        <f>IF($A161="", "", INDEX(Data!B:B,MATCH($A161,Data!$X:$X,1)))</f>
        <v>Changing power: Shifting the role of electricity consumers with blockchain technology – Policy implications for EU electricity law</v>
      </c>
      <c r="D161" s="10">
        <f>IF($A161="", "", INDEX(Data!C:C,MATCH($A161,Data!$X:$X,1)))</f>
        <v>2019</v>
      </c>
      <c r="E161" s="11" t="str">
        <f>IF($A161="","",IF(INDEX(Data!D:D,MATCH($A161,Data!$X:$X,1))="","",INDEX(Data!D:D,MATCH($A161,Data!$X:$X,1))))</f>
        <v>One of the pressing legal questions of the energy transition is how to integrate prosumers consumers who start producing electricity, in the electricity market. So far, their influence remains limited or fully absent because their role as independent market participants is barely or not facilitated as they are usually subject to regulated remuneration schemes. Blockchain technology offers changing the approach of integration in the market into becoming the market by enabling peer-to-peer transactions. Currently, transactions are facilitated by third parties, suppliers and system operators, whose main task is centrally compiling and coordinating information on loads and generation and contracting supply and distribution services. Instead, blockchain technology enables new ways of organising decentralised persons without the immediate need for one centrally connecting entity. This implies profound legal- and policy consequences. Based on information on first use cases of blockchain applications in the electricity sector, this article identifies those main policy implications for EU electricity law and thereby adds to the discussion how blockchain technology could facilitate prosumers to develop as independent market participants in the electricity sector from an energy law perspective. 2019 The Author(s)</v>
      </c>
      <c r="F161" s="11" t="str">
        <f>IF($A161="","",IF(INDEX(Data!E:E,MATCH($A161,Data!$X:$X,1))="","",INDEX(Data!E:E,MATCH($A161,Data!$X:$X,1))))</f>
        <v>http://dx.doi.org/10.1016/j.enpol.2018.12.065</v>
      </c>
      <c r="G161" s="36" t="str">
        <f t="shared" si="5"/>
        <v>http://dx.doi.org/10.1016/j.enpol.2018.12.065</v>
      </c>
    </row>
    <row r="162" spans="1:7" ht="15.5" customHeight="1" x14ac:dyDescent="0.35">
      <c r="A162" s="9">
        <f t="shared" si="4"/>
        <v>158</v>
      </c>
      <c r="B162" s="10" t="str">
        <f>IF($A162="", "", INDEX(Data!A:A,MATCH($A162,Data!$X:$X,1)))</f>
        <v>Ding (2013)</v>
      </c>
      <c r="C162" s="11" t="str">
        <f>IF($A162="", "", INDEX(Data!B:B,MATCH($A162,Data!$X:$X,1)))</f>
        <v>Real-time market concept architecture for EcoGrid EU - A prototype for European smart grids</v>
      </c>
      <c r="D162" s="10">
        <f>IF($A162="", "", INDEX(Data!C:C,MATCH($A162,Data!$X:$X,1)))</f>
        <v>2013</v>
      </c>
      <c r="E162" s="11" t="str">
        <f>IF($A162="","",IF(INDEX(Data!D:D,MATCH($A162,Data!$X:$X,1))="","",INDEX(Data!D:D,MATCH($A162,Data!$X:$X,1))))</f>
        <v>Industrialized countries are increasingly committed to move towards a low carbon generating mix by increasing the penetration of renewable generation. Additionally, the development in communication technologies will allow small end-consumers and small-scale distributed energy resources (DER) to participate in electricity markets. Current electricity markets need to be tailored to incorporate these changes regarding how electricity will be generated and consumed in the future. The EcoGrid EU is a large-scale EU-funded project, which establishes the first prototype of the future European intelligent grids. In this project, small-scale DERs and small end-consumers can actively participate in a new real-time electricity market by responding to 5-min real time electricity prices. In this way, the market operator will also obtain additional balancing power to cancel out the production variation introduced by renewable electricity generation. The real-time market concept architecture for EcoGrid EU is introduced in this paper, which provides a market-based platform and information and communication technology (ICT) infrastructure that extends the current electricity market to a shorter time horizon and to smaller assets. 2013 IEEE.</v>
      </c>
      <c r="F162" s="11" t="str">
        <f>IF($A162="","",IF(INDEX(Data!E:E,MATCH($A162,Data!$X:$X,1))="","",INDEX(Data!E:E,MATCH($A162,Data!$X:$X,1))))</f>
        <v>http://dx.doi.org/10.1109/TSG.2013.2258048</v>
      </c>
      <c r="G162" s="36" t="str">
        <f t="shared" si="5"/>
        <v>http://dx.doi.org/10.1109/TSG.2013.2258048</v>
      </c>
    </row>
    <row r="163" spans="1:7" ht="15.5" customHeight="1" x14ac:dyDescent="0.35">
      <c r="A163" s="9">
        <f t="shared" si="4"/>
        <v>159</v>
      </c>
      <c r="B163" s="10" t="str">
        <f>IF($A163="", "", INDEX(Data!A:A,MATCH($A163,Data!$X:$X,1)))</f>
        <v>Dinusha (2013)</v>
      </c>
      <c r="C163" s="11" t="str">
        <f>IF($A163="", "", INDEX(Data!B:B,MATCH($A163,Data!$X:$X,1)))</f>
        <v>Prosumer recruitment framework for prosumer community groups in smart-grid</v>
      </c>
      <c r="D163" s="10">
        <f>IF($A163="", "", INDEX(Data!C:C,MATCH($A163,Data!$X:$X,1)))</f>
        <v>2013</v>
      </c>
      <c r="E163" s="11" t="str">
        <f>IF($A163="","",IF(INDEX(Data!D:D,MATCH($A163,Data!$X:$X,1))="","",INDEX(Data!D:D,MATCH($A163,Data!$X:$X,1))))</f>
        <v>Smart Grid (SG) achieves bidirectional energy and information flow between the energy-user and the utility grid, allowing conventional energy-users to become prosumers, who not only generate green energy, but also return the surplus energy back to the utility-grid. Managing these energy-sharing prosumers is a pivotal requisite in SG, and making goal-oriented prosumer community groups is an effective choice to accomplish that.However, developing sustainable prosumer community groups is challenging and one of the key challenges is recruiting dynamic prosumers to the community groups. In this research paper, we address this challenge by presenting an innovative framework for prosumer recruitment in prosumer community groups. The current literature has overlooked this challenge, making our work novel within the research field. The proposed prosumer recruitment framework suggests the use of iterative evaluation process to proactively monitor the quality of service delivered by registered prosumers before assigning them to the prosumer community groups. We demonstrate the functionality of the framework using energy behaviour dataset of 500 prosumers. Furthermore, we present performance benchmarks to validate the framework's ability to identify the dynamic prosumers within the dataset, and to assign the prosumers to the appropriate prosumer community groups.</v>
      </c>
      <c r="F163" s="11" t="str">
        <f>IF($A163="","",IF(INDEX(Data!E:E,MATCH($A163,Data!$X:$X,1))="","",INDEX(Data!E:E,MATCH($A163,Data!$X:$X,1))))</f>
        <v/>
      </c>
      <c r="G163" s="36" t="str">
        <f t="shared" si="5"/>
        <v/>
      </c>
    </row>
    <row r="164" spans="1:7" ht="15.5" customHeight="1" x14ac:dyDescent="0.35">
      <c r="A164" s="9">
        <f t="shared" si="4"/>
        <v>160</v>
      </c>
      <c r="B164" s="10" t="str">
        <f>IF($A164="", "", INDEX(Data!A:A,MATCH($A164,Data!$X:$X,1)))</f>
        <v>Dispenza (2019)</v>
      </c>
      <c r="C164" s="11" t="str">
        <f>IF($A164="", "", INDEX(Data!B:B,MATCH($A164,Data!$X:$X,1)))</f>
        <v>Evaluation of hydrogen production cost in different real case studies</v>
      </c>
      <c r="D164" s="10">
        <f>IF($A164="", "", INDEX(Data!C:C,MATCH($A164,Data!$X:$X,1)))</f>
        <v>2019</v>
      </c>
      <c r="E164" s="11" t="str">
        <f>IF($A164="","",IF(INDEX(Data!D:D,MATCH($A164,Data!$X:$X,1))="","",INDEX(Data!D:D,MATCH($A164,Data!$X:$X,1))))</f>
        <v>Use of hydrogen and production are issues of wide interest while just room towards aspects relevant to hydrogen economy now is lacking. This paper deals with an estimate of the hydrogen production cost in a solar-powered hydrogen refueling station for smart cities applications in the site of Capo d'Orlando in Sicily considering design, building, characterization and operation. A cost analysis done shows economic and environmental benefits relevant to exploitation of the facility. The analysis deals with a comparison of data relevant to costs of hydrogen produced by water electrolysis derived from three different case-study; namely: Hydrogen production by using only the electric energy coming from the main grid, Hydrogen production by using electric energy from a photovoltaic plant grid-connected, Hydrogen production by using electric energy coming from integration of photovoltaic plant grid connected with an electric storage system. The hydrogen and electric energy refueling station is a demonstration experimental facility belonging to the Italian research project i-NEXT (innovation for greeN Energy and eXchange in Transportation). CNR-ITAE jointly with industrial partners developed in the framework of the Italian research project i-NEXT a demonstration on-site hydrogen production plant at Capo d'Orlando in Sicily. The hydrogen production plant is connected to a microgrid fed by means of a 100 kW photovoltaic plant installed on rooftop; it is connected with a facility of 300 kW h battery electric energy storage (made up by 16 high temperature batteries sodium nickel chloride).So, the plant is able to provide hydrogen and electric energy for an electric and hydrogen vehicles fleet. The hydrogen refueling station consists of four sections: the module of electrolysis hydrogen production section (HPPS), able to produce, by means of a 30 kWh alkaline electrolyser, 6.64 Nm3/h of hydrogen with a gas purity of 99.995% (O2 5 ppm and dew point 60 C); the module of hydrogen compression section (HCS), made by a three-stage compressor with a rating gas flow rate of 5.2 Nm3/h and a delivery pressure of 360 bar; a module of high pressure storage section (HSS), made by high-pressure tanks having a total capacity of 350 liters; and the last module for automotive applications of hydrogen dispenser section (HRS), that allowing a supply of two automotive's tanks of 150 liters @ 350 bar in less than thirty minutes. 2019 Elsevier Ltd</v>
      </c>
      <c r="F164" s="11" t="str">
        <f>IF($A164="","",IF(INDEX(Data!E:E,MATCH($A164,Data!$X:$X,1))="","",INDEX(Data!E:E,MATCH($A164,Data!$X:$X,1))))</f>
        <v>http://dx.doi.org/10.1016/j.est.2019.100757</v>
      </c>
      <c r="G164" s="36" t="str">
        <f t="shared" si="5"/>
        <v>http://dx.doi.org/10.1016/j.est.2019.100757</v>
      </c>
    </row>
    <row r="165" spans="1:7" ht="15.5" customHeight="1" x14ac:dyDescent="0.35">
      <c r="A165" s="9">
        <f t="shared" si="4"/>
        <v>161</v>
      </c>
      <c r="B165" s="10" t="str">
        <f>IF($A165="", "", INDEX(Data!A:A,MATCH($A165,Data!$X:$X,1)))</f>
        <v>Djoko (2013)</v>
      </c>
      <c r="C165" s="11" t="str">
        <f>IF($A165="", "", INDEX(Data!B:B,MATCH($A165,Data!$X:$X,1)))</f>
        <v>Understanding smart data disclosure policy success: the case of Green Button</v>
      </c>
      <c r="D165" s="10">
        <f>IF($A165="", "", INDEX(Data!C:C,MATCH($A165,Data!$X:$X,1)))</f>
        <v>2013</v>
      </c>
      <c r="E165" s="11" t="str">
        <f>IF($A165="","",IF(INDEX(Data!D:D,MATCH($A165,Data!$X:$X,1))="","",INDEX(Data!D:D,MATCH($A165,Data!$X:$X,1))))</f>
        <v/>
      </c>
      <c r="F165" s="11" t="str">
        <f>IF($A165="","",IF(INDEX(Data!E:E,MATCH($A165,Data!$X:$X,1))="","",INDEX(Data!E:E,MATCH($A165,Data!$X:$X,1))))</f>
        <v/>
      </c>
      <c r="G165" s="36" t="str">
        <f t="shared" si="5"/>
        <v/>
      </c>
    </row>
    <row r="166" spans="1:7" ht="15.5" customHeight="1" x14ac:dyDescent="0.35">
      <c r="A166" s="9">
        <f t="shared" si="4"/>
        <v>162</v>
      </c>
      <c r="B166" s="10" t="str">
        <f>IF($A166="", "", INDEX(Data!A:A,MATCH($A166,Data!$X:$X,1)))</f>
        <v>Dóci (2017)</v>
      </c>
      <c r="C166" s="11" t="str">
        <f>IF($A166="", "", INDEX(Data!B:B,MATCH($A166,Data!$X:$X,1)))</f>
        <v>Renewable energy communities:A comprehensive study of local energy initiatives in the Netherlands and Germany</v>
      </c>
      <c r="D166" s="10">
        <f>IF($A166="", "", INDEX(Data!C:C,MATCH($A166,Data!$X:$X,1)))</f>
        <v>2017</v>
      </c>
      <c r="E166" s="11" t="str">
        <f>IF($A166="","",IF(INDEX(Data!D:D,MATCH($A166,Data!$X:$X,1))="","",INDEX(Data!D:D,MATCH($A166,Data!$X:$X,1))))</f>
        <v>The thesis is based on the idea that transition to a sustainable energy re-gime required to avoid the dramatic consequences of climate change in-volves not only changes in technology and production patterns, but it also necessitates the introduction of new actors, who could invest in renewa-ble energy production. Without a massive expansion of renewable energy producers the chance for the transformation of the mostly fossil based energy regime into a sustainable one is very limited. Hence, besides strengthening the current stakeholders of this change, it is also inevitable to explore new groups of actors, who could become the future investors of renewable energy. This thesis focuses on such a group, namely the re-newable energy communities (REC) and examines their transition poten-tial RECs are residential groups, who decide to change their passive consumer role into the role of energy producer, generating the electricity and/or the heating they need. Acquiring knowledge on them helps to better under-stand how this new type of renewable investors could be strengthened and to what extent they can contribute to the energy transition. Therefore the aim of this research was to study renewable energy communities from different aspects and at different levels in order to answer the main re-search question, which was: How can the spread and scaling-up of renew-able energy communities be supported? To answer the research question a comparative cases study analysis was conducted involving Dutch and German communities that are different in terms of their size (ranging from small communities with a few members to large communities of 3000 members), locations (islands, villages, city neighborhoods, districts in small towns, or just small communities in apartment buildings), institutional background (German and Dutch regula-tions), renewable energy technology used (solar photovoltaic, water pumps, wind mills, biomass power plants) and organizational structure (wind or solar cooperatives, joint solar procurement projects and small energy companies that produce and supply energy not only for their</v>
      </c>
      <c r="F166" s="11" t="str">
        <f>IF($A166="","",IF(INDEX(Data!E:E,MATCH($A166,Data!$X:$X,1))="","",INDEX(Data!E:E,MATCH($A166,Data!$X:$X,1))))</f>
        <v/>
      </c>
      <c r="G166" s="36" t="str">
        <f t="shared" si="5"/>
        <v/>
      </c>
    </row>
    <row r="167" spans="1:7" ht="15.5" customHeight="1" x14ac:dyDescent="0.35">
      <c r="A167" s="9">
        <f t="shared" si="4"/>
        <v>163</v>
      </c>
      <c r="B167" s="10" t="str">
        <f>IF($A167="", "", INDEX(Data!A:A,MATCH($A167,Data!$X:$X,1)))</f>
        <v>Dominik (2013)</v>
      </c>
      <c r="C167" s="11" t="str">
        <f>IF($A167="", "", INDEX(Data!B:B,MATCH($A167,Data!$X:$X,1)))</f>
        <v>Privacy and security challenges in the smart grid user domain</v>
      </c>
      <c r="D167" s="10">
        <f>IF($A167="", "", INDEX(Data!C:C,MATCH($A167,Data!$X:$X,1)))</f>
        <v>2013</v>
      </c>
      <c r="E167" s="11" t="str">
        <f>IF($A167="","",IF(INDEX(Data!D:D,MATCH($A167,Data!$X:$X,1))="","",INDEX(Data!D:D,MATCH($A167,Data!$X:$X,1))))</f>
        <v/>
      </c>
      <c r="F167" s="11" t="str">
        <f>IF($A167="","",IF(INDEX(Data!E:E,MATCH($A167,Data!$X:$X,1))="","",INDEX(Data!E:E,MATCH($A167,Data!$X:$X,1))))</f>
        <v/>
      </c>
      <c r="G167" s="36" t="str">
        <f t="shared" si="5"/>
        <v/>
      </c>
    </row>
    <row r="168" spans="1:7" ht="15.5" customHeight="1" x14ac:dyDescent="0.35">
      <c r="A168" s="9">
        <f t="shared" si="4"/>
        <v>164</v>
      </c>
      <c r="B168" s="10" t="str">
        <f>IF($A168="", "", INDEX(Data!A:A,MATCH($A168,Data!$X:$X,1)))</f>
        <v>Dong (2013)</v>
      </c>
      <c r="C168" s="11" t="str">
        <f>IF($A168="", "", INDEX(Data!B:B,MATCH($A168,Data!$X:$X,1)))</f>
        <v>Non-Intrusive Occupancy Monitoring using Smart Meters</v>
      </c>
      <c r="D168" s="10">
        <f>IF($A168="", "", INDEX(Data!C:C,MATCH($A168,Data!$X:$X,1)))</f>
        <v>2013</v>
      </c>
      <c r="E168" s="11" t="str">
        <f>IF($A168="","",IF(INDEX(Data!D:D,MATCH($A168,Data!$X:$X,1))="","",INDEX(Data!D:D,MATCH($A168,Data!$X:$X,1))))</f>
        <v/>
      </c>
      <c r="F168" s="11" t="str">
        <f>IF($A168="","",IF(INDEX(Data!E:E,MATCH($A168,Data!$X:$X,1))="","",INDEX(Data!E:E,MATCH($A168,Data!$X:$X,1))))</f>
        <v/>
      </c>
      <c r="G168" s="36" t="str">
        <f t="shared" si="5"/>
        <v/>
      </c>
    </row>
    <row r="169" spans="1:7" ht="15.5" customHeight="1" x14ac:dyDescent="0.35">
      <c r="A169" s="9">
        <f t="shared" si="4"/>
        <v>165</v>
      </c>
      <c r="B169" s="10" t="str">
        <f>IF($A169="", "", INDEX(Data!A:A,MATCH($A169,Data!$X:$X,1)))</f>
        <v>Dong (2016)</v>
      </c>
      <c r="C169" s="11" t="str">
        <f>IF($A169="", "", INDEX(Data!B:B,MATCH($A169,Data!$X:$X,1)))</f>
        <v>Smart street lighting system: A platform for innovative smart city applications and a new frontier for cyber-security</v>
      </c>
      <c r="D169" s="10">
        <f>IF($A169="", "", INDEX(Data!C:C,MATCH($A169,Data!$X:$X,1)))</f>
        <v>2016</v>
      </c>
      <c r="E169" s="11" t="str">
        <f>IF($A169="","",IF(INDEX(Data!D:D,MATCH($A169,Data!$X:$X,1))="","",INDEX(Data!D:D,MATCH($A169,Data!$X:$X,1))))</f>
        <v>A wireless networked LED street lighting system with centralized and remote control technology has emerged as an innovative smart city application with great potential to reduce energy cost and enhance public safety. A pilot system integrated within a campus microgrid demonstrates the benefits of two smart city applications for public safety enhancement, while revealing multiple cyber-security challenges. [All rights reserved Elsevier].</v>
      </c>
      <c r="F169" s="11" t="str">
        <f>IF($A169="","",IF(INDEX(Data!E:E,MATCH($A169,Data!$X:$X,1))="","",INDEX(Data!E:E,MATCH($A169,Data!$X:$X,1))))</f>
        <v>http://dx.doi.org/10.1016/j.tej.2016.11.011</v>
      </c>
      <c r="G169" s="36" t="str">
        <f t="shared" si="5"/>
        <v>http://dx.doi.org/10.1016/j.tej.2016.11.011</v>
      </c>
    </row>
    <row r="170" spans="1:7" ht="15.5" customHeight="1" x14ac:dyDescent="0.35">
      <c r="A170" s="9">
        <f t="shared" si="4"/>
        <v>166</v>
      </c>
      <c r="B170" s="10" t="str">
        <f>IF($A170="", "", INDEX(Data!A:A,MATCH($A170,Data!$X:$X,1)))</f>
        <v>Dongol (2015)</v>
      </c>
      <c r="C170" s="11" t="str">
        <f>IF($A170="", "", INDEX(Data!B:B,MATCH($A170,Data!$X:$X,1)))</f>
        <v>An Overview to the Concept Smart Coupling and Battery Management for Grid Connected Photovoltaic Battery System</v>
      </c>
      <c r="D170" s="10">
        <f>IF($A170="", "", INDEX(Data!C:C,MATCH($A170,Data!$X:$X,1)))</f>
        <v>2015</v>
      </c>
      <c r="E170" s="11" t="str">
        <f>IF($A170="","",IF(INDEX(Data!D:D,MATCH($A170,Data!$X:$X,1))="","",INDEX(Data!D:D,MATCH($A170,Data!$X:$X,1))))</f>
        <v>The paper gives an overview on the need for smart coupling for battery management in grid integrated renewable energy system(RES).Grid integrated photovoltaic(PV) battery system,as being popular and extensively used has been discussed in the paper.Smart coupling refers to intelligent grid integration such that it can foresee local network conditions and issue battery power flow management strategy accordingly to shave the peak PV and peak load.Therefore,a need for predictive energy management arises for smart integration to the grid and supervision of the power flow in accordance to the grid conditions.This is also a running project at the Institute of Energy Systems(INES),Offenburg University of Applied Science,Germany since January,2015.The paper should provide insights to the motivation,need and gives an outlook to the features of desired predictive energy management system(PEMS).</v>
      </c>
      <c r="F170" s="11" t="str">
        <f>IF($A170="","",IF(INDEX(Data!E:E,MATCH($A170,Data!$X:$X,1))="","",INDEX(Data!E:E,MATCH($A170,Data!$X:$X,1))))</f>
        <v>http://dx.doi.org/10.11989/JEST.1674-862X.505243</v>
      </c>
      <c r="G170" s="36" t="str">
        <f t="shared" si="5"/>
        <v>http://dx.doi.org/10.11989/JEST.1674-862X.505243</v>
      </c>
    </row>
    <row r="171" spans="1:7" ht="15.5" customHeight="1" x14ac:dyDescent="0.35">
      <c r="A171" s="9">
        <f t="shared" si="4"/>
        <v>167</v>
      </c>
      <c r="B171" s="10" t="str">
        <f>IF($A171="", "", INDEX(Data!A:A,MATCH($A171,Data!$X:$X,1)))</f>
        <v>Dorri (2019)</v>
      </c>
      <c r="C171" s="11" t="str">
        <f>IF($A171="", "", INDEX(Data!B:B,MATCH($A171,Data!$X:$X,1)))</f>
        <v>SPB: A secure private blockchain-based solution for distributed energy trading</v>
      </c>
      <c r="D171" s="10">
        <f>IF($A171="", "", INDEX(Data!C:C,MATCH($A171,Data!$X:$X,1)))</f>
        <v>2019</v>
      </c>
      <c r="E171" s="11" t="str">
        <f>IF($A171="","",IF(INDEX(Data!D:D,MATCH($A171,Data!$X:$X,1))="","",INDEX(Data!D:D,MATCH($A171,Data!$X:$X,1))))</f>
        <v>Blockchain is increasingly being used to provide a distributed, secure, trusted, and private framework for energy trading in smart grids. However, existing solutions suffer from a lack of privacy, processing and packet overheads, and reliance on trusted third party (TTP) to secure the trade. To address these challenges, we propose a secure private blockchain (SPB) framework. SPB enables energy producers and consumers to directly negotiate the energy price. To reduce the associated overheads, we propose a routing method which routes packets based on the destination public key (PK). SPB eliminates the reliance on TTP to ensure both energy producer and consumer commit to their obligations by introducing atomic meta-Transactions. The latter consists of two transactions: first the consumer generates a CTP transaction, committing to pay the energy price to the producer. On receipt of the energy, the smart meter of the consumer generates an energy receipt confirmation (ERC) which triggers a smart contract to transfer the committed price in CTP to the energy producer. To verify that the ERC is generated by a genuine smart meter, SPB supports authentication of anonymous smart meters to prevent malicious nodes from linking ERC transactions and thus enhance the user privacy. Qualitative security analysis shows the resilience of SPB against a range of attacks. Implementation results demonstrate that SPB reduces monetary cost and delay compared to existing solutions. 1979-2012 IEEE.</v>
      </c>
      <c r="F171" s="11" t="str">
        <f>IF($A171="","",IF(INDEX(Data!E:E,MATCH($A171,Data!$X:$X,1))="","",INDEX(Data!E:E,MATCH($A171,Data!$X:$X,1))))</f>
        <v>http://dx.doi.org/10.1109/MCOM.2019.1800577</v>
      </c>
      <c r="G171" s="36" t="str">
        <f t="shared" si="5"/>
        <v>http://dx.doi.org/10.1109/MCOM.2019.1800577</v>
      </c>
    </row>
    <row r="172" spans="1:7" ht="15.5" customHeight="1" x14ac:dyDescent="0.35">
      <c r="A172" s="9">
        <f t="shared" si="4"/>
        <v>168</v>
      </c>
      <c r="B172" s="10" t="str">
        <f>IF($A172="", "", INDEX(Data!A:A,MATCH($A172,Data!$X:$X,1)))</f>
        <v>Douglass (2013)</v>
      </c>
      <c r="C172" s="11" t="str">
        <f>IF($A172="", "", INDEX(Data!B:B,MATCH($A172,Data!$X:$X,1)))</f>
        <v>Smart Demand for Frequency Regulation: Experimental Results</v>
      </c>
      <c r="D172" s="10">
        <f>IF($A172="", "", INDEX(Data!C:C,MATCH($A172,Data!$X:$X,1)))</f>
        <v>2013</v>
      </c>
      <c r="E172" s="11" t="str">
        <f>IF($A172="","",IF(INDEX(Data!D:D,MATCH($A172,Data!$X:$X,1))="","",INDEX(Data!D:D,MATCH($A172,Data!$X:$X,1))))</f>
        <v>As renewable energy sources increase their penetration, the traditional providers of frequency regulation service, i.e., fossil fueled thermal power plants, will be displaced, motivating the search for novel providers such as demand-side resources. This paper presents the results of field experiments using demand as a frequency controlled reserve (DFCR) on appliances with programmable thermostats. The experiments conducted showed the response of a population of thermostatically controlled loads acting as normal reserves (up and down regulation) and disturbance reserves (up regulation only) as defined by the Nordic Grid Codes . In addition, industrial pump loads and relay-controlled loads were tested as DFCR. The tests show that a population of refrigerators was able to deliver frequency reserves approximately equal to their average power consumption. Electric space heaters in the autumn season were able to provide frequency reserves of a magnitude 2.7 times their average power consumption.</v>
      </c>
      <c r="F172" s="11" t="str">
        <f>IF($A172="","",IF(INDEX(Data!E:E,MATCH($A172,Data!$X:$X,1))="","",INDEX(Data!E:E,MATCH($A172,Data!$X:$X,1))))</f>
        <v>http://dx.doi.org/10.1109/TSG.2013.2259510</v>
      </c>
      <c r="G172" s="36" t="str">
        <f t="shared" si="5"/>
        <v>http://dx.doi.org/10.1109/TSG.2013.2259510</v>
      </c>
    </row>
    <row r="173" spans="1:7" ht="15.5" customHeight="1" x14ac:dyDescent="0.35">
      <c r="A173" s="9">
        <f t="shared" si="4"/>
        <v>169</v>
      </c>
      <c r="B173" s="10" t="str">
        <f>IF($A173="", "", INDEX(Data!A:A,MATCH($A173,Data!$X:$X,1)))</f>
        <v>Dragievi (2016)</v>
      </c>
      <c r="C173" s="11" t="str">
        <f>IF($A173="", "", INDEX(Data!B:B,MATCH($A173,Data!$X:$X,1)))</f>
        <v>DC Microgrids - Part II: A Review of Power Architectures, Applications, and Standardization Issues</v>
      </c>
      <c r="D173" s="10">
        <f>IF($A173="", "", INDEX(Data!C:C,MATCH($A173,Data!$X:$X,1)))</f>
        <v>2016</v>
      </c>
      <c r="E173" s="11" t="str">
        <f>IF($A173="","",IF(INDEX(Data!D:D,MATCH($A173,Data!$X:$X,1))="","",INDEX(Data!D:D,MATCH($A173,Data!$X:$X,1))))</f>
        <v>DC microgrids (MGs) have been gaining a continually increasing interest over the past couple of years both in academia and industry. The advantages of dc distribution when compared to its ac counterpart are well known. The most important ones include higher reliability and efficiency, simpler control and natural interface with renewable energy sources, and electronic loads and energy storage systems. With rapid emergence of these components in modern power systems, the importance of dc in today's society is gradually being brought to a whole new level. A broad class of traditional dc distribution applications, such as traction, telecom, vehicular, and distributed power systems can be classified under dc MG framework and ongoing development, and expansion of the field is largely influenced by concepts used over there. This paper aims first to shed light on the practical design aspects of dc MG technology concerning typical power hardware topologies and their suitability for different emerging smart grid applications. Then, an overview of the state of the art in dc MG protection and grounding is provided. Owing to the fact that there is no zero-current crossing, an arc that appears upon breaking dc current cannot be extinguished naturally, making the protection of dc MGs a challenging problem. In relation with this, a comprehensive overview of protection schemes, which discusses both design of practical protective devices and their integration into overall protection systems, is provided. Closely coupled with protection, conflicting grounding objectives, e.g., minimization of stray current and common-mode voltage, are explained and several practical solutions are presented. Also, standardization efforts for dc systems are addressed. Finally, concluding remarks and important future research directions are pointed out. 2015 IEEE.</v>
      </c>
      <c r="F173" s="11" t="str">
        <f>IF($A173="","",IF(INDEX(Data!E:E,MATCH($A173,Data!$X:$X,1))="","",INDEX(Data!E:E,MATCH($A173,Data!$X:$X,1))))</f>
        <v>http://dx.doi.org/10.1109/TPEL.2015.2464277</v>
      </c>
      <c r="G173" s="36" t="str">
        <f t="shared" si="5"/>
        <v>http://dx.doi.org/10.1109/TPEL.2015.2464277</v>
      </c>
    </row>
    <row r="174" spans="1:7" ht="15.5" customHeight="1" x14ac:dyDescent="0.35">
      <c r="A174" s="9">
        <f t="shared" si="4"/>
        <v>170</v>
      </c>
      <c r="B174" s="10" t="str">
        <f>IF($A174="", "", INDEX(Data!A:A,MATCH($A174,Data!$X:$X,1)))</f>
        <v>Du (2012)</v>
      </c>
      <c r="C174" s="11" t="str">
        <f>IF($A174="", "", INDEX(Data!B:B,MATCH($A174,Data!$X:$X,1)))</f>
        <v>A wi-fi based occupancy sensing approach to smart energy in commercial office buildings</v>
      </c>
      <c r="D174" s="10">
        <f>IF($A174="", "", INDEX(Data!C:C,MATCH($A174,Data!$X:$X,1)))</f>
        <v>2012</v>
      </c>
      <c r="E174" s="11" t="str">
        <f>IF($A174="","",IF(INDEX(Data!D:D,MATCH($A174,Data!$X:$X,1))="","",INDEX(Data!D:D,MATCH($A174,Data!$X:$X,1))))</f>
        <v/>
      </c>
      <c r="F174" s="11" t="str">
        <f>IF($A174="","",IF(INDEX(Data!E:E,MATCH($A174,Data!$X:$X,1))="","",INDEX(Data!E:E,MATCH($A174,Data!$X:$X,1))))</f>
        <v/>
      </c>
      <c r="G174" s="36" t="str">
        <f t="shared" si="5"/>
        <v/>
      </c>
    </row>
    <row r="175" spans="1:7" ht="15.5" customHeight="1" x14ac:dyDescent="0.35">
      <c r="A175" s="9">
        <f t="shared" si="4"/>
        <v>171</v>
      </c>
      <c r="B175" s="10" t="str">
        <f>IF($A175="", "", INDEX(Data!A:A,MATCH($A175,Data!$X:$X,1)))</f>
        <v>Dutra (2018)</v>
      </c>
      <c r="C175" s="11" t="str">
        <f>IF($A175="", "", INDEX(Data!B:B,MATCH($A175,Data!$X:$X,1)))</f>
        <v>Grid functional blocks methodology to dynamic operation and decision making in Smart Grids</v>
      </c>
      <c r="D175" s="10">
        <f>IF($A175="", "", INDEX(Data!C:C,MATCH($A175,Data!$X:$X,1)))</f>
        <v>2018</v>
      </c>
      <c r="E175" s="11" t="str">
        <f>IF($A175="","",IF(INDEX(Data!D:D,MATCH($A175,Data!$X:$X,1))="","",INDEX(Data!D:D,MATCH($A175,Data!$X:$X,1))))</f>
        <v>Distribution systems are undergoing structural and topological changes, mainly due to the influence of the new distributed energy resources inserted along the feeders. In this context, the growth of the Smart Grids requires the evolution of the control and operation tools, since the decision-making should promote proactive actions. In this sense, the present paper proposes a method for subdividing the distribution system into grid functional blocks, associated to a method of forecasting of distributed electric quantities. The functional blocks allow the assets to be organized in a way to provide sufficient information to perform advanced analyzes of a geoelectric region. The proactive decisions, in the grid functional blocks, are taken from the very short term forecast of variables (voltage, current, active power and reactive power). These forecasts are based on an innovative method of selection of forecasting techniques, which takes into account the online and historical information for the performance ranking of forecasting techniques. The developed methodologies by authors provide greater flexibility for the Smart Grids regarding to the dynamic changes that occur in the distribution grids in the presence of distributed flexible resources, demand management, Volt-VAR Optimization, Conservation Voltage Reduction, protection, automatic reconfiguration, self-healing, storage and electric vehicles. [All rights reserved Elsevier].</v>
      </c>
      <c r="F175" s="11" t="str">
        <f>IF($A175="","",IF(INDEX(Data!E:E,MATCH($A175,Data!$X:$X,1))="","",INDEX(Data!E:E,MATCH($A175,Data!$X:$X,1))))</f>
        <v>http://dx.doi.org/10.1016/j.ijepes.2018.06.002</v>
      </c>
      <c r="G175" s="36" t="str">
        <f t="shared" si="5"/>
        <v>http://dx.doi.org/10.1016/j.ijepes.2018.06.002</v>
      </c>
    </row>
    <row r="176" spans="1:7" ht="15.5" customHeight="1" x14ac:dyDescent="0.35">
      <c r="A176" s="9">
        <f t="shared" si="4"/>
        <v>172</v>
      </c>
      <c r="B176" s="10" t="str">
        <f>IF($A176="", "", INDEX(Data!A:A,MATCH($A176,Data!$X:$X,1)))</f>
        <v>Eder-Neuhauser (2016)</v>
      </c>
      <c r="C176" s="11" t="str">
        <f>IF($A176="", "", INDEX(Data!B:B,MATCH($A176,Data!$X:$X,1)))</f>
        <v>Resilience and Security: A Qualitative Survey of Urban Smart Grid Architectures</v>
      </c>
      <c r="D176" s="10">
        <f>IF($A176="", "", INDEX(Data!C:C,MATCH($A176,Data!$X:$X,1)))</f>
        <v>2016</v>
      </c>
      <c r="E176" s="11" t="str">
        <f>IF($A176="","",IF(INDEX(Data!D:D,MATCH($A176,Data!$X:$X,1))="","",INDEX(Data!D:D,MATCH($A176,Data!$X:$X,1))))</f>
        <v>Smart grids require information and communication technology (ICT) in order to control dynamics in the power grid. However, adding ICT creates additional entry points in vulnerable hard- and software, increasing the attack surface, and provides distribution paths that can be used by malware for attacks. This paper provides a qualitative evaluation of smart grid architectures for urban environments, comparing four topology types based on six quality indicators: resource control, security, resilience, quality of service, compatibility, and cost. The impact of each power grid topology on the applicability of ICT components in communication topologies is also considered. We summarize the benefits and drawbacks of each topology with a focus on the implementation of decentralized and self-organizing structures. 2013 IEEE.</v>
      </c>
      <c r="F176" s="11" t="str">
        <f>IF($A176="","",IF(INDEX(Data!E:E,MATCH($A176,Data!$X:$X,1))="","",INDEX(Data!E:E,MATCH($A176,Data!$X:$X,1))))</f>
        <v>http://dx.doi.org/10.1109/ACCESS.2016.2531279</v>
      </c>
      <c r="G176" s="36" t="str">
        <f t="shared" si="5"/>
        <v>http://dx.doi.org/10.1109/ACCESS.2016.2531279</v>
      </c>
    </row>
    <row r="177" spans="1:7" ht="15.5" customHeight="1" x14ac:dyDescent="0.35">
      <c r="A177" s="9">
        <f t="shared" si="4"/>
        <v>173</v>
      </c>
      <c r="B177" s="10" t="str">
        <f>IF($A177="", "", INDEX(Data!A:A,MATCH($A177,Data!$X:$X,1)))</f>
        <v>Eid (2019)</v>
      </c>
      <c r="C177" s="11" t="str">
        <f>IF($A177="", "", INDEX(Data!B:B,MATCH($A177,Data!$X:$X,1)))</f>
        <v>Assessing the costs of electric flexibility from distributed energy resources: A case from the Netherlands</v>
      </c>
      <c r="D177" s="10">
        <f>IF($A177="", "", INDEX(Data!C:C,MATCH($A177,Data!$X:$X,1)))</f>
        <v>2019</v>
      </c>
      <c r="E177" s="11" t="str">
        <f>IF($A177="","",IF(INDEX(Data!D:D,MATCH($A177,Data!$X:$X,1))="","",INDEX(Data!D:D,MATCH($A177,Data!$X:$X,1))))</f>
        <v>Managing electric flexibility is of importance for reliable electricity supply, especially in a situation with increasing penetration of renewable electricity production. One of the capabilities of electricity smart grids is the possibility to incorporate distributed energy resources for provision of electric flexibility to the system. This paper presents an approach to determine the investment and short-term average costs of distributed energy resources to supply flexibility services in a local system, and compares those costs to the average costs in the Dutch markets for balancing and day-ahead flexibility. The approach in this paper is useful for techno-economic analysis of flexibility from distributed energy resources and the economic valuation of flexibility for trading in traditional markets. The analysis shows that local flexibility in many cases is much more expensive than centrally provided flexibility. 2018</v>
      </c>
      <c r="F177" s="11" t="str">
        <f>IF($A177="","",IF(INDEX(Data!E:E,MATCH($A177,Data!$X:$X,1))="","",INDEX(Data!E:E,MATCH($A177,Data!$X:$X,1))))</f>
        <v>http://dx.doi.org/10.1016/j.seta.2018.10.009</v>
      </c>
      <c r="G177" s="36" t="str">
        <f t="shared" si="5"/>
        <v>http://dx.doi.org/10.1016/j.seta.2018.10.009</v>
      </c>
    </row>
    <row r="178" spans="1:7" ht="15.5" customHeight="1" x14ac:dyDescent="0.35">
      <c r="A178" s="9">
        <f t="shared" si="4"/>
        <v>174</v>
      </c>
      <c r="B178" s="10" t="str">
        <f>IF($A178="", "", INDEX(Data!A:A,MATCH($A178,Data!$X:$X,1)))</f>
        <v>Ekman (2019)</v>
      </c>
      <c r="C178" s="11" t="str">
        <f>IF($A178="", "", INDEX(Data!B:B,MATCH($A178,Data!$X:$X,1)))</f>
        <v>Exploring smart cities and market transformations from a service-dominant logic perspective</v>
      </c>
      <c r="D178" s="10">
        <f>IF($A178="", "", INDEX(Data!C:C,MATCH($A178,Data!$X:$X,1)))</f>
        <v>2019</v>
      </c>
      <c r="E178" s="11" t="str">
        <f>IF($A178="","",IF(INDEX(Data!D:D,MATCH($A178,Data!$X:$X,1))="","",INDEX(Data!D:D,MATCH($A178,Data!$X:$X,1))))</f>
        <v>This study addresses the emergence of new actors and their roles in the transformation of smart cities. By building on a Service-Dominant logic perspective, the study capture how smart city transformation is closely related to a smart market transformation. While prior conceptualizations of markets have followed a linear supply-demand structure, the new market conceptualization can be described as a service ecosystem. The study empirically follows the increased use of renewable energy, such as photovoltaic (PV) systems and their related services, as they are incorporated into smart cities. The results reveal that the overall interaction level among the involved actors increases as the energy market changes from a linear to a networked logic. This transition impacts the market's information quality and, subsequently, the actors level of required knowledge. The study shows that even if the prevailing actors become more informed, information needs to be translated into knowledge-in-context to become a valuable resource. Thus, the resulting service ecosystem demands a complementary actor that requires the role of a knowledge broker to function. The paper describes the mechanisms behind this smart city transformation and clarifies the broker functions. 2019</v>
      </c>
      <c r="F178" s="11" t="str">
        <f>IF($A178="","",IF(INDEX(Data!E:E,MATCH($A178,Data!$X:$X,1))="","",INDEX(Data!E:E,MATCH($A178,Data!$X:$X,1))))</f>
        <v>http://dx.doi.org/10.1016/j.scs.2019.101731</v>
      </c>
      <c r="G178" s="36" t="str">
        <f t="shared" si="5"/>
        <v>http://dx.doi.org/10.1016/j.scs.2019.101731</v>
      </c>
    </row>
    <row r="179" spans="1:7" ht="15.5" customHeight="1" x14ac:dyDescent="0.35">
      <c r="A179" s="9">
        <f t="shared" si="4"/>
        <v>175</v>
      </c>
      <c r="B179" s="10" t="str">
        <f>IF($A179="", "", INDEX(Data!A:A,MATCH($A179,Data!$X:$X,1)))</f>
        <v>Elena (2010)</v>
      </c>
      <c r="C179" s="11" t="str">
        <f>IF($A179="", "", INDEX(Data!B:B,MATCH($A179,Data!$X:$X,1)))</f>
        <v>The smart grid.: the smart choice?</v>
      </c>
      <c r="D179" s="10">
        <f>IF($A179="", "", INDEX(Data!C:C,MATCH($A179,Data!$X:$X,1)))</f>
        <v>2010</v>
      </c>
      <c r="E179" s="11" t="str">
        <f>IF($A179="","",IF(INDEX(Data!D:D,MATCH($A179,Data!$X:$X,1))="","",INDEX(Data!D:D,MATCH($A179,Data!$X:$X,1))))</f>
        <v/>
      </c>
      <c r="F179" s="11" t="str">
        <f>IF($A179="","",IF(INDEX(Data!E:E,MATCH($A179,Data!$X:$X,1))="","",INDEX(Data!E:E,MATCH($A179,Data!$X:$X,1))))</f>
        <v/>
      </c>
      <c r="G179" s="36" t="str">
        <f t="shared" si="5"/>
        <v/>
      </c>
    </row>
    <row r="180" spans="1:7" ht="15.5" customHeight="1" x14ac:dyDescent="0.35">
      <c r="A180" s="9">
        <f t="shared" si="4"/>
        <v>176</v>
      </c>
      <c r="B180" s="10" t="str">
        <f>IF($A180="", "", INDEX(Data!A:A,MATCH($A180,Data!$X:$X,1)))</f>
        <v>Elmasllari (2017)</v>
      </c>
      <c r="C180" s="11" t="str">
        <f>IF($A180="", "", INDEX(Data!B:B,MATCH($A180,Data!$X:$X,1)))</f>
        <v>Smart energy systems in private households: Behaviors, needs, expectations, and concerns</v>
      </c>
      <c r="D180" s="10">
        <f>IF($A180="", "", INDEX(Data!C:C,MATCH($A180,Data!$X:$X,1)))</f>
        <v>2017</v>
      </c>
      <c r="E180" s="11" t="str">
        <f>IF($A180="","",IF(INDEX(Data!D:D,MATCH($A180,Data!$X:$X,1))="","",INDEX(Data!D:D,MATCH($A180,Data!$X:$X,1))))</f>
        <v>This paper presents findings from a qualitative study on people's attitudes, needs, and expectations towards smart energy systems. Based on interviews with individuals, both consumers of energy and those who have an energy-producing plant installed at home, energy consumption behavior is summarized and several issues are identified that impact the introduction and acceptance of smart energy and demand-management systems in households. The issues are analyzed in context and examples of user expressions are given to illustrate each. The findings can already be used as a rudimentary design space, to inform the design of smart energy systems for using and producing energy in domestic environments. © 2017 IEEE.</v>
      </c>
      <c r="F180" s="11" t="str">
        <f>IF($A180="","",IF(INDEX(Data!E:E,MATCH($A180,Data!$X:$X,1))="","",INDEX(Data!E:E,MATCH($A180,Data!$X:$X,1))))</f>
        <v>https://www.scopus.com/inward/record.uri?eid=2-s2.0-85028518654&amp;doi=10.1109%2fICNSC.2017.8000083&amp;partnerID=40&amp;md5=cb2a3b967b3012dc81d0ce3c04b10fb2</v>
      </c>
      <c r="G180" s="36" t="str">
        <f t="shared" si="5"/>
        <v>https://www.scopus.com/inward/record.uri?eid=2-s2.0-85028518654&amp;doi=10.1109%2fICNSC.2017.8000083&amp;partnerID=40&amp;md5=cb2a3b967b3012dc81d0ce3c04b10fb2</v>
      </c>
    </row>
    <row r="181" spans="1:7" ht="15.5" customHeight="1" x14ac:dyDescent="0.35">
      <c r="A181" s="9">
        <f t="shared" si="4"/>
        <v>177</v>
      </c>
      <c r="B181" s="10" t="str">
        <f>IF($A181="", "", INDEX(Data!A:A,MATCH($A181,Data!$X:$X,1)))</f>
        <v>Elsayed (2015)</v>
      </c>
      <c r="C181" s="11" t="str">
        <f>IF($A181="", "", INDEX(Data!B:B,MATCH($A181,Data!$X:$X,1)))</f>
        <v>DC microgrids and distribution systems: An overview</v>
      </c>
      <c r="D181" s="10">
        <f>IF($A181="", "", INDEX(Data!C:C,MATCH($A181,Data!$X:$X,1)))</f>
        <v>2015</v>
      </c>
      <c r="E181" s="11" t="str">
        <f>IF($A181="","",IF(INDEX(Data!D:D,MATCH($A181,Data!$X:$X,1))="","",INDEX(Data!D:D,MATCH($A181,Data!$X:$X,1))))</f>
        <v>This paper presents an overview of the most recent advances in DC distribution systems. Due to the significantly increasing interest that DC power systems have been gaining lately, researchers investigated several issues that need to be considered during this transition interval from current conventional power systems into modern smart grids involving DC microgrids. The efforts of these researchers were mostly directed toward studying the feasibility of implementing DC distribution on a given application, DC distribution design-related aspects such as the system architecture or its voltage level, or the unique challenges associated with DC power systems protection and stability. In this paper, these research efforts were categorized, discussed and analyzed to evaluate where we currently stand on the migration path from the overwhelming fully AC power system to a more flexible hybrid AC/DC power system. Moreover, the impediments against more deployment of DC distribution systems and some of the proposed solutions to overcome those impediments in the literature will be discussed. One of the obstacles to increased DC system penetration is the lack of standards. This problem will be discussed, and the most recent standardization efforts will also be summarized and presented. 2014 Elsevier B.V.</v>
      </c>
      <c r="F181" s="11" t="str">
        <f>IF($A181="","",IF(INDEX(Data!E:E,MATCH($A181,Data!$X:$X,1))="","",INDEX(Data!E:E,MATCH($A181,Data!$X:$X,1))))</f>
        <v>http://dx.doi.org/10.1016/j.epsr.2014.10.017</v>
      </c>
      <c r="G181" s="36" t="str">
        <f t="shared" si="5"/>
        <v>http://dx.doi.org/10.1016/j.epsr.2014.10.017</v>
      </c>
    </row>
    <row r="182" spans="1:7" ht="15.5" customHeight="1" x14ac:dyDescent="0.35">
      <c r="A182" s="9">
        <f t="shared" si="4"/>
        <v>178</v>
      </c>
      <c r="B182" s="10" t="str">
        <f>IF($A182="", "", INDEX(Data!A:A,MATCH($A182,Data!$X:$X,1)))</f>
        <v>Eltom (2018)</v>
      </c>
      <c r="C182" s="11" t="str">
        <f>IF($A182="", "", INDEX(Data!B:B,MATCH($A182,Data!$X:$X,1)))</f>
        <v>Smart Distribution Course for 21st Century Power Sector Workforce</v>
      </c>
      <c r="D182" s="10">
        <f>IF($A182="", "", INDEX(Data!C:C,MATCH($A182,Data!$X:$X,1)))</f>
        <v>2018</v>
      </c>
      <c r="E182" s="11" t="str">
        <f>IF($A182="","",IF(INDEX(Data!D:D,MATCH($A182,Data!$X:$X,1))="","",INDEX(Data!D:D,MATCH($A182,Data!$X:$X,1))))</f>
        <v>The current transition towards smart distribution systems necessitates the development of educational curricula that have the interdisciplinary breadth together with the technical depth to furnish the present and future generation of engineers with a new set of skills and tools to address the challenges associated with emerging smart grid technologies. This work presents a newly designed smart distribution course that is intended to meet the needs of the power distribution industry. The paper gives a high-level overview of the broad range of topics related to developments and trends in smart distribution technologies including automatic restoration, data management, cybersecurity, interoperability and standards, and future vision. It stresses the multidisciplinary nature of the course and the importance of the strong collaboration between academia and key stakeholders, and the support from utilities, industry, government, and consultants. The course has been developed and taught by distribution system experts who are currently implementing smart grid technologies along with smart grid pioneers who are known worldwide. Moreover, to measure the effectiveness of the instructional approach of the course, students learning outcomes were assessed and discussed. The lessons learned from the implementation of the course are also summarized. 1969-2012 IEEE.</v>
      </c>
      <c r="F182" s="11" t="str">
        <f>IF($A182="","",IF(INDEX(Data!E:E,MATCH($A182,Data!$X:$X,1))="","",INDEX(Data!E:E,MATCH($A182,Data!$X:$X,1))))</f>
        <v>http://dx.doi.org/10.1109/TPWRS.2018.2811737</v>
      </c>
      <c r="G182" s="36" t="str">
        <f t="shared" si="5"/>
        <v>http://dx.doi.org/10.1109/TPWRS.2018.2811737</v>
      </c>
    </row>
    <row r="183" spans="1:7" ht="15.5" customHeight="1" x14ac:dyDescent="0.35">
      <c r="A183" s="9">
        <f t="shared" si="4"/>
        <v>179</v>
      </c>
      <c r="B183" s="10" t="str">
        <f>IF($A183="", "", INDEX(Data!A:A,MATCH($A183,Data!$X:$X,1)))</f>
        <v>Emmanuel (2016)</v>
      </c>
      <c r="C183" s="11" t="str">
        <f>IF($A183="", "", INDEX(Data!B:B,MATCH($A183,Data!$X:$X,1)))</f>
        <v>Communication technologies for smart grid applications: A survey</v>
      </c>
      <c r="D183" s="10">
        <f>IF($A183="", "", INDEX(Data!C:C,MATCH($A183,Data!$X:$X,1)))</f>
        <v>2016</v>
      </c>
      <c r="E183" s="11" t="str">
        <f>IF($A183="","",IF(INDEX(Data!D:D,MATCH($A183,Data!$X:$X,1))="","",INDEX(Data!D:D,MATCH($A183,Data!$X:$X,1))))</f>
        <v>Modernization of the conventional power system is being driven by increased load, aging infrastructure and proposed legislation to increase taxation of greenhouse gas emissions. The evolving intelligent energy value chain known as the smart grid is an intricate system, which requires deliberate collaboration from various stakeholders. The smart grid is not a monolithic system but rather a collection of enabling technologies and applications with different Quality of Service (QoS) requirements. It is pivotal to any nation's economic advancement, global relevance and overall quality of life. In this article, a review of integral components of the emerging grid and communication infrastructures enabling the six smart grid applications is presented. In addition, this paper summarizes their communication and networking requirements such as payload (size and frequency), physical (PHY) and media access control (MAC) layer latency based on IEEE Guide for Smart Grid Interoperability and National Institute of Standards and Technology frameworks. Also, this article highlights the need for convergence into a common protocol platform to achieve interoperability of legacy and evolving communication protocols. Additionally, challenges of communication infrastructures deployed within the unfriendly power system environment and critical skill gaps that exist between the power and communication domains, which may create a 'silo unit while integrating communication technologies into the legacy power system are presented. 2016 Elsevier Ltd</v>
      </c>
      <c r="F183" s="11" t="str">
        <f>IF($A183="","",IF(INDEX(Data!E:E,MATCH($A183,Data!$X:$X,1))="","",INDEX(Data!E:E,MATCH($A183,Data!$X:$X,1))))</f>
        <v>http://dx.doi.org/10.1016/j.jnca.2016.08.012</v>
      </c>
      <c r="G183" s="36" t="str">
        <f t="shared" si="5"/>
        <v>http://dx.doi.org/10.1016/j.jnca.2016.08.012</v>
      </c>
    </row>
    <row r="184" spans="1:7" ht="15.5" customHeight="1" x14ac:dyDescent="0.35">
      <c r="A184" s="9">
        <f t="shared" si="4"/>
        <v>180</v>
      </c>
      <c r="B184" s="10" t="str">
        <f>IF($A184="", "", INDEX(Data!A:A,MATCH($A184,Data!$X:$X,1)))</f>
        <v>Enabling efficient networks... (2016)</v>
      </c>
      <c r="C184" s="11" t="str">
        <f>IF($A184="", "", INDEX(Data!B:B,MATCH($A184,Data!$X:$X,1)))</f>
        <v>Enabling efficient networks for low carbon futures</v>
      </c>
      <c r="D184" s="10">
        <f>IF($A184="", "", INDEX(Data!C:C,MATCH($A184,Data!$X:$X,1)))</f>
        <v>2016</v>
      </c>
      <c r="E184" s="11" t="str">
        <f>IF($A184="","",IF(INDEX(Data!D:D,MATCH($A184,Data!$X:$X,1))="","",INDEX(Data!D:D,MATCH($A184,Data!$X:$X,1))))</f>
        <v/>
      </c>
      <c r="F184" s="11" t="str">
        <f>IF($A184="","",IF(INDEX(Data!E:E,MATCH($A184,Data!$X:$X,1))="","",INDEX(Data!E:E,MATCH($A184,Data!$X:$X,1))))</f>
        <v/>
      </c>
      <c r="G184" s="36" t="str">
        <f t="shared" si="5"/>
        <v/>
      </c>
    </row>
    <row r="185" spans="1:7" ht="15.5" customHeight="1" x14ac:dyDescent="0.35">
      <c r="A185" s="9">
        <f t="shared" si="4"/>
        <v>181</v>
      </c>
      <c r="B185" s="10" t="str">
        <f>IF($A185="", "", INDEX(Data!A:A,MATCH($A185,Data!$X:$X,1)))</f>
        <v>Energy; New Energy Findings... (2018)</v>
      </c>
      <c r="C185" s="11" t="str">
        <f>IF($A185="", "", INDEX(Data!B:B,MATCH($A185,Data!$X:$X,1)))</f>
        <v>Energy; New Energy Findings from Technical University of Denmark Described (Technical assessment of electric heat boosters in low-temperature district heating based on combined heat and power analysis)</v>
      </c>
      <c r="D185" s="10">
        <f>IF($A185="", "", INDEX(Data!C:C,MATCH($A185,Data!$X:$X,1)))</f>
        <v>2018</v>
      </c>
      <c r="E185" s="11" t="str">
        <f>IF($A185="","",IF(INDEX(Data!D:D,MATCH($A185,Data!$X:$X,1))="","",INDEX(Data!D:D,MATCH($A185,Data!$X:$X,1))))</f>
        <v/>
      </c>
      <c r="F185" s="11" t="str">
        <f>IF($A185="","",IF(INDEX(Data!E:E,MATCH($A185,Data!$X:$X,1))="","",INDEX(Data!E:E,MATCH($A185,Data!$X:$X,1))))</f>
        <v>https://search.proquest.com/docview/2047369313?accountid=14511 https://ucl-new-primo.hosted.exlibrisgroup.com/openurl/UCL/UCL_VU2?url_ver=Z39.88-2004&amp;rft_val_fmt=info:ofi/fmt:kev:mtx:journal&amp;genre=article&amp;sid=ProQ:ProQ%3Asciencejournals&amp;atitle=Energy%3B+New+Energy+Findings+from+Technical+University+of+Denmark+Described+%28Technical+assessment+of+electric+heat+boosters+in+low-temperature+district+heating+based+on+combined+heat+and+power+analysis%29&amp;title=Energy+Weekly+News&amp;issn=19456980&amp;date=2018</v>
      </c>
      <c r="G185" s="36" t="e">
        <f t="shared" si="5"/>
        <v>#VALUE!</v>
      </c>
    </row>
    <row r="186" spans="1:7" ht="15.5" customHeight="1" x14ac:dyDescent="0.35">
      <c r="A186" s="9">
        <f t="shared" si="4"/>
        <v>182</v>
      </c>
      <c r="B186" s="10" t="str">
        <f>IF($A186="", "", INDEX(Data!A:A,MATCH($A186,Data!$X:$X,1)))</f>
        <v>Energy; New Energy Study... (2018)</v>
      </c>
      <c r="C186" s="11" t="str">
        <f>IF($A186="", "", INDEX(Data!B:B,MATCH($A186,Data!$X:$X,1)))</f>
        <v>Energy; New Energy Study Results Reported from University of Aegean (Sociotechnical transition to smart energy: The case of Samso 1997-2030)</v>
      </c>
      <c r="D186" s="10">
        <f>IF($A186="", "", INDEX(Data!C:C,MATCH($A186,Data!$X:$X,1)))</f>
        <v>2018</v>
      </c>
      <c r="E186" s="11" t="str">
        <f>IF($A186="","",IF(INDEX(Data!D:D,MATCH($A186,Data!$X:$X,1))="","",INDEX(Data!D:D,MATCH($A186,Data!$X:$X,1))))</f>
        <v/>
      </c>
      <c r="F186" s="11" t="str">
        <f>IF($A186="","",IF(INDEX(Data!E:E,MATCH($A186,Data!$X:$X,1))="","",INDEX(Data!E:E,MATCH($A186,Data!$X:$X,1))))</f>
        <v>https://search.proquest.com/docview/2128247065?accountid=14511 https://ucl-new-primo.hosted.exlibrisgroup.com/openurl/UCL/UCL_VU2?url_ver=Z39.88-2004&amp;rft_val_fmt=info:ofi/fmt:kev:mtx:journal&amp;genre=article&amp;sid=ProQ:ProQ%3Asciencejournals&amp;atitle=Energy%3B+New+Energy+Study+Results+Reported+from+University+of+Aegean+%28Sociotechnical+transition+to+smart+energy%3A+The+case+of+Samso+1997-2030%29&amp;title=Energy+Weekly+News&amp;issn=19456980&amp;date=2018-11-09&amp;volume=&amp;issue=&amp;spage=664&amp;au=&amp;isbn=&amp;jtitle=Energy+Wee</v>
      </c>
      <c r="G186" s="36" t="e">
        <f t="shared" si="5"/>
        <v>#VALUE!</v>
      </c>
    </row>
    <row r="187" spans="1:7" ht="15.5" customHeight="1" x14ac:dyDescent="0.35">
      <c r="A187" s="9">
        <f t="shared" si="4"/>
        <v>183</v>
      </c>
      <c r="B187" s="10" t="str">
        <f>IF($A187="", "", INDEX(Data!A:A,MATCH($A187,Data!$X:$X,1)))</f>
        <v>Enrico (2014)</v>
      </c>
      <c r="C187" s="11" t="str">
        <f>IF($A187="", "", INDEX(Data!B:B,MATCH($A187,Data!$X:$X,1)))</f>
        <v>Doing the laundry with agents: a field trial of a future smart energy system in the home</v>
      </c>
      <c r="D187" s="10">
        <f>IF($A187="", "", INDEX(Data!C:C,MATCH($A187,Data!$X:$X,1)))</f>
        <v>2014</v>
      </c>
      <c r="E187" s="11" t="str">
        <f>IF($A187="","",IF(INDEX(Data!D:D,MATCH($A187,Data!$X:$X,1))="","",INDEX(Data!D:D,MATCH($A187,Data!$X:$X,1))))</f>
        <v/>
      </c>
      <c r="F187" s="11" t="str">
        <f>IF($A187="","",IF(INDEX(Data!E:E,MATCH($A187,Data!$X:$X,1))="","",INDEX(Data!E:E,MATCH($A187,Data!$X:$X,1))))</f>
        <v/>
      </c>
      <c r="G187" s="36" t="str">
        <f t="shared" si="5"/>
        <v/>
      </c>
    </row>
    <row r="188" spans="1:7" ht="15.5" customHeight="1" x14ac:dyDescent="0.35">
      <c r="A188" s="9">
        <f t="shared" si="4"/>
        <v>184</v>
      </c>
      <c r="B188" s="10" t="str">
        <f>IF($A188="", "", INDEX(Data!A:A,MATCH($A188,Data!$X:$X,1)))</f>
        <v>Erdinc (2014)</v>
      </c>
      <c r="C188" s="11" t="str">
        <f>IF($A188="", "", INDEX(Data!B:B,MATCH($A188,Data!$X:$X,1)))</f>
        <v>Economic impacts of small-scale own generating and storage units, and electric vehicles under different demand response strategies for smart households</v>
      </c>
      <c r="D188" s="10">
        <f>IF($A188="", "", INDEX(Data!C:C,MATCH($A188,Data!$X:$X,1)))</f>
        <v>2014</v>
      </c>
      <c r="E188" s="11" t="str">
        <f>IF($A188="","",IF(INDEX(Data!D:D,MATCH($A188,Data!$X:$X,1))="","",INDEX(Data!D:D,MATCH($A188,Data!$X:$X,1))))</f>
        <v>With the increasing importance given to smart grid solutions in end-user premises, demand response (DR) strategies applied to smart households are important topics from both real time application and academic theoretic analysis perspectives, recently. In this study, a mixed-integer linear programming (MILP) framework based evaluation of such a smart household is provided. Electric vehicles (EVs) with bi-directional power flow capability via charging and V2H operating modes, energy storage systems (ESSs) with peak clipping and valley filling opportunity and a small scale distributed generation (DG) unit enabling energy sell back to grid are all considered in the evaluated smart household structure. Different case studies including also different DR strategies based on dynamic pricing and peak power limiting are conducted to evaluate the technical and economic impacts of ESS and DG units. Besides, shiftable loads such as washing machine and dishwasher are also considered in Home Energy Management (HEM) system structure for the effective operation of the household. Moreover, a further sensitivity analysis is realized in order to discuss the impact of ESS and DG sizing on daily cost of smart household operation considering further pros and cons. 2014 Elsevier Ltd.</v>
      </c>
      <c r="F188" s="11" t="str">
        <f>IF($A188="","",IF(INDEX(Data!E:E,MATCH($A188,Data!$X:$X,1))="","",INDEX(Data!E:E,MATCH($A188,Data!$X:$X,1))))</f>
        <v>http://dx.doi.org/10.1016/j.apenergy.2014.04.010</v>
      </c>
      <c r="G188" s="36" t="str">
        <f t="shared" si="5"/>
        <v>http://dx.doi.org/10.1016/j.apenergy.2014.04.010</v>
      </c>
    </row>
    <row r="189" spans="1:7" ht="15.5" customHeight="1" x14ac:dyDescent="0.35">
      <c r="A189" s="9">
        <f t="shared" si="4"/>
        <v>185</v>
      </c>
      <c r="B189" s="10" t="str">
        <f>IF($A189="", "", INDEX(Data!A:A,MATCH($A189,Data!$X:$X,1)))</f>
        <v>Erickson (2015)</v>
      </c>
      <c r="C189" s="11" t="str">
        <f>IF($A189="", "", INDEX(Data!B:B,MATCH($A189,Data!$X:$X,1)))</f>
        <v>Social, economic, technological, and environmental impacts of the development and implementation of solar-powered charge stations</v>
      </c>
      <c r="D189" s="10">
        <f>IF($A189="", "", INDEX(Data!C:C,MATCH($A189,Data!$X:$X,1)))</f>
        <v>2015</v>
      </c>
      <c r="E189" s="11" t="str">
        <f>IF($A189="","",IF(INDEX(Data!D:D,MATCH($A189,Data!$X:$X,1))="","",INDEX(Data!D:D,MATCH($A189,Data!$X:$X,1))))</f>
        <v>This work focuses on aspects related to the development and implementation of solar-powered charge stations (SPCS), analyzing specifically the social, economic, and technological challenges associated with increasing the use of electric vehicles (EVs) and the availability of SPCS. Greenhouse gas emissions can be reduced by the electrification of transportation and the generation of electricity with sustainable energy, including solar energy at SPCS. The charging infrastructure for EVs can be improved by adding SPCS to many parking lots so that EV owners can plug in at work, shopping centers, events, and home. Results from a Kansas State University survey indicate that the limited charging infrastructure is a present concern when considering a purchase of an EV. Smart grid developments with real time prices for electricity have many positive features that support SPCS installations and EV sales, including higher values for the electricity generated at SPCS and reduced cost for night time charging of EVs. There is the potential to improve urban air quality by replacing internal combustion vehicles that have emissions with EVs that do not have carbon emissions. When all costs are considered, SPCS and EVs have a favorable outlook, and advances in battery technology have the potential to reduce EV costs and increase their range.</v>
      </c>
      <c r="F189" s="11" t="str">
        <f>IF($A189="","",IF(INDEX(Data!E:E,MATCH($A189,Data!$X:$X,1))="","",INDEX(Data!E:E,MATCH($A189,Data!$X:$X,1))))</f>
        <v>http://dx.doi.org/10.1002/ep.12163</v>
      </c>
      <c r="G189" s="36" t="str">
        <f t="shared" si="5"/>
        <v>http://dx.doi.org/10.1002/ep.12163</v>
      </c>
    </row>
    <row r="190" spans="1:7" ht="15.5" customHeight="1" x14ac:dyDescent="0.35">
      <c r="A190" s="9">
        <f t="shared" si="4"/>
        <v>186</v>
      </c>
      <c r="B190" s="10" t="str">
        <f>IF($A190="", "", INDEX(Data!A:A,MATCH($A190,Data!$X:$X,1)))</f>
        <v>Espluga (2016)</v>
      </c>
      <c r="C190" s="11" t="str">
        <f>IF($A190="", "", INDEX(Data!B:B,MATCH($A190,Data!$X:$X,1)))</f>
        <v>How to address citizens' practices and policies on sustainability? A consultative tool for brokering policy-related knowledge between the worlds of policymaking and everyday citizens' life</v>
      </c>
      <c r="D190" s="10">
        <f>IF($A190="", "", INDEX(Data!C:C,MATCH($A190,Data!$X:$X,1)))</f>
        <v>2016</v>
      </c>
      <c r="E190" s="11" t="str">
        <f>IF($A190="","",IF(INDEX(Data!D:D,MATCH($A190,Data!$X:$X,1))="","",INDEX(Data!D:D,MATCH($A190,Data!$X:$X,1))))</f>
        <v>An innovative investigative approach (STAVE), combining elements of research, engagement and brokerage, was used to uncover policy assumptions and daily experiences related to energy use practices. Exploratory work within three policymaker institutions and eight reconvened focus groups were carried out in three different European countries (France, Germany, Spain). All the groups explored active practices with regard to energy saving at household level, with the use of in-home display devices and smart meters additionally addressed in Spain and France. Insight gained by policymakers could be adopted to design, implement and tailor energy plans and policies to better support sustainability.</v>
      </c>
      <c r="F190" s="11" t="str">
        <f>IF($A190="","",IF(INDEX(Data!E:E,MATCH($A190,Data!$X:$X,1))="","",INDEX(Data!E:E,MATCH($A190,Data!$X:$X,1))))</f>
        <v>https://search.proquest.com/docview/1947555580?accountid=14511 https://ucl-new-primo.hosted.exlibrisgroup.com/openurl/UCL/UCL_VU2?url_ver=Z39.88-2004&amp;rft_val_fmt=info:ofi/fmt:kev:mtx:journal&amp;genre=article&amp;sid=ProQ:ProQ%3Aibss&amp;atitle=How+to+address+citizens%27+practices+and+policies+on+sustainability%3F+A+consultative+tool+for+brokering+policy-related+knowledge+between+the+worlds+of+policymaking+and+everyday+citizens%27+life&amp;title=Evidence+%26+Policy&amp;issn=17442648&amp;date=2016-08-01&amp;volume=12&amp;issue</v>
      </c>
      <c r="G190" s="36" t="e">
        <f t="shared" si="5"/>
        <v>#VALUE!</v>
      </c>
    </row>
    <row r="191" spans="1:7" ht="15.5" customHeight="1" x14ac:dyDescent="0.35">
      <c r="A191" s="9">
        <f t="shared" si="4"/>
        <v>187</v>
      </c>
      <c r="B191" s="10" t="str">
        <f>IF($A191="", "", INDEX(Data!A:A,MATCH($A191,Data!$X:$X,1)))</f>
        <v>Esther (2018)</v>
      </c>
      <c r="C191" s="11" t="str">
        <f>IF($A191="", "", INDEX(Data!B:B,MATCH($A191,Data!$X:$X,1)))</f>
        <v>Clustering Household Preferences in Local Electricity Markets</v>
      </c>
      <c r="D191" s="10">
        <f>IF($A191="", "", INDEX(Data!C:C,MATCH($A191,Data!$X:$X,1)))</f>
        <v>2018</v>
      </c>
      <c r="E191" s="11" t="str">
        <f>IF($A191="","",IF(INDEX(Data!D:D,MATCH($A191,Data!$X:$X,1))="","",INDEX(Data!D:D,MATCH($A191,Data!$X:$X,1))))</f>
        <v/>
      </c>
      <c r="F191" s="11" t="str">
        <f>IF($A191="","",IF(INDEX(Data!E:E,MATCH($A191,Data!$X:$X,1))="","",INDEX(Data!E:E,MATCH($A191,Data!$X:$X,1))))</f>
        <v/>
      </c>
      <c r="G191" s="36" t="str">
        <f t="shared" si="5"/>
        <v/>
      </c>
    </row>
    <row r="192" spans="1:7" ht="15.5" customHeight="1" x14ac:dyDescent="0.35">
      <c r="A192" s="9">
        <f t="shared" si="4"/>
        <v>188</v>
      </c>
      <c r="B192" s="10" t="str">
        <f>IF($A192="", "", INDEX(Data!A:A,MATCH($A192,Data!$X:$X,1)))</f>
        <v>Eun-Jeong (2017)</v>
      </c>
      <c r="C192" s="11" t="str">
        <f>IF($A192="", "", INDEX(Data!B:B,MATCH($A192,Data!$X:$X,1)))</f>
        <v>Exploring fairness in participatory thermal comfort control in smart buildings</v>
      </c>
      <c r="D192" s="10">
        <f>IF($A192="", "", INDEX(Data!C:C,MATCH($A192,Data!$X:$X,1)))</f>
        <v>2017</v>
      </c>
      <c r="E192" s="11" t="str">
        <f>IF($A192="","",IF(INDEX(Data!D:D,MATCH($A192,Data!$X:$X,1))="","",INDEX(Data!D:D,MATCH($A192,Data!$X:$X,1))))</f>
        <v/>
      </c>
      <c r="F192" s="11" t="str">
        <f>IF($A192="","",IF(INDEX(Data!E:E,MATCH($A192,Data!$X:$X,1))="","",INDEX(Data!E:E,MATCH($A192,Data!$X:$X,1))))</f>
        <v/>
      </c>
      <c r="G192" s="36" t="str">
        <f t="shared" si="5"/>
        <v/>
      </c>
    </row>
    <row r="193" spans="1:7" ht="15.5" customHeight="1" x14ac:dyDescent="0.35">
      <c r="A193" s="9">
        <f t="shared" si="4"/>
        <v>189</v>
      </c>
      <c r="B193" s="10" t="str">
        <f>IF($A193="", "", INDEX(Data!A:A,MATCH($A193,Data!$X:$X,1)))</f>
        <v>Evtim (2016)</v>
      </c>
      <c r="C193" s="11" t="str">
        <f>IF($A193="", "", INDEX(Data!B:B,MATCH($A193,Data!$X:$X,1)))</f>
        <v>Home Energy Monitoring System based on Open Source Software and Hardware</v>
      </c>
      <c r="D193" s="10">
        <f>IF($A193="", "", INDEX(Data!C:C,MATCH($A193,Data!$X:$X,1)))</f>
        <v>2016</v>
      </c>
      <c r="E193" s="11" t="str">
        <f>IF($A193="","",IF(INDEX(Data!D:D,MATCH($A193,Data!$X:$X,1))="","",INDEX(Data!D:D,MATCH($A193,Data!$X:$X,1))))</f>
        <v/>
      </c>
      <c r="F193" s="11" t="str">
        <f>IF($A193="","",IF(INDEX(Data!E:E,MATCH($A193,Data!$X:$X,1))="","",INDEX(Data!E:E,MATCH($A193,Data!$X:$X,1))))</f>
        <v/>
      </c>
      <c r="G193" s="36" t="str">
        <f t="shared" si="5"/>
        <v/>
      </c>
    </row>
    <row r="194" spans="1:7" ht="15.5" customHeight="1" x14ac:dyDescent="0.35">
      <c r="A194" s="9">
        <f t="shared" si="4"/>
        <v>190</v>
      </c>
      <c r="B194" s="10" t="str">
        <f>IF($A194="", "", INDEX(Data!A:A,MATCH($A194,Data!$X:$X,1)))</f>
        <v>Fabiano (2014)</v>
      </c>
      <c r="C194" s="11" t="str">
        <f>IF($A194="", "", INDEX(Data!B:B,MATCH($A194,Data!$X:$X,1)))</f>
        <v>A restful API to control a energy plus smart grid-ready residential building: demo abstract</v>
      </c>
      <c r="D194" s="10">
        <f>IF($A194="", "", INDEX(Data!C:C,MATCH($A194,Data!$X:$X,1)))</f>
        <v>2014</v>
      </c>
      <c r="E194" s="11" t="str">
        <f>IF($A194="","",IF(INDEX(Data!D:D,MATCH($A194,Data!$X:$X,1))="","",INDEX(Data!D:D,MATCH($A194,Data!$X:$X,1))))</f>
        <v/>
      </c>
      <c r="F194" s="11" t="str">
        <f>IF($A194="","",IF(INDEX(Data!E:E,MATCH($A194,Data!$X:$X,1))="","",INDEX(Data!E:E,MATCH($A194,Data!$X:$X,1))))</f>
        <v/>
      </c>
      <c r="G194" s="36" t="str">
        <f t="shared" si="5"/>
        <v/>
      </c>
    </row>
    <row r="195" spans="1:7" ht="15.5" customHeight="1" x14ac:dyDescent="0.35">
      <c r="A195" s="9">
        <f t="shared" si="4"/>
        <v>191</v>
      </c>
      <c r="B195" s="10" t="str">
        <f>IF($A195="", "", INDEX(Data!A:A,MATCH($A195,Data!$X:$X,1)))</f>
        <v>Fabio (2019)</v>
      </c>
      <c r="C195" s="11" t="str">
        <f>IF($A195="", "", INDEX(Data!B:B,MATCH($A195,Data!$X:$X,1)))</f>
        <v>A novel payment scheme for trading renewable energy in smart grid</v>
      </c>
      <c r="D195" s="10">
        <f>IF($A195="", "", INDEX(Data!C:C,MATCH($A195,Data!$X:$X,1)))</f>
        <v>2019</v>
      </c>
      <c r="E195" s="11" t="str">
        <f>IF($A195="","",IF(INDEX(Data!D:D,MATCH($A195,Data!$X:$X,1))="","",INDEX(Data!D:D,MATCH($A195,Data!$X:$X,1))))</f>
        <v xml:space="preserve"> With the increasing diffusion of renewable energy producers in electricity grids, new policies and tariff systems have been recently developed. This work revolves around a particular support system named NRG-X-Change, which makes use of a virtual currency called NRGcoin. The NRG-X-Change system is based on two NRGcoin payment functions: one to establish the price at which prosumers are rewarded for their energy production, and the other to establish the price at which consumers pay the energy they consume. The detailed analysis provided in this paper identifies some important issues in these payment functions limiting their applicability, namely: (i) not taking congestions into account; (ii) encouraging curtailment of renewable energy production; and (iii) not ensuring that the prosumers consume their own energy before selling it. This work addresses these limitations by proposing two novel payment functions whose advantageous properties are demonstrated by theoretical analysis and in simulation using real data coming from an existing grid.</v>
      </c>
      <c r="F195" s="11" t="str">
        <f>IF($A195="","",IF(INDEX(Data!E:E,MATCH($A195,Data!$X:$X,1))="","",INDEX(Data!E:E,MATCH($A195,Data!$X:$X,1))))</f>
        <v/>
      </c>
      <c r="G195" s="36" t="str">
        <f t="shared" si="5"/>
        <v/>
      </c>
    </row>
    <row r="196" spans="1:7" ht="15.5" customHeight="1" x14ac:dyDescent="0.35">
      <c r="A196" s="9">
        <f t="shared" si="4"/>
        <v>192</v>
      </c>
      <c r="B196" s="10" t="str">
        <f>IF($A196="", "", INDEX(Data!A:A,MATCH($A196,Data!$X:$X,1)))</f>
        <v>Faddel (2018)</v>
      </c>
      <c r="C196" s="11" t="str">
        <f>IF($A196="", "", INDEX(Data!B:B,MATCH($A196,Data!$X:$X,1)))</f>
        <v>Charge Control and Operation of Electric Vehicles in Power Grids: A Review</v>
      </c>
      <c r="D196" s="10">
        <f>IF($A196="", "", INDEX(Data!C:C,MATCH($A196,Data!$X:$X,1)))</f>
        <v>2018</v>
      </c>
      <c r="E196" s="11" t="str">
        <f>IF($A196="","",IF(INDEX(Data!D:D,MATCH($A196,Data!$X:$X,1))="","",INDEX(Data!D:D,MATCH($A196,Data!$X:$X,1))))</f>
        <v>Electric Vehicles (EVs) and hybrid Electric vehicles (HEVs) are going to reshape the future of the transportation sector. However, adopting large numbers of EVs and HEVs will impact the electric utilities as well. Managing the charging/discharging of substantial numbers of distributed batteries will be critical for the successful adoption of EVs and HEVs. Therefore, this paper presents a review study about the recent control and optimization strategies for managing the charging/discharging of EVs. The paper covers different control and operation strategies reported in the literature as well as issues related to the real time dispatching of EVs in the smart grids. In addition, challenges related to the stochastic nature of the driving characteristics of EVs are considered. Finally, some open problems related to the energy management of EVs will be presented.</v>
      </c>
      <c r="F196" s="11" t="str">
        <f>IF($A196="","",IF(INDEX(Data!E:E,MATCH($A196,Data!$X:$X,1))="","",INDEX(Data!E:E,MATCH($A196,Data!$X:$X,1))))</f>
        <v>http://dx.doi.org/10.3390/en11040701</v>
      </c>
      <c r="G196" s="36" t="str">
        <f t="shared" si="5"/>
        <v>http://dx.doi.org/10.3390/en11040701</v>
      </c>
    </row>
    <row r="197" spans="1:7" ht="15.5" customHeight="1" x14ac:dyDescent="0.35">
      <c r="A197" s="9">
        <f t="shared" si="4"/>
        <v>193</v>
      </c>
      <c r="B197" s="10" t="str">
        <f>IF($A197="", "", INDEX(Data!A:A,MATCH($A197,Data!$X:$X,1)))</f>
        <v>Faerber (2018)</v>
      </c>
      <c r="C197" s="11" t="str">
        <f>IF($A197="", "", INDEX(Data!B:B,MATCH($A197,Data!$X:$X,1)))</f>
        <v>Innovative network pricing to support the transition to a smart grid in a low-carbon economy</v>
      </c>
      <c r="D197" s="10">
        <f>IF($A197="", "", INDEX(Data!C:C,MATCH($A197,Data!$X:$X,1)))</f>
        <v>2018</v>
      </c>
      <c r="E197" s="11" t="str">
        <f>IF($A197="","",IF(INDEX(Data!D:D,MATCH($A197,Data!$X:$X,1))="","",INDEX(Data!D:D,MATCH($A197,Data!$X:$X,1))))</f>
        <v>This paper outlines how current distribution network pricing can be revised to enable transition to a smart grid in a low-carbon economy. Using insights from expert interviews, it highlights multiple trade-offs between innovative pricing approaches and regulatory principles which might be resolved by a political decision on how the costs should be recovered or socialised. It then identifies four essentials for a successful implementation of a new mechanism: (i) Closer collaboration between TSO and DNO/DSO concerning local dispatch to improve system efficiency. (ii) Installation of smart meters to collect data providing information about the actual contribution to the grid utilisation of each customer. (iii) Intensified cooperation between supplier and DNO/DSO to pass-through the price signal on the electricity bill. (iv) A legislative framework to facilitate data sharing and data management and communication among network stakeholders essentially a relaxation of current privacy legislation as an enabler for new approaches to network management, and potentially to reduce costs to the consumer. This suggests the focus for future network pricing should be on services and functions provided by the grid rather than on the commodity power itself. 2018 Elsevier Ltd</v>
      </c>
      <c r="F197" s="11" t="str">
        <f>IF($A197="","",IF(INDEX(Data!E:E,MATCH($A197,Data!$X:$X,1))="","",INDEX(Data!E:E,MATCH($A197,Data!$X:$X,1))))</f>
        <v>http://dx.doi.org/10.1016/j.enpol.2018.02.010</v>
      </c>
      <c r="G197" s="36" t="str">
        <f t="shared" si="5"/>
        <v>http://dx.doi.org/10.1016/j.enpol.2018.02.010</v>
      </c>
    </row>
    <row r="198" spans="1:7" ht="15.5" customHeight="1" x14ac:dyDescent="0.35">
      <c r="A198" s="9">
        <f t="shared" ref="A198:A261" si="6">IF(A$4&gt;=ROW(A194), ROW(A194), "")</f>
        <v>194</v>
      </c>
      <c r="B198" s="10" t="str">
        <f>IF($A198="", "", INDEX(Data!A:A,MATCH($A198,Data!$X:$X,1)))</f>
        <v>Faheem (2018)</v>
      </c>
      <c r="C198" s="11" t="str">
        <f>IF($A198="", "", INDEX(Data!B:B,MATCH($A198,Data!$X:$X,1)))</f>
        <v>Smart grid communication and information technologies in the perspective of Industry 4.0: Opportunities and challenges</v>
      </c>
      <c r="D198" s="10">
        <f>IF($A198="", "", INDEX(Data!C:C,MATCH($A198,Data!$X:$X,1)))</f>
        <v>2018</v>
      </c>
      <c r="E198" s="11" t="str">
        <f>IF($A198="","",IF(INDEX(Data!D:D,MATCH($A198,Data!$X:$X,1))="","",INDEX(Data!D:D,MATCH($A198,Data!$X:$X,1))))</f>
        <v>The fourth industrial revolution known as Industry 4.0 has paved the way for a systematical deployment of the modernized power grid (PG) to manage continuously growing energy demand by integrating renewable energy resources. In the context of Industry 4.0, a smart grid (SG) by employing advanced Information and Communication Technologies (ICTs), intelligent information processing (IIP) and future-oriented techniques (FoT) allows energy utilities to monitor and control power generation, transmission and distribution processes in more efficient, flexible, reliable, sustainable, decentralized, secure and economic manners. Despite providing immense opportunities, SG has many challenges in the context of Industry 4.0 (I 4.0). To this end, this paper presents a comprehensive presentation on critical smart grid components with international standards and information technologies in the context of Industry 4.0. In addition, this study gives an overview of different smart grid applications, their benefits, characteristics, and requirements. Also, this research investigates and explores different wired and wireless communication technologies used in smart grid with their benefits and characteristics. Finally, this article discusses a number of critical challenges and open issues and future research directions. 2018 Elsevier Inc.</v>
      </c>
      <c r="F198" s="11" t="str">
        <f>IF($A198="","",IF(INDEX(Data!E:E,MATCH($A198,Data!$X:$X,1))="","",INDEX(Data!E:E,MATCH($A198,Data!$X:$X,1))))</f>
        <v>http://dx.doi.org/10.1016/j.cosrev.2018.08.001</v>
      </c>
      <c r="G198" s="36" t="str">
        <f t="shared" ref="G198:G261" si="7">HYPERLINK(F198)</f>
        <v>http://dx.doi.org/10.1016/j.cosrev.2018.08.001</v>
      </c>
    </row>
    <row r="199" spans="1:7" ht="15.5" customHeight="1" x14ac:dyDescent="0.35">
      <c r="A199" s="9">
        <f t="shared" si="6"/>
        <v>195</v>
      </c>
      <c r="B199" s="10" t="str">
        <f>IF($A199="", "", INDEX(Data!A:A,MATCH($A199,Data!$X:$X,1)))</f>
        <v>Fan (2013)</v>
      </c>
      <c r="C199" s="11" t="str">
        <f>IF($A199="", "", INDEX(Data!B:B,MATCH($A199,Data!$X:$X,1)))</f>
        <v>Security Challenges in Smart-Grid Metering and Control Systems</v>
      </c>
      <c r="D199" s="10">
        <f>IF($A199="", "", INDEX(Data!C:C,MATCH($A199,Data!$X:$X,1)))</f>
        <v>2013</v>
      </c>
      <c r="E199" s="11" t="str">
        <f>IF($A199="","",IF(INDEX(Data!D:D,MATCH($A199,Data!$X:$X,1))="","",INDEX(Data!D:D,MATCH($A199,Data!$X:$X,1))))</f>
        <v>The smart grid is a next-generation power system that is increasingly attracting the attention of government, industry, and academia. It is an upgraded electricity network that depends on two-way digital communications between supplier and consumer that in turn give support to intelligent metering and monitoring systems. Considering that energy utilities play an increasingly important role in our daily life, smart-grid technology introduces new security challenges that must be addressed. Deploying a smart grid without adequate security might result in serious consequences such as grid instability, utility fraud, and loss of user information and energy-consumption data. Due to the heterogeneous communication architecture of smart grids, it is quite a challenge to design sophisticated and robust security mechanisms that can be easily deployed to protect communications among different layers of the smart grid-infrastructure. In this article, we focus on the communication-security aspect of a smart-grid metering and control system from the perspective of cryptographic techniques, and we discuss different mechanisms to enhance cybersecurity of the emerging smart grid. We aim to provide a comprehensive vulnerability analysis as well as novel insights on the cybersecurity of a smart grid.</v>
      </c>
      <c r="F199" s="11" t="str">
        <f>IF($A199="","",IF(INDEX(Data!E:E,MATCH($A199,Data!$X:$X,1))="","",INDEX(Data!E:E,MATCH($A199,Data!$X:$X,1))))</f>
        <v>https://search.proquest.com/docview/1614472799?accountid=14511 https://ucl-new-primo.hosted.exlibrisgroup.com/openurl/UCL/UCL_VU2?url_ver=Z39.88-2004&amp;rft_val_fmt=info:ofi/fmt:kev:mtx:journal&amp;genre=article&amp;sid=ProQ:ProQ%3Aabiglobal&amp;atitle=Security+Challenges+in+Smart-Grid+Metering+and+Control+Systems&amp;title=Technology+Innovation+Management+Review&amp;issn=&amp;date=2013-07-01&amp;volume=3&amp;issue=7&amp;spage=42&amp;au=Fan%2C+Xinxin%3BGong%2C+Guang&amp;isbn=&amp;jtitle=Technology+Innovation+Management+Review&amp;btitle=&amp;rft_id=inf</v>
      </c>
      <c r="G199" s="36" t="e">
        <f t="shared" si="7"/>
        <v>#VALUE!</v>
      </c>
    </row>
    <row r="200" spans="1:7" ht="15.5" customHeight="1" x14ac:dyDescent="0.35">
      <c r="A200" s="9">
        <f t="shared" si="6"/>
        <v>196</v>
      </c>
      <c r="B200" s="10" t="str">
        <f>IF($A200="", "", INDEX(Data!A:A,MATCH($A200,Data!$X:$X,1)))</f>
        <v>Fang (2012)</v>
      </c>
      <c r="C200" s="11" t="str">
        <f>IF($A200="", "", INDEX(Data!B:B,MATCH($A200,Data!$X:$X,1)))</f>
        <v>Smart grid - The new and improved power grid: A survey</v>
      </c>
      <c r="D200" s="10">
        <f>IF($A200="", "", INDEX(Data!C:C,MATCH($A200,Data!$X:$X,1)))</f>
        <v>2012</v>
      </c>
      <c r="E200" s="11" t="str">
        <f>IF($A200="","",IF(INDEX(Data!D:D,MATCH($A200,Data!$X:$X,1))="","",INDEX(Data!D:D,MATCH($A200,Data!$X:$X,1))))</f>
        <v>The Smart Grid, regarded as the next generation power grid, uses two-way flows of electricity and information to create a widely distributed automated energy delivery network. In this article, we survey the literature till 2011 on the enabling technologies for the Smart Grid. We explore three major systems, namely the smart infrastructure system, the smart management system, and the smart protection system. We also propose possible future directions in each system. Specifically, for the smart infrastructure system, we explore the smart energy subsystem, the smart information subsystem, and the smart communication subsystem. For the smart management system, we explore various management objectives, such as improving energy efficiency, profiling demand, maximizing utility, reducing cost, and controlling emission. We also explore various management methods to achieve these objectives. For the smart protection system, we explore various failure protection mechanisms which improve the reliability of the Smart Grid, and explore the security and privacy issues in the Smart Grid. 2012 IEEE.</v>
      </c>
      <c r="F200" s="11" t="str">
        <f>IF($A200="","",IF(INDEX(Data!E:E,MATCH($A200,Data!$X:$X,1))="","",INDEX(Data!E:E,MATCH($A200,Data!$X:$X,1))))</f>
        <v>http://dx.doi.org/10.1109/SURV.2011.101911.00087</v>
      </c>
      <c r="G200" s="36" t="str">
        <f t="shared" si="7"/>
        <v>http://dx.doi.org/10.1109/SURV.2011.101911.00087</v>
      </c>
    </row>
    <row r="201" spans="1:7" ht="15.5" customHeight="1" x14ac:dyDescent="0.35">
      <c r="A201" s="9">
        <f t="shared" si="6"/>
        <v>197</v>
      </c>
      <c r="B201" s="10" t="str">
        <f>IF($A201="", "", INDEX(Data!A:A,MATCH($A201,Data!$X:$X,1)))</f>
        <v>Faschang (2017)</v>
      </c>
      <c r="C201" s="11" t="str">
        <f>IF($A201="", "", INDEX(Data!B:B,MATCH($A201,Data!$X:$X,1)))</f>
        <v>Provisioning, deployment, and operation of smart grid applications on substation level: Bringing future smart grid functionality to power distribution grids</v>
      </c>
      <c r="D201" s="10">
        <f>IF($A201="", "", INDEX(Data!C:C,MATCH($A201,Data!$X:$X,1)))</f>
        <v>2017</v>
      </c>
      <c r="E201" s="11" t="str">
        <f>IF($A201="","",IF(INDEX(Data!D:D,MATCH($A201,Data!$X:$X,1))="","",INDEX(Data!D:D,MATCH($A201,Data!$X:$X,1))))</f>
        <v>The transition of classical power distribution grids towards actively operated smart grids locates new functionality into intelligent secondary substations. Increased computational power and newly attained communication infrastructure in thousands of secondary substations allow for the distributed realization of sophisticated functions, which were inconceivable a few years ago. These novel functions (e.g., voltage and reactive power control, distributed generation optimization or decentralized market interaction) can primarily be realized by software components operated on powerful automation devices located on secondary substation level. The effective and safe operation of such software is crucial and has a broad set of requirements. In this paper, we present a flexible and modular software ecosystem for automation devices of substations, which is able to handle these requirements. This ecosystem contains means for high performance data exchange and unification, automatic application provisioning and configuration functions, dependency management, and others. The application of the ecosystem is demonstrated in the context of a field operation example, which has been developed within an Austrian smart grid research project. 2016, The Author(s).</v>
      </c>
      <c r="F201" s="11" t="str">
        <f>IF($A201="","",IF(INDEX(Data!E:E,MATCH($A201,Data!$X:$X,1))="","",INDEX(Data!E:E,MATCH($A201,Data!$X:$X,1))))</f>
        <v>http://dx.doi.org/10.1007/s00450-016-0311-x</v>
      </c>
      <c r="G201" s="36" t="str">
        <f t="shared" si="7"/>
        <v>http://dx.doi.org/10.1007/s00450-016-0311-x</v>
      </c>
    </row>
    <row r="202" spans="1:7" ht="15.5" customHeight="1" x14ac:dyDescent="0.35">
      <c r="A202" s="9">
        <f t="shared" si="6"/>
        <v>198</v>
      </c>
      <c r="B202" s="10" t="str">
        <f>IF($A202="", "", INDEX(Data!A:A,MATCH($A202,Data!$X:$X,1)))</f>
        <v>Feldpausch-Parker (2018)</v>
      </c>
      <c r="C202" s="11" t="str">
        <f>IF($A202="", "", INDEX(Data!B:B,MATCH($A202,Data!$X:$X,1)))</f>
        <v>Smart grid electricity system planning and climate disruptions: A review of climate and energy discourse post-Superstorm Sandy</v>
      </c>
      <c r="D202" s="10">
        <f>IF($A202="", "", INDEX(Data!C:C,MATCH($A202,Data!$X:$X,1)))</f>
        <v>2018</v>
      </c>
      <c r="E202" s="11" t="str">
        <f>IF($A202="","",IF(INDEX(Data!D:D,MATCH($A202,Data!$X:$X,1))="","",INDEX(Data!D:D,MATCH($A202,Data!$X:$X,1))))</f>
        <v>Superstorm Sandy hit the northeastern United States in October 2012, knocking out power to 10 million people and highlighting energy and critical infrastructure system vulnerabilities in the face of a changing climate. The increased frequency and intensity of such disruptive events is shifting priorities in electricity system planning around the world, including how multiple stakeholders consider linkages between climate vulnerability and energy. This research links smart grid development with adaptation to changing climates and explores how different stakeholders grapple with system vulnerabilities and climate disruptions. To illustrate this, the in-depth case study assesses post-Sandy discourse to compare how electricity sector stakeholder groups in New York, Massachusetts and Vermont associate energy, smart grid, and climate change. To explore how different energy system stakeholders frame the impacts of Superstorm Sandy on energy system planning, we conducted 22 focus groups with a broad range of organizations representing diverse aspects of the electricity system including utilities, regulatory authorities, research and development agencies, regional transmission organizations, academic research institutions, consumer advocacy and environmental organizations across the three states. We used these data to examine post-Sandy discourse about climate mitigation and climate adaptation, routine system management, and the potential value of smart grid for future energy system planning. We found that both New York and Massachusetts stakeholders focused more on climate adaptation than climate mitigation, while stakeholders in Vermont focused more on mitigation. In all three states stakeholder discussions of adaptation focused most heavily on system resilience and reliability, whereas discussions of mitigation focused on demand-side management and demand response followed by alternative energy strategies. These results suggest that extreme weather and climate disruptions will differentially shape discourse around smart grid and energy system change and shift the focus among energy system stakeholders on climate adaptation compared to climate mitigation. This research demonstrates variation between political jurisdictions (states) and energy system stakeholders in energy system planning in the face of new challenges related to an uncertain and rapidly changing world. 2017</v>
      </c>
      <c r="F202" s="11" t="str">
        <f>IF($A202="","",IF(INDEX(Data!E:E,MATCH($A202,Data!$X:$X,1))="","",INDEX(Data!E:E,MATCH($A202,Data!$X:$X,1))))</f>
        <v>http://dx.doi.org/10.1016/j.rser.2017.06.015</v>
      </c>
      <c r="G202" s="36" t="str">
        <f t="shared" si="7"/>
        <v>http://dx.doi.org/10.1016/j.rser.2017.06.015</v>
      </c>
    </row>
    <row r="203" spans="1:7" ht="15.5" customHeight="1" x14ac:dyDescent="0.35">
      <c r="A203" s="9">
        <f t="shared" si="6"/>
        <v>199</v>
      </c>
      <c r="B203" s="10" t="str">
        <f>IF($A203="", "", INDEX(Data!A:A,MATCH($A203,Data!$X:$X,1)))</f>
        <v>Fernando (2017)</v>
      </c>
      <c r="C203" s="11" t="str">
        <f>IF($A203="", "", INDEX(Data!B:B,MATCH($A203,Data!$X:$X,1)))</f>
        <v>Differential evolution strategies for large-scale energy resource management in smart grids</v>
      </c>
      <c r="D203" s="10">
        <f>IF($A203="", "", INDEX(Data!C:C,MATCH($A203,Data!$X:$X,1)))</f>
        <v>2017</v>
      </c>
      <c r="E203" s="11" t="str">
        <f>IF($A203="","",IF(INDEX(Data!D:D,MATCH($A203,Data!$X:$X,1))="","",INDEX(Data!D:D,MATCH($A203,Data!$X:$X,1))))</f>
        <v xml:space="preserve">Smart Grid (SG) technologies are leading the modifications of power grids worldwide. The Energy Resource Management (ERM) in SGs is a highly complex problem that needs to be efficiently addressed to maximize incomes while minimizing operational costs. Due to the nature of the problem, which includes mixed-integer variables and non-linear constraints, Evolutionary Algorithms (EA) are considered a good tool to find optimal and near-optimal solutions to large-scale problems. In this paper, we analyze the application of Differential Evolution (DE) to solve the large-scale ERM problem in SGs through extensive experimentation on a case study using a 33-Bus power network with high penetration of Distributed Energy Resources (DER) and Electric Vehicles (EVs), as well as advanced features such as energy stock exchanges and Demand Response (DR) programs. We analyze the impact of DE parameter setting on four state-of-the-art DE strategies. Moreover, DE strategies are compared with other well-known EAs and a deterministic approach based on MINLP. Results suggest that, even when DE strategies are very sensitive to the setting of their parameters, they can find better solutions than other EAs, and near-optimal solutions in acceptable times compared with an MINLP approach. </v>
      </c>
      <c r="F203" s="11" t="str">
        <f>IF($A203="","",IF(INDEX(Data!E:E,MATCH($A203,Data!$X:$X,1))="","",INDEX(Data!E:E,MATCH($A203,Data!$X:$X,1))))</f>
        <v/>
      </c>
      <c r="G203" s="36" t="str">
        <f t="shared" si="7"/>
        <v/>
      </c>
    </row>
    <row r="204" spans="1:7" ht="15.5" customHeight="1" x14ac:dyDescent="0.35">
      <c r="A204" s="9">
        <f t="shared" si="6"/>
        <v>200</v>
      </c>
      <c r="B204" s="10" t="str">
        <f>IF($A204="", "", INDEX(Data!A:A,MATCH($A204,Data!$X:$X,1)))</f>
        <v>Ferrari (2019)</v>
      </c>
      <c r="C204" s="11" t="str">
        <f>IF($A204="", "", INDEX(Data!B:B,MATCH($A204,Data!$X:$X,1)))</f>
        <v>Assessment of tools for urban energy planning</v>
      </c>
      <c r="D204" s="10">
        <f>IF($A204="", "", INDEX(Data!C:C,MATCH($A204,Data!$X:$X,1)))</f>
        <v>2019</v>
      </c>
      <c r="E204" s="11" t="str">
        <f>IF($A204="","",IF(INDEX(Data!D:D,MATCH($A204,Data!$X:$X,1))="","",INDEX(Data!D:D,MATCH($A204,Data!$X:$X,1))))</f>
        <v>In recent years, studies and policies have encouraged the diffusion of distributed energy supply technologies and large integration of renewable sources. This increases the need for new professionals in energy planning. Several computational tools for energy planning have been developed as described in the technical literature. However, energy planners of urban/district areas engaged in the transition towards smart systems related to buildings energy services require well-documented tools to evaluate the combination of available energy sources by proper conversion technologies. With this, after a scientific review, we selected 17 tools targeted on an urban/districts scale that can evaluate several energy services, sources and/or technologies, and provided with detailed and easily accessible documentation. These tools were classified based on their defined features: analysis type, operation spatial scale, outputs time scale, energy service, and licence. Among them, 6 user-friendly tools were identified (energyPRO, HOMER, iHOGA, EnergyPLAN, SIREN, WebOpt) that can provide hourly energy calculations and can be considered as viable for widespread use. Specifically, the general information, functionalities, structure, graphic user interface, required input data, and outputs were described. Therefore, the energy planners are guided towards choosing the most suitable tool based on their skills, aims, and data availability for a specific application. Copyright 2019 Elsevier Ltd</v>
      </c>
      <c r="F204" s="11" t="str">
        <f>IF($A204="","",IF(INDEX(Data!E:E,MATCH($A204,Data!$X:$X,1))="","",INDEX(Data!E:E,MATCH($A204,Data!$X:$X,1))))</f>
        <v>area</v>
      </c>
      <c r="G204" s="36" t="str">
        <f t="shared" si="7"/>
        <v>area</v>
      </c>
    </row>
    <row r="205" spans="1:7" ht="15.5" customHeight="1" x14ac:dyDescent="0.35">
      <c r="A205" s="9">
        <f t="shared" si="6"/>
        <v>201</v>
      </c>
      <c r="B205" s="10" t="str">
        <f>IF($A205="", "", INDEX(Data!A:A,MATCH($A205,Data!$X:$X,1)))</f>
        <v>Fladvad (2018)</v>
      </c>
      <c r="C205" s="11" t="str">
        <f>IF($A205="", "", INDEX(Data!B:B,MATCH($A205,Data!$X:$X,1)))</f>
        <v>The role of utility companies in municipal planning of smart energy communities</v>
      </c>
      <c r="D205" s="10">
        <f>IF($A205="", "", INDEX(Data!C:C,MATCH($A205,Data!$X:$X,1)))</f>
        <v>2018</v>
      </c>
      <c r="E205" s="11" t="str">
        <f>IF($A205="","",IF(INDEX(Data!D:D,MATCH($A205,Data!$X:$X,1))="","",INDEX(Data!D:D,MATCH($A205,Data!$X:$X,1))))</f>
        <v>Bergen and Oslo municipalities focus on integrating energy concerns into city planning and regard this as an opportunity to further lower greenhouse gas emissions. Due to a lack of tools and clear definitions of what Smart Energy Communities (SECs) are and how planning should be done in order to affect the overarching emission reduction goals, utility companies end up taking a leading role as advisors and influence definitions and strategies in the final design. Based on two case studies of SEC projects in Norway, the authors highlight the need for increased work to create feasible and understandable definitions and strategies for the planning of SECs. In our case studies, city planners struggle to include energy aspects in the early planning phase and to align their objectives of citizen well-being and reduced private car dependency with energy concerns. At the same time, utility companies respond to the perceived threat of more self-sufficient communities by depicting a role closer to the end-user and by offering a pragmatic cost/benefit view on the planning of energy supply options. Copyright 2018 WIT Press.</v>
      </c>
      <c r="F205" s="11" t="str">
        <f>IF($A205="","",IF(INDEX(Data!E:E,MATCH($A205,Data!$X:$X,1))="","",INDEX(Data!E:E,MATCH($A205,Data!$X:$X,1))))</f>
        <v>planning</v>
      </c>
      <c r="G205" s="36" t="str">
        <f t="shared" si="7"/>
        <v>planning</v>
      </c>
    </row>
    <row r="206" spans="1:7" ht="15.5" customHeight="1" x14ac:dyDescent="0.35">
      <c r="A206" s="9">
        <f t="shared" si="6"/>
        <v>202</v>
      </c>
      <c r="B206" s="10" t="str">
        <f>IF($A206="", "", INDEX(Data!A:A,MATCH($A206,Data!$X:$X,1)))</f>
        <v>Flerchinger (2018)</v>
      </c>
      <c r="C206" s="11" t="str">
        <f>IF($A206="", "", INDEX(Data!B:B,MATCH($A206,Data!$X:$X,1)))</f>
        <v>Third-Generation Cellular and Wireless Serial Radio Communications: Field Testing for Smart Grid Applications</v>
      </c>
      <c r="D206" s="10">
        <f>IF($A206="", "", INDEX(Data!C:C,MATCH($A206,Data!$X:$X,1)))</f>
        <v>2018</v>
      </c>
      <c r="E206" s="11" t="str">
        <f>IF($A206="","",IF(INDEX(Data!D:D,MATCH($A206,Data!$X:$X,1))="","",INDEX(Data!D:D,MATCH($A206,Data!$X:$X,1))))</f>
        <v>Increasingly, smart grid solutions use wireless communications as a core component for moving information and, thus, facilitate more intelligent decision making. This article considers a synchrophasor system implemented on a distribution feeder simultaneously using two separate wireless communication technologies to transmit synchrophasor measurement data. This system was implemented to demonstrate advanced distributed-generation control and how it impacts grid support on the broader electrical feeder. For purposes of performance evaluation, both a wireless serial communications solution and a third-generation (3G) cellular solution were implemented. Phasor measurement unit (PMU ) data, which are streamed without interruption up to 60 messages/s, offer a means to continuously evaluate the two communications systems; performance data measured and archived over a one-week period provided detailed comparison information. Using this information, this article recommends which wireless technology may be better suited for various utility applications.</v>
      </c>
      <c r="F206" s="11" t="str">
        <f>IF($A206="","",IF(INDEX(Data!E:E,MATCH($A206,Data!$X:$X,1))="","",INDEX(Data!E:E,MATCH($A206,Data!$X:$X,1))))</f>
        <v>http://dx.doi.org/10.1109/MIAS.2017.2740475</v>
      </c>
      <c r="G206" s="36" t="str">
        <f t="shared" si="7"/>
        <v>http://dx.doi.org/10.1109/MIAS.2017.2740475</v>
      </c>
    </row>
    <row r="207" spans="1:7" ht="15.5" customHeight="1" x14ac:dyDescent="0.35">
      <c r="A207" s="9">
        <f t="shared" si="6"/>
        <v>203</v>
      </c>
      <c r="B207" s="10" t="str">
        <f>IF($A207="", "", INDEX(Data!A:A,MATCH($A207,Data!$X:$X,1)))</f>
        <v>Flett (2018)</v>
      </c>
      <c r="C207" s="11" t="str">
        <f>IF($A207="", "", INDEX(Data!B:B,MATCH($A207,Data!$X:$X,1)))</f>
        <v>Review of UK Energy System Demonstrators</v>
      </c>
      <c r="D207" s="10">
        <f>IF($A207="", "", INDEX(Data!C:C,MATCH($A207,Data!$X:$X,1)))</f>
        <v>2018</v>
      </c>
      <c r="E207" s="11" t="str">
        <f>IF($A207="","",IF(INDEX(Data!D:D,MATCH($A207,Data!$X:$X,1))="","",INDEX(Data!D:D,MATCH($A207,Data!$X:$X,1))))</f>
        <v>Executive Summary A review of energy systems demonstrator projects in the UK has been undertaken for the UK Energy Research Centre (UKERC) by the Energy Systems Research Unit (ESRU) at the University of Strathclyde. The review consisted of two phases 1) the identification of demonstrator projects and 2) an analysis of projects and their outcomes. For the purposes of project identification, an energy systems demonstrator was defined as “the deployment and testing of more than one technology type that could underpin the operation of a low-carbon energy infrastructure in the future”. Only projects post-dating 2008 were considered. A search using a wide range of resources yielded a total of 119 projects that met these criteria. Information on each project was recorded using a common template. The collected data was used to develop a GIS layer of UK demonstrators, available at: http://ukerc.rl.ac.uk/TOOLS/EnergyDemonstrators/map.html. Analysis of the collected project data led to the following findings. Most demonstration projects had budgets in excess of £1M, with an average budget of £5.7M. The largest project funder (by number of projects) was the LCNF. Projects were spread across the UK, with SE England and Scotland hosting the largest portion of projects respectively. Most projects were located in urban areas. The majority of projects were electricity-related and the target sector of many projects was the built environment, particularly the domestic sector. Some duplication between projects funded by different bodies was evident. The technology type most frequently appearing in demonstrations was smart controls followed by PV, batteries and active network management. Under a quarter of projects featured some form of direct engagement with consumers. The scale of engagement varied hugely from a handful of participants through to tens of thousands. Approximately 54% of the projects reviewed were classed as completed: this was where the stated project end date had expired. Of these completed projects, 87% had produced an identifiable final report. Note that where a project is recorded as completed it does not imply that the objectives were achieved. The quality of final reports reviewed varied considerably; some funding schemes such as the Low Carbon Network Fund (LCNF) and EU-H2020 had set reporting requirements and this was reflected in the quality and content of the final reports. Project reports from other funding schemes were generally less informative. Approximately 85% of projects had a website, or at least there was evidence that a website had existed. However, persistence of information was an issue, as several project websites (e.g. for older FP7 projects) could not be found. This could be problematic if a web site was the sole public dissemination point for a final report and other project outcomes. Few projects were found with readily accessible datasets. Information on demonstrators was culled from a range of different sources and was frequently difficult to track down. There is a case that findings and learning from projects should be adequately disseminated through a common, accessible and persistent repository. A review of the project outcomes found that most were positive, highlighting technology specific learning derived from the project work. A significant number of findings quantified or provided a qualitative statement of the beneficial impact that a technology or system had on energy performance. It was noted that project outcomes were self-reported. Some common problems were reported including high costs of trialled systems and issues in engaging and recruiting participants. Given that most project reports were written immediately after the completion of a project, there was little evidence of wider policy impacts, as these would be expected to occur later. Finally, the report is intended to provide strategic information on the current demonstrator landscape with a view to guiding and focusing future demonstration calls.</v>
      </c>
      <c r="F207" s="11" t="str">
        <f>IF($A207="","",IF(INDEX(Data!E:E,MATCH($A207,Data!$X:$X,1))="","",INDEX(Data!E:E,MATCH($A207,Data!$X:$X,1))))</f>
        <v/>
      </c>
      <c r="G207" s="36" t="str">
        <f t="shared" si="7"/>
        <v/>
      </c>
    </row>
    <row r="208" spans="1:7" ht="15.5" customHeight="1" x14ac:dyDescent="0.35">
      <c r="A208" s="9">
        <f t="shared" si="6"/>
        <v>204</v>
      </c>
      <c r="B208" s="10" t="str">
        <f>IF($A208="", "", INDEX(Data!A:A,MATCH($A208,Data!$X:$X,1)))</f>
        <v>Florian (2015)</v>
      </c>
      <c r="C208" s="11" t="str">
        <f>IF($A208="", "", INDEX(Data!B:B,MATCH($A208,Data!$X:$X,1)))</f>
        <v>Increasing Data Centre Renewable Power Share Via Intelligent Smart City Power Control</v>
      </c>
      <c r="D208" s="10">
        <f>IF($A208="", "", INDEX(Data!C:C,MATCH($A208,Data!$X:$X,1)))</f>
        <v>2015</v>
      </c>
      <c r="E208" s="11" t="str">
        <f>IF($A208="","",IF(INDEX(Data!D:D,MATCH($A208,Data!$X:$X,1))="","",INDEX(Data!D:D,MATCH($A208,Data!$X:$X,1))))</f>
        <v>Urbanization has been an increasing trend that has lead to higher population densities in cities worldwide. Providing these large amounts of citizens with a high quality of living is one of the main goals of future smart cities. A high quality of living requires the smart city to offer several services, many of them supported by a sophisticated, power-intensive IT infrastructure. We present a cooperation scheme between smart city and data centres that allows for an effective use of power flexibilities inherently available in data centres. By adapting the power demand of data centres to the availability of renewable energy, smart city goals like a low carbon emission of its IT infrastructure become achievable. To this end, a demand side management scheme under orchestration of a central control system is proposed. The concrete guidelines on power use for data centres are calculated by a component named "Ideal Power Planner", based on smart city goals and renewable power availability forecasts. The effectiveness of the developed approach has been validated in three testbeds</v>
      </c>
      <c r="F208" s="11" t="str">
        <f>IF($A208="","",IF(INDEX(Data!E:E,MATCH($A208,Data!$X:$X,1))="","",INDEX(Data!E:E,MATCH($A208,Data!$X:$X,1))))</f>
        <v/>
      </c>
      <c r="G208" s="36" t="str">
        <f t="shared" si="7"/>
        <v/>
      </c>
    </row>
    <row r="209" spans="1:7" ht="15.5" customHeight="1" x14ac:dyDescent="0.35">
      <c r="A209" s="9">
        <f t="shared" si="6"/>
        <v>205</v>
      </c>
      <c r="B209" s="10" t="str">
        <f>IF($A209="", "", INDEX(Data!A:A,MATCH($A209,Data!$X:$X,1)))</f>
        <v>Formato (2013)</v>
      </c>
      <c r="C209" s="11" t="str">
        <f>IF($A209="", "", INDEX(Data!B:B,MATCH($A209,Data!$X:$X,1)))</f>
        <v>A decentralized and self organizing architecture for wide area synchronized monitoring of smart grids</v>
      </c>
      <c r="D209" s="10">
        <f>IF($A209="", "", INDEX(Data!C:C,MATCH($A209,Data!$X:$X,1)))</f>
        <v>2013</v>
      </c>
      <c r="E209" s="11" t="str">
        <f>IF($A209="","",IF(INDEX(Data!D:D,MATCH($A209,Data!$X:$X,1))="","",INDEX(Data!D:D,MATCH($A209,Data!$X:$X,1))))</f>
        <v>Synchronized Wide-Area Monitoring Systems (WAMS) involve the use of power system-wide measurements to avoid large disturbances and reduce the probability of catastrophic events. In these systems a large volume of raw data is collected by distributed sensors and sent to central servers for post processing activities. Many research works conjectured that this hierarchical monitoring paradigm could be not affordable in addressing the increasing network complexity and the massive data exchanging characterizing modern smart grids. Unaffordable complexity, hardware redundancy, network bandwidth and data storage resources are the main barriers imposed by technology and costs. Moreover, in WAMS the global absolute time reference for sensors synchronization is typically obtained by satellite-based timing signals processing. Since these signals are extremely vulnerable to radiofrequency interference (i.e. cyber-attacks), effective countermeasures aimed at increasing the resilience of synchronized WAMS to external and internal interferences need to be designed. In trying and addressing these challenges, in this paper the role of decentralized consensus protocols for decentralized and synchronized wide area smart grids monitoring is analyzed. 2013 - IOS Press and the authors.</v>
      </c>
      <c r="F209" s="11" t="str">
        <f>IF($A209="","",IF(INDEX(Data!E:E,MATCH($A209,Data!$X:$X,1))="","",INDEX(Data!E:E,MATCH($A209,Data!$X:$X,1))))</f>
        <v>http://dx.doi.org/10.3233/JHS-130471</v>
      </c>
      <c r="G209" s="36" t="str">
        <f t="shared" si="7"/>
        <v>http://dx.doi.org/10.3233/JHS-130471</v>
      </c>
    </row>
    <row r="210" spans="1:7" ht="15.5" customHeight="1" x14ac:dyDescent="0.35">
      <c r="A210" s="9">
        <f t="shared" si="6"/>
        <v>206</v>
      </c>
      <c r="B210" s="10" t="str">
        <f>IF($A210="", "", INDEX(Data!A:A,MATCH($A210,Data!$X:$X,1)))</f>
        <v>Frack (2013)</v>
      </c>
      <c r="C210" s="11" t="str">
        <f>IF($A210="", "", INDEX(Data!B:B,MATCH($A210,Data!$X:$X,1)))</f>
        <v>Emulation of synchronous generator for frequency control of smart microgrids</v>
      </c>
      <c r="D210" s="10">
        <f>IF($A210="", "", INDEX(Data!C:C,MATCH($A210,Data!$X:$X,1)))</f>
        <v>2013</v>
      </c>
      <c r="E210" s="11" t="str">
        <f>IF($A210="","",IF(INDEX(Data!D:D,MATCH($A210,Data!$X:$X,1))="","",INDEX(Data!D:D,MATCH($A210,Data!$X:$X,1))))</f>
        <v>Microgrids (MGs) are emerging as a new paradigm for the integration of Distributed Generation (DG) assets. These novel grid structures present significant benefits to the Electric Power System. One of the most important benefits is the reliability improvement due to the capacity of islanded stand-alone operation. Nevertheless, this stand-alone operation can bring some problems related to frequency control, especially in MGs with many DG units connected through power electronics interfaces. In this case, the frequency control capacity and hence the stability margins are drastically reduced. This paper presents the design and implementation of a proton exchange membrane fuel cell integrated with supercapacitor energy storage and its control strategy for the frequency control of ac-MGs 2003-2012 IEEE.</v>
      </c>
      <c r="F210" s="11" t="str">
        <f>IF($A210="","",IF(INDEX(Data!E:E,MATCH($A210,Data!$X:$X,1))="","",INDEX(Data!E:E,MATCH($A210,Data!$X:$X,1))))</f>
        <v>http://dx.doi.org/10.1109/TLA.2013.6502850</v>
      </c>
      <c r="G210" s="36" t="str">
        <f t="shared" si="7"/>
        <v>http://dx.doi.org/10.1109/TLA.2013.6502850</v>
      </c>
    </row>
    <row r="211" spans="1:7" ht="15.5" customHeight="1" x14ac:dyDescent="0.35">
      <c r="A211" s="9">
        <f t="shared" si="6"/>
        <v>207</v>
      </c>
      <c r="B211" s="10" t="str">
        <f>IF($A211="", "", INDEX(Data!A:A,MATCH($A211,Data!$X:$X,1)))</f>
        <v>Frame (2016)</v>
      </c>
      <c r="C211" s="11" t="str">
        <f>IF($A211="", "", INDEX(Data!B:B,MATCH($A211,Data!$X:$X,1)))</f>
        <v>A Review and Synthesis of the Outcomes from Low Carbon Networks Fund Projects</v>
      </c>
      <c r="D211" s="10">
        <f>IF($A211="", "", INDEX(Data!C:C,MATCH($A211,Data!$X:$X,1)))</f>
        <v>2016</v>
      </c>
      <c r="E211" s="11" t="str">
        <f>IF($A211="","",IF(INDEX(Data!D:D,MATCH($A211,Data!$X:$X,1))="","",INDEX(Data!D:D,MATCH($A211,Data!$X:$X,1))))</f>
        <v>Executive Summary Background The Low Carbon Networks Fund (LCNF) was established by Ofgem in 2009 with an objective to “help Distribution Network Operators (DNOs) understand how they provide security of supply at value for money and facilitate transition to the low carbon economy” [1]. The £500m fund operated in a tiered format, funding small scale projects as Tier 1 and running a Tier 2 annual competitive process to fund a smaller number of large projects. By 31st March 2015, forty Tier 1 projects and twenty-three Tier 2 projects had been approved with project budgets totalling £29.5m and £220.3m respectively. The LCNF governance arrangements [1] state that projects should focus on the trialling of: new equipment (more specifically, that unproven in GB), novel arrangements or applications of existing equipment, novel operational practices, or novel commercial arrangements. Tier 1 projects were specifically required to have a Technology Readiness Level (TRL) between 5 and 8. TRL 9 was excluded, as projects with this TRL were thought to be too low risk and offer limited scope for new knowledge to be generated. TRLs were not specifically mentioned in the governance arrangements for Tier 2 projects; however, it was stated that projects should be neither at the R&amp;D stage nor involve the widespread deployment of proven technology or practices. Instead, the methods being trialled should be “untested at the scale and circumstance in which the DNO wishes it to be deployed and that consequently new learning will result from the project” [1]. The requirement that learning gained from projects could be disseminated was a key feature of the LCNF. In the application process for Tier 1 and Tier 2 projects, DNOs were asked to demonstrate that the projects would generate knowledge which did not exist before the proposed trials. Tier 2 bids also had to provide a robust methodology to capture and disseminate the learning [1]. As a mechanism to reward well managed Tier 2 projects, a Successful Delivery Reward was available up to the value of the DNO’s 10% contribution of a project’s costs. The Successful Delivery Reward Criteria (SDRC) were required to be linked to project milestones, target outputs and learning dissemination activities. The motivation for the review reported here was a recognition that significant learning and data had been generated from a large volume of project activity but, with so many individual reports published, that it was difficult for outside observers to identify clear messages with respect to the innovations investigated under the programme. Moreover, there was a variation in the way outcomes had been reported, published and disseminated. Evaluation of the findings is essential if lessons are to be learned and the results of such trials are to enable appropriate changes to standard practice in the operation, planning, management and regulation of the electricity system and inform related policies. The evaluation and synthesis of the outcomes is also important in helping to define the scale, scope and focus of future innovation, research and development projects. This review is therefore intended to identify, categorise and synthesise the learning outcomes published by LCNF projects up to December 2015. Assessment of project outcomes A register of LCNF projects has been developed that, for each project, categorises both the context of the work and the innovations that were being investigated, i.e. the ‘why’ and the ‘how’ of each project. The categories were used to create a ‘heat map’ of LCNF project activity and from this a set of ‘learning topics’ was derived as a basis for synthesis of outcomes (Figure 1). The main learning for each is summarised in the following sections. The reporting of LCNF learning by DNOs contains a strong focus on the diffusion of an innovation into business as usual (BAU). LCNF project close-down reports require DNOs to provide details on project replication (including BAU costs) and planned implementation of the innovation. However, a motivation for a project investigating a particular, potentially beneficial, innovation to be given LCNF support is that its long-term benefits to electricity users are still uncertain. As LCNF projects may be trialling innovations from vi TRL 5 upwards, the project is not guaranteed to move the innovation to TRL 9 where it is ready for BAU implementation. The purpose of the LCNF project is to gain knowledge about the innovation and reduce uncertainty about its prospects of ever being a cost-effective TRL 9 innovation and how to get there. As a consequence of the above, the approach adopted in this review considers whether a project has generated robust evidence on whether the innovation can be considered as a BAU option ready for appropriate deployment when required or whether the innovation has, in fact, insufficient benefit and should not be regarded as a viable option by the DNO. For each synthesis theme, a range of innovations has been identified and assessed in terms of evidence for, or against, BAU according to the scale shown in Figure 2. This approach does not use the BAU score ascribed to the trialled innovations as the basis for judging the ‘success’ of a project. Judged purely on BAU readiness, projects providing outcomes with scores of -4, -3, +3 or +4 can be regarded as successful in that they have provided robust evidence. However, projects might deliver BAU scores around 0 for two main reasons: trials failed to deliver strong evidence due to inadequate experimental design, unforeseen problems in the LCNF project’s implementation or poor dissemination of findings; or the innovation being tested turned out to have unanticipated issues that would require further work to resolve. The learning from this latter category, in particular, is still useful – the issues would probably not have been revealed without the LNCF work, the TRL may nevertheless have been advanced and important learning can be gained on whether additional work to further advance the TRL, ultimately to TRL 9, is justified relative to the benefits the innovation promises to bring.</v>
      </c>
      <c r="F211" s="11" t="str">
        <f>IF($A211="","",IF(INDEX(Data!E:E,MATCH($A211,Data!$X:$X,1))="","",INDEX(Data!E:E,MATCH($A211,Data!$X:$X,1))))</f>
        <v/>
      </c>
      <c r="G211" s="36" t="str">
        <f t="shared" si="7"/>
        <v/>
      </c>
    </row>
    <row r="212" spans="1:7" ht="15.5" customHeight="1" x14ac:dyDescent="0.35">
      <c r="A212" s="9">
        <f t="shared" si="6"/>
        <v>208</v>
      </c>
      <c r="B212" s="10" t="str">
        <f>IF($A212="", "", INDEX(Data!A:A,MATCH($A212,Data!$X:$X,1)))</f>
        <v>Frank (2013)</v>
      </c>
      <c r="C212" s="11" t="str">
        <f>IF($A212="", "", INDEX(Data!B:B,MATCH($A212,Data!$X:$X,1)))</f>
        <v>Using clustering mechanisms for defining consumer energy services</v>
      </c>
      <c r="D212" s="10">
        <f>IF($A212="", "", INDEX(Data!C:C,MATCH($A212,Data!$X:$X,1)))</f>
        <v>2013</v>
      </c>
      <c r="E212" s="11" t="str">
        <f>IF($A212="","",IF(INDEX(Data!D:D,MATCH($A212,Data!$X:$X,1))="","",INDEX(Data!D:D,MATCH($A212,Data!$X:$X,1))))</f>
        <v/>
      </c>
      <c r="F212" s="11" t="str">
        <f>IF($A212="","",IF(INDEX(Data!E:E,MATCH($A212,Data!$X:$X,1))="","",INDEX(Data!E:E,MATCH($A212,Data!$X:$X,1))))</f>
        <v/>
      </c>
      <c r="G212" s="36" t="str">
        <f t="shared" si="7"/>
        <v/>
      </c>
    </row>
    <row r="213" spans="1:7" ht="15.5" customHeight="1" x14ac:dyDescent="0.35">
      <c r="A213" s="9">
        <f t="shared" si="6"/>
        <v>209</v>
      </c>
      <c r="B213" s="10" t="str">
        <f>IF($A213="", "", INDEX(Data!A:A,MATCH($A213,Data!$X:$X,1)))</f>
        <v>Frederick (2017)</v>
      </c>
      <c r="C213" s="11" t="str">
        <f>IF($A213="", "", INDEX(Data!B:B,MATCH($A213,Data!$X:$X,1)))</f>
        <v>Open communication standards for energy storage and distributed energy resources</v>
      </c>
      <c r="D213" s="10">
        <f>IF($A213="", "", INDEX(Data!C:C,MATCH($A213,Data!$X:$X,1)))</f>
        <v>2017</v>
      </c>
      <c r="E213" s="11" t="str">
        <f>IF($A213="","",IF(INDEX(Data!D:D,MATCH($A213,Data!$X:$X,1))="","",INDEX(Data!D:D,MATCH($A213,Data!$X:$X,1))))</f>
        <v>Purpose of Review This article reviews the status of communication standards for the integration of energy storage into the operations of an electrical grid increasingly reliant on intermittent renewable resources. Its intent is to demonstrate that open systems communicating over open standards is essential to the effectiveness, efficiency, reliability and flexibility of an electrical grid composed of an intelligent network of distributed energy resources. Recent Findings Grid-integrated energy storage is expected to increase dramatically over the next 10 years, a prediction which assumes substantial industry alignment to a common set of communication standards that will make this growth possible. Four industry alliances have emerged in recent years as the dominant players in the development of open standards for energy storage systems and distributed energy resources: the MESA Standards Alliance (mesastandards.org), the SunSpec Alliance (sunspec. org), the OpenADR Alliance (openadr.org), and the Open Charge Alliance (openchargealliance.org). Summary Historical and pragmatic evidence demonstrates that industry-wide adoption of freely accessible and industry-driven open communication standards is essential to maintaining the grid's flexibility and responsiveness. Two case studies-from Snohomish PUD in Everett, Washington, and at Austin Energy in Austin, Texas-illustrate the application of open communication standards to grid-integrated, utility-scale energy storage, and to the management of circuits with a high penetration of residential solar photovoltaic and actively managed loads.</v>
      </c>
      <c r="F213" s="11" t="str">
        <f>IF($A213="","",IF(INDEX(Data!E:E,MATCH($A213,Data!$X:$X,1))="","",INDEX(Data!E:E,MATCH($A213,Data!$X:$X,1))))</f>
        <v>http://dx.doi.org/10.1007/s40518-017-0087-z</v>
      </c>
      <c r="G213" s="36" t="str">
        <f t="shared" si="7"/>
        <v>http://dx.doi.org/10.1007/s40518-017-0087-z</v>
      </c>
    </row>
    <row r="214" spans="1:7" ht="15.5" customHeight="1" x14ac:dyDescent="0.35">
      <c r="A214" s="9">
        <f t="shared" si="6"/>
        <v>210</v>
      </c>
      <c r="B214" s="10" t="str">
        <f>IF($A214="", "", INDEX(Data!A:A,MATCH($A214,Data!$X:$X,1)))</f>
        <v>Friis (2016)</v>
      </c>
      <c r="C214" s="11" t="str">
        <f>IF($A214="", "", INDEX(Data!B:B,MATCH($A214,Data!$X:$X,1)))</f>
        <v>The challenge of time shifting energy demand practices: insights from Denmark</v>
      </c>
      <c r="D214" s="10">
        <f>IF($A214="", "", INDEX(Data!C:C,MATCH($A214,Data!$X:$X,1)))</f>
        <v>2016</v>
      </c>
      <c r="E214" s="11" t="str">
        <f>IF($A214="","",IF(INDEX(Data!D:D,MATCH($A214,Data!$X:$X,1))="","",INDEX(Data!D:D,MATCH($A214,Data!$X:$X,1))))</f>
        <v>There is widespread agreement that the decarbonisation objectives of the smart grid agenda involve a reworking of the relationship between electricity supply and demand. Demand-side management on a household level requires changes in the temporality of electricity-consuming practices in everyday life. One dominant approach to demand-side management is to influence the temporality of households' consumption patterns by providing economic incentives through variable electricity prices. This paper explores the temporal flexibility of Danish households' electricity consumption through their participation in two smart grid projects: One is offering households to test an electric vehicle during five months and another is offering static time-of-use pricing. Based on qualitative interviews and hourly-recorded electricity metering data with families living in single-family detached homes, the paper shows that the combined trial influenced the households to time shift consumption from high-tariff to low-tariff hours in relation to three consumption areas: dishwashing, laundering and charging of electric vehicles. The analysis goes beyond this apparent flexibility and explores how time shifting of energy demand challenges the temporality of households' routinised everyday practices. The study recommends that future smart grid interventions acknowledge the temporal complexity and dynamics of interwoven social practices and how this affects the potential for time shifting energy demand. [All rights reserved Elsevier].</v>
      </c>
      <c r="F214" s="11" t="str">
        <f>IF($A214="","",IF(INDEX(Data!E:E,MATCH($A214,Data!$X:$X,1))="","",INDEX(Data!E:E,MATCH($A214,Data!$X:$X,1))))</f>
        <v>http://dx.doi.org/10.1016/j.erss.2016.05.017</v>
      </c>
      <c r="G214" s="36" t="str">
        <f t="shared" si="7"/>
        <v>http://dx.doi.org/10.1016/j.erss.2016.05.017</v>
      </c>
    </row>
    <row r="215" spans="1:7" ht="15.5" customHeight="1" x14ac:dyDescent="0.35">
      <c r="A215" s="9">
        <f t="shared" si="6"/>
        <v>211</v>
      </c>
      <c r="B215" s="10" t="str">
        <f>IF($A215="", "", INDEX(Data!A:A,MATCH($A215,Data!$X:$X,1)))</f>
        <v>Gadd (2013)</v>
      </c>
      <c r="C215" s="11" t="str">
        <f>IF($A215="", "", INDEX(Data!B:B,MATCH($A215,Data!$X:$X,1)))</f>
        <v>Heat load patterns in district heating substations</v>
      </c>
      <c r="D215" s="10">
        <f>IF($A215="", "", INDEX(Data!C:C,MATCH($A215,Data!$X:$X,1)))</f>
        <v>2013</v>
      </c>
      <c r="E215" s="11" t="str">
        <f>IF($A215="","",IF(INDEX(Data!D:D,MATCH($A215,Data!$X:$X,1))="","",INDEX(Data!D:D,MATCH($A215,Data!$X:$X,1))))</f>
        <v>Future smart energy grids will require more information exchange between interfaces in the energy system. One interface where dearth of information exists is in district heating substations, being the interfaces between the distribution network and the customer building heating systems. Previously, manual meter readings were collected once or a few times a year. Today, automatic meter readings are available resulting in low cost hourly meter reading data. In a district heating system, errors and deviations in customer substations propagates through the network to the heat supply plants. In order to reduce future customer and heat supplier costs, a demand appears for smart functions identifying errors and deviations in the substations. Hereby, also a research demand appears for defining normal and abnormal heat load patterns in customer substations. The main purpose with this article is to perform an introductory analysis of several high resolution measurements in order to provide valuable information about substations for creating future applications in smart heat grids. One year of hourly heat meter readings from 141 substations in two district heating networks were analysed. The connected customer buildings were classified into five different customer categories and four typical heat load patterns were identified. Two descriptive parameters, annual relative daily variation and annual relative seasonal variation, were defined from each 1. year sequence for identifying normal and abnormal heat load patterns. The three major conclusions are associated both with the method used and the objects analysed. First, normal heat load patterns vary with applied control strategy, season, and customer category. Second, it is possible to identify obvious outliers compared to normal heat loads with the two descriptive parameters used in this initial analysis. Third, the developed method can probably be enhanced by redefining the customer categories by their indoor activities. 2013 Elsevier Ltd.</v>
      </c>
      <c r="F215" s="11" t="str">
        <f>IF($A215="","",IF(INDEX(Data!E:E,MATCH($A215,Data!$X:$X,1))="","",INDEX(Data!E:E,MATCH($A215,Data!$X:$X,1))))</f>
        <v>http://dx.doi.org/10.1016/j.apenergy.2013.02.062</v>
      </c>
      <c r="G215" s="36" t="str">
        <f t="shared" si="7"/>
        <v>http://dx.doi.org/10.1016/j.apenergy.2013.02.062</v>
      </c>
    </row>
    <row r="216" spans="1:7" ht="15.5" customHeight="1" x14ac:dyDescent="0.35">
      <c r="A216" s="9">
        <f t="shared" si="6"/>
        <v>212</v>
      </c>
      <c r="B216" s="10" t="str">
        <f>IF($A216="", "", INDEX(Data!A:A,MATCH($A216,Data!$X:$X,1)))</f>
        <v>Gaffney (2019)</v>
      </c>
      <c r="C216" s="11" t="str">
        <f>IF($A216="", "", INDEX(Data!B:B,MATCH($A216,Data!$X:$X,1)))</f>
        <v>Reconciling high renewable electricity ambitions with market economics and system operation: Lessons from Ireland's power system</v>
      </c>
      <c r="D216" s="10">
        <f>IF($A216="", "", INDEX(Data!C:C,MATCH($A216,Data!$X:$X,1)))</f>
        <v>2019</v>
      </c>
      <c r="E216" s="11" t="str">
        <f>IF($A216="","",IF(INDEX(Data!D:D,MATCH($A216,Data!$X:$X,1))="","",INDEX(Data!D:D,MATCH($A216,Data!$X:$X,1))))</f>
        <v>The integration of variable generation challenges electricity systems globally. Using Ireland's electricity sector as a case study, we highlight multiple challenges in reconciling ambition for variable renewable integration with market economics and system operation. Ireland has the highest share of non-synchronous variable renewable electricity on a single synchronous power system. This case study examines the strategy being implemented to optimally balance between efficiency, flexibility and adequacy while maintaining a fully functional system that strives to adapt to evolving conditions. The transition that the Single Electricity Market underwent to comply with the EU Target Market was a major overhaul of what made the all-island market a success. Volume-based reliability options have distinct advantages over capacity payments. System services are critical for system stability and 14 separate system services are being developed. These actions, when taken together, provide an insight into the lengths to which this electricity market must go to transform from its cost-based nature to a value-based alternative that rewards flexible and reliable capacity with the ability to evolve with market conditions of the future. 2019 Elsevier Ltd</v>
      </c>
      <c r="F216" s="11" t="str">
        <f>IF($A216="","",IF(INDEX(Data!E:E,MATCH($A216,Data!$X:$X,1))="","",INDEX(Data!E:E,MATCH($A216,Data!$X:$X,1))))</f>
        <v>http://dx.doi.org/10.1016/j.esr.2019.100381</v>
      </c>
      <c r="G216" s="36" t="str">
        <f t="shared" si="7"/>
        <v>http://dx.doi.org/10.1016/j.esr.2019.100381</v>
      </c>
    </row>
    <row r="217" spans="1:7" ht="15.5" customHeight="1" x14ac:dyDescent="0.35">
      <c r="A217" s="9">
        <f t="shared" si="6"/>
        <v>213</v>
      </c>
      <c r="B217" s="10" t="str">
        <f>IF($A217="", "", INDEX(Data!A:A,MATCH($A217,Data!$X:$X,1)))</f>
        <v>Gaurav (2013)</v>
      </c>
      <c r="C217" s="11" t="str">
        <f>IF($A217="", "", INDEX(Data!B:B,MATCH($A217,Data!$X:$X,1)))</f>
        <v>Customer-centric energy usage data management and sharing in smart grid systems</v>
      </c>
      <c r="D217" s="10">
        <f>IF($A217="", "", INDEX(Data!C:C,MATCH($A217,Data!$X:$X,1)))</f>
        <v>2013</v>
      </c>
      <c r="E217" s="11" t="str">
        <f>IF($A217="","",IF(INDEX(Data!D:D,MATCH($A217,Data!$X:$X,1))="","",INDEX(Data!D:D,MATCH($A217,Data!$X:$X,1))))</f>
        <v/>
      </c>
      <c r="F217" s="11" t="str">
        <f>IF($A217="","",IF(INDEX(Data!E:E,MATCH($A217,Data!$X:$X,1))="","",INDEX(Data!E:E,MATCH($A217,Data!$X:$X,1))))</f>
        <v/>
      </c>
      <c r="G217" s="36" t="str">
        <f t="shared" si="7"/>
        <v/>
      </c>
    </row>
    <row r="218" spans="1:7" ht="15.5" customHeight="1" x14ac:dyDescent="0.35">
      <c r="A218" s="9">
        <f t="shared" si="6"/>
        <v>214</v>
      </c>
      <c r="B218" s="10" t="str">
        <f>IF($A218="", "", INDEX(Data!A:A,MATCH($A218,Data!$X:$X,1)))</f>
        <v>Geelen (2013)</v>
      </c>
      <c r="C218" s="11" t="str">
        <f>IF($A218="", "", INDEX(Data!B:B,MATCH($A218,Data!$X:$X,1)))</f>
        <v>Empowering the end-user in smart grids: Recommendations for the design of products and services</v>
      </c>
      <c r="D218" s="10">
        <f>IF($A218="", "", INDEX(Data!C:C,MATCH($A218,Data!$X:$X,1)))</f>
        <v>2013</v>
      </c>
      <c r="E218" s="11" t="str">
        <f>IF($A218="","",IF(INDEX(Data!D:D,MATCH($A218,Data!$X:$X,1))="","",INDEX(Data!D:D,MATCH($A218,Data!$X:$X,1))))</f>
        <v>In discussions on smart grids, it is often stated that residential end-users will play a more active role in the management of electric power supply and demand. They are expected to shift from a passive role as consumer of electricity to an active role as co-provider. In this article, the extent to which current technologies, products and services empower end-users to take up an active role as co-providers is evaluated. Based on a review of literature and related pilot projects, current approaches were found to be driven by technical and financial considerations. There appears to be a lack of product and service design that supports end-users in their role as co-providers in a smart grid. This is reflected in the lack of thought given to how the end-users' process of behavioral change can be supported to enable the transition from consumer to co-provider. Several recommendations are provided for product and service designers towards fostering the role of co-provider, which comes under under: (a) user interaction needs, (b) approaches to behavioral change and (c) community initiatives and management of resources. Designers are considered to play a bridging role between policy making and engineering, while facilitating involvement of end-users in the design process. 2013 Elsevier Ltd.</v>
      </c>
      <c r="F218" s="11" t="str">
        <f>IF($A218="","",IF(INDEX(Data!E:E,MATCH($A218,Data!$X:$X,1))="","",INDEX(Data!E:E,MATCH($A218,Data!$X:$X,1))))</f>
        <v>https://www.scopus.com/inward/record.uri?eid=2-s2.0-84893594659&amp;doi=10.1109%2fISGTEurope.2013.6695387&amp;partnerID=40&amp;md5=ae542748ea8f88c2bb01d448d92a2731</v>
      </c>
      <c r="G218" s="36" t="str">
        <f t="shared" si="7"/>
        <v>https://www.scopus.com/inward/record.uri?eid=2-s2.0-84893594659&amp;doi=10.1109%2fISGTEurope.2013.6695387&amp;partnerID=40&amp;md5=ae542748ea8f88c2bb01d448d92a2731</v>
      </c>
    </row>
    <row r="219" spans="1:7" ht="15.5" customHeight="1" x14ac:dyDescent="0.35">
      <c r="A219" s="9">
        <f t="shared" si="6"/>
        <v>215</v>
      </c>
      <c r="B219" s="10" t="str">
        <f>IF($A219="", "", INDEX(Data!A:A,MATCH($A219,Data!$X:$X,1)))</f>
        <v>Geelen (2013)</v>
      </c>
      <c r="C219" s="11" t="str">
        <f>IF($A219="", "", INDEX(Data!B:B,MATCH($A219,Data!$X:$X,1)))</f>
        <v>An end-user perspective on smart home energy systems in the PowerMatching City demonstration project</v>
      </c>
      <c r="D219" s="10">
        <f>IF($A219="", "", INDEX(Data!C:C,MATCH($A219,Data!$X:$X,1)))</f>
        <v>2013</v>
      </c>
      <c r="E219" s="11" t="str">
        <f>IF($A219="","",IF(INDEX(Data!D:D,MATCH($A219,Data!$X:$X,1))="","",INDEX(Data!D:D,MATCH($A219,Data!$X:$X,1))))</f>
        <v>In discussions on smart grids, it is often stated that residential end-users will play a more active role in the management of the electric power system. Experience in practice on how to empower end-users for such a role is however limited. This paper presents a field study in the first phase of the PowerMatching City project in which twenty-two households were equipped with demand-response-enabled heating systems and white goods. Although end-users were satisfied with the degree of living comfort afforded by the smart energy system, the user interface did not provide sufficient control and energy feedback to support an active contribution to the balancing of supply and demand. The full potential of demand response was thus not realized. The second phase of the project builds on these findings by design, implementation and evaluation of an improved user interface in combination with two demand response propositions. © 2013 IEEE.</v>
      </c>
      <c r="F219" s="11" t="str">
        <f>IF($A219="","",IF(INDEX(Data!E:E,MATCH($A219,Data!$X:$X,1))="","",INDEX(Data!E:E,MATCH($A219,Data!$X:$X,1))))</f>
        <v>http://dx.doi.org/10.1016/j.enpol.2013.05.107</v>
      </c>
      <c r="G219" s="36" t="str">
        <f t="shared" si="7"/>
        <v>http://dx.doi.org/10.1016/j.enpol.2013.05.107</v>
      </c>
    </row>
    <row r="220" spans="1:7" ht="15.5" customHeight="1" x14ac:dyDescent="0.35">
      <c r="A220" s="9">
        <f t="shared" si="6"/>
        <v>216</v>
      </c>
      <c r="B220" s="10" t="str">
        <f>IF($A220="", "", INDEX(Data!A:A,MATCH($A220,Data!$X:$X,1)))</f>
        <v>Geelen (2019)</v>
      </c>
      <c r="C220" s="11" t="str">
        <f>IF($A220="", "", INDEX(Data!B:B,MATCH($A220,Data!$X:$X,1)))</f>
        <v>The use of apps to promote energy saving: a study of smart meter–related feedback in the Netherlands</v>
      </c>
      <c r="D220" s="10">
        <f>IF($A220="", "", INDEX(Data!C:C,MATCH($A220,Data!$X:$X,1)))</f>
        <v>2019</v>
      </c>
      <c r="E220" s="11" t="str">
        <f>IF($A220="","",IF(INDEX(Data!D:D,MATCH($A220,Data!$X:$X,1))="","",INDEX(Data!D:D,MATCH($A220,Data!$X:$X,1))))</f>
        <v>Feedback systems with direct feedback have shown to be effective in stimulating households to change their energy consumption levels. This research is one of the first to explore the use of apps to influence household energy use. Compared to dedicated in-home displays, smartphone/tablet apps provide a low-cost and simple design solution for making energy feedback available. This research consisted of three studies conducted with different samples within a selection of households where a smart meter was installed as part of the smart meter implementation program in the Netherlands. First, for a period of 16 months, electricity and gas consumption levels were measured for a large sample of households (n = 519) divided into an application user group and a reference group. Second, questionnaires (n = 270) provided insight in how people used the applications and to what extent the applications increased households’ insight in their energy consumption and stimulated behavior changes. Third, interviews (n = 12) were held to obtain more in-depth insight. In the sample with measured energy consumption, we did not find a significant reduction in electricity and gas consumption during this research. Yet in the questionnaires, the application users reported more energy awareness and indicated to have made more investments and changes in their behavior than the reference group. Most app users started using the first app they found and did not explore the other options. The interview results indicate that, after an initial learning period, the app was used to monitor the electricity and gas consumption levels, rather than to lower them. In line with other research into feedback, the interview results suggest that the apps could be more effective with information that is more actionable and meaningful with respect to one’s own specific situation and goals for the household. Further exploration is recommended with respect to how the design of such apps can encourage a wide audience not only to monitor their consumption, but also guide them in taking action to change their consumption levels.</v>
      </c>
      <c r="F220" s="11" t="str">
        <f>IF($A220="","",IF(INDEX(Data!E:E,MATCH($A220,Data!$X:$X,1))="","",INDEX(Data!E:E,MATCH($A220,Data!$X:$X,1))))</f>
        <v>https://search.proquest.com/docview/2186928875?accountid=14511 https://ucl-new-primo.hosted.exlibrisgroup.com/openurl/UCL/UCL_VU2?url_ver=Z39.88-2004&amp;rft_val_fmt=info:ofi/fmt:kev:mtx:journal&amp;genre=article&amp;sid=ProQ:ProQ%3Aabiglobal&amp;atitle=The+use+of+apps+to+promote+energy+saving%3A+a+study+of+smart+meter%E2%80%93related+feedback+in+the+Netherlands&amp;title=Energy+Efficiency&amp;issn=1570646X&amp;date=2019-08-01&amp;volume=12&amp;issue=6&amp;spage=1635&amp;au=Geelen%2C+Daphne%3BMugge%2C+Ruth%3BSilvester%2C+Sacha%3BBulters%</v>
      </c>
      <c r="G220" s="36" t="e">
        <f t="shared" si="7"/>
        <v>#VALUE!</v>
      </c>
    </row>
    <row r="221" spans="1:7" ht="15.5" customHeight="1" x14ac:dyDescent="0.35">
      <c r="A221" s="9">
        <f t="shared" si="6"/>
        <v>217</v>
      </c>
      <c r="B221" s="10" t="str">
        <f>IF($A221="", "", INDEX(Data!A:A,MATCH($A221,Data!$X:$X,1)))</f>
        <v>George (2012)</v>
      </c>
      <c r="C221" s="11" t="str">
        <f>IF($A221="", "", INDEX(Data!B:B,MATCH($A221,Data!$X:$X,1)))</f>
        <v>A delay based optimization scheme for peak load reduction in the smart grid</v>
      </c>
      <c r="D221" s="10">
        <f>IF($A221="", "", INDEX(Data!C:C,MATCH($A221,Data!$X:$X,1)))</f>
        <v>2012</v>
      </c>
      <c r="E221" s="11" t="str">
        <f>IF($A221="","",IF(INDEX(Data!D:D,MATCH($A221,Data!$X:$X,1))="","",INDEX(Data!D:D,MATCH($A221,Data!$X:$X,1))))</f>
        <v/>
      </c>
      <c r="F221" s="11" t="str">
        <f>IF($A221="","",IF(INDEX(Data!E:E,MATCH($A221,Data!$X:$X,1))="","",INDEX(Data!E:E,MATCH($A221,Data!$X:$X,1))))</f>
        <v/>
      </c>
      <c r="G221" s="36" t="str">
        <f t="shared" si="7"/>
        <v/>
      </c>
    </row>
    <row r="222" spans="1:7" ht="15.5" customHeight="1" x14ac:dyDescent="0.35">
      <c r="A222" s="9">
        <f t="shared" si="6"/>
        <v>218</v>
      </c>
      <c r="B222" s="10" t="str">
        <f>IF($A222="", "", INDEX(Data!A:A,MATCH($A222,Data!$X:$X,1)))</f>
        <v>Georgios (2013)</v>
      </c>
      <c r="C222" s="11" t="str">
        <f>IF($A222="", "", INDEX(Data!B:B,MATCH($A222,Data!$X:$X,1)))</f>
        <v>A greedy algorithm for the unforecasted energy dispatch problemwith storage in smart grids</v>
      </c>
      <c r="D222" s="10">
        <f>IF($A222="", "", INDEX(Data!C:C,MATCH($A222,Data!$X:$X,1)))</f>
        <v>2013</v>
      </c>
      <c r="E222" s="11" t="str">
        <f>IF($A222="","",IF(INDEX(Data!D:D,MATCH($A222,Data!$X:$X,1))="","",INDEX(Data!D:D,MATCH($A222,Data!$X:$X,1))))</f>
        <v/>
      </c>
      <c r="F222" s="11" t="str">
        <f>IF($A222="","",IF(INDEX(Data!E:E,MATCH($A222,Data!$X:$X,1))="","",INDEX(Data!E:E,MATCH($A222,Data!$X:$X,1))))</f>
        <v/>
      </c>
      <c r="G222" s="36" t="str">
        <f t="shared" si="7"/>
        <v/>
      </c>
    </row>
    <row r="223" spans="1:7" ht="15.5" customHeight="1" x14ac:dyDescent="0.35">
      <c r="A223" s="9">
        <f t="shared" si="6"/>
        <v>219</v>
      </c>
      <c r="B223" s="10" t="str">
        <f>IF($A223="", "", INDEX(Data!A:A,MATCH($A223,Data!$X:$X,1)))</f>
        <v>Georgios (2019)</v>
      </c>
      <c r="C223" s="11" t="str">
        <f>IF($A223="", "", INDEX(Data!B:B,MATCH($A223,Data!$X:$X,1)))</f>
        <v>Differentiating Attacks and Faults in Energy Aware Smart Home System using Supervised Machine Learning</v>
      </c>
      <c r="D223" s="10">
        <f>IF($A223="", "", INDEX(Data!C:C,MATCH($A223,Data!$X:$X,1)))</f>
        <v>2019</v>
      </c>
      <c r="E223" s="11" t="str">
        <f>IF($A223="","",IF(INDEX(Data!D:D,MATCH($A223,Data!$X:$X,1))="","",INDEX(Data!D:D,MATCH($A223,Data!$X:$X,1))))</f>
        <v/>
      </c>
      <c r="F223" s="11" t="str">
        <f>IF($A223="","",IF(INDEX(Data!E:E,MATCH($A223,Data!$X:$X,1))="","",INDEX(Data!E:E,MATCH($A223,Data!$X:$X,1))))</f>
        <v/>
      </c>
      <c r="G223" s="36" t="str">
        <f t="shared" si="7"/>
        <v/>
      </c>
    </row>
    <row r="224" spans="1:7" ht="15.5" customHeight="1" x14ac:dyDescent="0.35">
      <c r="A224" s="9">
        <f t="shared" si="6"/>
        <v>220</v>
      </c>
      <c r="B224" s="10" t="str">
        <f>IF($A224="", "", INDEX(Data!A:A,MATCH($A224,Data!$X:$X,1)))</f>
        <v>Gerard (2019)</v>
      </c>
      <c r="C224" s="11" t="str">
        <f>IF($A224="", "", INDEX(Data!B:B,MATCH($A224,Data!$X:$X,1)))</f>
        <v>Design of a Smart Net Metering Controller for the Dual Axis Photovoltaic System with Energy Management System</v>
      </c>
      <c r="D224" s="10">
        <f>IF($A224="", "", INDEX(Data!C:C,MATCH($A224,Data!$X:$X,1)))</f>
        <v>2019</v>
      </c>
      <c r="E224" s="11" t="str">
        <f>IF($A224="","",IF(INDEX(Data!D:D,MATCH($A224,Data!$X:$X,1))="","",INDEX(Data!D:D,MATCH($A224,Data!$X:$X,1))))</f>
        <v/>
      </c>
      <c r="F224" s="11" t="str">
        <f>IF($A224="","",IF(INDEX(Data!E:E,MATCH($A224,Data!$X:$X,1))="","",INDEX(Data!E:E,MATCH($A224,Data!$X:$X,1))))</f>
        <v/>
      </c>
      <c r="G224" s="36" t="str">
        <f t="shared" si="7"/>
        <v/>
      </c>
    </row>
    <row r="225" spans="1:7" ht="15.5" customHeight="1" x14ac:dyDescent="0.35">
      <c r="A225" s="9">
        <f t="shared" si="6"/>
        <v>221</v>
      </c>
      <c r="B225" s="10" t="str">
        <f>IF($A225="", "", INDEX(Data!A:A,MATCH($A225,Data!$X:$X,1)))</f>
        <v>Ghada (2018)</v>
      </c>
      <c r="C225" s="11" t="str">
        <f>IF($A225="", "", INDEX(Data!B:B,MATCH($A225,Data!$X:$X,1)))</f>
        <v>A New Classification of Attacks against the Cyber-Physical Security of Smart Grids</v>
      </c>
      <c r="D225" s="10">
        <f>IF($A225="", "", INDEX(Data!C:C,MATCH($A225,Data!$X:$X,1)))</f>
        <v>2018</v>
      </c>
      <c r="E225" s="11" t="str">
        <f>IF($A225="","",IF(INDEX(Data!D:D,MATCH($A225,Data!$X:$X,1))="","",INDEX(Data!D:D,MATCH($A225,Data!$X:$X,1))))</f>
        <v/>
      </c>
      <c r="F225" s="11" t="str">
        <f>IF($A225="","",IF(INDEX(Data!E:E,MATCH($A225,Data!$X:$X,1))="","",INDEX(Data!E:E,MATCH($A225,Data!$X:$X,1))))</f>
        <v/>
      </c>
      <c r="G225" s="36" t="str">
        <f t="shared" si="7"/>
        <v/>
      </c>
    </row>
    <row r="226" spans="1:7" ht="15.5" customHeight="1" x14ac:dyDescent="0.35">
      <c r="A226" s="9">
        <f t="shared" si="6"/>
        <v>222</v>
      </c>
      <c r="B226" s="10" t="str">
        <f>IF($A226="", "", INDEX(Data!A:A,MATCH($A226,Data!$X:$X,1)))</f>
        <v>Ghosal (2018)</v>
      </c>
      <c r="C226" s="11" t="str">
        <f>IF($A226="", "", INDEX(Data!B:B,MATCH($A226,Data!$X:$X,1)))</f>
        <v>Key Management Systems for Smart Grid Advanced Metering Infrastructure: A Survey [arXiv]</v>
      </c>
      <c r="D226" s="10">
        <f>IF($A226="", "", INDEX(Data!C:C,MATCH($A226,Data!$X:$X,1)))</f>
        <v>2018</v>
      </c>
      <c r="E226" s="11" t="str">
        <f>IF($A226="","",IF(INDEX(Data!D:D,MATCH($A226,Data!$X:$X,1))="","",INDEX(Data!D:D,MATCH($A226,Data!$X:$X,1))))</f>
        <v>Smart Grids are evolving as the next generation power systems that involve changes in the traditional ways of generation, transmission and distribution of power. Advanced Metering Infrastructure (AMI) is one of the key components in smart grids. An AMI comprises of systems and networks, that collects and analyzes data received from smart meters. In addition, AMI also provides intelligent management of various power-related applications and services based on the data collected from smart meters. Thus, AMI plays a significant role in the smooth functioning of smart grids. AMI is a privileged target for security attacks as it is made up of systems that are highly vulnerable to such attacks. Providing security to AMI is necessary as adversaries can cause potential damage against infrastructures and privacy in smart grid. One of the most effective and challenging topic's identified, is the Key Management System (KMS), for sustaining the security concerns in AMI. Therefore, KMS seeks to be a promising research area for future development of AMI. This survey work highlights the key security issues of advanced metering infrastructures and focuses on how key management techniques can be utilized for safeguarding AMI. First of all, we explore the main features of advanced metering infrastructures and identify the relationship between smart grid and AMI. Then, we introduce the security issues and challenges of AMI. We also provide a classification of the existing works in literature that deal with secure key management system in AMI. Finally, we identify possible future research directions of KMS in AMI.</v>
      </c>
      <c r="F226" s="11" t="str">
        <f>IF($A226="","",IF(INDEX(Data!E:E,MATCH($A226,Data!$X:$X,1))="","",INDEX(Data!E:E,MATCH($A226,Data!$X:$X,1))))</f>
        <v>http://arxiv.org/abs/1806.00121</v>
      </c>
      <c r="G226" s="36" t="str">
        <f t="shared" si="7"/>
        <v>http://arxiv.org/abs/1806.00121</v>
      </c>
    </row>
    <row r="227" spans="1:7" ht="15.5" customHeight="1" x14ac:dyDescent="0.35">
      <c r="A227" s="9">
        <f t="shared" si="6"/>
        <v>223</v>
      </c>
      <c r="B227" s="10" t="str">
        <f>IF($A227="", "", INDEX(Data!A:A,MATCH($A227,Data!$X:$X,1)))</f>
        <v>Gillich, (2017)</v>
      </c>
      <c r="C227" s="11" t="str">
        <f>IF($A227="", "", INDEX(Data!B:B,MATCH($A227,Data!$X:$X,1)))</f>
        <v xml:space="preserve">A smarter way to electrify heat – The Balanced Energy Network approach to demand side response in the UK </v>
      </c>
      <c r="D227" s="10">
        <f>IF($A227="", "", INDEX(Data!C:C,MATCH($A227,Data!$X:$X,1)))</f>
        <v>2017</v>
      </c>
      <c r="E227" s="11" t="str">
        <f>IF($A227="","",IF(INDEX(Data!D:D,MATCH($A227,Data!$X:$X,1))="","",INDEX(Data!D:D,MATCH($A227,Data!$X:$X,1))))</f>
        <v xml:space="preserve">Abstract The Climate Change Committee states that the UK’s 2050 carbon targets are unachievable without a near complete decarbonisation of the heating sector. With heating at nearly half the UK’s energy use this represents a staggering challenge for the built environment; particularly the ageing existing stock. Any path to low carbon heating requires considerable electrification of heat, and meeting the electric demand through a greener grid. This paper presents early results from a Balanced Energy Network (BEN) demonstration project at London South Bank University that offers a novel approach to electrifying heat. BEN is a heat pump driven network that uses a low temperature heat network to link buildings together, and makes use of demand side response to communicate with the national grid and use electricity at optimal times. This essentially turns the heat pumps and the buildings themselves into distributed storage systems that provide a low cost balancing service for the national grid. This paper is presented in two main parts: 1) A description of the two buildings in the LSBU campus where two heat pumps are installed in parallel to the existing gas boilers. And 2) Calculating/simulating the potential revenue of utilising the DSR potential from the heat pumps at a constant COP and the heat storage (a hot water storage tank) in three different flexibility markets: FFR, STOR and UoS. The implications of expanding BEN networks will be explored in the context of increased capacity for demand side response as a load shifting tool across the UK. </v>
      </c>
      <c r="F227" s="11" t="str">
        <f>IF($A227="","",IF(INDEX(Data!E:E,MATCH($A227,Data!$X:$X,1))="","",INDEX(Data!E:E,MATCH($A227,Data!$X:$X,1))))</f>
        <v/>
      </c>
      <c r="G227" s="36" t="str">
        <f t="shared" si="7"/>
        <v/>
      </c>
    </row>
    <row r="228" spans="1:7" ht="15.5" customHeight="1" x14ac:dyDescent="0.35">
      <c r="A228" s="9">
        <f t="shared" si="6"/>
        <v>224</v>
      </c>
      <c r="B228" s="10" t="str">
        <f>IF($A228="", "", INDEX(Data!A:A,MATCH($A228,Data!$X:$X,1)))</f>
        <v>Giorgos (2014)</v>
      </c>
      <c r="C228" s="11" t="str">
        <f>IF($A228="", "", INDEX(Data!B:B,MATCH($A228,Data!$X:$X,1)))</f>
        <v>Dealing with storage without forecasts in smart grids: problem transformation and online scheduling algorithm</v>
      </c>
      <c r="D228" s="10">
        <f>IF($A228="", "", INDEX(Data!C:C,MATCH($A228,Data!$X:$X,1)))</f>
        <v>2014</v>
      </c>
      <c r="E228" s="11" t="str">
        <f>IF($A228="","",IF(INDEX(Data!D:D,MATCH($A228,Data!$X:$X,1))="","",INDEX(Data!D:D,MATCH($A228,Data!$X:$X,1))))</f>
        <v/>
      </c>
      <c r="F228" s="11" t="str">
        <f>IF($A228="","",IF(INDEX(Data!E:E,MATCH($A228,Data!$X:$X,1))="","",INDEX(Data!E:E,MATCH($A228,Data!$X:$X,1))))</f>
        <v/>
      </c>
      <c r="G228" s="36" t="str">
        <f t="shared" si="7"/>
        <v/>
      </c>
    </row>
    <row r="229" spans="1:7" ht="15.5" customHeight="1" x14ac:dyDescent="0.35">
      <c r="A229" s="9">
        <f t="shared" si="6"/>
        <v>225</v>
      </c>
      <c r="B229" s="10" t="str">
        <f>IF($A229="", "", INDEX(Data!A:A,MATCH($A229,Data!$X:$X,1)))</f>
        <v>Giorgos (2016)</v>
      </c>
      <c r="C229" s="11" t="str">
        <f>IF($A229="", "", INDEX(Data!B:B,MATCH($A229,Data!$X:$X,1)))</f>
        <v>Tailor your curves after your costume: supply-following demand in smart grids through the adwords problem</v>
      </c>
      <c r="D229" s="10">
        <f>IF($A229="", "", INDEX(Data!C:C,MATCH($A229,Data!$X:$X,1)))</f>
        <v>2016</v>
      </c>
      <c r="E229" s="11" t="str">
        <f>IF($A229="","",IF(INDEX(Data!D:D,MATCH($A229,Data!$X:$X,1))="","",INDEX(Data!D:D,MATCH($A229,Data!$X:$X,1))))</f>
        <v xml:space="preserve"> In deregulated energy markets, consumers -ranging from households to data centers-have access to multiple offers, often through multiple suppliers and energy carriers (i.e. electric, thermal) or through local generation, such as renewable energy sources and energy storage. Ideally, supply should match demand, leading to a balanced power grid, but this is challenging in practice: while some generation sources can be planned in advance (e.g. utility offers), others can be planned to a limited degree or cannot be planned altogether (e.g. storage and renewable energy sources respectively). In this context, we focus on how to address systematically this complex resource allocation problem in the presence of multiple actors. In this work, utilizing a proposed modeling of the energy dispatch problem as an online scheduling problem, we model supply-following demand in terms of the Adwords problem, in order to provide algorithmic solutions of measurable quality. Building on earlier work in the literature, we extend the Adwords problem to incorporate load credit (i.e. storage) and we present and analyze online algorithms that can schedule demand, given availability constraints on supply, with guaranteed competitive ratio. In systems where individual demands are small compared to supply, we prove a (1 - 1/e) -competitive ratio. We also extend the Adwords problem to utilize dynamic budgets, with application in cases where the above assumption does not hold, and present an algorithm with a 1/2-competitive ratio. We also provide examples of algorithmic performance in real world scenarios, by utilizing long term, fine-grained data from a pilot project in Sweden by a major utility company and in collaboration with the local government authority, while taking into account renewable generation on site. </v>
      </c>
      <c r="F229" s="11" t="str">
        <f>IF($A229="","",IF(INDEX(Data!E:E,MATCH($A229,Data!$X:$X,1))="","",INDEX(Data!E:E,MATCH($A229,Data!$X:$X,1))))</f>
        <v/>
      </c>
      <c r="G229" s="36" t="str">
        <f t="shared" si="7"/>
        <v/>
      </c>
    </row>
    <row r="230" spans="1:7" ht="15.5" customHeight="1" x14ac:dyDescent="0.35">
      <c r="A230" s="9">
        <f t="shared" si="6"/>
        <v>226</v>
      </c>
      <c r="B230" s="10" t="str">
        <f>IF($A230="", "", INDEX(Data!A:A,MATCH($A230,Data!$X:$X,1)))</f>
        <v>Giustina (2015)</v>
      </c>
      <c r="C230" s="11" t="str">
        <f>IF($A230="", "", INDEX(Data!B:B,MATCH($A230,Data!$X:$X,1)))</f>
        <v>Hybrid Communication Network for the Smart Grid: Validation of a Field Test Experience</v>
      </c>
      <c r="D230" s="10">
        <f>IF($A230="", "", INDEX(Data!C:C,MATCH($A230,Data!$X:$X,1)))</f>
        <v>2015</v>
      </c>
      <c r="E230" s="11" t="str">
        <f>IF($A230="","",IF(INDEX(Data!D:D,MATCH($A230,Data!$X:$X,1))="","",INDEX(Data!D:D,MATCH($A230,Data!$X:$X,1))))</f>
        <v>The business of distribution system operators is rapidly evolving as the distribution grid is hosting more distributed energy resources. Technology for monitoring, control, and protecting the grid is progressively pervading the lower segment of the network. These changes require a performing communication infrastructure to enable data exchange among the control centers of the grid. The 7th Framework Program European Project INTEGRIS proposes a hybrid infrastructure-based on broadband power line (BPL), Wi-Fi, and fiber optics (FO)-to enable services for grid management. This mix of technologies provides a balanced tradeoff between investments and benefits, meeting most of the requirements of the smart grid. This paper investigates the technologies that could be adopted and describes the experimental assessment performed in an operational environment in Italy. Using this installation, transfer time, time synchronization accuracy, dependability, and throughput are evaluated and analyzed over a long-term campaign. Results show that the FO is the best communication media, able to provide a two-way latency of 3 ms (95 percentile), whereas BPL has a two-way latency of 57 ms (95 percentile-4 hops). Those results confirm that a careful selection of the technologies is required to satisfy requirements of smart grid. 2015 IEEE.</v>
      </c>
      <c r="F230" s="11" t="str">
        <f>IF($A230="","",IF(INDEX(Data!E:E,MATCH($A230,Data!$X:$X,1))="","",INDEX(Data!E:E,MATCH($A230,Data!$X:$X,1))))</f>
        <v>http://dx.doi.org/10.1109/TPWRD.2015.2393836</v>
      </c>
      <c r="G230" s="36" t="str">
        <f t="shared" si="7"/>
        <v>http://dx.doi.org/10.1109/TPWRD.2015.2393836</v>
      </c>
    </row>
    <row r="231" spans="1:7" ht="15.5" customHeight="1" x14ac:dyDescent="0.35">
      <c r="A231" s="9">
        <f t="shared" si="6"/>
        <v>227</v>
      </c>
      <c r="B231" s="10" t="str">
        <f>IF($A231="", "", INDEX(Data!A:A,MATCH($A231,Data!$X:$X,1)))</f>
        <v>Gomez-Exposito (2018)</v>
      </c>
      <c r="C231" s="11" t="str">
        <f>IF($A231="", "", INDEX(Data!B:B,MATCH($A231,Data!$X:$X,1)))</f>
        <v>City-Friendly Smart Network Technologies and Infrastructures: The Spanish Experience</v>
      </c>
      <c r="D231" s="10">
        <f>IF($A231="", "", INDEX(Data!C:C,MATCH($A231,Data!$X:$X,1)))</f>
        <v>2018</v>
      </c>
      <c r="E231" s="11" t="str">
        <f>IF($A231="","",IF(INDEX(Data!D:D,MATCH($A231,Data!$X:$X,1))="","",INDEX(Data!D:D,MATCH($A231,Data!$X:$X,1))))</f>
        <v>Efficient, resilient, and sustainable electricity delivery is a key cornerstone in increasingly large and complex urban environments, where citizens expect to keep or rise their living standards. In this context, cost-effective and ubiquitous digital technologies are driving the transformation of existing electrical infrastructures into truly smart systems capable of better providing the services a low-carbon society is demanding. The goal of this paper is twofold: 1) to review the dramatically evolving landscape of power systems, from the old framework based on centralized generation and control, aimed at serving inelastic customers through alternating current (ac) transmission networks and one-way distribution feeders, to a new paradigm centered mainly around two main axes: renewable generation, both centralized and distributed, and active customers (prosumers), interacting with each other through hybrid ac/dc smart grids; 2) to illustrate, through featured success stories, how several smart grid concepts and technologies have been put into practice in Spain over the last few years to optimize the performance of urban electrical assets. 2018 IEEE.</v>
      </c>
      <c r="F231" s="11" t="str">
        <f>IF($A231="","",IF(INDEX(Data!E:E,MATCH($A231,Data!$X:$X,1))="","",INDEX(Data!E:E,MATCH($A231,Data!$X:$X,1))))</f>
        <v>http://dx.doi.org/10.1109/JPROC.2018.2793461</v>
      </c>
      <c r="G231" s="36" t="str">
        <f t="shared" si="7"/>
        <v>http://dx.doi.org/10.1109/JPROC.2018.2793461</v>
      </c>
    </row>
    <row r="232" spans="1:7" ht="15.5" customHeight="1" x14ac:dyDescent="0.35">
      <c r="A232" s="9">
        <f t="shared" si="6"/>
        <v>228</v>
      </c>
      <c r="B232" s="10" t="str">
        <f>IF($A232="", "", INDEX(Data!A:A,MATCH($A232,Data!$X:$X,1)))</f>
        <v>Gomez-Hernandez (2019)</v>
      </c>
      <c r="C232" s="11" t="str">
        <f>IF($A232="", "", INDEX(Data!B:B,MATCH($A232,Data!$X:$X,1)))</f>
        <v>Comparative evaluation of rural electrification project plans: A case study in Mexico</v>
      </c>
      <c r="D232" s="10">
        <f>IF($A232="", "", INDEX(Data!C:C,MATCH($A232,Data!$X:$X,1)))</f>
        <v>2019</v>
      </c>
      <c r="E232" s="11" t="str">
        <f>IF($A232="","",IF(INDEX(Data!D:D,MATCH($A232,Data!$X:$X,1))="","",INDEX(Data!D:D,MATCH($A232,Data!$X:$X,1))))</f>
        <v>Rural electrification project plans (REPP) aim to expand electricity access through adequate systems for communities without this service in developing countries. Many REPP have been developed, using different strategies in terms of energy uses covered, energy resources, electricity distribution and management models. This paper aims to analyze and compare REPP strategies. To do so, an evaluation methodology is developed, using a novel three-level assessment approach: the general definition at regional scale, the technical design at local scale, and the operation and maintenance (OM) management. More specifically, ad hoc criteria are defined at each level to examine REPP fulfilment through quantitative and qualitative indicators. As case study, three plans from Chiapas (Mexico) are evaluated: national grid extension with national OM; individual photovoltaic systems with regional OM; and wind-photovoltaic microgrids with local OM. Thus, the strengths and limitations of each REPP are identified in terms of strategies at regional scale, local scale and management model. Results show the ability of large plans to provide electricity to many families, while small plans may be adapted to the specific needs of end-users. The proposed criteria and indicators can be easily adjusted to evaluate REPP in different contexts to strengthen future plan strategies. 2019 Elsevier Ltd</v>
      </c>
      <c r="F232" s="11" t="str">
        <f>IF($A232="","",IF(INDEX(Data!E:E,MATCH($A232,Data!$X:$X,1))="","",INDEX(Data!E:E,MATCH($A232,Data!$X:$X,1))))</f>
        <v>http://dx.doi.org/10.1016/j.enpol.2019.02.004</v>
      </c>
      <c r="G232" s="36" t="str">
        <f t="shared" si="7"/>
        <v>http://dx.doi.org/10.1016/j.enpol.2019.02.004</v>
      </c>
    </row>
    <row r="233" spans="1:7" ht="15.5" customHeight="1" x14ac:dyDescent="0.35">
      <c r="A233" s="9">
        <f t="shared" si="6"/>
        <v>229</v>
      </c>
      <c r="B233" s="10" t="str">
        <f>IF($A233="", "", INDEX(Data!A:A,MATCH($A233,Data!$X:$X,1)))</f>
        <v>Gonzalez-De-La-Rosa (2018)</v>
      </c>
      <c r="C233" s="11" t="str">
        <f>IF($A233="", "", INDEX(Data!B:B,MATCH($A233,Data!$X:$X,1)))</f>
        <v>A dual monitoring technique to detect power quality transients based on the fourth-order spectrogram</v>
      </c>
      <c r="D233" s="10">
        <f>IF($A233="", "", INDEX(Data!C:C,MATCH($A233,Data!$X:$X,1)))</f>
        <v>2018</v>
      </c>
      <c r="E233" s="11" t="str">
        <f>IF($A233="","",IF(INDEX(Data!D:D,MATCH($A233,Data!$X:$X,1))="","",INDEX(Data!D:D,MATCH($A233,Data!$X:$X,1))))</f>
        <v>This paper presents a higher-order statistics-based approach of detecting transients that uses the fourth-order discrete spectrogram to monitor the power supply in a node of the domestic smart grid. Taking advantage of the mixed time-frequency domain information, the method allows for the transient detection and the subsequent identification of the potential area in which the fault takes place. The proposed method is evaluated through real power-line signals from the Spanish electrical grid. Thanks to the peakedness enhancement capability of the higher-order spectra, the results show that the procedure is able to detect low-level transients, which are likely ignored by the traditional detection procedures, where the concern pertains to power reliability (not oriented to micro grids), and this, by analyzing the duration and frequency content of the electrical perturbation, may indicate prospective faulty states of elements in a grid. Easy to implement in a hand-held instrument, the computational strategy has a 5 Hz resolution in the range 0-500 Hz and a 50 Hz resolution in the range of 0-5 kHz, and could be consequently used by technicians in order to allocate new types of transients originated by the distributed energy resources. Four real-life case-studies illustrate the performance. c 2018 by the authors. Licensee MDPI, Basel, Switzerland. 2018 MDPI AG. All rights reserved.</v>
      </c>
      <c r="F233" s="11" t="str">
        <f>IF($A233="","",IF(INDEX(Data!E:E,MATCH($A233,Data!$X:$X,1))="","",INDEX(Data!E:E,MATCH($A233,Data!$X:$X,1))))</f>
        <v>http://dx.doi.org/10.3390/en11030503</v>
      </c>
      <c r="G233" s="36" t="str">
        <f t="shared" si="7"/>
        <v>http://dx.doi.org/10.3390/en11030503</v>
      </c>
    </row>
    <row r="234" spans="1:7" ht="15.5" customHeight="1" x14ac:dyDescent="0.35">
      <c r="A234" s="9">
        <f t="shared" si="6"/>
        <v>230</v>
      </c>
      <c r="B234" s="10" t="str">
        <f>IF($A234="", "", INDEX(Data!A:A,MATCH($A234,Data!$X:$X,1)))</f>
        <v>Gouveia (2016)</v>
      </c>
      <c r="C234" s="11" t="str">
        <f>IF($A234="", "", INDEX(Data!B:B,MATCH($A234,Data!$X:$X,1)))</f>
        <v>Experimental validation of smart distribution grids: development of a microgrid and electric mobility laboratory</v>
      </c>
      <c r="D234" s="10">
        <f>IF($A234="", "", INDEX(Data!C:C,MATCH($A234,Data!$X:$X,1)))</f>
        <v>2016</v>
      </c>
      <c r="E234" s="11" t="str">
        <f>IF($A234="","",IF(INDEX(Data!D:D,MATCH($A234,Data!$X:$X,1))="","",INDEX(Data!D:D,MATCH($A234,Data!$X:$X,1))))</f>
        <v>The development of the Smart Grid concept is the pathway for assuring high reliability, control and management requirements in future electric power distribution systems. The Smart Grid can be defined as an electricity network supported by an intelligent infrastructure, both hardware and software, capable of accommodating high shares of Distributed Energy Resources. Within this line, a Smart Grid laboratorial infrastructure was developed, being dedicated to advanced research and demonstration activities. The adopted laboratorial architecture was developed according to the Microgrid concept, where Electric Vehicles are regarded as active and flexible players. Following the laboratory implementation, this paper provides a detailed description of its infrastructure and experimental capabilities, presenting and discussing different experimental set-ups and associated results. [All rights reserved Elsevier].</v>
      </c>
      <c r="F234" s="11" t="str">
        <f>IF($A234="","",IF(INDEX(Data!E:E,MATCH($A234,Data!$X:$X,1))="","",INDEX(Data!E:E,MATCH($A234,Data!$X:$X,1))))</f>
        <v>http://dx.doi.org/10.1016/j.ijepes.2015.12.005</v>
      </c>
      <c r="G234" s="36" t="str">
        <f t="shared" si="7"/>
        <v>http://dx.doi.org/10.1016/j.ijepes.2015.12.005</v>
      </c>
    </row>
    <row r="235" spans="1:7" ht="15.5" customHeight="1" x14ac:dyDescent="0.35">
      <c r="A235" s="9">
        <f t="shared" si="6"/>
        <v>231</v>
      </c>
      <c r="B235" s="10" t="str">
        <f>IF($A235="", "", INDEX(Data!A:A,MATCH($A235,Data!$X:$X,1)))</f>
        <v>Gram-hanssen (2013)</v>
      </c>
      <c r="C235" s="11" t="str">
        <f>IF($A235="", "", INDEX(Data!B:B,MATCH($A235,Data!$X:$X,1)))</f>
        <v>Efficient technologies or user behaviour, which is the more important when reducing households' energy consumption?</v>
      </c>
      <c r="D235" s="10">
        <f>IF($A235="", "", INDEX(Data!C:C,MATCH($A235,Data!$X:$X,1)))</f>
        <v>2013</v>
      </c>
      <c r="E235" s="11" t="str">
        <f>IF($A235="","",IF(INDEX(Data!D:D,MATCH($A235,Data!$X:$X,1))="","",INDEX(Data!D:D,MATCH($A235,Data!$X:$X,1))))</f>
        <v>Much policy effort focuses on energy efficiency of technology, though not only efficiency but also user behaviour is an important factor influencing the amount of consumed energy. This paper explores to what extent energy efficiency of appliances and houses or user behaviour is the more important, both for understanding why some households consume much more energy than others, and when looking for relevant approaches to a future low-carbon society. The paper uses several sources to explore this question, most of them from a Danish context, including results from the researcher's own projects and Danish national statistics. These Danish data are discussed together with international studies. Through the presentation of these different projects and examples, it is shown how user behaviour is at least as important as the efficiency of technology when explaining households' energy consumption in Denmark. In the conclusion, these results are discussed in a broader international perspective and it is concluded that more research in this field is necessary. In relation to energy policy, it is argued that it is not a question of technology efficiency or behaviour, as both have to be included in future policy if energy demand is actually to be reduced. Furthermore, it is also argued that not only individual behaviour is relevant, but also a broader perspective on collectively shared low-carbon practices has to be promoted.[PUBLICATION ABSTRACT]</v>
      </c>
      <c r="F235" s="11" t="str">
        <f>IF($A235="","",IF(INDEX(Data!E:E,MATCH($A235,Data!$X:$X,1))="","",INDEX(Data!E:E,MATCH($A235,Data!$X:$X,1))))</f>
        <v>https://search.proquest.com/docview/1380326910?accountid=14511 https://ucl-new-primo.hosted.exlibrisgroup.com/openurl/UCL/UCL_VU2?url_ver=Z39.88-2004&amp;rft_val_fmt=info:ofi/fmt:kev:mtx:journal&amp;genre=article&amp;sid=ProQ:ProQ%3Aabiglobal&amp;atitle=Efficient+technologies+or+user+behaviour%2C+which+is+the+more+important+when+reducing+households%27+energy+consumption%3F&amp;title=Energy+Efficiency&amp;issn=1570646X&amp;date=2013-08-01&amp;volume=6&amp;issue=3&amp;spage=447&amp;au=Gram-hanssen%2C+Kirsten&amp;isbn=&amp;jtitle=Energy+Efficiency&amp;</v>
      </c>
      <c r="G235" s="36" t="e">
        <f t="shared" si="7"/>
        <v>#VALUE!</v>
      </c>
    </row>
    <row r="236" spans="1:7" ht="15.5" customHeight="1" x14ac:dyDescent="0.35">
      <c r="A236" s="9">
        <f t="shared" si="6"/>
        <v>232</v>
      </c>
      <c r="B236" s="10" t="str">
        <f>IF($A236="", "", INDEX(Data!A:A,MATCH($A236,Data!$X:$X,1)))</f>
        <v>Green (2017)</v>
      </c>
      <c r="C236" s="11" t="str">
        <f>IF($A236="", "", INDEX(Data!B:B,MATCH($A236,Data!$X:$X,1)))</f>
        <v>Citizen utilities: the emerging power paradigm</v>
      </c>
      <c r="D236" s="10">
        <f>IF($A236="", "", INDEX(Data!C:C,MATCH($A236,Data!$X:$X,1)))</f>
        <v>2017</v>
      </c>
      <c r="E236" s="11" t="str">
        <f>IF($A236="","",IF(INDEX(Data!D:D,MATCH($A236,Data!$X:$X,1))="","",INDEX(Data!D:D,MATCH($A236,Data!$X:$X,1))))</f>
        <v>The emergence of citizen-based power systems in an integrated grid has been anticipated for decades. We can reveal how this is emerging in practice due to the significant uptake of solar photovoltaics (solar PV) and now battery storage in Perth, Australia. The high cost of electricity, high radiant energy levels and easy access to cheap Chinese technology, has led to dramatic buying during Perth's recent boomtown years. The traditional uni-directional power system is rapidly disrupting and this paper assesses where this may lead and what it means for the grid. Results of detailed monitoring in a solar powered house along with the impact of a battery storage system show the impact on the traditional grid is substantial but it will still be needed and must therefore adapt to the new distributed, bi-directional energy system. Surveys and price trajectories reveal how the trends to solar power storage will continue and how a citizen utility paradigm will emerge as the future grid building block using new blockchain support systems. Responses from utilities are then see to be fight, flight or innovate. [All rights reserved Elsevier].</v>
      </c>
      <c r="F236" s="11" t="str">
        <f>IF($A236="","",IF(INDEX(Data!E:E,MATCH($A236,Data!$X:$X,1))="","",INDEX(Data!E:E,MATCH($A236,Data!$X:$X,1))))</f>
        <v>http://dx.doi.org/10.1016/j.enpol.2017.02.004</v>
      </c>
      <c r="G236" s="36" t="str">
        <f t="shared" si="7"/>
        <v>http://dx.doi.org/10.1016/j.enpol.2017.02.004</v>
      </c>
    </row>
    <row r="237" spans="1:7" ht="15.5" customHeight="1" x14ac:dyDescent="0.35">
      <c r="A237" s="9">
        <f t="shared" si="6"/>
        <v>233</v>
      </c>
      <c r="B237" s="10" t="str">
        <f>IF($A237="", "", INDEX(Data!A:A,MATCH($A237,Data!$X:$X,1)))</f>
        <v>Grimm (2013)</v>
      </c>
      <c r="C237" s="11" t="str">
        <f>IF($A237="", "", INDEX(Data!B:B,MATCH($A237,Data!$X:$X,1)))</f>
        <v>Infrastructures and platforms for smart energy buildings and neighborhoods</v>
      </c>
      <c r="D237" s="10">
        <f>IF($A237="", "", INDEX(Data!C:C,MATCH($A237,Data!$X:$X,1)))</f>
        <v>2013</v>
      </c>
      <c r="E237" s="11" t="str">
        <f>IF($A237="","",IF(INDEX(Data!D:D,MATCH($A237,Data!$X:$X,1))="","",INDEX(Data!D:D,MATCH($A237,Data!$X:$X,1))))</f>
        <v>Integration of today's renewable energies in current power grid infrastructure requires intelligent and efficient use of locally produced energy. An effective way to achieve this is to manage the electrical energy consumption in buildings and neighborhoods. For this purpose, IT infrastructure to network appliances and control their power consumption is required. This IT infrastructure is expected to be inexpensive, to consume low power, and to provide high security while being easy to deploy. Currently, no hardware/software platform fulfills these requirements. This paper gives an overview of technologies and platforms to approach these goals, delving, in particular, in SmartCoDe project outcomes. Copyright 2013 by Begell House, Inc.</v>
      </c>
      <c r="F237" s="11" t="str">
        <f>IF($A237="","",IF(INDEX(Data!E:E,MATCH($A237,Data!$X:$X,1))="","",INDEX(Data!E:E,MATCH($A237,Data!$X:$X,1))))</f>
        <v>http://www.dl.begellhouse.com/download/article/08712f2550f096bb/6909-final.pdf</v>
      </c>
      <c r="G237" s="36" t="str">
        <f t="shared" si="7"/>
        <v>http://www.dl.begellhouse.com/download/article/08712f2550f096bb/6909-final.pdf</v>
      </c>
    </row>
    <row r="238" spans="1:7" ht="15.5" customHeight="1" x14ac:dyDescent="0.35">
      <c r="A238" s="9">
        <f t="shared" si="6"/>
        <v>234</v>
      </c>
      <c r="B238" s="10" t="str">
        <f>IF($A238="", "", INDEX(Data!A:A,MATCH($A238,Data!$X:$X,1)))</f>
        <v>Groppi (2019)</v>
      </c>
      <c r="C238" s="11" t="str">
        <f>IF($A238="", "", INDEX(Data!B:B,MATCH($A238,Data!$X:$X,1)))</f>
        <v>Synergy between smart energy systems simulation tools for greening small Mediterranean islands</v>
      </c>
      <c r="D238" s="10">
        <f>IF($A238="", "", INDEX(Data!C:C,MATCH($A238,Data!$X:$X,1)))</f>
        <v>2019</v>
      </c>
      <c r="E238" s="11" t="str">
        <f>IF($A238="","",IF(INDEX(Data!D:D,MATCH($A238,Data!$X:$X,1))="","",INDEX(Data!D:D,MATCH($A238,Data!$X:$X,1))))</f>
        <v>Several islands around the world are facing common challenges in terms of high energy costs, local CO2 emissions, security of supply and system stability. In EU, many islands have become sites of energy innovation, where betting on Renewable Energy Sources is a winning choice to meet their energy needs. In this framework, renewable energies play a key role for supporting the transition of small islands to an autonomous, cleaner and low-carbon energy system a in line with the overall EU Energy Union package and EU2030 goals. This study examines the suitability of using hybrid energy system comprising photovoltaic systems, wind turbines, biomass and diesel generators to meet the electricity demand of Favignana Island, to increase the penetration of renewables in the local electricity grid. Additionally, the energy scenarios simulation aimed at identifying foreseeable energy-environmentally improvements associated to the mutual merging of further energy sectors, such as transportation and heating sector. Consequently, the renewable capacity firming issues can be strongly mitigated by integrating new energy demand components. Thus, this work shows in a systemic overview all the outcomes related to the different energy mix layout, with varying the RES share values compatibly with the local grid electrotechnical constraints. Furthermore, this paper studies the impact that the introduction of electric vehicles into the island car fleet will have on the energy system. The smart energy system's components and sizes have been studied both from an energy and an economic point of view by means of two different software (i.e. EnergyPLAN and HOMER). Copyright 2018 Elsevier Ltd</v>
      </c>
      <c r="F238" s="11" t="str">
        <f>IF($A238="","",IF(INDEX(Data!E:E,MATCH($A238,Data!$X:$X,1))="","",INDEX(Data!E:E,MATCH($A238,Data!$X:$X,1))))</f>
        <v>http://www.journals.elsevier.com/renewable-and-sustainable-energy-reviews/</v>
      </c>
      <c r="G238" s="36" t="str">
        <f t="shared" si="7"/>
        <v>http://www.journals.elsevier.com/renewable-and-sustainable-energy-reviews/</v>
      </c>
    </row>
    <row r="239" spans="1:7" ht="15.5" customHeight="1" x14ac:dyDescent="0.35">
      <c r="A239" s="9">
        <f t="shared" si="6"/>
        <v>235</v>
      </c>
      <c r="B239" s="10" t="str">
        <f>IF($A239="", "", INDEX(Data!A:A,MATCH($A239,Data!$X:$X,1)))</f>
        <v>Grundahl (2016)</v>
      </c>
      <c r="C239" s="11" t="str">
        <f>IF($A239="", "", INDEX(Data!B:B,MATCH($A239,Data!$X:$X,1)))</f>
        <v>Comparison of district heating expansion potential based on consumer-economy or socio-economy</v>
      </c>
      <c r="D239" s="10">
        <f>IF($A239="", "", INDEX(Data!C:C,MATCH($A239,Data!$X:$X,1)))</f>
        <v>2016</v>
      </c>
      <c r="E239" s="11" t="str">
        <f>IF($A239="","",IF(INDEX(Data!D:D,MATCH($A239,Data!$X:$X,1))="","",INDEX(Data!D:D,MATCH($A239,Data!$X:$X,1))))</f>
        <v>Recent studies show that a high share of district heating is an important part of a future sustainable energy system or smart energy system with a high renewable energy penetration. These studies also show socio-economic benefits of expanding the district heating coverage. However, in order to implement such an expansion, district heating needs to be economically feasible for the heat consumers. This aspect is often not investigated and hence it is unknown if calculations based on consumer-economy, where tax payment is included, will yield the same potential of expansion. This study identifies the differences in the expansion potential of district heating calculated with a socio-economic and a consumer-economic approach, respectively, in a case study of Denmark. By also investigating the consumer-economy of expanding district heating, a deeper insight is obtained of possible locations for expanding district heating under the current framework conditions. (C) 2016 Elsevier Ltd. All rights reserved.</v>
      </c>
      <c r="F239" s="11" t="str">
        <f>IF($A239="","",IF(INDEX(Data!E:E,MATCH($A239,Data!$X:$X,1))="","",INDEX(Data!E:E,MATCH($A239,Data!$X:$X,1))))</f>
        <v>&lt;Go to ISI&gt;://WOS:000389104300025</v>
      </c>
      <c r="G239" s="36" t="str">
        <f t="shared" si="7"/>
        <v>&lt;Go to ISI&gt;://WOS:000389104300025</v>
      </c>
    </row>
    <row r="240" spans="1:7" ht="15.5" customHeight="1" x14ac:dyDescent="0.35">
      <c r="A240" s="9">
        <f t="shared" si="6"/>
        <v>236</v>
      </c>
      <c r="B240" s="10" t="str">
        <f>IF($A240="", "", INDEX(Data!A:A,MATCH($A240,Data!$X:$X,1)))</f>
        <v>Gui-Ping (2018)</v>
      </c>
      <c r="C240" s="11" t="str">
        <f>IF($A240="", "", INDEX(Data!B:B,MATCH($A240,Data!$X:$X,1)))</f>
        <v>Design and application of condition monitoring for power transmission and transformation equipment based on smart grid dispatching control system</v>
      </c>
      <c r="D240" s="10">
        <f>IF($A240="", "", INDEX(Data!C:C,MATCH($A240,Data!$X:$X,1)))</f>
        <v>2018</v>
      </c>
      <c r="E240" s="11" t="str">
        <f>IF($A240="","",IF(INDEX(Data!D:D,MATCH($A240,Data!$X:$X,1))="","",INDEX(Data!D:D,MATCH($A240,Data!$X:$X,1))))</f>
        <v>With the increasing demand for power supply reliability and the transmission equipment is an important part of power generation, transmission and distribution engineering. In the study, which makes use of the advantages and the mechanism of responsibility area of D5000 system platform, in combination with other related applications, the system architecture, software architecture, and related main functions are designed for on-line monitoring application, and realised the comprehensive analysis of the on-line monitoring and collecting data of the transmission and transformation equipment, to obtain the characteristic parameters of the reaction state of the equipment, equipment fault diagnosis, analysis and judge the running state of the equipment, to fill the domestic electrical equipment condition monitoring and analysis system of electrical equipment and States unified data processing, analysis and judgment of technology gaps. The active maintenance system based on multi-dimension data analysis and fault prediction is formed from the state of equipment and referring to the running history of equipment state.</v>
      </c>
      <c r="F240" s="11" t="str">
        <f>IF($A240="","",IF(INDEX(Data!E:E,MATCH($A240,Data!$X:$X,1))="","",INDEX(Data!E:E,MATCH($A240,Data!$X:$X,1))))</f>
        <v>http://dx.doi.org/10.1049/joe.2018.8456</v>
      </c>
      <c r="G240" s="36" t="str">
        <f t="shared" si="7"/>
        <v>http://dx.doi.org/10.1049/joe.2018.8456</v>
      </c>
    </row>
    <row r="241" spans="1:7" ht="15.5" customHeight="1" x14ac:dyDescent="0.35">
      <c r="A241" s="9">
        <f t="shared" si="6"/>
        <v>237</v>
      </c>
      <c r="B241" s="10" t="str">
        <f>IF($A241="", "", INDEX(Data!A:A,MATCH($A241,Data!$X:$X,1)))</f>
        <v>Gungor (2010)</v>
      </c>
      <c r="C241" s="11" t="str">
        <f>IF($A241="", "", INDEX(Data!B:B,MATCH($A241,Data!$X:$X,1)))</f>
        <v>Opportunities and challenges of wireless sensor networks in smart grid</v>
      </c>
      <c r="D241" s="10">
        <f>IF($A241="", "", INDEX(Data!C:C,MATCH($A241,Data!$X:$X,1)))</f>
        <v>2010</v>
      </c>
      <c r="E241" s="11" t="str">
        <f>IF($A241="","",IF(INDEX(Data!D:D,MATCH($A241,Data!$X:$X,1))="","",INDEX(Data!D:D,MATCH($A241,Data!$X:$X,1))))</f>
        <v>The collaborative and low-cost nature of wireless sensor networks (WSNs) brings significant advantages over traditional communication technologies used in today's electric power systems. Recently, WSNs have been widely recognized as a promising technology that can enhance various aspects of today's electric power systems, including generation, delivery, and utilization, making them a vital component of the next-generation electric power system, the smart grid. However, harsh and complex electric-power-system environments pose great challenges in the reliability of WSN communications in smart-grid applications. This paper starts with an overview of the application of WSNs for electric power systems along with their opportunities and challenges and opens up future work in many unexploited research areas in diverse smart-grid applications. Then, it presents a comprehensive experimental study on the statistical characterization of the wireless channel in different electric-power-system environments, including a 500-kV substation, an industrial power control room, and an underground network transformer vault. Field tests have been performed on IEEE 802.15.4-compliant wireless sensor nodes in real-world power delivery and distribution systems to measure background noise, channel characteristics, and attenuation in the 2.4-GHz frequency band. Overall, the empirical measurements and experimental results provide valuable insights about IEEE 802.15.4-compliant sensor network platforms and guide design decisions and tradeoffs for WSN-based smart-grid applications. 2010 IEEE.</v>
      </c>
      <c r="F241" s="11" t="str">
        <f>IF($A241="","",IF(INDEX(Data!E:E,MATCH($A241,Data!$X:$X,1))="","",INDEX(Data!E:E,MATCH($A241,Data!$X:$X,1))))</f>
        <v>http://dx.doi.org/10.1109/TIE.2009.2039455</v>
      </c>
      <c r="G241" s="36" t="str">
        <f t="shared" si="7"/>
        <v>http://dx.doi.org/10.1109/TIE.2009.2039455</v>
      </c>
    </row>
    <row r="242" spans="1:7" ht="15.5" customHeight="1" x14ac:dyDescent="0.35">
      <c r="A242" s="9">
        <f t="shared" si="6"/>
        <v>238</v>
      </c>
      <c r="B242" s="10" t="str">
        <f>IF($A242="", "", INDEX(Data!A:A,MATCH($A242,Data!$X:$X,1)))</f>
        <v>Gungor (2012)</v>
      </c>
      <c r="C242" s="11" t="str">
        <f>IF($A242="", "", INDEX(Data!B:B,MATCH($A242,Data!$X:$X,1)))</f>
        <v>Smart Grid and Smart Homes: Key Players and Pilot Projects</v>
      </c>
      <c r="D242" s="10">
        <f>IF($A242="", "", INDEX(Data!C:C,MATCH($A242,Data!$X:$X,1)))</f>
        <v>2012</v>
      </c>
      <c r="E242" s="11" t="str">
        <f>IF($A242="","",IF(INDEX(Data!D:D,MATCH($A242,Data!$X:$X,1))="","",INDEX(Data!D:D,MATCH($A242,Data!$X:$X,1))))</f>
        <v>The smart grid (SG) is envisioned as providing a communications network for the energy industry, similar to that which the Internet now provides for business and personal communications. The SG offers new business opportunities for different kind of industries, such as smart-meter vendors, electric utilities, and telecom operators from all around the world. This article deals with issues related to smart homes (SHs) and smart metering, which are key elements in the new SG. It introduces the key players in this field and points out the research challenges. Finally, SG pilot projects and field tests from all around the world and the deployment of advance metering infrastructure projects in North America, Asia, and Europe are summarized.</v>
      </c>
      <c r="F242" s="11" t="str">
        <f>IF($A242="","",IF(INDEX(Data!E:E,MATCH($A242,Data!$X:$X,1))="","",INDEX(Data!E:E,MATCH($A242,Data!$X:$X,1))))</f>
        <v>http://dx.doi.org/10.1109/MVT.2012.2190183</v>
      </c>
      <c r="G242" s="36" t="str">
        <f t="shared" si="7"/>
        <v>http://dx.doi.org/10.1109/MVT.2012.2190183</v>
      </c>
    </row>
    <row r="243" spans="1:7" ht="15.5" customHeight="1" x14ac:dyDescent="0.35">
      <c r="A243" s="9">
        <f t="shared" si="6"/>
        <v>239</v>
      </c>
      <c r="B243" s="10" t="str">
        <f>IF($A243="", "", INDEX(Data!A:A,MATCH($A243,Data!$X:$X,1)))</f>
        <v>Gungor (2012)</v>
      </c>
      <c r="C243" s="11" t="str">
        <f>IF($A243="", "", INDEX(Data!B:B,MATCH($A243,Data!$X:$X,1)))</f>
        <v>Cognitive radio networks for smart grid applications: A promising technology to overcome spectrum inefficiency</v>
      </c>
      <c r="D243" s="10">
        <f>IF($A243="", "", INDEX(Data!C:C,MATCH($A243,Data!$X:$X,1)))</f>
        <v>2012</v>
      </c>
      <c r="E243" s="11" t="str">
        <f>IF($A243="","",IF(INDEX(Data!D:D,MATCH($A243,Data!$X:$X,1))="","",INDEX(Data!D:D,MATCH($A243,Data!$X:$X,1))))</f>
        <v>With the rapid increase in world population and power demand, the aging infrastructure of the existing power grid has caused many problems to electric utilities and customers in terms of system reliability, power quality, and customer satisfaction. Field tests show that the power grid has harsh and complex environmental conditions, dynamic topology changes, connectivity problems, interference, and fading, which make wireless communication very challenging in power grid environments. Recently, cognitive radio (CR) network is recognized as a promising technology to address the communication and networking problems of next-generation power grid, i.e., smart grid (SG). This article presents a comprehensive review about SG characteristics and CR-based SG applications. Also, architectures to support CR networks in SG applications, major challenges, and open issues have been discussed. 2005-2012 IEEE.</v>
      </c>
      <c r="F243" s="11" t="str">
        <f>IF($A243="","",IF(INDEX(Data!E:E,MATCH($A243,Data!$X:$X,1))="","",INDEX(Data!E:E,MATCH($A243,Data!$X:$X,1))))</f>
        <v>http://dx.doi.org/10.1109/MIE.2012.2207489</v>
      </c>
      <c r="G243" s="36" t="str">
        <f t="shared" si="7"/>
        <v>http://dx.doi.org/10.1109/MIE.2012.2207489</v>
      </c>
    </row>
    <row r="244" spans="1:7" ht="15.5" customHeight="1" x14ac:dyDescent="0.35">
      <c r="A244" s="9">
        <f t="shared" si="6"/>
        <v>240</v>
      </c>
      <c r="B244" s="10" t="str">
        <f>IF($A244="", "", INDEX(Data!A:A,MATCH($A244,Data!$X:$X,1)))</f>
        <v>Gungor (2013)</v>
      </c>
      <c r="C244" s="11" t="str">
        <f>IF($A244="", "", INDEX(Data!B:B,MATCH($A244,Data!$X:$X,1)))</f>
        <v>A Survey on smart grid potential applications and communication requirements</v>
      </c>
      <c r="D244" s="10">
        <f>IF($A244="", "", INDEX(Data!C:C,MATCH($A244,Data!$X:$X,1)))</f>
        <v>2013</v>
      </c>
      <c r="E244" s="11" t="str">
        <f>IF($A244="","",IF(INDEX(Data!D:D,MATCH($A244,Data!$X:$X,1))="","",INDEX(Data!D:D,MATCH($A244,Data!$X:$X,1))))</f>
        <v>Information and communication technologies (ICT) represent a fundamental element in the growth and performance of smart grids. A sophisticated, reliable and fast communication infrastructure is, in fact, necessary for the connection among the huge amount of distributed elements, such as generators, substations, energy storage systems and users, enabling a real time exchange of data and information necessary for the management of the system and for ensuring improvements in terms of efficiency, reliability, flexibility and investment return for all those involved in a smart grid: producers, operators and customers. This paper overviews the issues related to the smart grid architecture from the perspective of potential applications and the communications requirements needed for ensuring performance, flexible operation, reliability and economics. 2005-2012 IEEE.</v>
      </c>
      <c r="F244" s="11" t="str">
        <f>IF($A244="","",IF(INDEX(Data!E:E,MATCH($A244,Data!$X:$X,1))="","",INDEX(Data!E:E,MATCH($A244,Data!$X:$X,1))))</f>
        <v>http://dx.doi.org/10.1109/TII.2012.2218253</v>
      </c>
      <c r="G244" s="36" t="str">
        <f t="shared" si="7"/>
        <v>http://dx.doi.org/10.1109/TII.2012.2218253</v>
      </c>
    </row>
    <row r="245" spans="1:7" ht="15.5" customHeight="1" x14ac:dyDescent="0.35">
      <c r="A245" s="9">
        <f t="shared" si="6"/>
        <v>241</v>
      </c>
      <c r="B245" s="10" t="str">
        <f>IF($A245="", "", INDEX(Data!A:A,MATCH($A245,Data!$X:$X,1)))</f>
        <v>Hagbert (2016)</v>
      </c>
      <c r="C245" s="11" t="str">
        <f>IF($A245="", "", INDEX(Data!B:B,MATCH($A245,Data!$X:$X,1)))</f>
        <v>Sustainable homes, or simply energy-efficient buildings?</v>
      </c>
      <c r="D245" s="10">
        <f>IF($A245="", "", INDEX(Data!C:C,MATCH($A245,Data!$X:$X,1)))</f>
        <v>2016</v>
      </c>
      <c r="E245" s="11" t="str">
        <f>IF($A245="","",IF(INDEX(Data!D:D,MATCH($A245,Data!$X:$X,1))="","",INDEX(Data!D:D,MATCH($A245,Data!$X:$X,1))))</f>
        <v>Environmental consideration within the Swedish construction sector can no longer be considered marginal. It is here discussed whether the same commitment is extended to facilitate deeper dimensions of sustainability in the provision of housing, beyond simply energy-efficient residential buildings? The paper presents the case of a multi-family 'green' residential area being developed in Göteborg, Sweden. An interview study with the seven housing developers building in the area provides primary empirical insights, further complemented by findings from a workshop with architects involved in the project. Conceptualizations of sustainability in housing are explored, based in discourses among these market actors. Issues identified in the inductive data analysis relate to the ambitions set and measures taken in new 'green' building, as well as market perceptions of housing standards, lifestyles and household configurations that are reproduced in the built environment. The paper shows that interpretations of sustainability in market-led housing development do not radically challenge the normative and resource intense contemporary ideals surrounding the urban home and that the realization of goals undertaken in the case of Kvillebäcken is generally dependent on economic considerations and market assessments. In conclusion, the paper emphasizes the need to formulate an integrative approach to more holistic sustainable residential environments.</v>
      </c>
      <c r="F245" s="11" t="str">
        <f>IF($A245="","",IF(INDEX(Data!E:E,MATCH($A245,Data!$X:$X,1))="","",INDEX(Data!E:E,MATCH($A245,Data!$X:$X,1))))</f>
        <v>https://search.proquest.com/docview/1771680210?accountid=14511 https://ucl-new-primo.hosted.exlibrisgroup.com/openurl/UCL/UCL_VU2?url_ver=Z39.88-2004&amp;rft_val_fmt=info:ofi/fmt:kev:mtx:journal&amp;genre=article&amp;sid=ProQ:ProQ%3Aabiglobal&amp;atitle=Sustainable+homes%2C+or+simply+energy-efficient+buildings%3F&amp;title=Journal+of+Housing+and+the+Built+Environment&amp;issn=15664910&amp;date=2016-03-01&amp;volume=31&amp;issue=1&amp;spage=1&amp;au=Hagbert%2C+Pernilla%3BFemen%C3%ADas%2C+Paula&amp;isbn=&amp;jtitle=Journal+of+Housing+and+the+Built</v>
      </c>
      <c r="G245" s="36" t="e">
        <f t="shared" si="7"/>
        <v>#VALUE!</v>
      </c>
    </row>
    <row r="246" spans="1:7" ht="15.5" customHeight="1" x14ac:dyDescent="0.35">
      <c r="A246" s="9">
        <f t="shared" si="6"/>
        <v>242</v>
      </c>
      <c r="B246" s="10" t="str">
        <f>IF($A246="", "", INDEX(Data!A:A,MATCH($A246,Data!$X:$X,1)))</f>
        <v>Hammons (2008)</v>
      </c>
      <c r="C246" s="11" t="str">
        <f>IF($A246="", "", INDEX(Data!B:B,MATCH($A246,Data!$X:$X,1)))</f>
        <v>Integrating renewable energy sources into European grids</v>
      </c>
      <c r="D246" s="10">
        <f>IF($A246="", "", INDEX(Data!C:C,MATCH($A246,Data!$X:$X,1)))</f>
        <v>2008</v>
      </c>
      <c r="E246" s="11" t="str">
        <f>IF($A246="","",IF(INDEX(Data!D:D,MATCH($A246,Data!$X:$X,1))="","",INDEX(Data!D:D,MATCH($A246,Data!$X:$X,1))))</f>
        <v>This paper examines the integration of new sources of renewable energy into the power systems in Europe-challenges and possible solutions, application of wind power prediction tools for power system operation, new tasks that create new solutions for communication in distribution systems, wind power in Greece, integration of dispersed generation in Denmark, wind power in The Netherlands, EdF and distributed energy resources in France, and new renewable sources in Italy. The paper also examines the European Commission Technology Platform's vision paper on Electricity Networks of the Future that was published in January 2006. In this respect, drivers towards Smart Grids, Grids today, and key challenges for Smart Grids of the Future are critically assessed. 2008 Elsevier Ltd. All rights reserved.</v>
      </c>
      <c r="F246" s="11" t="str">
        <f>IF($A246="","",IF(INDEX(Data!E:E,MATCH($A246,Data!$X:$X,1))="","",INDEX(Data!E:E,MATCH($A246,Data!$X:$X,1))))</f>
        <v>http://dx.doi.org/10.1016/j.ijepes.2008.04.010</v>
      </c>
      <c r="G246" s="36" t="str">
        <f t="shared" si="7"/>
        <v>http://dx.doi.org/10.1016/j.ijepes.2008.04.010</v>
      </c>
    </row>
    <row r="247" spans="1:7" ht="15.5" customHeight="1" x14ac:dyDescent="0.35">
      <c r="A247" s="9">
        <f t="shared" si="6"/>
        <v>243</v>
      </c>
      <c r="B247" s="10" t="str">
        <f>IF($A247="", "", INDEX(Data!A:A,MATCH($A247,Data!$X:$X,1)))</f>
        <v>Hans (2013)</v>
      </c>
      <c r="C247" s="11" t="str">
        <f>IF($A247="", "", INDEX(Data!B:B,MATCH($A247,Data!$X:$X,1)))</f>
        <v>Smart metering using application-tailored networks</v>
      </c>
      <c r="D247" s="10">
        <f>IF($A247="", "", INDEX(Data!C:C,MATCH($A247,Data!$X:$X,1)))</f>
        <v>2013</v>
      </c>
      <c r="E247" s="11" t="str">
        <f>IF($A247="","",IF(INDEX(Data!D:D,MATCH($A247,Data!$X:$X,1))="","",INDEX(Data!D:D,MATCH($A247,Data!$X:$X,1))))</f>
        <v/>
      </c>
      <c r="F247" s="11" t="str">
        <f>IF($A247="","",IF(INDEX(Data!E:E,MATCH($A247,Data!$X:$X,1))="","",INDEX(Data!E:E,MATCH($A247,Data!$X:$X,1))))</f>
        <v/>
      </c>
      <c r="G247" s="36" t="str">
        <f t="shared" si="7"/>
        <v/>
      </c>
    </row>
    <row r="248" spans="1:7" ht="15.5" customHeight="1" x14ac:dyDescent="0.35">
      <c r="A248" s="9">
        <f t="shared" si="6"/>
        <v>244</v>
      </c>
      <c r="B248" s="10" t="str">
        <f>IF($A248="", "", INDEX(Data!A:A,MATCH($A248,Data!$X:$X,1)))</f>
        <v>Hansen (2017)</v>
      </c>
      <c r="C248" s="11" t="str">
        <f>IF($A248="", "", INDEX(Data!B:B,MATCH($A248,Data!$X:$X,1)))</f>
        <v>Prosumers and smart grid technologies in Denmark: developing user competences in smart grid households</v>
      </c>
      <c r="D248" s="10">
        <f>IF($A248="", "", INDEX(Data!C:C,MATCH($A248,Data!$X:$X,1)))</f>
        <v>2017</v>
      </c>
      <c r="E248" s="11" t="str">
        <f>IF($A248="","",IF(INDEX(Data!D:D,MATCH($A248,Data!$X:$X,1))="","",INDEX(Data!D:D,MATCH($A248,Data!$X:$X,1))))</f>
        <v>This paper explores and describes residents experiences from a smart grid project that involved 20 households in a rural area in Denmark and ran from 2014 to 2015. The study is based on qualitative data from the participating households, collected 6, 12 and 18months after the start of the intervention. Drawing on theories of social practice and the three intertwined elements of a practice: competences, images and materials, the paper contributes with an in-depth analysis of a complex intervention, focusing on how the participants changed energy practices as a result of the installed smart grid technologies. Long-term studies on such comprehensive energy interventions and derived changes in domestic energy practices are exceptional. The results show that people relate to their natural environment in new ways and construct new practices according to the movements of the sun; that they gradually become skilled practitioners and prosumers; and that they also increase consumption and develop expectations towards the energy company, requesting better dialogue on energy consumption and control. The paper concludes with reflections and suggestions on how findings may be relevant to policy and research in the area. 2017, Springer Science+Business Media Dordrecht.</v>
      </c>
      <c r="F248" s="11" t="str">
        <f>IF($A248="","",IF(INDEX(Data!E:E,MATCH($A248,Data!$X:$X,1))="","",INDEX(Data!E:E,MATCH($A248,Data!$X:$X,1))))</f>
        <v>http://dx.doi.org/10.1007/s12053-017-9514-7</v>
      </c>
      <c r="G248" s="36" t="str">
        <f t="shared" si="7"/>
        <v>http://dx.doi.org/10.1007/s12053-017-9514-7</v>
      </c>
    </row>
    <row r="249" spans="1:7" ht="15.5" customHeight="1" x14ac:dyDescent="0.35">
      <c r="A249" s="9">
        <f t="shared" si="6"/>
        <v>245</v>
      </c>
      <c r="B249" s="10" t="str">
        <f>IF($A249="", "", INDEX(Data!A:A,MATCH($A249,Data!$X:$X,1)))</f>
        <v>Hansen (2017)</v>
      </c>
      <c r="C249" s="11" t="str">
        <f>IF($A249="", "", INDEX(Data!B:B,MATCH($A249,Data!$X:$X,1)))</f>
        <v>Security analysis of an advanced metering infrastructure</v>
      </c>
      <c r="D249" s="10">
        <f>IF($A249="", "", INDEX(Data!C:C,MATCH($A249,Data!$X:$X,1)))</f>
        <v>2017</v>
      </c>
      <c r="E249" s="11" t="str">
        <f>IF($A249="","",IF(INDEX(Data!D:D,MATCH($A249,Data!$X:$X,1))="","",INDEX(Data!D:D,MATCH($A249,Data!$X:$X,1))))</f>
        <v>An advanced metering infrastructure is an integrated system of smart meters, communications networks and data management systems designed to support the safe, efficient and reliable distribution of electricity while providing advanced functionality to energy customers. Unfortunately, sophisticated cyber attacks on advanced metering infrastructures are a clear and present danger. The most devastating scenario involves a computer worm that traverses advanced metering infrastructures and permanently disables millions of smart meters.This paper presents a security analysis of an advanced metering infrastructure comprising more than one million smart meters, 100+ data collectors and two meter data management systems. Specifically, it provides detailed evaluations of the attack surface, targets - especially the critical data collectors - and their functionality, and possible attacks and their impacts. The systematic identification of each target and its functionality, and possible attacks and their direct impacts, are essential to understanding the security landscape as well as specifying and prioritizing mitigation efforts as part of a robust risk management program. Although this work is based on an analysis of one large advanced metering infrastructure, strong attempts have been undertaken to extract and articulate the commonalities when describing the attack surface, targets, possible attacks and their impacts. Thus, the results presented in this paper can be used as a foundation upon which the unique aspects of an advanced metering infrastructure can be added to create a robust risk management program geared for the specific deployment. [All rights reserved Elsevier].</v>
      </c>
      <c r="F249" s="11" t="str">
        <f>IF($A249="","",IF(INDEX(Data!E:E,MATCH($A249,Data!$X:$X,1))="","",INDEX(Data!E:E,MATCH($A249,Data!$X:$X,1))))</f>
        <v>http://dx.doi.org/10.1016/j.ijcip.2017.03.004</v>
      </c>
      <c r="G249" s="36" t="str">
        <f t="shared" si="7"/>
        <v>http://dx.doi.org/10.1016/j.ijcip.2017.03.004</v>
      </c>
    </row>
    <row r="250" spans="1:7" ht="15.5" customHeight="1" x14ac:dyDescent="0.35">
      <c r="A250" s="9">
        <f t="shared" si="6"/>
        <v>246</v>
      </c>
      <c r="B250" s="10" t="str">
        <f>IF($A250="", "", INDEX(Data!A:A,MATCH($A250,Data!$X:$X,1)))</f>
        <v>Hantao (2018)</v>
      </c>
      <c r="C250" s="11" t="str">
        <f>IF($A250="", "", INDEX(Data!B:B,MATCH($A250,Data!$X:$X,1)))</f>
        <v>Distributed Machine Learning on Smart-Gateway Network toward Real-Time Smart-Grid Energy Management with Behavior Cognition</v>
      </c>
      <c r="D250" s="10">
        <f>IF($A250="", "", INDEX(Data!C:C,MATCH($A250,Data!$X:$X,1)))</f>
        <v>2018</v>
      </c>
      <c r="E250" s="11" t="str">
        <f>IF($A250="","",IF(INDEX(Data!D:D,MATCH($A250,Data!$X:$X,1))="","",INDEX(Data!D:D,MATCH($A250,Data!$X:$X,1))))</f>
        <v/>
      </c>
      <c r="F250" s="11" t="str">
        <f>IF($A250="","",IF(INDEX(Data!E:E,MATCH($A250,Data!$X:$X,1))="","",INDEX(Data!E:E,MATCH($A250,Data!$X:$X,1))))</f>
        <v/>
      </c>
      <c r="G250" s="36" t="str">
        <f t="shared" si="7"/>
        <v/>
      </c>
    </row>
    <row r="251" spans="1:7" ht="15.5" customHeight="1" x14ac:dyDescent="0.35">
      <c r="A251" s="9">
        <f t="shared" si="6"/>
        <v>247</v>
      </c>
      <c r="B251" s="10" t="str">
        <f>IF($A251="", "", INDEX(Data!A:A,MATCH($A251,Data!$X:$X,1)))</f>
        <v>Haq (2018)</v>
      </c>
      <c r="C251" s="11" t="str">
        <f>IF($A251="", "", INDEX(Data!B:B,MATCH($A251,Data!$X:$X,1)))</f>
        <v>Prospects of appliance-level load monitoring in off-The-shelf energy monitors: A technical review</v>
      </c>
      <c r="D251" s="10">
        <f>IF($A251="", "", INDEX(Data!C:C,MATCH($A251,Data!$X:$X,1)))</f>
        <v>2018</v>
      </c>
      <c r="E251" s="11" t="str">
        <f>IF($A251="","",IF(INDEX(Data!D:D,MATCH($A251,Data!$X:$X,1))="","",INDEX(Data!D:D,MATCH($A251,Data!$X:$X,1))))</f>
        <v>The smart grid initiative has encouraged utility companies worldwide to roll-out new and smarter versions of energy meters. Before an extensive roll-out, which is both labor-intensive and incurs high capital costs, consumers need to be incentivised to reap the long-Term benefits of such smart meters. Off-The-shelf energy monitors (e-monitors) can provide consumers with an insight into such potential benefits. As e-monitors are owned by the consumer, the consumer has greater control over the data, which significantly reduces the privacy and data confidentiality concerns. Because only limited online technical information is available about e-monitors, we evaluate several existing e-monitors using an online technical survey directly from the vendors. Besides automated e-monitoring, the use of different off-The-shelf e-monitors can also help to demonstrate state-of-The-Art techniques such as non-intrusive load monitoring (NILM), data analytics, and the predictive maintenance of appliances. Our survey indicates a trend towards the incorporation of such state-of-The-Art capabilities, particularly the appliance-level e-monitoring and load disaggregation. We have also discussed some essential requirements to implement load disaggregation in the next generation e-monitors. In future, these intelligent e-monitoring techniques will encourage effective consumer participation in the demand-side management (DSM) programs. 2018 by the authors. Licensee MDPI, Basel, Switzerland.</v>
      </c>
      <c r="F251" s="11" t="str">
        <f>IF($A251="","",IF(INDEX(Data!E:E,MATCH($A251,Data!$X:$X,1))="","",INDEX(Data!E:E,MATCH($A251,Data!$X:$X,1))))</f>
        <v>http://dx.doi.org/10.3390/en11010189</v>
      </c>
      <c r="G251" s="36" t="str">
        <f t="shared" si="7"/>
        <v>http://dx.doi.org/10.3390/en11010189</v>
      </c>
    </row>
    <row r="252" spans="1:7" ht="15.5" customHeight="1" x14ac:dyDescent="0.35">
      <c r="A252" s="9">
        <f t="shared" si="6"/>
        <v>248</v>
      </c>
      <c r="B252" s="10" t="str">
        <f>IF($A252="", "", INDEX(Data!A:A,MATCH($A252,Data!$X:$X,1)))</f>
        <v>Hargreaves (2010)</v>
      </c>
      <c r="C252" s="11" t="str">
        <f>IF($A252="", "", INDEX(Data!B:B,MATCH($A252,Data!$X:$X,1)))</f>
        <v>Making energy visible: A qualitative field study of how householders interact with feedback from smart energy monitors</v>
      </c>
      <c r="D252" s="10">
        <f>IF($A252="", "", INDEX(Data!C:C,MATCH($A252,Data!$X:$X,1)))</f>
        <v>2010</v>
      </c>
      <c r="E252" s="11" t="str">
        <f>IF($A252="","",IF(INDEX(Data!D:D,MATCH($A252,Data!$X:$X,1))="","",INDEX(Data!D:D,MATCH($A252,Data!$X:$X,1))))</f>
        <v>This paper explores how UK householders interacted with feedback on their domestic energy consumption in a field trial of real-time displays or smart energy monitors. After examining relevant bodies of literature on the effects of energy feedback on consumption behaviour, and on the complex role of energy and appliances within household moral economies, the paper draws on qualitative evidence from interviews with 15 UK householders trialling smart energy monitors of differing levels of sophistication. It focuses specifically on householder motivations for acquiring the monitors, how the monitors have been used, how feedback has changed consumption behaviour, and the limitations to further behavioural change the householders experienced. The paper concludes by identifying significant implications for future research and policy in this area. [PUBLICATION ABSTRACT]</v>
      </c>
      <c r="F252" s="11" t="str">
        <f>IF($A252="","",IF(INDEX(Data!E:E,MATCH($A252,Data!$X:$X,1))="","",INDEX(Data!E:E,MATCH($A252,Data!$X:$X,1))))</f>
        <v>https://search.proquest.com/docview/755215390?accountid=14511 https://ucl-new-primo.hosted.exlibrisgroup.com/openurl/UCL/UCL_VU2?url_ver=Z39.88-2004&amp;rft_val_fmt=info:ofi/fmt:kev:mtx:journal&amp;genre=article&amp;sid=ProQ:ProQ%3Aibss&amp;atitle=Making+energy+visible%3A+A+qualitative+field+study+of+how+householders+interact+with+feedback+from+smart+energy+monitors&amp;title=Energy+Policy&amp;issn=03014215&amp;date=2010-10-01&amp;volume=38&amp;issue=10&amp;spage=6111&amp;au=Hargreaves%2C+Tom%3BNye%2C+Michael%3BBurgess%2C+Jacquelin&amp;isbn=</v>
      </c>
      <c r="G252" s="36" t="e">
        <f t="shared" si="7"/>
        <v>#VALUE!</v>
      </c>
    </row>
    <row r="253" spans="1:7" ht="15.5" customHeight="1" x14ac:dyDescent="0.35">
      <c r="A253" s="9">
        <f t="shared" si="6"/>
        <v>249</v>
      </c>
      <c r="B253" s="10" t="str">
        <f>IF($A253="", "", INDEX(Data!A:A,MATCH($A253,Data!$X:$X,1)))</f>
        <v>Hargreaves (2013)</v>
      </c>
      <c r="C253" s="11" t="str">
        <f>IF($A253="", "", INDEX(Data!B:B,MATCH($A253,Data!$X:$X,1)))</f>
        <v>Keeping energy visible? Exploring how householders interact with feedback from smart energy monitors in the longer term</v>
      </c>
      <c r="D253" s="10">
        <f>IF($A253="", "", INDEX(Data!C:C,MATCH($A253,Data!$X:$X,1)))</f>
        <v>2013</v>
      </c>
      <c r="E253" s="11" t="str">
        <f>IF($A253="","",IF(INDEX(Data!D:D,MATCH($A253,Data!$X:$X,1))="","",INDEX(Data!D:D,MATCH($A253,Data!$X:$X,1))))</f>
        <v>This paper reports on how, over a 12-month period, UK householders interacted with feedback on their domestic electricity consumption in a field trial of real time displays or smart energy monitors. Drawing on the findings of 11 follow-up qualitative interviews with householders involved in a 'Visible Energy Trial', the paper suggests that: (i) over time, smart energy monitors gradually become 'backgrounded' within normal household routines and practices; (ii) the monitors do increase householders' knowledge of and confidence about the amount of electricity they consume; (iii) but, beyond a certain level and for a wide variety of reasons, the monitors do not necessarily encourage or motivate householders to reduce their levels of consumption; and (iv) once equipped with new knowledge and expertise about their levels of electricity consumption, household practices may become harder to change as householders realise the limits to their energy saving potential and become frustrated by the absence of wider policy and market support. The paper concludes by reflecting on the policy and research implications of these findings in relation to future transition pathways to a low-carbon economy. [PUBLICATION ABSTRACT]</v>
      </c>
      <c r="F253" s="11" t="str">
        <f>IF($A253="","",IF(INDEX(Data!E:E,MATCH($A253,Data!$X:$X,1))="","",INDEX(Data!E:E,MATCH($A253,Data!$X:$X,1))))</f>
        <v>https://search.proquest.com/docview/1222386149?accountid=14511 https://ucl-new-primo.hosted.exlibrisgroup.com/openurl/UCL/UCL_VU2?url_ver=Z39.88-2004&amp;rft_val_fmt=info:ofi/fmt:kev:mtx:journal&amp;genre=article&amp;sid=ProQ:ProQ%3Aibss&amp;atitle=Keeping+energy+visible%3F+Exploring+how+householders+interact+with+feedback+from+smart+energy+monitors+in+the+longer+term&amp;title=Energy+Policy&amp;issn=03014215&amp;date=2013-01-01&amp;volume=52&amp;issue=&amp;spage=126&amp;au=Hargreaves%2C+Tom%3BNye%2C+Michael%3BBurgess%2C+Jacquelin&amp;isbn=&amp;</v>
      </c>
      <c r="G253" s="36" t="e">
        <f t="shared" si="7"/>
        <v>#VALUE!</v>
      </c>
    </row>
    <row r="254" spans="1:7" ht="15.5" customHeight="1" x14ac:dyDescent="0.35">
      <c r="A254" s="9">
        <f t="shared" si="6"/>
        <v>250</v>
      </c>
      <c r="B254" s="10" t="str">
        <f>IF($A254="", "", INDEX(Data!A:A,MATCH($A254,Data!$X:$X,1)))</f>
        <v>Haroon (2017)</v>
      </c>
      <c r="C254" s="11" t="str">
        <f>IF($A254="", "", INDEX(Data!B:B,MATCH($A254,Data!$X:$X,1)))</f>
        <v>Want to reduce energy consumption?: don't depend on the consumers!</v>
      </c>
      <c r="D254" s="10">
        <f>IF($A254="", "", INDEX(Data!C:C,MATCH($A254,Data!$X:$X,1)))</f>
        <v>2017</v>
      </c>
      <c r="E254" s="11" t="str">
        <f>IF($A254="","",IF(INDEX(Data!D:D,MATCH($A254,Data!$X:$X,1))="","",INDEX(Data!D:D,MATCH($A254,Data!$X:$X,1))))</f>
        <v/>
      </c>
      <c r="F254" s="11" t="str">
        <f>IF($A254="","",IF(INDEX(Data!E:E,MATCH($A254,Data!$X:$X,1))="","",INDEX(Data!E:E,MATCH($A254,Data!$X:$X,1))))</f>
        <v/>
      </c>
      <c r="G254" s="36" t="str">
        <f t="shared" si="7"/>
        <v/>
      </c>
    </row>
    <row r="255" spans="1:7" ht="15.5" customHeight="1" x14ac:dyDescent="0.35">
      <c r="A255" s="9">
        <f t="shared" si="6"/>
        <v>251</v>
      </c>
      <c r="B255" s="10" t="str">
        <f>IF($A255="", "", INDEX(Data!A:A,MATCH($A255,Data!$X:$X,1)))</f>
        <v>Hatziargyriou (2011)</v>
      </c>
      <c r="C255" s="11" t="str">
        <f>IF($A255="", "", INDEX(Data!B:B,MATCH($A255,Data!$X:$X,1)))</f>
        <v>Special issue on microgrids and energy management</v>
      </c>
      <c r="D255" s="10">
        <f>IF($A255="", "", INDEX(Data!C:C,MATCH($A255,Data!$X:$X,1)))</f>
        <v>2011</v>
      </c>
      <c r="E255" s="11" t="str">
        <f>IF($A255="","",IF(INDEX(Data!D:D,MATCH($A255,Data!$X:$X,1))="","",INDEX(Data!D:D,MATCH($A255,Data!$X:$X,1))))</f>
        <v/>
      </c>
      <c r="F255" s="11" t="str">
        <f>IF($A255="","",IF(INDEX(Data!E:E,MATCH($A255,Data!$X:$X,1))="","",INDEX(Data!E:E,MATCH($A255,Data!$X:$X,1))))</f>
        <v>http://dx.doi.org/10.1002/etep.538</v>
      </c>
      <c r="G255" s="36" t="str">
        <f t="shared" si="7"/>
        <v>http://dx.doi.org/10.1002/etep.538</v>
      </c>
    </row>
    <row r="256" spans="1:7" ht="15.5" customHeight="1" x14ac:dyDescent="0.35">
      <c r="A256" s="9">
        <f t="shared" si="6"/>
        <v>252</v>
      </c>
      <c r="B256" s="10" t="str">
        <f>IF($A256="", "", INDEX(Data!A:A,MATCH($A256,Data!$X:$X,1)))</f>
        <v>Heiskanen (2018)</v>
      </c>
      <c r="C256" s="11" t="str">
        <f>IF($A256="", "", INDEX(Data!B:B,MATCH($A256,Data!$X:$X,1)))</f>
        <v>Designing Real-World Laboratories for the Reduction of Residential Energy Use: Articulating Theories of Change</v>
      </c>
      <c r="D256" s="10">
        <f>IF($A256="", "", INDEX(Data!C:C,MATCH($A256,Data!$X:$X,1)))</f>
        <v>2018</v>
      </c>
      <c r="E256" s="11" t="str">
        <f>IF($A256="","",IF(INDEX(Data!D:D,MATCH($A256,Data!$X:$X,1))="","",INDEX(Data!D:D,MATCH($A256,Data!$X:$X,1))))</f>
        <v>Reducing residential energy use and carbon dioxide emissions is a policy concern across Europe. One of the approaches to address this problem, real-world laboratories (RwLs), has recently gained prominence as a means to generate both sustainability change and social knowledge. Yet RwLs are context-bound, and transferability is an issue for scaling up change. Drawing on Realistic Evaluation (RE) and Theories of Change (T°C), this paper analyses researchers' and practitioners' views on the role of contexts and change mechanisms in the outcomes of interventions targeting residential energy use. The results show that extracting the underlying logic of RwL designs could help to identify where and when these designs are likely to be transferrable. This contribution has implications for the design of future RwLs, given that RwLs have until now rarely articulated their T°C.</v>
      </c>
      <c r="F256" s="11" t="str">
        <f>IF($A256="","",IF(INDEX(Data!E:E,MATCH($A256,Data!$X:$X,1))="","",INDEX(Data!E:E,MATCH($A256,Data!$X:$X,1))))</f>
        <v>https://search.proquest.com/docview/2193150485?accountid=14511 https://ucl-new-primo.hosted.exlibrisgroup.com/openurl/UCL/UCL_VU2?url_ver=Z39.88-2004&amp;rft_val_fmt=info:ofi/fmt:kev:mtx:journal&amp;genre=article&amp;sid=ProQ:ProQ%3Aabiglobal&amp;atitle=Designing+Real-World+Laboratories+for+the+Reduction+of+Residential+Energy+Use%3A+Articulating+Theories+of+Change&amp;title=Gaia&amp;issn=09405550&amp;date=2018-03-01&amp;volume=27&amp;issue=1&amp;spage=60&amp;au=Heiskanen%2C+Eva%3BLaakso%2C+Senja%3BMatschoss%2C+Kaisa%3BBackhaus%2C+Julia%3</v>
      </c>
      <c r="G256" s="36" t="e">
        <f t="shared" si="7"/>
        <v>#VALUE!</v>
      </c>
    </row>
    <row r="257" spans="1:7" ht="15.5" customHeight="1" x14ac:dyDescent="0.35">
      <c r="A257" s="9">
        <f t="shared" si="6"/>
        <v>253</v>
      </c>
      <c r="B257" s="10" t="str">
        <f>IF($A257="", "", INDEX(Data!A:A,MATCH($A257,Data!$X:$X,1)))</f>
        <v>Henderson (2017)</v>
      </c>
      <c r="C257" s="11" t="str">
        <f>IF($A257="", "", INDEX(Data!B:B,MATCH($A257,Data!$X:$X,1)))</f>
        <v>Microgrid controllers: Their important role in the system</v>
      </c>
      <c r="D257" s="10">
        <f>IF($A257="", "", INDEX(Data!C:C,MATCH($A257,Data!$X:$X,1)))</f>
        <v>2017</v>
      </c>
      <c r="E257" s="11" t="str">
        <f>IF($A257="","",IF(INDEX(Data!D:D,MATCH($A257,Data!$X:$X,1))="","",INDEX(Data!D:D,MATCH($A257,Data!$X:$X,1))))</f>
        <v/>
      </c>
      <c r="F257" s="11" t="str">
        <f>IF($A257="","",IF(INDEX(Data!E:E,MATCH($A257,Data!$X:$X,1))="","",INDEX(Data!E:E,MATCH($A257,Data!$X:$X,1))))</f>
        <v>http://dx.doi.org/10.1109/MPE.2017.2691378</v>
      </c>
      <c r="G257" s="36" t="str">
        <f t="shared" si="7"/>
        <v>http://dx.doi.org/10.1109/MPE.2017.2691378</v>
      </c>
    </row>
    <row r="258" spans="1:7" ht="15.5" customHeight="1" x14ac:dyDescent="0.35">
      <c r="A258" s="9">
        <f t="shared" si="6"/>
        <v>254</v>
      </c>
      <c r="B258" s="10" t="str">
        <f>IF($A258="", "", INDEX(Data!A:A,MATCH($A258,Data!$X:$X,1)))</f>
        <v>Hendrik (2015)</v>
      </c>
      <c r="C258" s="11" t="str">
        <f>IF($A258="", "", INDEX(Data!B:B,MATCH($A258,Data!$X:$X,1)))</f>
        <v>From Smart Sensors to Smarter Solutions with Physical Analytics</v>
      </c>
      <c r="D258" s="10">
        <f>IF($A258="", "", INDEX(Data!C:C,MATCH($A258,Data!$X:$X,1)))</f>
        <v>2015</v>
      </c>
      <c r="E258" s="11" t="str">
        <f>IF($A258="","",IF(INDEX(Data!D:D,MATCH($A258,Data!$X:$X,1))="","",INDEX(Data!D:D,MATCH($A258,Data!$X:$X,1))))</f>
        <v/>
      </c>
      <c r="F258" s="11" t="str">
        <f>IF($A258="","",IF(INDEX(Data!E:E,MATCH($A258,Data!$X:$X,1))="","",INDEX(Data!E:E,MATCH($A258,Data!$X:$X,1))))</f>
        <v/>
      </c>
      <c r="G258" s="36" t="str">
        <f t="shared" si="7"/>
        <v/>
      </c>
    </row>
    <row r="259" spans="1:7" ht="15.5" customHeight="1" x14ac:dyDescent="0.35">
      <c r="A259" s="9">
        <f t="shared" si="6"/>
        <v>255</v>
      </c>
      <c r="B259" s="10" t="str">
        <f>IF($A259="", "", INDEX(Data!A:A,MATCH($A259,Data!$X:$X,1)))</f>
        <v>Hennessy (2018)</v>
      </c>
      <c r="C259" s="11" t="str">
        <f>IF($A259="", "", INDEX(Data!B:B,MATCH($A259,Data!$X:$X,1)))</f>
        <v>Towards smart thermal grids: Techno-economic feasibility of commercial heat-to-power technologies for district heating</v>
      </c>
      <c r="D259" s="10">
        <f>IF($A259="", "", INDEX(Data!C:C,MATCH($A259,Data!$X:$X,1)))</f>
        <v>2018</v>
      </c>
      <c r="E259" s="11" t="str">
        <f>IF($A259="","",IF(INDEX(Data!D:D,MATCH($A259,Data!$X:$X,1))="","",INDEX(Data!D:D,MATCH($A259,Data!$X:$X,1))))</f>
        <v>Recent improvements in low-temperature heat-to-power (LTHtP) technologies have led to an increase in efficiency at lower temperatures and lower cost. LTHtP has so far not been used in district heating. The aim of the study is to establish under what conditions the use of existing LTHtP technology is technically and economically feasible using a district heating system as the heat source. The organic Rankine cycle (ORC) is identified as the most interesting LTHtP technology, due to its high relative efficiency and the commercial availability of devices operating at temperatures in the district heating operating range. The levelised cost of electricity of several ORC devices is calculated for temperatures found in district heating, assuming a zero cost of heat. A case study from Sweden is used to calculate the levelised cost of electricity, the net present value and payback period, based on income from the electricity produced, excluding taxes. Hourly spot market electricity prices from 2017 are used, as well as forecast scenarios for 2020, 2030 and 2040. A sensitivity study tests the importance of electricity price, cost of heat and capital/installation cost. Based on the case study, the best levelised cost of electricity achieved was 26.5 EUR/MWh, with a payback period greater than 30 years. Under current Swedish market conditions, the ORC does not appear to be economically feasible for use in district heating, but the net present value and payback period may be significantly more attractive under other countries market conditions or with reduced capital costs. For a positive net present value in the Swedish market the capital cost should be reduced to 1.7 EUR/W installed, or the average electricity price should be at least 35.2 EUR/MWh, if the cost of heat is zero. The cost of heat is an important factor in these calculations and should be developed further in future work. 2018 Elsevier Ltd</v>
      </c>
      <c r="F259" s="11" t="str">
        <f>IF($A259="","",IF(INDEX(Data!E:E,MATCH($A259,Data!$X:$X,1))="","",INDEX(Data!E:E,MATCH($A259,Data!$X:$X,1))))</f>
        <v>http://dx.doi.org/10.1016/j.apenergy.2018.06.105</v>
      </c>
      <c r="G259" s="36" t="str">
        <f t="shared" si="7"/>
        <v>http://dx.doi.org/10.1016/j.apenergy.2018.06.105</v>
      </c>
    </row>
    <row r="260" spans="1:7" ht="15.5" customHeight="1" x14ac:dyDescent="0.35">
      <c r="A260" s="9">
        <f t="shared" si="6"/>
        <v>256</v>
      </c>
      <c r="B260" s="10" t="str">
        <f>IF($A260="", "", INDEX(Data!A:A,MATCH($A260,Data!$X:$X,1)))</f>
        <v>Hernandez (2012)</v>
      </c>
      <c r="C260" s="11" t="str">
        <f>IF($A260="", "", INDEX(Data!B:B,MATCH($A260,Data!$X:$X,1)))</f>
        <v>A study of the relationship between weather variables and electric power demand inside a smart grid/smart world framework</v>
      </c>
      <c r="D260" s="10">
        <f>IF($A260="", "", INDEX(Data!C:C,MATCH($A260,Data!$X:$X,1)))</f>
        <v>2012</v>
      </c>
      <c r="E260" s="11" t="str">
        <f>IF($A260="","",IF(INDEX(Data!D:D,MATCH($A260,Data!$X:$X,1))="","",INDEX(Data!D:D,MATCH($A260,Data!$X:$X,1))))</f>
        <v>One of the main challenges of today's society is the need to fulfill at the same time the two sides of the dichotomy between the growing energy demand and the need to look after the environment. Smart Grids are one of the answers: intelligent energy grids which retrieve data about the environment through extensive sensor networks and react accordingly to optimize resource consumption. In order to do this, the Smart Grids need to understand the existing relationship between energy demand and a set of relevant climatic variables. All smart "systems" (buildings, cities, homes, consumers, etc.) have the potential to employ their intelligence for self-adaptation to climate conditions. After introducing the Smart World, a global framework for the collaboration of these smart systems, this paper presents the relationship found at experimental level between a range of relevant weather variables and electric power demand patterns, presenting a case study using an agent-based system, and emphasizing the need to consider this relationship in certain Smart World (and specifically Smart Grid and microgrid) applications. 2012 by the authors; licensee MDPI, Basel, Switzerland.</v>
      </c>
      <c r="F260" s="11" t="str">
        <f>IF($A260="","",IF(INDEX(Data!E:E,MATCH($A260,Data!$X:$X,1))="","",INDEX(Data!E:E,MATCH($A260,Data!$X:$X,1))))</f>
        <v>http://dx.doi.org/10.3390/s120911571</v>
      </c>
      <c r="G260" s="36" t="str">
        <f t="shared" si="7"/>
        <v>http://dx.doi.org/10.3390/s120911571</v>
      </c>
    </row>
    <row r="261" spans="1:7" ht="15.5" customHeight="1" x14ac:dyDescent="0.35">
      <c r="A261" s="9">
        <f t="shared" si="6"/>
        <v>257</v>
      </c>
      <c r="B261" s="10" t="str">
        <f>IF($A261="", "", INDEX(Data!A:A,MATCH($A261,Data!$X:$X,1)))</f>
        <v>Hicks (2018)</v>
      </c>
      <c r="C261" s="11" t="str">
        <f>IF($A261="", "", INDEX(Data!B:B,MATCH($A261,Data!$X:$X,1)))</f>
        <v>An exploration of the boundaries of ‘community’ in community renewable energy projects: Navigating between motivations and context</v>
      </c>
      <c r="D261" s="10">
        <f>IF($A261="", "", INDEX(Data!C:C,MATCH($A261,Data!$X:$X,1)))</f>
        <v>2018</v>
      </c>
      <c r="E261" s="11" t="str">
        <f>IF($A261="","",IF(INDEX(Data!D:D,MATCH($A261,Data!$X:$X,1))="","",INDEX(Data!D:D,MATCH($A261,Data!$X:$X,1))))</f>
        <v>Community renewable energyAction researchABSTRACTA range of actors involved in energy transitions are increasingly interested in‘community renewable energy’(CRE) for a multitude of reasons.Energy Policyhas published articles exploring CRE since 2008, includingseminal pieces byWalker and Devine-Wright (2007) and Seyfang et al. (2013). CRE has proven to be a diversefield: having emerged in different contexts and having been driven by a range of motivators, it encapsulates adiversity of technological, organisational, economic and social features. Developing a working definition anddelineating what can legitimately be considered CRE is difficult given its varied forms. Drawing on interviewsand document analysis with 25 case studies, we analyse the influence of context and motivations through thedevelopment process to understand the diversity of forms that lay claim to the‘CRE’title. Rather than a singledefinition, we propose a set of conceptual tools for thinking about this nuancedfield. The tools analyse whatconstitutes‘community’RE, enabling proponents to expose the motivations and choices layered into differentenactments of CRE in policy and practice. This article contributes to developing a language and practice that canexplicitly articulate what is meant by CRE, what forms of activity are pursued and why.</v>
      </c>
      <c r="F261" s="11" t="str">
        <f>IF($A261="","",IF(INDEX(Data!E:E,MATCH($A261,Data!$X:$X,1))="","",INDEX(Data!E:E,MATCH($A261,Data!$X:$X,1))))</f>
        <v/>
      </c>
      <c r="G261" s="36" t="str">
        <f t="shared" si="7"/>
        <v/>
      </c>
    </row>
    <row r="262" spans="1:7" ht="15.5" customHeight="1" x14ac:dyDescent="0.35">
      <c r="A262" s="9">
        <f t="shared" ref="A262:A325" si="8">IF(A$4&gt;=ROW(A258), ROW(A258), "")</f>
        <v>258</v>
      </c>
      <c r="B262" s="10" t="str">
        <f>IF($A262="", "", INDEX(Data!A:A,MATCH($A262,Data!$X:$X,1)))</f>
        <v>Hiroko (2016)</v>
      </c>
      <c r="C262" s="11" t="str">
        <f>IF($A262="", "", INDEX(Data!B:B,MATCH($A262,Data!$X:$X,1)))</f>
        <v>Citizen Co-designed and Co-produced Smart City: Japanese Smart City Projects</v>
      </c>
      <c r="D262" s="10">
        <f>IF($A262="", "", INDEX(Data!C:C,MATCH($A262,Data!$X:$X,1)))</f>
        <v>2016</v>
      </c>
      <c r="E262" s="11" t="str">
        <f>IF($A262="","",IF(INDEX(Data!D:D,MATCH($A262,Data!$X:$X,1))="","",INDEX(Data!D:D,MATCH($A262,Data!$X:$X,1))))</f>
        <v/>
      </c>
      <c r="F262" s="11" t="str">
        <f>IF($A262="","",IF(INDEX(Data!E:E,MATCH($A262,Data!$X:$X,1))="","",INDEX(Data!E:E,MATCH($A262,Data!$X:$X,1))))</f>
        <v/>
      </c>
      <c r="G262" s="36" t="str">
        <f t="shared" ref="G262:G325" si="9">HYPERLINK(F262)</f>
        <v/>
      </c>
    </row>
    <row r="263" spans="1:7" ht="15.5" customHeight="1" x14ac:dyDescent="0.35">
      <c r="A263" s="9">
        <f t="shared" si="8"/>
        <v>259</v>
      </c>
      <c r="B263" s="10" t="str">
        <f>IF($A263="", "", INDEX(Data!A:A,MATCH($A263,Data!$X:$X,1)))</f>
        <v>Holger (2018)</v>
      </c>
      <c r="C263" s="11" t="str">
        <f>IF($A263="", "", INDEX(Data!B:B,MATCH($A263,Data!$X:$X,1)))</f>
        <v>On the Tradeoff between Energy Data Aggregation and Clustering Quality</v>
      </c>
      <c r="D263" s="10">
        <f>IF($A263="", "", INDEX(Data!C:C,MATCH($A263,Data!$X:$X,1)))</f>
        <v>2018</v>
      </c>
      <c r="E263" s="11" t="str">
        <f>IF($A263="","",IF(INDEX(Data!D:D,MATCH($A263,Data!$X:$X,1))="","",INDEX(Data!D:D,MATCH($A263,Data!$X:$X,1))))</f>
        <v/>
      </c>
      <c r="F263" s="11" t="str">
        <f>IF($A263="","",IF(INDEX(Data!E:E,MATCH($A263,Data!$X:$X,1))="","",INDEX(Data!E:E,MATCH($A263,Data!$X:$X,1))))</f>
        <v/>
      </c>
      <c r="G263" s="36" t="str">
        <f t="shared" si="9"/>
        <v/>
      </c>
    </row>
    <row r="264" spans="1:7" ht="15.5" customHeight="1" x14ac:dyDescent="0.35">
      <c r="A264" s="9">
        <f t="shared" si="8"/>
        <v>260</v>
      </c>
      <c r="B264" s="10" t="str">
        <f>IF($A264="", "", INDEX(Data!A:A,MATCH($A264,Data!$X:$X,1)))</f>
        <v>Holland-Cunz (2018)</v>
      </c>
      <c r="C264" s="11" t="str">
        <f>IF($A264="", "", INDEX(Data!B:B,MATCH($A264,Data!$X:$X,1)))</f>
        <v>Redox flow batteries—Concepts and chemistries for cost-effective energy storage</v>
      </c>
      <c r="D264" s="10">
        <f>IF($A264="", "", INDEX(Data!C:C,MATCH($A264,Data!$X:$X,1)))</f>
        <v>2018</v>
      </c>
      <c r="E264" s="11" t="str">
        <f>IF($A264="","",IF(INDEX(Data!D:D,MATCH($A264,Data!$X:$X,1))="","",INDEX(Data!D:D,MATCH($A264,Data!$X:$X,1))))</f>
        <v>Electrochemical energy storage is one of the few options to store the energy from intermittent renewable energy sources like wind and solar. Redox flow batteries (RFBs) are such an energy storage system, which has favorable features over other battery technologies, e.g. solid state batteries, due to their inherent safety and the independent scaling of energy and power content. However, because of their low energy-density, low power-density, and the cost of components such as redox species and membranes, commercialised RFB systems like the all-vanadium chemistry cannot make full use of the inherent advantages over other systems. In principle, there are three pathways to improve RFBs and to make them viable for large scale application: First, to employ electrolytes with higher energy density. This goal can be achieved by increasing the concentration of redox species, employing redox species that store more than one electron or by increasing the cell voltage. Second, to enhance the power output of the battery cells by using high kinetic redox species, increasing the cell voltage, implementing novel cell designs or membranes with lower resistance. The first two means reduce the electrode surface area needed to supply a certain power output, thereby bringing down costs for expensive components such as membranes. Third, to reduce the costs of single or multiple components such as redox species or membranes. To achieve these objectives it is necessary to develop new battery chemistries and cell configurations. In this review, a comparison of promising cell chemistries is focused on, be they all-liquid, slurries or hybrids combining liquid, gas and solid phases. The aim is to elucidate which redox-system is most favorable in terms of energy-density, power-density and capital cost. Besides, the choice of solvent and the selection of an inorganic or organic redox couples with the entailing consequences are discussed.</v>
      </c>
      <c r="F264" s="11" t="str">
        <f>IF($A264="","",IF(INDEX(Data!E:E,MATCH($A264,Data!$X:$X,1))="","",INDEX(Data!E:E,MATCH($A264,Data!$X:$X,1))))</f>
        <v>https://search.proquest.com/docview/2021759297?accountid=14511 https://ucl-new-primo.hosted.exlibrisgroup.com/openurl/UCL/UCL_VU2?url_ver=Z39.88-2004&amp;rft_val_fmt=info:ofi/fmt:kev:mtx:journal&amp;genre=article&amp;sid=ProQ:ProQ%3Aabiglobal&amp;atitle=Redox+flow+batteries%E2%80%94Concepts+and+chemistries+for+cost-effective+energy+storage&amp;title=Frontiers+in+Energy&amp;issn=20951701&amp;date=2018-06-01&amp;volume=12&amp;issue=2&amp;spage=198&amp;au=Holland-Cunz%2C+Matth%C3%A4a+Verena%3BCording%2C+Faye%3BFriedl%2C+Jochen%3BStimming%2C</v>
      </c>
      <c r="G264" s="36" t="e">
        <f t="shared" si="9"/>
        <v>#VALUE!</v>
      </c>
    </row>
    <row r="265" spans="1:7" ht="15.5" customHeight="1" x14ac:dyDescent="0.35">
      <c r="A265" s="9">
        <f t="shared" si="8"/>
        <v>261</v>
      </c>
      <c r="B265" s="10" t="str">
        <f>IF($A265="", "", INDEX(Data!A:A,MATCH($A265,Data!$X:$X,1)))</f>
        <v>Hongbin (2019)</v>
      </c>
      <c r="C265" s="11" t="str">
        <f>IF($A265="", "", INDEX(Data!B:B,MATCH($A265,Data!$X:$X,1)))</f>
        <v>Review of Challenges and Research Opportunities for Voltage Control in Smart Grids</v>
      </c>
      <c r="D265" s="10">
        <f>IF($A265="", "", INDEX(Data!C:C,MATCH($A265,Data!$X:$X,1)))</f>
        <v>2019</v>
      </c>
      <c r="E265" s="11" t="str">
        <f>IF($A265="","",IF(INDEX(Data!D:D,MATCH($A265,Data!$X:$X,1))="","",INDEX(Data!D:D,MATCH($A265,Data!$X:$X,1))))</f>
        <v>In this paper, we review the emerging challenges and research opportunities for voltage control in smart grids. For transmission grids, the voltage control for accommodating wind and solar power, fault-induced delayed voltage recovery, and measurement-based Thevenin equivalent for voltage stability analysis are reviewed. For distribution grids, the impact of high penetration of distributed energy resources is analyzed, typical control strategies are reviewed, and the challenges for local inverter Volt-Var control is discussed. In addition, the motivation, state-of-the-art, and future directions of the coordination of transmission system operators (TSO) and distribution system operators (DSO) are also thoroughly discussed.</v>
      </c>
      <c r="F265" s="11" t="str">
        <f>IF($A265="","",IF(INDEX(Data!E:E,MATCH($A265,Data!$X:$X,1))="","",INDEX(Data!E:E,MATCH($A265,Data!$X:$X,1))))</f>
        <v>http://dx.doi.org/10.1109/TPWRS.2019.2897948</v>
      </c>
      <c r="G265" s="36" t="str">
        <f t="shared" si="9"/>
        <v>http://dx.doi.org/10.1109/TPWRS.2019.2897948</v>
      </c>
    </row>
    <row r="266" spans="1:7" ht="15.5" customHeight="1" x14ac:dyDescent="0.35">
      <c r="A266" s="9">
        <f t="shared" si="8"/>
        <v>262</v>
      </c>
      <c r="B266" s="10" t="str">
        <f>IF($A266="", "", INDEX(Data!A:A,MATCH($A266,Data!$X:$X,1)))</f>
        <v>Hooimeijer (2016)</v>
      </c>
      <c r="C266" s="11" t="str">
        <f>IF($A266="", "", INDEX(Data!B:B,MATCH($A266,Data!$X:$X,1)))</f>
        <v>Successful development of decentralised district heating: Application of a theoretical framework</v>
      </c>
      <c r="D266" s="10">
        <f>IF($A266="", "", INDEX(Data!C:C,MATCH($A266,Data!$X:$X,1)))</f>
        <v>2016</v>
      </c>
      <c r="E266" s="11" t="str">
        <f>IF($A266="","",IF(INDEX(Data!D:D,MATCH($A266,Data!$X:$X,1))="","",INDEX(Data!D:D,MATCH($A266,Data!$X:$X,1))))</f>
        <v>One of the most important goals for energy transition is to reduce CO2 by turning to renewable energy, such as solar and wind energy. However, the production of renewable energy is not always an integral part of the energy system. Instead, it may have a decentralized basis, even up to the household level. In the Netherlands, this decentralizing trend coincides with developments in/of spatial planning, in which case the government is retreating to stimulate private and business development. Thus, a new kind of arrangement is emerging in the Netherlands, the so-called organic urban development, in which bottom-up trends meet top-down developments. This paper looks into such organic arrangements, especially those designed for district heating, to get a better understanding of the relationship between the energy sector and spatial planning. The main question of this paper is: How and under what conditions can district heating get a more important role in local energy systems in the Dutch context? Based on an extensive literature study on the international best practices of bottom-up energy initiatives, and two theoretical concepts – institutional theory and technical entrepreneurship – we build a theoretical framework for the organic development of urban energy projects that is then applied in two Dutch cases: the municipal heating company of Rotterdam (top-down) and the privately-owned district heating in Lanxmeer, Culemborg (bottom-up). The results of the study comprise of a practical and scientific contribution. First is a useful framework that makes the iterative and complex character of urban development processes clear and shows how urban energy projects can be successful taken into this process. Second, the study identifies a new important tactic as part of institutional theory: utilization, which represents the linking of existing physical and governance conditions to new urban energy projects. © 2016, Journal of Settlements and Spatial Planning. All rights reserved.</v>
      </c>
      <c r="F266" s="11" t="str">
        <f>IF($A266="","",IF(INDEX(Data!E:E,MATCH($A266,Data!$X:$X,1))="","",INDEX(Data!E:E,MATCH($A266,Data!$X:$X,1))))</f>
        <v>https://www.scopus.com/inward/record.uri?eid=2-s2.0-84958742349&amp;partnerID=40&amp;md5=8739074ac1d9e8ffacc7c9381a97283a</v>
      </c>
      <c r="G266" s="36" t="str">
        <f t="shared" si="9"/>
        <v>https://www.scopus.com/inward/record.uri?eid=2-s2.0-84958742349&amp;partnerID=40&amp;md5=8739074ac1d9e8ffacc7c9381a97283a</v>
      </c>
    </row>
    <row r="267" spans="1:7" ht="15.5" customHeight="1" x14ac:dyDescent="0.35">
      <c r="A267" s="9">
        <f t="shared" si="8"/>
        <v>263</v>
      </c>
      <c r="B267" s="10" t="str">
        <f>IF($A267="", "", INDEX(Data!A:A,MATCH($A267,Data!$X:$X,1)))</f>
        <v>Hope-Morley (2017)</v>
      </c>
      <c r="C267" s="11" t="str">
        <f>IF($A267="", "", INDEX(Data!B:B,MATCH($A267,Data!$X:$X,1)))</f>
        <v>UK Renewable Hydrogen Hub (UKRHH). Techno-economic and environmental assessment for Innovate UK project . FINAL REPORT</v>
      </c>
      <c r="D267" s="10">
        <f>IF($A267="", "", INDEX(Data!C:C,MATCH($A267,Data!$X:$X,1)))</f>
        <v>2017</v>
      </c>
      <c r="E267" s="11" t="str">
        <f>IF($A267="","",IF(INDEX(Data!D:D,MATCH($A267,Data!$X:$X,1))="","",INDEX(Data!D:D,MATCH($A267,Data!$X:$X,1))))</f>
        <v>1 Executive summary The UK Renewable Hydrogen Hub (UKRHH) project has successfully demonstrated 10 state-of-the-art Van Hool A330 fuel cell buses (the largest FC bus deployment in Europe to date) and a dedicated 300kg/day hydrogen refuelling station (HRS), operated by BOC to dispense ‘green’ hydrogen to the buses on a daily basis. The HRS includes an array of three grid connected alkaline water electrolysers to generate hydrogen fuel on-site – Europe’s largest transport related electrolyser facility to date. Technical assessment In the first year of full operation (between June 2015 and May 2016), Stagecoach and First Group operated the fuel cell buses on commercial routes in Aberdeen, exceeding the target mileage by achieving 487,000 km. After a 3.5-month teething period, average bus availability reached 75%. A number of component failure issues caused long periods of unavailability due to lengthy diagnostics and spare part deliveries, both of which are common for emerging technologies. Efforts to improve spare parts supply chain are in place with the recent decision to house a larger spare part stock in Aberdeen. The fleet have shown an average fuel consumption of 10.3 kg-H2/100km which is higher than the &lt;10kg-H2/100km target but Van Hool, the bus supplier, are in the process of implementing an improved strategy for heating the cabin which is expected to improve fuel consumption. The hydrogen refuelling station, with an installed capacity of 300 kg/day, achieved 99.9% availability since 2015 with only very short periods of downtime caused by tripping components. This is a significant improvement on existing European stations, e.g. in the CHIC project average stations was 97%. The refuelling equipment enabled refills to be completed in 12 minutes. Taking into account that buses in this project had to travel to the HRS from their depots for refuelling, and therefore refuelled every other day, this refuelling time is consistent with bus operators’ requirements for daily refills needing lasting under 10 minutes. The hydrogen production system consistently met the required demand from the buses, with over 74 tonnes of hydrogen produced between July 2015 and October 2016. The electrolyser array was operated under a range of load factors, in part due to variable hydrogen demand caused by periodic low bus availability but also due to the artificial grid environments created to simulate participation in grid balancing services or connection to a renewable generator. The impact of variable load factor on hydrogen production efficiency has been difficult to measure due to unreliable data, which partners hope to rectify in the remaining years of the demonstration activity. Importantly, the electrolysers responded rapidly to ramp-up signals, illustrating the technology’s capability to act as a flexible load and adsorb excess power to meet balancing market requirements or variable load from to renewable generation. Economic assessment Contracts for the UKRHH project were established in 2013. The total cost of ownership (TCO) for owning and operating the Van Hool A330 fuel cell buses in Aberdeen with supporting infrastructure is £267,000 per year per bus (150% premium compared to the incumbent diesel ICE technology) where bus capital costs make up the largest component, representing 35% of the TCO.</v>
      </c>
      <c r="F267" s="11" t="str">
        <f>IF($A267="","",IF(INDEX(Data!E:E,MATCH($A267,Data!$X:$X,1))="","",INDEX(Data!E:E,MATCH($A267,Data!$X:$X,1))))</f>
        <v/>
      </c>
      <c r="G267" s="36" t="str">
        <f t="shared" si="9"/>
        <v/>
      </c>
    </row>
    <row r="268" spans="1:7" ht="15.5" customHeight="1" x14ac:dyDescent="0.35">
      <c r="A268" s="9">
        <f t="shared" si="8"/>
        <v>264</v>
      </c>
      <c r="B268" s="10" t="str">
        <f>IF($A268="", "", INDEX(Data!A:A,MATCH($A268,Data!$X:$X,1)))</f>
        <v>Hoppe (2015)</v>
      </c>
      <c r="C268" s="11" t="str">
        <f>IF($A268="", "", INDEX(Data!B:B,MATCH($A268,Data!$X:$X,1)))</f>
        <v>Local governments supporting local energy initiatives: Lessons from the best practices of Saerbeck (Germany) and Lochem (The Netherlands)</v>
      </c>
      <c r="D268" s="10">
        <f>IF($A268="", "", INDEX(Data!C:C,MATCH($A268,Data!$X:$X,1)))</f>
        <v>2015</v>
      </c>
      <c r="E268" s="11" t="str">
        <f>IF($A268="","",IF(INDEX(Data!D:D,MATCH($A268,Data!$X:$X,1))="","",INDEX(Data!D:D,MATCH($A268,Data!$X:$X,1))))</f>
        <v>The social dimension of the transition to a low carbon economy is a key challenge to cities. The establishment of local energy initiatives (LEIs) has recently been attracting attention. It is of great importance to draw lessons from best practices when LEIs have been facilitated by local governments and made a substantial contribution to greening local energy systems. The main research questions in this paper are: What lessons can be drawn from successful local low carbon energy transition cases, and which strategies proved successful to support LEIs? We have used analytical notions from the Strategic Niche Management (SNM) and grassroots innovation literature to analyze two best-practice cases: Saerbeck (Germany) and Lochem (The Netherlands). Data collection involved a set of fourteen in-depth interviews and secondary data. The results show that three key factors from SNM (building networks, managing expectations, and facilitation of learning) are of great importance. However, to a great degree it is also strategic, community serving, responsive, reflexive leadership and proper process management by public officials that spurred success, which would not have been possible without close interaction and mutual trust between local government and representatives of the local communities. © 2015 by the authors.</v>
      </c>
      <c r="F268" s="11" t="str">
        <f>IF($A268="","",IF(INDEX(Data!E:E,MATCH($A268,Data!$X:$X,1))="","",INDEX(Data!E:E,MATCH($A268,Data!$X:$X,1))))</f>
        <v>https://www.scopus.com/inward/record.uri?eid=2-s2.0-84923169052&amp;doi=10.3390%2fsu7021900&amp;partnerID=40&amp;md5=c5a982560ae2e4c142187ed065c83c18</v>
      </c>
      <c r="G268" s="36" t="str">
        <f t="shared" si="9"/>
        <v>https://www.scopus.com/inward/record.uri?eid=2-s2.0-84923169052&amp;doi=10.3390%2fsu7021900&amp;partnerID=40&amp;md5=c5a982560ae2e4c142187ed065c83c18</v>
      </c>
    </row>
    <row r="269" spans="1:7" ht="15.5" customHeight="1" x14ac:dyDescent="0.35">
      <c r="A269" s="9">
        <f t="shared" si="8"/>
        <v>265</v>
      </c>
      <c r="B269" s="10" t="str">
        <f>IF($A269="", "", INDEX(Data!A:A,MATCH($A269,Data!$X:$X,1)))</f>
        <v>Hossain (2018)</v>
      </c>
      <c r="C269" s="11" t="str">
        <f>IF($A269="", "", INDEX(Data!B:B,MATCH($A269,Data!$X:$X,1)))</f>
        <v>Utility grid: Present challenges and their potential solutions</v>
      </c>
      <c r="D269" s="10">
        <f>IF($A269="", "", INDEX(Data!C:C,MATCH($A269,Data!$X:$X,1)))</f>
        <v>2018</v>
      </c>
      <c r="E269" s="11" t="str">
        <f>IF($A269="","",IF(INDEX(Data!D:D,MATCH($A269,Data!$X:$X,1))="","",INDEX(Data!D:D,MATCH($A269,Data!$X:$X,1))))</f>
        <v>Utility electric grid is expected to face some of the major challenges modern power generation, and distribution systems will pose in the years to come. In this paper, a complete overview of those challenges is presented, for the first time, with proper detailed explanation and their implication. Smart grid security, power system generation and distribution side complications, integration of renewable energy systems, storage devices, modern equipment, and technologies make modern-day power generation and transmission more complex than ever. Thus, the utility grid requires major renovations and upgraded protection schemes to adapt to these changes. The required solutions with discussions are also presented in this paper. In addition, the challenges are classified according to their severity, and the solutions that are best suited to mitigate each challenge are also identified. Challenges of the modern utility grid and their prospective solutions are expected to open up a lot of opportunities for researchers around the world, who work toward improving the utility by adopting latest technologies. 2018 IEEE.</v>
      </c>
      <c r="F269" s="11" t="str">
        <f>IF($A269="","",IF(INDEX(Data!E:E,MATCH($A269,Data!$X:$X,1))="","",INDEX(Data!E:E,MATCH($A269,Data!$X:$X,1))))</f>
        <v>http://dx.doi.org/10.1109/ACCESS.2018.2873615</v>
      </c>
      <c r="G269" s="36" t="str">
        <f t="shared" si="9"/>
        <v>http://dx.doi.org/10.1109/ACCESS.2018.2873615</v>
      </c>
    </row>
    <row r="270" spans="1:7" ht="15.5" customHeight="1" x14ac:dyDescent="0.35">
      <c r="A270" s="9">
        <f t="shared" si="8"/>
        <v>266</v>
      </c>
      <c r="B270" s="10" t="str">
        <f>IF($A270="", "", INDEX(Data!A:A,MATCH($A270,Data!$X:$X,1)))</f>
        <v>Howlader (2018)</v>
      </c>
      <c r="C270" s="11" t="str">
        <f>IF($A270="", "", INDEX(Data!B:B,MATCH($A270,Data!$X:$X,1)))</f>
        <v>Distributed voltage regulation using Volt-Var controls of a smart PV inverter in a smart grid: An experimental study</v>
      </c>
      <c r="D270" s="10">
        <f>IF($A270="", "", INDEX(Data!C:C,MATCH($A270,Data!$X:$X,1)))</f>
        <v>2018</v>
      </c>
      <c r="E270" s="11" t="str">
        <f>IF($A270="","",IF(INDEX(Data!D:D,MATCH($A270,Data!$X:$X,1))="","",INDEX(Data!D:D,MATCH($A270,Data!$X:$X,1))))</f>
        <v>Distributed photovoltaic (PV) generator systems (especially rooftop PV) have been increasing significantly in electrical power systems. However, due to the variability of their output power, it is challenging to integrate large number of these PV generator systems into the existing electrical grid. These distributed PV generator systems can cause large voltage fluctuations due to the oscillation in their power output and reverse power flow in highly penetrated areas. While real power curtailment is an option to manage voltage issues, it reduces the production of this clean energy and is governed by policies and contracts. Traditionally, the use of reactive power to control voltage on a power grid is done through maintaining the voltage within a tolerable range by using transformer tap-changers (TPC), capacitor banks (CB), voltage regulators (VR), static synchronous compensator (STATCOM), and static Var compensators (SVC). Installation and maintenance costs of these devices can be quite high and some have relatively slow response times on the order of many seconds. A smart PV inverter can help regulate voltage by absorbing and injecting reactive power (Var) to/from the grid by using the Volt-Var control function. This paper presents an experimental analysis of the inverter Volt-Var control method for voltage regulation. The capacitive (i.e., Var injection) and inductive (i.e., Var absorption) effects of using a smart inverter and its ability to influence the voltage at the distribution level is investigated in this paper. When the smart PV inverter injects reactive power, it increases the distribution voltage. Conversely, voltage is reduced when the smart inverter absorbs reactive power. As a result, electric power utilities can control the distribution voltage without installing additional devices on the power network. The analyses from a field deployment under the Maui Advanced Solar Initiative Project in Hawaii is discussed here. 2018 Elsevier Ltd</v>
      </c>
      <c r="F270" s="11" t="str">
        <f>IF($A270="","",IF(INDEX(Data!E:E,MATCH($A270,Data!$X:$X,1))="","",INDEX(Data!E:E,MATCH($A270,Data!$X:$X,1))))</f>
        <v>http://dx.doi.org/10.1016/j.renene.2018.04.058</v>
      </c>
      <c r="G270" s="36" t="str">
        <f t="shared" si="9"/>
        <v>http://dx.doi.org/10.1016/j.renene.2018.04.058</v>
      </c>
    </row>
    <row r="271" spans="1:7" ht="15.5" customHeight="1" x14ac:dyDescent="0.35">
      <c r="A271" s="9">
        <f t="shared" si="8"/>
        <v>267</v>
      </c>
      <c r="B271" s="10" t="str">
        <f>IF($A271="", "", INDEX(Data!A:A,MATCH($A271,Data!$X:$X,1)))</f>
        <v>Huang (2014)</v>
      </c>
      <c r="C271" s="11" t="str">
        <f>IF($A271="", "", INDEX(Data!B:B,MATCH($A271,Data!$X:$X,1)))</f>
        <v>Magnetics in smart grid</v>
      </c>
      <c r="D271" s="10">
        <f>IF($A271="", "", INDEX(Data!C:C,MATCH($A271,Data!$X:$X,1)))</f>
        <v>2014</v>
      </c>
      <c r="E271" s="11" t="str">
        <f>IF($A271="","",IF(INDEX(Data!D:D,MATCH($A271,Data!$X:$X,1))="","",INDEX(Data!D:D,MATCH($A271,Data!$X:$X,1))))</f>
        <v>A revolution in power transmission and distribution, driven by environmental and economic considerations, is occurring all over the world. This revolution is spearheaded by the development of the smart grid. The smart grid is bringing profound change to both the power systems and many related industries. This paper reviews the development of the smart grid and its correlation with magnetics, including electromagnetic compatibility issue, magnetic-field-based measurement/monitoring, and magnetic energy storage/conversion. The challenge to the field of magnetics and the usage of the cutting edge magnetics technology in the development of the smart grid are discussed. This paper enables researchers in the magnetics community to be acquainted with the progress in the smart grid and inspires innovative applications of state-of-the-art magnetics technologies in the smart grid. 2014 IEEE.</v>
      </c>
      <c r="F271" s="11" t="str">
        <f>IF($A271="","",IF(INDEX(Data!E:E,MATCH($A271,Data!$X:$X,1))="","",INDEX(Data!E:E,MATCH($A271,Data!$X:$X,1))))</f>
        <v>http://dx.doi.org/10.1109/TMAG.2013.2294471</v>
      </c>
      <c r="G271" s="36" t="str">
        <f t="shared" si="9"/>
        <v>http://dx.doi.org/10.1109/TMAG.2013.2294471</v>
      </c>
    </row>
    <row r="272" spans="1:7" ht="15.5" customHeight="1" x14ac:dyDescent="0.35">
      <c r="A272" s="9">
        <f t="shared" si="8"/>
        <v>268</v>
      </c>
      <c r="B272" s="10" t="str">
        <f>IF($A272="", "", INDEX(Data!A:A,MATCH($A272,Data!$X:$X,1)))</f>
        <v>Hufen (2015)</v>
      </c>
      <c r="C272" s="11" t="str">
        <f>IF($A272="", "", INDEX(Data!B:B,MATCH($A272,Data!$X:$X,1)))</f>
        <v>Local renewable energy cooperatives: revolution in disguise?</v>
      </c>
      <c r="D272" s="10">
        <f>IF($A272="", "", INDEX(Data!C:C,MATCH($A272,Data!$X:$X,1)))</f>
        <v>2015</v>
      </c>
      <c r="E272" s="11" t="str">
        <f>IF($A272="","",IF(INDEX(Data!D:D,MATCH($A272,Data!$X:$X,1))="","",INDEX(Data!D:D,MATCH($A272,Data!$X:$X,1))))</f>
        <v>The Eurostat statistics on the 28 EU member states' performance in relation to renewable energy show that the Netherlands comes 25th in the EU-28. Yet, 500 initiatives were started by citizens and social groups over the last years to produce and consume renewable energy. The central question is whether these local renewable energy initiatives can be seen as a radical innovation or whether--and to what extent--they can contribute to a transition towards renewable energy production or consumption in the Netherlands. Content analysis and case studies were the methods used in this study. The establishment of local energy cooperatives is a niche innovation in an early stage of development, and their impact on the energy production system is small, whereas local wind energy cooperatives are qualified as in a mature stage of development. Two of the four case studies of front-running local energy cooperatives demonstrate an energy transition or radical innovation in their home or facility area. One of the energy cooperatives developed an innovative concept that has potential for the production of wind energy (Deltawind). The other three energy cooperatives use a concept (sell green energy and produce renewable electricity) that is probably not suitable for large groups of clients, and the possibilities of up-scaling this formula are limited. The success of one of these three energy cooperatives (Texel Energie) is driven by the characteristics of the facility area and the social and other conditions on the island of Texel. Because of the small scale of these initiatives, the performance of the Netherlands in renewable energy statistics and the rise of local energy cooperatives are not contradictory. Local wind energy cooperatives have proven to be successful, and under specific circumstances, other local energy cooperatives can be successful as well. The potential of the concept to contribute to energy transition or radical innovation is better for the local wind cooperative than for the other energy cooperatives. However, the uniqueness of each of the case studies prevents an easy reproduction of successes. The idea of up-scaling successful concepts is too simplistic, but acquiring knowledge about the mechanisms underlying energy transitions or radical innovations seems to be valuable.</v>
      </c>
      <c r="F272" s="11" t="str">
        <f>IF($A272="","",IF(INDEX(Data!E:E,MATCH($A272,Data!$X:$X,1))="","",INDEX(Data!E:E,MATCH($A272,Data!$X:$X,1))))</f>
        <v>https://search.proquest.com/docview/1684646277?accountid=14511 https://ucl-new-primo.hosted.exlibrisgroup.com/openurl/UCL/UCL_VU2?url_ver=Z39.88-2004&amp;rft_val_fmt=info:ofi/fmt:kev:mtx:journal&amp;genre=article&amp;sid=ProQ:ProQ%3Aabiglobal&amp;atitle=Local+renewable+energy+cooperatives%3A+revolution+in+disguise%3F&amp;title=Energy%2C+Sustainability+and+Society&amp;issn=&amp;date=2015-05-01&amp;volume=5&amp;issue=&amp;spage=1&amp;au=Hufen%2C+J+A%3B+M%3BKoppenjan%2C+J+F%3B+M&amp;isbn=&amp;jtitle=Energy%2C+Sustainability+and+Society&amp;btitle=&amp;rft_</v>
      </c>
      <c r="G272" s="36" t="e">
        <f t="shared" si="9"/>
        <v>#VALUE!</v>
      </c>
    </row>
    <row r="273" spans="1:7" ht="15.5" customHeight="1" x14ac:dyDescent="0.35">
      <c r="A273" s="9">
        <f t="shared" si="8"/>
        <v>269</v>
      </c>
      <c r="B273" s="10" t="str">
        <f>IF($A273="", "", INDEX(Data!A:A,MATCH($A273,Data!$X:$X,1)))</f>
        <v>Hunter (2018)</v>
      </c>
      <c r="C273" s="11" t="str">
        <f>IF($A273="", "", INDEX(Data!B:B,MATCH($A273,Data!$X:$X,1)))</f>
        <v>Creating Smart Energy Cities for Sustainability through Project Implementation: A Case Study of Bolzano, Italy</v>
      </c>
      <c r="D273" s="10">
        <f>IF($A273="", "", INDEX(Data!C:C,MATCH($A273,Data!$X:$X,1)))</f>
        <v>2018</v>
      </c>
      <c r="E273" s="11" t="str">
        <f>IF($A273="","",IF(INDEX(Data!D:D,MATCH($A273,Data!$X:$X,1))="","",INDEX(Data!D:D,MATCH($A273,Data!$X:$X,1))))</f>
        <v>Globally, cities are experiencing an unprecedented socio-economic, demographic, and environmental transition that brings with it negative environmental externalities, such as climate change and environmental degradation. Smart energy city (SEC) has emerged as the latest urban development strategy in European countries. It can vastly accelerate cities' decarbonisation efforts, which can have several co-benefits. Capitalising on advances in information and communication technologies (ICT), various SEC projects have been initiated and seek to integrate ICT into the urban system. Although there are a significant number of SEC demonstration projects, there has been a scant examination of the performance and overall effect of these projects in addressing core sustainability endogenous principles. This research provides an in-depth analysis of the components of the SEC projects, highlighting the strengths and shortcomings. By highlighting the Smart INitiative of cities Fully cOmmitted to iNvest In Advanced large-scale energy solutions (SINFONIA) project in Bolzano, we aimed to determine the extent to which the current practical processes are achieved in reality. Our methodology entailed a structured literature review of the different components of SEC projects, followed by a content analysis based on the 5W1H (why, what, who, how, where, and when) conceptual framework. The data collection methods adopted included a review of specific open-access sources and project deliverables of each of the selected SEC projects, personal observation of the case study city, and interviews with SEC project experts. We analysed the SEC projects components against fundamental sustainability principles of integration, implementation, equity (intra-generational, procedural, and inter-generational), and scalability and replicability to assess their potential for creating sustainable urban settlements. The study found that the critical components of SEC projects are strategically aligned with sustainability dimensions. However, although ICT integration in urban planning and development provides the core determinants of the components, stakeholder engagement and dynamic business models are critical for successful implementation. Furthermore, through scalability and replicability of SEC projects, diversification of sustainability principles can be actualised throughout the entire city and in other geographical regions to ensure long-term intra-generational and inter-generational equity.</v>
      </c>
      <c r="F273" s="11" t="str">
        <f>IF($A273="","",IF(INDEX(Data!E:E,MATCH($A273,Data!$X:$X,1))="","",INDEX(Data!E:E,MATCH($A273,Data!$X:$X,1))))</f>
        <v>http://dx.doi.org/10.3390/su10072167</v>
      </c>
      <c r="G273" s="36" t="str">
        <f t="shared" si="9"/>
        <v>http://dx.doi.org/10.3390/su10072167</v>
      </c>
    </row>
    <row r="274" spans="1:7" ht="15.5" customHeight="1" x14ac:dyDescent="0.35">
      <c r="A274" s="9">
        <f t="shared" si="8"/>
        <v>270</v>
      </c>
      <c r="B274" s="10" t="str">
        <f>IF($A274="", "", INDEX(Data!A:A,MATCH($A274,Data!$X:$X,1)))</f>
        <v>Hvelplund (2013)</v>
      </c>
      <c r="C274" s="11" t="str">
        <f>IF($A274="", "", INDEX(Data!B:B,MATCH($A274,Data!$X:$X,1)))</f>
        <v>Local ownership, smart energy systems and better wind power economy</v>
      </c>
      <c r="D274" s="10">
        <f>IF($A274="", "", INDEX(Data!C:C,MATCH($A274,Data!$X:$X,1)))</f>
        <v>2013</v>
      </c>
      <c r="E274" s="11" t="str">
        <f>IF($A274="","",IF(INDEX(Data!D:D,MATCH($A274,Data!$X:$X,1))="","",INDEX(Data!D:D,MATCH($A274,Data!$X:$X,1))))</f>
        <v>Increasing wind power shares enhances the need to integrate wind power into the energy system and to improve its economy. In this study we propose two ways of achieving this end. One is to increase the value of wind power by integrating the heat and power markets, and thus ensures that wind power is never sold at a lower price than the most expensive heat alternative. The other is to lower the average costs of wind power by building more onshore wind power capacity, and proportionally less offshore wind power. This is facilitated by local and regional majority ownership models that increase the acceptance rate of onshore wind. The economy of wind power is thus improved by both increasing its value and reducing its costs.</v>
      </c>
      <c r="F274" s="11" t="str">
        <f>IF($A274="","",IF(INDEX(Data!E:E,MATCH($A274,Data!$X:$X,1))="","",INDEX(Data!E:E,MATCH($A274,Data!$X:$X,1))))</f>
        <v>http://www.sciencedirect.com/science/article/pii/S2211467X13000084</v>
      </c>
      <c r="G274" s="36" t="str">
        <f t="shared" si="9"/>
        <v>http://www.sciencedirect.com/science/article/pii/S2211467X13000084</v>
      </c>
    </row>
    <row r="275" spans="1:7" ht="15.5" customHeight="1" x14ac:dyDescent="0.35">
      <c r="A275" s="9">
        <f t="shared" si="8"/>
        <v>271</v>
      </c>
      <c r="B275" s="10" t="str">
        <f>IF($A275="", "", INDEX(Data!A:A,MATCH($A275,Data!$X:$X,1)))</f>
        <v>Hvelplund, (2011)</v>
      </c>
      <c r="C275" s="11" t="str">
        <f>IF($A275="", "", INDEX(Data!B:B,MATCH($A275,Data!$X:$X,1)))</f>
        <v>Policies for a transition to 100% renewable energy systems in Denmark before 2050</v>
      </c>
      <c r="D275" s="10">
        <f>IF($A275="", "", INDEX(Data!C:C,MATCH($A275,Data!$X:$X,1)))</f>
        <v>2011</v>
      </c>
      <c r="E275" s="11" t="str">
        <f>IF($A275="","",IF(INDEX(Data!D:D,MATCH($A275,Data!$X:$X,1))="","",INDEX(Data!D:D,MATCH($A275,Data!$X:$X,1))))</f>
        <v>The objective of the CEESA-project is to develop scenarios for a future Danish energy system based upon 100% renewable energy combined with energy conservation by 2050. This goal is related to mitigation of global warming and to the problem of Peak Oil. The research project combines scientific knowledge and methods from three areas – ‘Energy systems’, ‘Life-cycle analysis’, and ‘Market design’ – that normally are not integrated in one project. In this report the final outcome of the ‘Market design’ part - work package 4 (WP4) - in the CEESA project is described. The objective of WP4 has been to define policies and market design in order to make a complete transition in Denmark from fossil fuels to renewable energy sources before 2050. Results from WP4 have been co-ordinated with the other work packages in the CEESA project. The project has been carried out over the period from 2007 to 2011 and was financed by a grant from the Danish Strategic Research Council, the Programme Committee on Sustainable Energy and Environment. The International Advisory Committee of the CEESA project has given constructive advice during the project period. We are grateful for their valuable comments but the working group is solely responsible for the final content of this report.</v>
      </c>
      <c r="F275" s="11" t="str">
        <f>IF($A275="","",IF(INDEX(Data!E:E,MATCH($A275,Data!$X:$X,1))="","",INDEX(Data!E:E,MATCH($A275,Data!$X:$X,1))))</f>
        <v/>
      </c>
      <c r="G275" s="36" t="str">
        <f t="shared" si="9"/>
        <v/>
      </c>
    </row>
    <row r="276" spans="1:7" ht="15.5" customHeight="1" x14ac:dyDescent="0.35">
      <c r="A276" s="9">
        <f t="shared" si="8"/>
        <v>272</v>
      </c>
      <c r="B276" s="10" t="str">
        <f>IF($A276="", "", INDEX(Data!A:A,MATCH($A276,Data!$X:$X,1)))</f>
        <v>Hyytinen (2015)</v>
      </c>
      <c r="C276" s="11" t="str">
        <f>IF($A276="", "", INDEX(Data!B:B,MATCH($A276,Data!$X:$X,1)))</f>
        <v>Future energy services: empowering local communities and citizens</v>
      </c>
      <c r="D276" s="10">
        <f>IF($A276="", "", INDEX(Data!C:C,MATCH($A276,Data!$X:$X,1)))</f>
        <v>2015</v>
      </c>
      <c r="E276" s="11" t="str">
        <f>IF($A276="","",IF(INDEX(Data!D:D,MATCH($A276,Data!$X:$X,1))="","",INDEX(Data!D:D,MATCH($A276,Data!$X:$X,1))))</f>
        <v>Purpose – The purpose of this paper is to examine the future prospects of innovative services linked to sustainable energy systems. Design/methodology/approach – Service perspective is examined in the context of socio-technical transition and linked to the bottom-up and top-down social processes that foster sustainability. The foresight method applied is trend analysis. Findings – Two groups of trends were identified: the trends driven by technological development and the trends focussing on societal, managerial and consumer issues. The former consists of renewable energy sources, hybrid solutions, smart grids and smart energy markets. The latter involves distributed energy production, demand response, optimisation of sustainability and the role of energy as an opportunity and as service. The study reveals that energy is increasingly understood as a comprehensive and tailor-made service solution for communities and individual households. Consumers will enter the energy market as active participants; it raises the need for many types of services. Research limitations/implications – Deepening of understanding is required in several topics of this study, and more formal methods of foresight are needed to test the generalisability of its qualitative results. Practical implications – More effective policy measures are needed for fostering new services and social and system innovations in the area of sustainable energy. Innovation management practices should be developed in these areas. Originality/value – The paper aims to narrow the research gap linked to foresight in services by examining services in the area of sustainable energy systems – one of the “grand challenges” today.</v>
      </c>
      <c r="F276" s="11" t="str">
        <f>IF($A276="","",IF(INDEX(Data!E:E,MATCH($A276,Data!$X:$X,1))="","",INDEX(Data!E:E,MATCH($A276,Data!$X:$X,1))))</f>
        <v>https://search.proquest.com/docview/2085757822?accountid=14511 https://ucl-new-primo.hosted.exlibrisgroup.com/openurl/UCL/UCL_VU2?url_ver=Z39.88-2004&amp;rft_val_fmt=info:ofi/fmt:kev:mtx:journal&amp;genre=article&amp;sid=ProQ:ProQ%3Aabiglobal&amp;atitle=Future+energy+services%3A+empowering+local+communities+and+citizens&amp;title=Foresight+%3A+the+Journal+of+Futures+Studies%2C+Strategic+Thinking+and+Policy&amp;issn=14636689&amp;date=2015-07-01&amp;volume=17&amp;issue=4&amp;spage=349&amp;au=Hyytinen%2C+Kirsi%3BToivonen%2C+Marja&amp;isbn=&amp;jtit</v>
      </c>
      <c r="G276" s="36" t="e">
        <f t="shared" si="9"/>
        <v>#VALUE!</v>
      </c>
    </row>
    <row r="277" spans="1:7" ht="15.5" customHeight="1" x14ac:dyDescent="0.35">
      <c r="A277" s="9">
        <f t="shared" si="8"/>
        <v>273</v>
      </c>
      <c r="B277" s="10" t="str">
        <f>IF($A277="", "", INDEX(Data!A:A,MATCH($A277,Data!$X:$X,1)))</f>
        <v>Iazzolino (2019)</v>
      </c>
      <c r="C277" s="11" t="str">
        <f>IF($A277="", "", INDEX(Data!B:B,MATCH($A277,Data!$X:$X,1)))</f>
        <v>Energy Innovative Start-ups and Knowledge-based Strategies: The Italian Case</v>
      </c>
      <c r="D277" s="10">
        <f>IF($A277="", "", INDEX(Data!C:C,MATCH($A277,Data!$X:$X,1)))</f>
        <v>2019</v>
      </c>
      <c r="E277" s="11" t="str">
        <f>IF($A277="","",IF(INDEX(Data!D:D,MATCH($A277,Data!$X:$X,1))="","",INDEX(Data!D:D,MATCH($A277,Data!$X:$X,1))))</f>
        <v>The purpose of this paper is to analyze the energy innovative start-ups currently existing in Italy. An investigation on whether those firms are able to implement a knowledge-based strategy (KS) is described: in particular, it is a strategy based on a high investment in qualified human resources and, in general, this is reflected in the fact that the company adopting a KS pays its employees more than the average of other companies belonging to the same sector. Furthermore the ability to generate a return on the investment in knowledge is analyzed. A methodology already proposed in other papers by the same authors was applied in order to identify firms that adopt a KS understanding also the sustainability of such kind of strategy. A discussion on how firms that do not implement a profitable knowledge-based strategy can improve and consolidate their position in terms of knowledge is proposed.</v>
      </c>
      <c r="F277" s="11" t="str">
        <f>IF($A277="","",IF(INDEX(Data!E:E,MATCH($A277,Data!$X:$X,1))="","",INDEX(Data!E:E,MATCH($A277,Data!$X:$X,1))))</f>
        <v>https://search.proquest.com/docview/2288759646?accountid=14511 https://ucl-new-primo.hosted.exlibrisgroup.com/openurl/UCL/UCL_VU2?url_ver=Z39.88-2004&amp;rft_val_fmt=info:ofi/fmt:kev:mtx:journal&amp;genre=article&amp;sid=ProQ:ProQ%3Aabiglobal&amp;atitle=Energy+Innovative+Start-ups+and+Knowledge-based+Strategies%3A+The+Italian+Case&amp;title=International+Journal+of+Energy+Economics+and+Policy&amp;issn=21464553&amp;date=2019-01-01&amp;volume=9&amp;issue=5&amp;spage=88&amp;au=Iazzolino%2C+Gianpaolo%3BDe+Carolis%2C+Monica%3BClemeno%2C+Paola</v>
      </c>
      <c r="G277" s="36" t="e">
        <f t="shared" si="9"/>
        <v>#VALUE!</v>
      </c>
    </row>
    <row r="278" spans="1:7" ht="15.5" customHeight="1" x14ac:dyDescent="0.35">
      <c r="A278" s="9">
        <f t="shared" si="8"/>
        <v>274</v>
      </c>
      <c r="B278" s="10" t="str">
        <f>IF($A278="", "", INDEX(Data!A:A,MATCH($A278,Data!$X:$X,1)))</f>
        <v>Ichien (2016)</v>
      </c>
      <c r="C278" s="11" t="str">
        <f>IF($A278="", "", INDEX(Data!B:B,MATCH($A278,Data!$X:$X,1)))</f>
        <v>HEMS data utilization solutions using autonomous adaptive control</v>
      </c>
      <c r="D278" s="10">
        <f>IF($A278="", "", INDEX(Data!C:C,MATCH($A278,Data!$X:$X,1)))</f>
        <v>2016</v>
      </c>
      <c r="E278" s="11" t="str">
        <f>IF($A278="","",IF(INDEX(Data!D:D,MATCH($A278,Data!$X:$X,1))="","",INDEX(Data!D:D,MATCH($A278,Data!$X:$X,1))))</f>
        <v>One of the means through which the transition to a sustainable low-carbon society is expected to be realized is the smart grid, which facilitates more efficient and stable energy use. Achieving this goal will require technology capable of effectively controlling multiple geographically separated systems. This technology also needs to be able to cope with any sudden environmental change. At NEC, we have been working on a control method for use in real world applications which utilizes autonomous adaptive control based on the biological adaptive mechanism to the environment. In this particular application, we are seeking to establish an energy management system (EMS) that doesn't force users to consciously make efforts to save energy; instead, we have applied this technology to the power control on the demand side and employed flexible equipment control as required. Tests have shown that our home energy management system (HEMS) can autonomously control the power to achieve intended target values by adjusting lighting and air-conditioning in response to environmental fluctuations.</v>
      </c>
      <c r="F278" s="11" t="str">
        <f>IF($A278="","",IF(INDEX(Data!E:E,MATCH($A278,Data!$X:$X,1))="","",INDEX(Data!E:E,MATCH($A278,Data!$X:$X,1))))</f>
        <v/>
      </c>
      <c r="G278" s="36" t="str">
        <f t="shared" si="9"/>
        <v/>
      </c>
    </row>
    <row r="279" spans="1:7" ht="15.5" customHeight="1" x14ac:dyDescent="0.35">
      <c r="A279" s="9">
        <f t="shared" si="8"/>
        <v>275</v>
      </c>
      <c r="B279" s="10" t="str">
        <f>IF($A279="", "", INDEX(Data!A:A,MATCH($A279,Data!$X:$X,1)))</f>
        <v>Ili (2014)</v>
      </c>
      <c r="C279" s="11" t="str">
        <f>IF($A279="", "", INDEX(Data!B:B,MATCH($A279,Data!$X:$X,1)))</f>
        <v>Addressing energy forecast errors: an empirical investigation of the capacity distribution impact in a variable storage</v>
      </c>
      <c r="D279" s="10">
        <f>IF($A279="", "", INDEX(Data!C:C,MATCH($A279,Data!$X:$X,1)))</f>
        <v>2014</v>
      </c>
      <c r="E279" s="11" t="str">
        <f>IF($A279="","",IF(INDEX(Data!D:D,MATCH($A279,Data!$X:$X,1))="","",INDEX(Data!D:D,MATCH($A279,Data!$X:$X,1))))</f>
        <v>Today energy load forecasting is used by retailers to predict their future energy needs and address them in cost-effective ways. However, with the prevalence of the smart grid, accurate forecasting is becoming increasingly important, as the stakeholder base expands and differentiates by transforming to active prosumers who make their own forecasting and take advantage of the new smart grid capabilities for addressing excess or shortage of energy. For instance, they can benefit from participation in demand-response programs, or more futuristic such as local energy marketplaces. To take advantage of such opportunities, controllable energy signature in order to gain predictability is of key importance. We present here an empirical approach towards understanding how the predictability of a stakeholder can be improved through the availability of a variable storage. The guiding question is to investigate the relevance of capacity sizing for absorption of the intra-day forecast errors. The increase of variable storage in existing facilities such as that offered by the presence of electric vehicles in a buildings charging stations, poses new potentially cost-effective ways that facility managers can consider in the effort to maintain control of their infrastructures energy signature. Here we show, in a step-by-step approach, how intra-day energy forecast errors of a building, impact the overall capacity variation required to absorb them, and how proper storage shaping can assist. Although the approach is empirical, the same steps may be applied in other similar cases. 2014, Springer-Verlag Berlin Heidelberg.</v>
      </c>
      <c r="F279" s="11" t="str">
        <f>IF($A279="","",IF(INDEX(Data!E:E,MATCH($A279,Data!$X:$X,1))="","",INDEX(Data!E:E,MATCH($A279,Data!$X:$X,1))))</f>
        <v>http://dx.doi.org/10.1007/s12667-014-0119-3</v>
      </c>
      <c r="G279" s="36" t="str">
        <f t="shared" si="9"/>
        <v>http://dx.doi.org/10.1007/s12667-014-0119-3</v>
      </c>
    </row>
    <row r="280" spans="1:7" ht="15.5" customHeight="1" x14ac:dyDescent="0.35">
      <c r="A280" s="9">
        <f t="shared" si="8"/>
        <v>276</v>
      </c>
      <c r="B280" s="10" t="str">
        <f>IF($A280="", "", INDEX(Data!A:A,MATCH($A280,Data!$X:$X,1)))</f>
        <v>Ili (2015)</v>
      </c>
      <c r="C280" s="11" t="str">
        <f>IF($A280="", "", INDEX(Data!B:B,MATCH($A280,Data!$X:$X,1)))</f>
        <v>Improving accuracy of energy forecasting through the presence of an electric vehicle fleet</v>
      </c>
      <c r="D280" s="10">
        <f>IF($A280="", "", INDEX(Data!C:C,MATCH($A280,Data!$X:$X,1)))</f>
        <v>2015</v>
      </c>
      <c r="E280" s="11" t="str">
        <f>IF($A280="","",IF(INDEX(Data!D:D,MATCH($A280,Data!$X:$X,1))="","",INDEX(Data!D:D,MATCH($A280,Data!$X:$X,1))))</f>
        <v>Accurate forecasting of energy is of pivotal importance for the Smart Grid vision. Today it is achieved through aggregation of numerous individual energy loads, and hence stochastic behaviour costs are distributed to the entire aggregated stakeholders. However, if one was able to accurately control the internal energy behaviour in order to meet an accurate self-forecast (as seen from external stakeholder's point of view), new business opportunities in the Smart Grid era could be considered. Static storage systems may be used to absorb forecast errors, however these are still costly, and therefore alternatives are sought. Stakeholders, however, can benefit from a plethora of alternative "storages" offered by properly utilizing their assets. We approach the absorption of forecast errors by utilizing a fleet of electric vehicles whose on-premise presence is used to compose a variable energy storage. An empirical assessment with real-world data is provided and results demonstrate the significance of electric vehicles towards helping stakeholders achieve and maintain the accuracy of their self-forecast. 2014 Elsevier B.V. All rights reserved.</v>
      </c>
      <c r="F280" s="11" t="str">
        <f>IF($A280="","",IF(INDEX(Data!E:E,MATCH($A280,Data!$X:$X,1))="","",INDEX(Data!E:E,MATCH($A280,Data!$X:$X,1))))</f>
        <v>http://dx.doi.org/10.1016/j.epsr.2014.10.008</v>
      </c>
      <c r="G280" s="36" t="str">
        <f t="shared" si="9"/>
        <v>http://dx.doi.org/10.1016/j.epsr.2014.10.008</v>
      </c>
    </row>
    <row r="281" spans="1:7" ht="15.5" customHeight="1" x14ac:dyDescent="0.35">
      <c r="A281" s="9">
        <f t="shared" si="8"/>
        <v>277</v>
      </c>
      <c r="B281" s="10" t="str">
        <f>IF($A281="", "", INDEX(Data!A:A,MATCH($A281,Data!$X:$X,1)))</f>
        <v>Iordanis (2011)</v>
      </c>
      <c r="C281" s="11" t="str">
        <f>IF($A281="", "", INDEX(Data!B:B,MATCH($A281,Data!$X:$X,1)))</f>
        <v>Control and optimization meet the smart power grid: scheduling of power demands for optimal energy management</v>
      </c>
      <c r="D281" s="10">
        <f>IF($A281="", "", INDEX(Data!C:C,MATCH($A281,Data!$X:$X,1)))</f>
        <v>2011</v>
      </c>
      <c r="E281" s="11" t="str">
        <f>IF($A281="","",IF(INDEX(Data!D:D,MATCH($A281,Data!$X:$X,1))="","",INDEX(Data!D:D,MATCH($A281,Data!$X:$X,1))))</f>
        <v xml:space="preserve">The smart power grid aims at harnessing information and communication technologies to enhance reliability and enforce sensible use of energy. Its realization is geared by the fundamental goal of effective management of demand load. In this work, we envision a scenario with real-time communication between the operator and consumers. The grid operator controller receives requests for power demands from consumers, with different power requirement, duration, and a deadline by which it is to be completed. The objective is to devise a power demand task scheduling policy that minimizes the grid operational cost over a time horizon. The operational cost is a convex function of instantaneous power consumption and reflects the fact that each additional unit of power needed to serve demands is more expensive as demand load increases.First, we study the off-line demand scheduling problem, where parameters are fixed and known. Next, we devise a stochastic model for the case when demands are generated continually and scheduling decisions are taken online and focus on long-term average cost. We present two instances of power consumption control based on observing current consumption. First, the controller may choose to serve a new demand request upon arrival or to postpone it to the end of its deadline. Second, the additional option exists to activate one of the postponed demands when an active demand terminates. For both instances, the optimal policies are threshold based. We derive a lower performance bound over all policies, which is asymptotically tight as deadlines increase. We propose the Controlled Release threshold policy and prove it is asymptotically optimal. The policy activates a new demand request if the current power consumption is less than a threshold, otherwise it is queued. Queued demands are scheduled when their deadline expires or when the consumption drops below the threshold. </v>
      </c>
      <c r="F281" s="11" t="str">
        <f>IF($A281="","",IF(INDEX(Data!E:E,MATCH($A281,Data!$X:$X,1))="","",INDEX(Data!E:E,MATCH($A281,Data!$X:$X,1))))</f>
        <v/>
      </c>
      <c r="G281" s="36" t="str">
        <f t="shared" si="9"/>
        <v/>
      </c>
    </row>
    <row r="282" spans="1:7" ht="15.5" customHeight="1" x14ac:dyDescent="0.35">
      <c r="A282" s="9">
        <f t="shared" si="8"/>
        <v>278</v>
      </c>
      <c r="B282" s="10" t="str">
        <f>IF($A282="", "", INDEX(Data!A:A,MATCH($A282,Data!$X:$X,1)))</f>
        <v>Ivner (2015)</v>
      </c>
      <c r="C282" s="11" t="str">
        <f>IF($A282="", "", INDEX(Data!B:B,MATCH($A282,Data!$X:$X,1)))</f>
        <v>A practical approach to stakeholder participation in local energy management</v>
      </c>
      <c r="D282" s="10">
        <f>IF($A282="", "", INDEX(Data!C:C,MATCH($A282,Data!$X:$X,1)))</f>
        <v>2015</v>
      </c>
      <c r="E282" s="11" t="str">
        <f>IF($A282="","",IF(INDEX(Data!D:D,MATCH($A282,Data!$X:$X,1))="","",INDEX(Data!D:D,MATCH($A282,Data!$X:$X,1))))</f>
        <v>Managing local energy systems is an important part of the transition towards renewable energy resources and efficient energy use. One tool to manage local energy systems is energy-planning performed by local authorities. In order to deal with these tasks capacity building is necessary. This however means that more societal actors are involved at this strategic level. This chapter presents examples of stakeholder participation in local energy-planning and discusses the possible ways of integrating stakeholder participation in current energy planning practice. It is recommended that stakeholders are involved in all steps of the energy-planning process, from inventory and data collection to follow-up and revision. Different methods suitable for the different steps are also proposed and discussed. © 2015 Nova Science Publishers, Inc.</v>
      </c>
      <c r="F282" s="11" t="str">
        <f>IF($A282="","",IF(INDEX(Data!E:E,MATCH($A282,Data!$X:$X,1))="","",INDEX(Data!E:E,MATCH($A282,Data!$X:$X,1))))</f>
        <v>https://www.scopus.com/inward/record.uri?eid=2-s2.0-84958603826&amp;partnerID=40&amp;md5=0eb8030aad3e064ffbc3e78c62d91ff6</v>
      </c>
      <c r="G282" s="36" t="str">
        <f t="shared" si="9"/>
        <v>https://www.scopus.com/inward/record.uri?eid=2-s2.0-84958603826&amp;partnerID=40&amp;md5=0eb8030aad3e064ffbc3e78c62d91ff6</v>
      </c>
    </row>
    <row r="283" spans="1:7" ht="15.5" customHeight="1" x14ac:dyDescent="0.35">
      <c r="A283" s="9">
        <f t="shared" si="8"/>
        <v>279</v>
      </c>
      <c r="B283" s="10" t="str">
        <f>IF($A283="", "", INDEX(Data!A:A,MATCH($A283,Data!$X:$X,1)))</f>
        <v>Jacky (2014)</v>
      </c>
      <c r="C283" s="11" t="str">
        <f>IF($A283="", "", INDEX(Data!B:B,MATCH($A283,Data!$X:$X,1)))</f>
        <v>Conversations with my washing machine: an in-the-wild study of demand shifting with self-generated energy</v>
      </c>
      <c r="D283" s="10">
        <f>IF($A283="", "", INDEX(Data!C:C,MATCH($A283,Data!$X:$X,1)))</f>
        <v>2014</v>
      </c>
      <c r="E283" s="11" t="str">
        <f>IF($A283="","",IF(INDEX(Data!D:D,MATCH($A283,Data!$X:$X,1))="","",INDEX(Data!D:D,MATCH($A283,Data!$X:$X,1))))</f>
        <v/>
      </c>
      <c r="F283" s="11" t="str">
        <f>IF($A283="","",IF(INDEX(Data!E:E,MATCH($A283,Data!$X:$X,1))="","",INDEX(Data!E:E,MATCH($A283,Data!$X:$X,1))))</f>
        <v/>
      </c>
      <c r="G283" s="36" t="str">
        <f t="shared" si="9"/>
        <v/>
      </c>
    </row>
    <row r="284" spans="1:7" ht="15.5" customHeight="1" x14ac:dyDescent="0.35">
      <c r="A284" s="9">
        <f t="shared" si="8"/>
        <v>280</v>
      </c>
      <c r="B284" s="10" t="str">
        <f>IF($A284="", "", INDEX(Data!A:A,MATCH($A284,Data!$X:$X,1)))</f>
        <v>Jad (2017)</v>
      </c>
      <c r="C284" s="11" t="str">
        <f>IF($A284="", "", INDEX(Data!B:B,MATCH($A284,Data!$X:$X,1)))</f>
        <v>Towards Multi-instances QoS Efficient RPL for Smart Grids</v>
      </c>
      <c r="D284" s="10">
        <f>IF($A284="", "", INDEX(Data!C:C,MATCH($A284,Data!$X:$X,1)))</f>
        <v>2017</v>
      </c>
      <c r="E284" s="11" t="str">
        <f>IF($A284="","",IF(INDEX(Data!D:D,MATCH($A284,Data!$X:$X,1))="","",INDEX(Data!D:D,MATCH($A284,Data!$X:$X,1))))</f>
        <v xml:space="preserve">The Internet of Thing is an ongoing revolution which promises to interconnect most of our world with billions of connected devices. Hence, data routing and prioritization in IoT is a main challenge in this gigantic network. This is all the more true for the Smart Grids data management where heterogeneous applications and signalling messages have different requirements in terms of reliability, latency and priority. So far, standards on Smart Grid have recommended the use of RPL (Routing Protocol for Low-Power and Lossy networks) protocol for distributing commands over the grid. RPL assures Quality of Service (QoS) at the network layer in wireless sensor networks through the logical subdivision of the network in multiple instances, each one relying on a specific Objective Function. However, RPL is not optimized for Smart Grids, as its main objective function and its associated metric does not allow for QoS differentiation. In order to overcome this, we propose OFQS an objective function with a multi-objective metric that considers the delay and the remaining energy in the battery nodes alongside with the quality of the links. Our function automatically adapts to the number of instances (traffic classes) providing a QoS differentiation based on the different Smart Grid applications requirements. Simulations show that our proposal provides a low packet delivery latency and a higher packet delivery ratio while extending the lifetime of the network compared to literature solutions. </v>
      </c>
      <c r="F284" s="11" t="str">
        <f>IF($A284="","",IF(INDEX(Data!E:E,MATCH($A284,Data!$X:$X,1))="","",INDEX(Data!E:E,MATCH($A284,Data!$X:$X,1))))</f>
        <v/>
      </c>
      <c r="G284" s="36" t="str">
        <f t="shared" si="9"/>
        <v/>
      </c>
    </row>
    <row r="285" spans="1:7" ht="15.5" customHeight="1" x14ac:dyDescent="0.35">
      <c r="A285" s="9">
        <f t="shared" si="8"/>
        <v>281</v>
      </c>
      <c r="B285" s="10" t="str">
        <f>IF($A285="", "", INDEX(Data!A:A,MATCH($A285,Data!$X:$X,1)))</f>
        <v>Jad (2018)</v>
      </c>
      <c r="C285" s="11" t="str">
        <f>IF($A285="", "", INDEX(Data!B:B,MATCH($A285,Data!$X:$X,1)))</f>
        <v>Heterogeneous data reduction in WSN: application to smart grids</v>
      </c>
      <c r="D285" s="10">
        <f>IF($A285="", "", INDEX(Data!C:C,MATCH($A285,Data!$X:$X,1)))</f>
        <v>2018</v>
      </c>
      <c r="E285" s="11" t="str">
        <f>IF($A285="","",IF(INDEX(Data!D:D,MATCH($A285,Data!$X:$X,1))="","",INDEX(Data!D:D,MATCH($A285,Data!$X:$X,1))))</f>
        <v/>
      </c>
      <c r="F285" s="11" t="str">
        <f>IF($A285="","",IF(INDEX(Data!E:E,MATCH($A285,Data!$X:$X,1))="","",INDEX(Data!E:E,MATCH($A285,Data!$X:$X,1))))</f>
        <v/>
      </c>
      <c r="G285" s="36" t="str">
        <f t="shared" si="9"/>
        <v/>
      </c>
    </row>
    <row r="286" spans="1:7" ht="15.5" customHeight="1" x14ac:dyDescent="0.35">
      <c r="A286" s="9">
        <f t="shared" si="8"/>
        <v>282</v>
      </c>
      <c r="B286" s="10" t="str">
        <f>IF($A286="", "", INDEX(Data!A:A,MATCH($A286,Data!$X:$X,1)))</f>
        <v>Jan (2010)</v>
      </c>
      <c r="C286" s="11" t="str">
        <f>IF($A286="", "", INDEX(Data!B:B,MATCH($A286,Data!$X:$X,1)))</f>
        <v>Cyber-physical energy systems: focus on smart buildings</v>
      </c>
      <c r="D286" s="10">
        <f>IF($A286="", "", INDEX(Data!C:C,MATCH($A286,Data!$X:$X,1)))</f>
        <v>2010</v>
      </c>
      <c r="E286" s="11" t="str">
        <f>IF($A286="","",IF(INDEX(Data!D:D,MATCH($A286,Data!$X:$X,1))="","",INDEX(Data!D:D,MATCH($A286,Data!$X:$X,1))))</f>
        <v/>
      </c>
      <c r="F286" s="11" t="str">
        <f>IF($A286="","",IF(INDEX(Data!E:E,MATCH($A286,Data!$X:$X,1))="","",INDEX(Data!E:E,MATCH($A286,Data!$X:$X,1))))</f>
        <v/>
      </c>
      <c r="G286" s="36" t="str">
        <f t="shared" si="9"/>
        <v/>
      </c>
    </row>
    <row r="287" spans="1:7" ht="15.5" customHeight="1" x14ac:dyDescent="0.35">
      <c r="A287" s="9">
        <f t="shared" si="8"/>
        <v>283</v>
      </c>
      <c r="B287" s="10" t="str">
        <f>IF($A287="", "", INDEX(Data!A:A,MATCH($A287,Data!$X:$X,1)))</f>
        <v>Jantzen (2018)</v>
      </c>
      <c r="C287" s="11" t="str">
        <f>IF($A287="", "", INDEX(Data!B:B,MATCH($A287,Data!$X:$X,1)))</f>
        <v>Sociotechnical transition to smart energy: The case of Samso 1997-2030</v>
      </c>
      <c r="D287" s="10">
        <f>IF($A287="", "", INDEX(Data!C:C,MATCH($A287,Data!$X:$X,1)))</f>
        <v>2018</v>
      </c>
      <c r="E287" s="11" t="str">
        <f>IF($A287="","",IF(INDEX(Data!D:D,MATCH($A287,Data!$X:$X,1))="","",INDEX(Data!D:D,MATCH($A287,Data!$X:$X,1))))</f>
        <v>This case study analyses an ongoing practical transition to a smart energy system. The Danish island of Samso, with 3700 inhabitants, aims for a fossil fuel free energy system in the year 2030. Owing to natural limitations, it is necessary to exploit the available energy sources in a manner, which requires careful planning. Furthermore, civic engagement is necessary for a democratic transition to a smart energy system. Therefore the transition has a social side and a technical side, which is analysed. The analysis applies the causal loop diagram of an urban model in order to explain the inner workings of the island community. The analysis illustrates many planning elements, such as political energy targets, socio-technical priorities, energy vision, energy balance, energy action plan, and examples of demand-side management. The analysis shows that the current municipal plan is comprehensive, but not coherent. It will be necessary to consider trade-offs, that is, set a goal that would balance housing, jobs, agriculture, tourism, biomass and energy. An open question for further research is whether this insight from Samso can be scaled or replicated to other regions. (C) 2018 Elsevier Ltd. All rights reserved.</v>
      </c>
      <c r="F287" s="11" t="str">
        <f>IF($A287="","",IF(INDEX(Data!E:E,MATCH($A287,Data!$X:$X,1))="","",INDEX(Data!E:E,MATCH($A287,Data!$X:$X,1))))</f>
        <v>&lt;Go to ISI&gt;://WOS:000447576500003</v>
      </c>
      <c r="G287" s="36" t="str">
        <f t="shared" si="9"/>
        <v>&lt;Go to ISI&gt;://WOS:000447576500003</v>
      </c>
    </row>
    <row r="288" spans="1:7" ht="15.5" customHeight="1" x14ac:dyDescent="0.35">
      <c r="A288" s="9">
        <f t="shared" si="8"/>
        <v>284</v>
      </c>
      <c r="B288" s="10" t="str">
        <f>IF($A288="", "", INDEX(Data!A:A,MATCH($A288,Data!$X:$X,1)))</f>
        <v>Jennifer (2013)</v>
      </c>
      <c r="C288" s="11" t="str">
        <f>IF($A288="", "", INDEX(Data!B:B,MATCH($A288,Data!$X:$X,1)))</f>
        <v>Large-scale smart grids as system of systems</v>
      </c>
      <c r="D288" s="10">
        <f>IF($A288="", "", INDEX(Data!C:C,MATCH($A288,Data!$X:$X,1)))</f>
        <v>2013</v>
      </c>
      <c r="E288" s="11" t="str">
        <f>IF($A288="","",IF(INDEX(Data!D:D,MATCH($A288,Data!$X:$X,1))="","",INDEX(Data!D:D,MATCH($A288,Data!$X:$X,1))))</f>
        <v/>
      </c>
      <c r="F288" s="11" t="str">
        <f>IF($A288="","",IF(INDEX(Data!E:E,MATCH($A288,Data!$X:$X,1))="","",INDEX(Data!E:E,MATCH($A288,Data!$X:$X,1))))</f>
        <v/>
      </c>
      <c r="G288" s="36" t="str">
        <f t="shared" si="9"/>
        <v/>
      </c>
    </row>
    <row r="289" spans="1:7" ht="15.5" customHeight="1" x14ac:dyDescent="0.35">
      <c r="A289" s="9">
        <f t="shared" si="8"/>
        <v>285</v>
      </c>
      <c r="B289" s="10" t="str">
        <f>IF($A289="", "", INDEX(Data!A:A,MATCH($A289,Data!$X:$X,1)))</f>
        <v>Ji (2019)</v>
      </c>
      <c r="C289" s="11" t="str">
        <f>IF($A289="", "", INDEX(Data!B:B,MATCH($A289,Data!$X:$X,1)))</f>
        <v>Real-time energy management of a microgrid using deep reinforcement learning</v>
      </c>
      <c r="D289" s="10">
        <f>IF($A289="", "", INDEX(Data!C:C,MATCH($A289,Data!$X:$X,1)))</f>
        <v>2019</v>
      </c>
      <c r="E289" s="11" t="str">
        <f>IF($A289="","",IF(INDEX(Data!D:D,MATCH($A289,Data!$X:$X,1))="","",INDEX(Data!D:D,MATCH($A289,Data!$X:$X,1))))</f>
        <v>Driven by the recent advances and applications of smart-grid technologies, our electric power grid is undergoing radical modernization. Microgrid (MG) plays an important role in the course of modernization by providing a flexible way to integrate distributed renewable energy resources (RES) into the power grid. However, distributed RES, such as solar and wind, can be highly intermittent and stochastic. These uncertain resources combined with load demand result in random variations in both the supply and the demand sides, which make it difficult to effectively operate a MG. Focusing on this problem, this paper proposed a novel energy management approach for real-time scheduling of an MG considering the uncertainty of the load demand, renewable energy, and electricity price. Unlike the conventional model-based approaches requiring a predictor to estimate the uncertainty, the proposed solution is learning-based and does not require an explicit model of the uncertainty. Specifically, the MG energy management is modeled as a Markov Decision Process (MDP) with an objective of minimizing the daily operating cost. A deep reinforcement learning (DRL) approach is developed to solve the MDP. In the DRL approach, a deep feedforward neural network is designed to approximate the optimal action-value function, and the deep Q-network (DQN) algorithm is used to train the neural network. The proposed approach takes the state of the MG as inputs, and outputs directly the real-time generation schedules. Finally, using real power-grid data from the California Independent System Operator (CAISO), case studies are carried out to demonstrate the effectiveness of the proposed approach. 2019 by the Authors.</v>
      </c>
      <c r="F289" s="11" t="str">
        <f>IF($A289="","",IF(INDEX(Data!E:E,MATCH($A289,Data!$X:$X,1))="","",INDEX(Data!E:E,MATCH($A289,Data!$X:$X,1))))</f>
        <v>http://dx.doi.org/10.3906/elk-1805-183</v>
      </c>
      <c r="G289" s="36" t="str">
        <f t="shared" si="9"/>
        <v>http://dx.doi.org/10.3906/elk-1805-183</v>
      </c>
    </row>
    <row r="290" spans="1:7" ht="15.5" customHeight="1" x14ac:dyDescent="0.35">
      <c r="A290" s="9">
        <f t="shared" si="8"/>
        <v>286</v>
      </c>
      <c r="B290" s="10" t="str">
        <f>IF($A290="", "", INDEX(Data!A:A,MATCH($A290,Data!$X:$X,1)))</f>
        <v>Ji (2019)</v>
      </c>
      <c r="C290" s="11" t="str">
        <f>IF($A290="", "", INDEX(Data!B:B,MATCH($A290,Data!$X:$X,1)))</f>
        <v>A coordinated DC voltage control strategy for cascaded solid state transformer with star configuration</v>
      </c>
      <c r="D290" s="10">
        <f>IF($A290="", "", INDEX(Data!C:C,MATCH($A290,Data!$X:$X,1)))</f>
        <v>2019</v>
      </c>
      <c r="E290" s="11" t="str">
        <f>IF($A290="","",IF(INDEX(Data!D:D,MATCH($A290,Data!$X:$X,1))="","",INDEX(Data!D:D,MATCH($A290,Data!$X:$X,1))))</f>
        <v>Cascaded solid-state transformer (SST) can be directly connected to the high-voltage distribution grid, and it has broad applications in the future smart grid, traction locomotive, and renewable energy integration. However, the reliability of the cascaded SST is seriously influenced by the DC voltage and power imbalance issues with this configuration. This paper presents a coordinated DC voltage control strategy for cascaded SST with star configuration, in which the average DC voltage and the balancing DC voltage are controlled separately without current sensors in dual active bridge (DAB) modules. This strategy not only reduces the cost and the complexity of the control system but also realizes the unbalanced reactive compensation to some extent. Simulation and experimental results verify the feasibility and validity of the proposed method. TUBTAK.</v>
      </c>
      <c r="F290" s="11" t="str">
        <f>IF($A290="","",IF(INDEX(Data!E:E,MATCH($A290,Data!$X:$X,1))="","",INDEX(Data!E:E,MATCH($A290,Data!$X:$X,1))))</f>
        <v>http://dx.doi.org/10.3390/en12122291</v>
      </c>
      <c r="G290" s="36" t="str">
        <f t="shared" si="9"/>
        <v>http://dx.doi.org/10.3390/en12122291</v>
      </c>
    </row>
    <row r="291" spans="1:7" ht="15.5" customHeight="1" x14ac:dyDescent="0.35">
      <c r="A291" s="9">
        <f t="shared" si="8"/>
        <v>287</v>
      </c>
      <c r="B291" s="10" t="str">
        <f>IF($A291="", "", INDEX(Data!A:A,MATCH($A291,Data!$X:$X,1)))</f>
        <v>Jiakang (2010)</v>
      </c>
      <c r="C291" s="11" t="str">
        <f>IF($A291="", "", INDEX(Data!B:B,MATCH($A291,Data!$X:$X,1)))</f>
        <v>The smart thermostat: using occupancy sensors to save energy in homes</v>
      </c>
      <c r="D291" s="10">
        <f>IF($A291="", "", INDEX(Data!C:C,MATCH($A291,Data!$X:$X,1)))</f>
        <v>2010</v>
      </c>
      <c r="E291" s="11" t="str">
        <f>IF($A291="","",IF(INDEX(Data!D:D,MATCH($A291,Data!$X:$X,1))="","",INDEX(Data!D:D,MATCH($A291,Data!$X:$X,1))))</f>
        <v/>
      </c>
      <c r="F291" s="11" t="str">
        <f>IF($A291="","",IF(INDEX(Data!E:E,MATCH($A291,Data!$X:$X,1))="","",INDEX(Data!E:E,MATCH($A291,Data!$X:$X,1))))</f>
        <v/>
      </c>
      <c r="G291" s="36" t="str">
        <f t="shared" si="9"/>
        <v/>
      </c>
    </row>
    <row r="292" spans="1:7" ht="15.5" customHeight="1" x14ac:dyDescent="0.35">
      <c r="A292" s="9">
        <f t="shared" si="8"/>
        <v>288</v>
      </c>
      <c r="B292" s="10" t="str">
        <f>IF($A292="", "", INDEX(Data!A:A,MATCH($A292,Data!$X:$X,1)))</f>
        <v>Jiaming (2014)</v>
      </c>
      <c r="C292" s="11" t="str">
        <f>IF($A292="", "", INDEX(Data!B:B,MATCH($A292,Data!$X:$X,1)))</f>
        <v>Optimal Load Scheduling in Smart Grid Considering Environmental Factors</v>
      </c>
      <c r="D292" s="10">
        <f>IF($A292="", "", INDEX(Data!C:C,MATCH($A292,Data!$X:$X,1)))</f>
        <v>2014</v>
      </c>
      <c r="E292" s="11" t="str">
        <f>IF($A292="","",IF(INDEX(Data!D:D,MATCH($A292,Data!$X:$X,1))="","",INDEX(Data!D:D,MATCH($A292,Data!$X:$X,1))))</f>
        <v>This paper introduced the research status of microgrid control system(MCS) and analyzed the functions of microgrid control center(MCC). A design of multi-functional of microgrid control center was presented , and each relevant functional module was described.</v>
      </c>
      <c r="F292" s="11" t="str">
        <f>IF($A292="","",IF(INDEX(Data!E:E,MATCH($A292,Data!$X:$X,1))="","",INDEX(Data!E:E,MATCH($A292,Data!$X:$X,1))))</f>
        <v>http://dx.doi.org/10.4028/www.scientific.net/AMM.556-562.1834</v>
      </c>
      <c r="G292" s="36" t="str">
        <f t="shared" si="9"/>
        <v>http://dx.doi.org/10.4028/www.scientific.net/AMM.556-562.1834</v>
      </c>
    </row>
    <row r="293" spans="1:7" ht="15.5" customHeight="1" x14ac:dyDescent="0.35">
      <c r="A293" s="9">
        <f t="shared" si="8"/>
        <v>289</v>
      </c>
      <c r="B293" s="10" t="str">
        <f>IF($A293="", "", INDEX(Data!A:A,MATCH($A293,Data!$X:$X,1)))</f>
        <v>Jian (2011)</v>
      </c>
      <c r="C293" s="11" t="str">
        <f>IF($A293="", "", INDEX(Data!B:B,MATCH($A293,Data!$X:$X,1)))</f>
        <v>Scalable real time data management for smart grid</v>
      </c>
      <c r="D293" s="10">
        <f>IF($A293="", "", INDEX(Data!C:C,MATCH($A293,Data!$X:$X,1)))</f>
        <v>2011</v>
      </c>
      <c r="E293" s="11" t="str">
        <f>IF($A293="","",IF(INDEX(Data!D:D,MATCH($A293,Data!$X:$X,1))="","",INDEX(Data!D:D,MATCH($A293,Data!$X:$X,1))))</f>
        <v/>
      </c>
      <c r="F293" s="11" t="str">
        <f>IF($A293="","",IF(INDEX(Data!E:E,MATCH($A293,Data!$X:$X,1))="","",INDEX(Data!E:E,MATCH($A293,Data!$X:$X,1))))</f>
        <v/>
      </c>
      <c r="G293" s="36" t="str">
        <f t="shared" si="9"/>
        <v/>
      </c>
    </row>
    <row r="294" spans="1:7" ht="15.5" customHeight="1" x14ac:dyDescent="0.35">
      <c r="A294" s="9">
        <f t="shared" si="8"/>
        <v>290</v>
      </c>
      <c r="B294" s="10" t="str">
        <f>IF($A294="", "", INDEX(Data!A:A,MATCH($A294,Data!$X:$X,1)))</f>
        <v>Jian (2015)</v>
      </c>
      <c r="C294" s="11" t="str">
        <f>IF($A294="", "", INDEX(Data!B:B,MATCH($A294,Data!$X:$X,1)))</f>
        <v>Voltage control strategies for active distribution networks with multiple distributed energy resources: A survey</v>
      </c>
      <c r="D294" s="10">
        <f>IF($A294="", "", INDEX(Data!C:C,MATCH($A294,Data!$X:$X,1)))</f>
        <v>2015</v>
      </c>
      <c r="E294" s="11" t="str">
        <f>IF($A294="","",IF(INDEX(Data!D:D,MATCH($A294,Data!$X:$X,1))="","",INDEX(Data!D:D,MATCH($A294,Data!$X:$X,1))))</f>
        <v>With the growing penetration of distributed energy resources on the network the operation regime has been changed from passive to active which brings a number of impacts to the network including voltage control, power flow management and protection issues etc. As one of the dominant impact, the voltage control strategy has become a key enabling technology for the deployment of renewable energy systems. This paper provides a comprehensive review on voltage control for active distribution networks, the efficiency and practicability have been studied in details.</v>
      </c>
      <c r="F294" s="11" t="str">
        <f>IF($A294="","",IF(INDEX(Data!E:E,MATCH($A294,Data!$X:$X,1))="","",INDEX(Data!E:E,MATCH($A294,Data!$X:$X,1))))</f>
        <v>http://dx.doi.org/10.4028/www.scientific.net/AMM.785.647</v>
      </c>
      <c r="G294" s="36" t="str">
        <f t="shared" si="9"/>
        <v>http://dx.doi.org/10.4028/www.scientific.net/AMM.785.647</v>
      </c>
    </row>
    <row r="295" spans="1:7" ht="15.5" customHeight="1" x14ac:dyDescent="0.35">
      <c r="A295" s="9">
        <f t="shared" si="8"/>
        <v>291</v>
      </c>
      <c r="B295" s="10" t="str">
        <f>IF($A295="", "", INDEX(Data!A:A,MATCH($A295,Data!$X:$X,1)))</f>
        <v>Jianye (2014)</v>
      </c>
      <c r="C295" s="11" t="str">
        <f>IF($A295="", "", INDEX(Data!B:B,MATCH($A295,Data!$X:$X,1)))</f>
        <v>Adaptive Defending Strategy for Smart Grid Attacks</v>
      </c>
      <c r="D295" s="10">
        <f>IF($A295="", "", INDEX(Data!C:C,MATCH($A295,Data!$X:$X,1)))</f>
        <v>2014</v>
      </c>
      <c r="E295" s="11" t="str">
        <f>IF($A295="","",IF(INDEX(Data!D:D,MATCH($A295,Data!$X:$X,1))="","",INDEX(Data!D:D,MATCH($A295,Data!$X:$X,1))))</f>
        <v/>
      </c>
      <c r="F295" s="11" t="str">
        <f>IF($A295="","",IF(INDEX(Data!E:E,MATCH($A295,Data!$X:$X,1))="","",INDEX(Data!E:E,MATCH($A295,Data!$X:$X,1))))</f>
        <v/>
      </c>
      <c r="G295" s="36" t="str">
        <f t="shared" si="9"/>
        <v/>
      </c>
    </row>
    <row r="296" spans="1:7" ht="15.5" customHeight="1" x14ac:dyDescent="0.35">
      <c r="A296" s="9">
        <f t="shared" si="8"/>
        <v>292</v>
      </c>
      <c r="B296" s="10" t="str">
        <f>IF($A296="", "", INDEX(Data!A:A,MATCH($A296,Data!$X:$X,1)))</f>
        <v>Jie (2014)</v>
      </c>
      <c r="C296" s="11" t="str">
        <f>IF($A296="", "", INDEX(Data!B:B,MATCH($A296,Data!$X:$X,1)))</f>
        <v>Review on Business Operation Mode and Technical Economy Evaluation of Micro-grid</v>
      </c>
      <c r="D296" s="10">
        <f>IF($A296="", "", INDEX(Data!C:C,MATCH($A296,Data!$X:$X,1)))</f>
        <v>2014</v>
      </c>
      <c r="E296" s="11" t="str">
        <f>IF($A296="","",IF(INDEX(Data!D:D,MATCH($A296,Data!$X:$X,1))="","",INDEX(Data!D:D,MATCH($A296,Data!$X:$X,1))))</f>
        <v>To make the advantages of smart micro-grid in economy and environment to the greatest extent, many countries choose to make detailed research on the business operation mode and technical economy of micro-grid. Based on the related research, this paper generalizes several typical user modes, and then provides a reasonable technical route to study the operation mode and technical economy of micro-grid. For its business operation mode, not only the existing proposals are analyzed, but also are its method of calculating the cost and benefits of this program. Finally, specific plans about how to assess the technical economy are also analyzed.</v>
      </c>
      <c r="F296" s="11" t="str">
        <f>IF($A296="","",IF(INDEX(Data!E:E,MATCH($A296,Data!$X:$X,1))="","",INDEX(Data!E:E,MATCH($A296,Data!$X:$X,1))))</f>
        <v>http://dx.doi.org/10.4028/www.scientific.net/AMR.960-961.1523</v>
      </c>
      <c r="G296" s="36" t="str">
        <f t="shared" si="9"/>
        <v>http://dx.doi.org/10.4028/www.scientific.net/AMR.960-961.1523</v>
      </c>
    </row>
    <row r="297" spans="1:7" ht="15.5" customHeight="1" x14ac:dyDescent="0.35">
      <c r="A297" s="9">
        <f t="shared" si="8"/>
        <v>293</v>
      </c>
      <c r="B297" s="10" t="str">
        <f>IF($A297="", "", INDEX(Data!A:A,MATCH($A297,Data!$X:$X,1)))</f>
        <v>Jie (2019)</v>
      </c>
      <c r="C297" s="11" t="str">
        <f>IF($A297="", "", INDEX(Data!B:B,MATCH($A297,Data!$X:$X,1)))</f>
        <v>Practical Evaluation of Droop and Consensus Control of Distributed Electric Springs for Both Voltage and Frequency Regulation in Microgrid</v>
      </c>
      <c r="D297" s="10">
        <f>IF($A297="", "", INDEX(Data!C:C,MATCH($A297,Data!$X:$X,1)))</f>
        <v>2019</v>
      </c>
      <c r="E297" s="11" t="str">
        <f>IF($A297="","",IF(INDEX(Data!D:D,MATCH($A297,Data!$X:$X,1))="","",INDEX(Data!D:D,MATCH($A297,Data!$X:$X,1))))</f>
        <v>Electric spring (ES) was originally proposed as a distributed demand-side management (DSM) technology for stabilizing power distribution network in the presence of intermittent power generation without using communication. This paper explores the practical use of consensus control for a cluster of ESs through a WiFi communication layer for new functions not previously realized in practice. This approach can be considered as a form of DSM for smart grid technology. A novel consensus control is introduced to enable distributed ES circuits to provide local voltage and system frequency regulations in a microgrid with shared responsibility of active and reactive power compensation. The practical implementation details of consensus control for a cluster of ESs are addressed. New plug-and-play functions of ESs are practically demonstrated for the first time under consensus control. Practical results indicate that droop control (without communication) and consensus control (with communication) are complementary. Under normal condition when the communication network is available, distributed ESs can perform with shared power compensation efforts based on consensus control. If the communication network fails, ESs can revert to perform under droop control.</v>
      </c>
      <c r="F297" s="11" t="str">
        <f>IF($A297="","",IF(INDEX(Data!E:E,MATCH($A297,Data!$X:$X,1))="","",INDEX(Data!E:E,MATCH($A297,Data!$X:$X,1))))</f>
        <v>http://dx.doi.org/10.1109/TPEL.2018.2874495</v>
      </c>
      <c r="G297" s="36" t="str">
        <f t="shared" si="9"/>
        <v>http://dx.doi.org/10.1109/TPEL.2018.2874495</v>
      </c>
    </row>
    <row r="298" spans="1:7" ht="15.5" customHeight="1" x14ac:dyDescent="0.35">
      <c r="A298" s="9">
        <f t="shared" si="8"/>
        <v>294</v>
      </c>
      <c r="B298" s="10" t="str">
        <f>IF($A298="", "", INDEX(Data!A:A,MATCH($A298,Data!$X:$X,1)))</f>
        <v>Jingwen (2015)</v>
      </c>
      <c r="C298" s="11" t="str">
        <f>IF($A298="", "", INDEX(Data!B:B,MATCH($A298,Data!$X:$X,1)))</f>
        <v>Smart Energy Harvesting Routing Protocol for WSN based E-Health Systems</v>
      </c>
      <c r="D298" s="10">
        <f>IF($A298="", "", INDEX(Data!C:C,MATCH($A298,Data!$X:$X,1)))</f>
        <v>2015</v>
      </c>
      <c r="E298" s="11" t="str">
        <f>IF($A298="","",IF(INDEX(Data!D:D,MATCH($A298,Data!$X:$X,1))="","",INDEX(Data!D:D,MATCH($A298,Data!$X:$X,1))))</f>
        <v/>
      </c>
      <c r="F298" s="11" t="str">
        <f>IF($A298="","",IF(INDEX(Data!E:E,MATCH($A298,Data!$X:$X,1))="","",INDEX(Data!E:E,MATCH($A298,Data!$X:$X,1))))</f>
        <v/>
      </c>
      <c r="G298" s="36" t="str">
        <f t="shared" si="9"/>
        <v/>
      </c>
    </row>
    <row r="299" spans="1:7" ht="15.5" customHeight="1" x14ac:dyDescent="0.35">
      <c r="A299" s="9">
        <f t="shared" si="8"/>
        <v>295</v>
      </c>
      <c r="B299" s="10" t="str">
        <f>IF($A299="", "", INDEX(Data!A:A,MATCH($A299,Data!$X:$X,1)))</f>
        <v>Jiuping (2019)</v>
      </c>
      <c r="C299" s="11" t="str">
        <f>IF($A299="", "", INDEX(Data!B:B,MATCH($A299,Data!$X:$X,1)))</f>
        <v>A subtransmission metropolitan power grid: using high-voltage dc for enhancement and modernization</v>
      </c>
      <c r="D299" s="10">
        <f>IF($A299="", "", INDEX(Data!C:C,MATCH($A299,Data!$X:$X,1)))</f>
        <v>2019</v>
      </c>
      <c r="E299" s="11" t="str">
        <f>IF($A299="","",IF(INDEX(Data!D:D,MATCH($A299,Data!$X:$X,1))="","",INDEX(Data!D:D,MATCH($A299,Data!$X:$X,1))))</f>
        <v>Power demand in large or mega cities is increasing as the world urbanizes. Metropolitan transmission networks are continuously upgrading to meet the growing demand for power and to replace old-style generation with local renewable generation and power supplies from cleaner external sources. The cost of land and its scarcity make it difficult to secure new rights-of-way for traditional-style transmission lines. As power transmission levels increase, the risk of exceeding the short circuit capability of existing switchgear equipment as well as other network components becomes a major constraint to the expansion of power networks. Strategies to enhance urban transmission networks must address all of these issues and prioritize solutions that may be easily located within urban boundaries and have short lead times from decision to commercial operation. Advanced transmission technologies can effectively increase the capacity, efficiency, and utilization of existing infrastructure and improve grid resiliency under extreme contingencies or catastrophic events. These technologies have been considered and implemented by electric utilities for urban grid enhancement and modernization.</v>
      </c>
      <c r="F299" s="11" t="str">
        <f>IF($A299="","",IF(INDEX(Data!E:E,MATCH($A299,Data!$X:$X,1))="","",INDEX(Data!E:E,MATCH($A299,Data!$X:$X,1))))</f>
        <v>http://dx.doi.org/10.1109/MPE.2019.2896691</v>
      </c>
      <c r="G299" s="36" t="str">
        <f t="shared" si="9"/>
        <v>http://dx.doi.org/10.1109/MPE.2019.2896691</v>
      </c>
    </row>
    <row r="300" spans="1:7" ht="15.5" customHeight="1" x14ac:dyDescent="0.35">
      <c r="A300" s="9">
        <f t="shared" si="8"/>
        <v>296</v>
      </c>
      <c r="B300" s="10" t="str">
        <f>IF($A300="", "", INDEX(Data!A:A,MATCH($A300,Data!$X:$X,1)))</f>
        <v>Joachim (2018)</v>
      </c>
      <c r="C300" s="11" t="str">
        <f>IF($A300="", "", INDEX(Data!B:B,MATCH($A300,Data!$X:$X,1)))</f>
        <v>Smart city initiatives: designing a project-level smart value assessment instrument</v>
      </c>
      <c r="D300" s="10">
        <f>IF($A300="", "", INDEX(Data!C:C,MATCH($A300,Data!$X:$X,1)))</f>
        <v>2018</v>
      </c>
      <c r="E300" s="11" t="str">
        <f>IF($A300="","",IF(INDEX(Data!D:D,MATCH($A300,Data!$X:$X,1))="","",INDEX(Data!D:D,MATCH($A300,Data!$X:$X,1))))</f>
        <v/>
      </c>
      <c r="F300" s="11" t="str">
        <f>IF($A300="","",IF(INDEX(Data!E:E,MATCH($A300,Data!$X:$X,1))="","",INDEX(Data!E:E,MATCH($A300,Data!$X:$X,1))))</f>
        <v/>
      </c>
      <c r="G300" s="36" t="str">
        <f t="shared" si="9"/>
        <v/>
      </c>
    </row>
    <row r="301" spans="1:7" ht="15.5" customHeight="1" x14ac:dyDescent="0.35">
      <c r="A301" s="9">
        <f t="shared" si="8"/>
        <v>297</v>
      </c>
      <c r="B301" s="10" t="str">
        <f>IF($A301="", "", INDEX(Data!A:A,MATCH($A301,Data!$X:$X,1)))</f>
        <v>Joel (2013)</v>
      </c>
      <c r="C301" s="11" t="str">
        <f>IF($A301="", "", INDEX(Data!B:B,MATCH($A301,Data!$X:$X,1)))</f>
        <v>Recommending energy tariffs and load shifting based on smart household usage profiling</v>
      </c>
      <c r="D301" s="10">
        <f>IF($A301="", "", INDEX(Data!C:C,MATCH($A301,Data!$X:$X,1)))</f>
        <v>2013</v>
      </c>
      <c r="E301" s="11" t="str">
        <f>IF($A301="","",IF(INDEX(Data!D:D,MATCH($A301,Data!$X:$X,1))="","",INDEX(Data!D:D,MATCH($A301,Data!$X:$X,1))))</f>
        <v/>
      </c>
      <c r="F301" s="11" t="str">
        <f>IF($A301="","",IF(INDEX(Data!E:E,MATCH($A301,Data!$X:$X,1))="","",INDEX(Data!E:E,MATCH($A301,Data!$X:$X,1))))</f>
        <v/>
      </c>
      <c r="G301" s="36" t="str">
        <f t="shared" si="9"/>
        <v/>
      </c>
    </row>
    <row r="302" spans="1:7" ht="15.5" customHeight="1" x14ac:dyDescent="0.35">
      <c r="A302" s="9">
        <f t="shared" si="8"/>
        <v>298</v>
      </c>
      <c r="B302" s="10" t="str">
        <f>IF($A302="", "", INDEX(Data!A:A,MATCH($A302,Data!$X:$X,1)))</f>
        <v>Johannesen (2019)</v>
      </c>
      <c r="C302" s="11" t="str">
        <f>IF($A302="", "", INDEX(Data!B:B,MATCH($A302,Data!$X:$X,1)))</f>
        <v>Relative evaluation of regression tools for urban area electrical energy demand forecasting</v>
      </c>
      <c r="D302" s="10">
        <f>IF($A302="", "", INDEX(Data!C:C,MATCH($A302,Data!$X:$X,1)))</f>
        <v>2019</v>
      </c>
      <c r="E302" s="11" t="str">
        <f>IF($A302="","",IF(INDEX(Data!D:D,MATCH($A302,Data!$X:$X,1))="","",INDEX(Data!D:D,MATCH($A302,Data!$X:$X,1))))</f>
        <v>Load forecasting is the most fundamental application in Smart-Grid, which provides essential input to Demand Response, Topology Optimization and Abnormally Detection, facilitating the integration of intermittent clean energy sources. In this work, several regression tools are analyzed using larger datasets for urban area electrical load forecasting. The regression tools which are used are Random Forest Regressor, k-Nearest Neighbour Regressor and Linear Regressor. This work explores the use of regression tool for regional electric load forecasting by correlating lower distinctive categorical level (season, day of the week) and weather parameters. The regression analysis has been done on continuous time basis as well as vertical time axis approach. The vertical time approach is considering a sample time period (e.g seasonally and weekly) of data for four years and has been tested for the same time period for the consecutive year. This work has uniqueness in electrical demand forecasting using regression tools through vertical approach and it also considers the impact of meteorological parameters. This vertical approach uses less amount of data compare to continuous time-series as well as neural network techniques. A correlation study, where both the Pearson method and visual inspection, of the vertical approach depicts meaningful relation between pre-processing of data, test methods and results, for the regressors examined through Mean Absolute Percentage Error (MAPE). By examining the structure of various regressors they are compared for the lowest MAPE. Random Forest Regressor provides better short-term load prediction (30 min) and kNN offers relatively better long-term load prediction (24 h). 2019</v>
      </c>
      <c r="F302" s="11" t="str">
        <f>IF($A302="","",IF(INDEX(Data!E:E,MATCH($A302,Data!$X:$X,1))="","",INDEX(Data!E:E,MATCH($A302,Data!$X:$X,1))))</f>
        <v>http://dx.doi.org/10.1016/j.jclepro.2019.01.108</v>
      </c>
      <c r="G302" s="36" t="str">
        <f t="shared" si="9"/>
        <v>http://dx.doi.org/10.1016/j.jclepro.2019.01.108</v>
      </c>
    </row>
    <row r="303" spans="1:7" ht="15.5" customHeight="1" x14ac:dyDescent="0.35">
      <c r="A303" s="9">
        <f t="shared" si="8"/>
        <v>299</v>
      </c>
      <c r="B303" s="10" t="str">
        <f>IF($A303="", "", INDEX(Data!A:A,MATCH($A303,Data!$X:$X,1)))</f>
        <v>John (2014)</v>
      </c>
      <c r="C303" s="11" t="str">
        <f>IF($A303="", "", INDEX(Data!B:B,MATCH($A303,Data!$X:$X,1)))</f>
        <v>Piloteur: a lightweight platform for pilot studies of smart homes</v>
      </c>
      <c r="D303" s="10">
        <f>IF($A303="", "", INDEX(Data!C:C,MATCH($A303,Data!$X:$X,1)))</f>
        <v>2014</v>
      </c>
      <c r="E303" s="11" t="str">
        <f>IF($A303="","",IF(INDEX(Data!D:D,MATCH($A303,Data!$X:$X,1))="","",INDEX(Data!D:D,MATCH($A303,Data!$X:$X,1))))</f>
        <v/>
      </c>
      <c r="F303" s="11" t="str">
        <f>IF($A303="","",IF(INDEX(Data!E:E,MATCH($A303,Data!$X:$X,1))="","",INDEX(Data!E:E,MATCH($A303,Data!$X:$X,1))))</f>
        <v/>
      </c>
      <c r="G303" s="36" t="str">
        <f t="shared" si="9"/>
        <v/>
      </c>
    </row>
    <row r="304" spans="1:7" ht="15.5" customHeight="1" x14ac:dyDescent="0.35">
      <c r="A304" s="9">
        <f t="shared" si="8"/>
        <v>300</v>
      </c>
      <c r="B304" s="10" t="str">
        <f>IF($A304="", "", INDEX(Data!A:A,MATCH($A304,Data!$X:$X,1)))</f>
        <v>John (2016)</v>
      </c>
      <c r="C304" s="11" t="str">
        <f>IF($A304="", "", INDEX(Data!B:B,MATCH($A304,Data!$X:$X,1)))</f>
        <v>DevOps for the Urban IoT</v>
      </c>
      <c r="D304" s="10">
        <f>IF($A304="", "", INDEX(Data!C:C,MATCH($A304,Data!$X:$X,1)))</f>
        <v>2016</v>
      </c>
      <c r="E304" s="11" t="str">
        <f>IF($A304="","",IF(INDEX(Data!D:D,MATCH($A304,Data!$X:$X,1))="","",INDEX(Data!D:D,MATCH($A304,Data!$X:$X,1))))</f>
        <v/>
      </c>
      <c r="F304" s="11" t="str">
        <f>IF($A304="","",IF(INDEX(Data!E:E,MATCH($A304,Data!$X:$X,1))="","",INDEX(Data!E:E,MATCH($A304,Data!$X:$X,1))))</f>
        <v/>
      </c>
      <c r="G304" s="36" t="str">
        <f t="shared" si="9"/>
        <v/>
      </c>
    </row>
    <row r="305" spans="1:7" ht="15.5" customHeight="1" x14ac:dyDescent="0.35">
      <c r="A305" s="9">
        <f t="shared" si="8"/>
        <v>301</v>
      </c>
      <c r="B305" s="10" t="str">
        <f>IF($A305="", "", INDEX(Data!A:A,MATCH($A305,Data!$X:$X,1)))</f>
        <v>Jonathan (2007)</v>
      </c>
      <c r="C305" s="11" t="str">
        <f>IF($A305="", "", INDEX(Data!B:B,MATCH($A305,Data!$X:$X,1)))</f>
        <v>Is small beautiful? A multicriteria assessment of small-scale energy technology applications in local governments</v>
      </c>
      <c r="D305" s="10">
        <f>IF($A305="", "", INDEX(Data!C:C,MATCH($A305,Data!$X:$X,1)))</f>
        <v>2007</v>
      </c>
      <c r="E305" s="11" t="str">
        <f>IF($A305="","",IF(INDEX(Data!D:D,MATCH($A305,Data!$X:$X,1))="","",INDEX(Data!D:D,MATCH($A305,Data!$X:$X,1))))</f>
        <v xml:space="preserve">Abstract In its 2003 White Paper the UK government set ambitious renewable energy targets. Local governments and households have an increasing role in the overall energy system as consumers, suppliers of smaller-scale applications and citizens discussing energy projects. In this paper, we consider if small-scale or large-scale approaches to renewable energy provision can achieve energy targets in the most socially, economically and environmentally (SEE) effective way. We take a local case study of renewable energy provision in the Metropolitan Borough of Kirklees in Yorkshire, UK, and apply a multi-criteria decision analysis methodology to compare the small-scale schemes implemented in Kirklees with large-scale alternatives. The results indicate that small-scale schemes are the most SEE effective, despite large-scale schemes being more financially viable. The selection of the criteria on which the alternatives are assessed and the assigned weights for each criterion are of crucial importance. It is thus very important to include the relevant stakeholders to elicit this information. </v>
      </c>
      <c r="F305" s="11" t="str">
        <f>IF($A305="","",IF(INDEX(Data!E:E,MATCH($A305,Data!$X:$X,1))="","",INDEX(Data!E:E,MATCH($A305,Data!$X:$X,1))))</f>
        <v/>
      </c>
      <c r="G305" s="36" t="str">
        <f t="shared" si="9"/>
        <v/>
      </c>
    </row>
    <row r="306" spans="1:7" ht="15.5" customHeight="1" x14ac:dyDescent="0.35">
      <c r="A306" s="9">
        <f t="shared" si="8"/>
        <v>302</v>
      </c>
      <c r="B306" s="10" t="str">
        <f>IF($A306="", "", INDEX(Data!A:A,MATCH($A306,Data!$X:$X,1)))</f>
        <v>Jonnathan (2016)</v>
      </c>
      <c r="C306" s="11" t="str">
        <f>IF($A306="", "", INDEX(Data!B:B,MATCH($A306,Data!$X:$X,1)))</f>
        <v>Knowledge management applied to Supervision and Control System of Demand Electric for Domestic Use</v>
      </c>
      <c r="D306" s="10">
        <f>IF($A306="", "", INDEX(Data!C:C,MATCH($A306,Data!$X:$X,1)))</f>
        <v>2016</v>
      </c>
      <c r="E306" s="11" t="str">
        <f>IF($A306="","",IF(INDEX(Data!D:D,MATCH($A306,Data!$X:$X,1))="","",INDEX(Data!D:D,MATCH($A306,Data!$X:$X,1))))</f>
        <v/>
      </c>
      <c r="F306" s="11" t="str">
        <f>IF($A306="","",IF(INDEX(Data!E:E,MATCH($A306,Data!$X:$X,1))="","",INDEX(Data!E:E,MATCH($A306,Data!$X:$X,1))))</f>
        <v/>
      </c>
      <c r="G306" s="36" t="str">
        <f t="shared" si="9"/>
        <v/>
      </c>
    </row>
    <row r="307" spans="1:7" ht="15.5" customHeight="1" x14ac:dyDescent="0.35">
      <c r="A307" s="9">
        <f t="shared" si="8"/>
        <v>303</v>
      </c>
      <c r="B307" s="10" t="str">
        <f>IF($A307="", "", INDEX(Data!A:A,MATCH($A307,Data!$X:$X,1)))</f>
        <v>Joris (2018)</v>
      </c>
      <c r="C307" s="11" t="str">
        <f>IF($A307="", "", INDEX(Data!B:B,MATCH($A307,Data!$X:$X,1)))</f>
        <v>LoCoVolt: Distributed Detection of Broken Meters in Smart Grids through Stream Processing</v>
      </c>
      <c r="D307" s="10">
        <f>IF($A307="", "", INDEX(Data!C:C,MATCH($A307,Data!$X:$X,1)))</f>
        <v>2018</v>
      </c>
      <c r="E307" s="11" t="str">
        <f>IF($A307="","",IF(INDEX(Data!D:D,MATCH($A307,Data!$X:$X,1))="","",INDEX(Data!D:D,MATCH($A307,Data!$X:$X,1))))</f>
        <v>Smart Grids and Advanced Metering Infrastructures are rapidly replacing traditional energy grids. The cumulative computational power of their IT devices, which can be leveraged to continuously monitor the state of the grid, is nonetheless vastly underused. This paper provides evidence of the potential of streaming analysis run at smart grid devices. We propose a structural component, which we name LoCoVolt (Local Comparison of Voltages), that is able to detect in a distributed fashion malfunctioning smart meters, which report erroneous information about the power quality. This is achieved by comparing the voltage readings of meters that, because of their proximity in the network, are expected to report readings following similar trends. Having this information can allow utilities to react promptly and thus increase timeliness, quality and safety of their services to society and, implicitly, their business value. As we show, based on our implementation on Apache Flink and the evaluation conducted with resource-constrained hardware (i.e., with capacity similar to that of hardware in smart grids) and data from a real-world network, the streaming paradigm can deliver efficient and effective monitoring tools and thus achieve the desired goals with almost no additional computational cost</v>
      </c>
      <c r="F307" s="11" t="str">
        <f>IF($A307="","",IF(INDEX(Data!E:E,MATCH($A307,Data!$X:$X,1))="","",INDEX(Data!E:E,MATCH($A307,Data!$X:$X,1))))</f>
        <v/>
      </c>
      <c r="G307" s="36" t="str">
        <f t="shared" si="9"/>
        <v/>
      </c>
    </row>
    <row r="308" spans="1:7" ht="15.5" customHeight="1" x14ac:dyDescent="0.35">
      <c r="A308" s="9">
        <f t="shared" si="8"/>
        <v>304</v>
      </c>
      <c r="B308" s="10" t="str">
        <f>IF($A308="", "", INDEX(Data!A:A,MATCH($A308,Data!$X:$X,1)))</f>
        <v>José (2018)</v>
      </c>
      <c r="C308" s="11" t="str">
        <f>IF($A308="", "", INDEX(Data!B:B,MATCH($A308,Data!$X:$X,1)))</f>
        <v>Augmenting DER hosting capacity of distribution grids through local energy markets and dynamic phase switching</v>
      </c>
      <c r="D308" s="10">
        <f>IF($A308="", "", INDEX(Data!C:C,MATCH($A308,Data!$X:$X,1)))</f>
        <v>2018</v>
      </c>
      <c r="E308" s="11" t="str">
        <f>IF($A308="","",IF(INDEX(Data!D:D,MATCH($A308,Data!$X:$X,1))="","",INDEX(Data!D:D,MATCH($A308,Data!$X:$X,1))))</f>
        <v/>
      </c>
      <c r="F308" s="11" t="str">
        <f>IF($A308="","",IF(INDEX(Data!E:E,MATCH($A308,Data!$X:$X,1))="","",INDEX(Data!E:E,MATCH($A308,Data!$X:$X,1))))</f>
        <v/>
      </c>
      <c r="G308" s="36" t="str">
        <f t="shared" si="9"/>
        <v/>
      </c>
    </row>
    <row r="309" spans="1:7" ht="15.5" customHeight="1" x14ac:dyDescent="0.35">
      <c r="A309" s="9">
        <f t="shared" si="8"/>
        <v>305</v>
      </c>
      <c r="B309" s="10" t="str">
        <f>IF($A309="", "", INDEX(Data!A:A,MATCH($A309,Data!$X:$X,1)))</f>
        <v>Juliana (2018)</v>
      </c>
      <c r="C309" s="11" t="str">
        <f>IF($A309="", "", INDEX(Data!B:B,MATCH($A309,Data!$X:$X,1)))</f>
        <v>ICT solutions for the analysis of the energy supply in Smart Cities: Application case in agrópolis</v>
      </c>
      <c r="D309" s="10">
        <f>IF($A309="", "", INDEX(Data!C:C,MATCH($A309,Data!$X:$X,1)))</f>
        <v>2018</v>
      </c>
      <c r="E309" s="11" t="str">
        <f>IF($A309="","",IF(INDEX(Data!D:D,MATCH($A309,Data!$X:$X,1))="","",INDEX(Data!D:D,MATCH($A309,Data!$X:$X,1))))</f>
        <v/>
      </c>
      <c r="F309" s="11" t="str">
        <f>IF($A309="","",IF(INDEX(Data!E:E,MATCH($A309,Data!$X:$X,1))="","",INDEX(Data!E:E,MATCH($A309,Data!$X:$X,1))))</f>
        <v/>
      </c>
      <c r="G309" s="36" t="str">
        <f t="shared" si="9"/>
        <v/>
      </c>
    </row>
    <row r="310" spans="1:7" ht="15.5" customHeight="1" x14ac:dyDescent="0.35">
      <c r="A310" s="9">
        <f t="shared" si="8"/>
        <v>306</v>
      </c>
      <c r="B310" s="10" t="str">
        <f>IF($A310="", "", INDEX(Data!A:A,MATCH($A310,Data!$X:$X,1)))</f>
        <v>Jundong (2013)</v>
      </c>
      <c r="C310" s="11" t="str">
        <f>IF($A310="", "", INDEX(Data!B:B,MATCH($A310,Data!$X:$X,1)))</f>
        <v>Study on optimal mode of Distributed Generation accessing to Distribution Network</v>
      </c>
      <c r="D310" s="10">
        <f>IF($A310="", "", INDEX(Data!C:C,MATCH($A310,Data!$X:$X,1)))</f>
        <v>2013</v>
      </c>
      <c r="E310" s="11" t="str">
        <f>IF($A310="","",IF(INDEX(Data!D:D,MATCH($A310,Data!$X:$X,1))="","",INDEX(Data!D:D,MATCH($A310,Data!$X:$X,1))))</f>
        <v>The distributed generation(DG) location, capacity and its influence to distribution network is an important research subject of smart grid. According to the typical daily load curve change rule in distribution network, selecting two operation modes of weighted largest load and weighted least load, taking the minimum of reverse flow times and network loss for the target, combined with the type of DG and operation characteristics , confirming optimal accessing points and optimal capacity of DG. Through the comparative study, the rational introduction of DG improves the voltage level of distribution network and reduces the network loss.</v>
      </c>
      <c r="F310" s="11" t="str">
        <f>IF($A310="","",IF(INDEX(Data!E:E,MATCH($A310,Data!$X:$X,1))="","",INDEX(Data!E:E,MATCH($A310,Data!$X:$X,1))))</f>
        <v>http://dx.doi.org/10.4028/www.scientific.net/AMR.614-615.819</v>
      </c>
      <c r="G310" s="36" t="str">
        <f t="shared" si="9"/>
        <v>http://dx.doi.org/10.4028/www.scientific.net/AMR.614-615.819</v>
      </c>
    </row>
    <row r="311" spans="1:7" ht="15.5" customHeight="1" x14ac:dyDescent="0.35">
      <c r="A311" s="9">
        <f t="shared" si="8"/>
        <v>307</v>
      </c>
      <c r="B311" s="10" t="str">
        <f>IF($A311="", "", INDEX(Data!A:A,MATCH($A311,Data!$X:$X,1)))</f>
        <v>Junghoon (2013)</v>
      </c>
      <c r="C311" s="11" t="str">
        <f>IF($A311="", "", INDEX(Data!B:B,MATCH($A311,Data!$X:$X,1)))</f>
        <v>Evaluation of prediction error effects in wind energy-based electric vehicle charging</v>
      </c>
      <c r="D311" s="10">
        <f>IF($A311="", "", INDEX(Data!C:C,MATCH($A311,Data!$X:$X,1)))</f>
        <v>2013</v>
      </c>
      <c r="E311" s="11" t="str">
        <f>IF($A311="","",IF(INDEX(Data!D:D,MATCH($A311,Data!$X:$X,1))="","",INDEX(Data!D:D,MATCH($A311,Data!$X:$X,1))))</f>
        <v>This paper first presents a battery operation scheduler for the sake of practical integration of wind energy generation and electric vehicle charging, and then measures its performance mainly focusing on the effect of wind speed prediction errors. The operation scheduler decides whether to charge or discharge a station battery on each time slot based on current wind speed reading and next speed prediction. Its control logic straightforwardly activates generation facilities according to the minimum wind speed for energy generation and the current battery capacity. Next-hour wind speed is predicted by an artificial neural network trained by a series of hour-by-hour speed records. The performance measurement results obtained from simulation show that the depletion ratio is affected by 6.8 % and the energy loss by 3.5 %. This result is valid for the whole given parameter range except only a few cases. Moreover, judging from the observation that the largest renewable energy loss is just 0.9 %, the battery management scheme overcomes the misprediction effect by adaptively compensating for the generation loss on each time slot.</v>
      </c>
      <c r="F311" s="11" t="str">
        <f>IF($A311="","",IF(INDEX(Data!E:E,MATCH($A311,Data!$X:$X,1))="","",INDEX(Data!E:E,MATCH($A311,Data!$X:$X,1))))</f>
        <v/>
      </c>
      <c r="G311" s="36" t="str">
        <f t="shared" si="9"/>
        <v/>
      </c>
    </row>
    <row r="312" spans="1:7" ht="15.5" customHeight="1" x14ac:dyDescent="0.35">
      <c r="A312" s="9">
        <f t="shared" si="8"/>
        <v>308</v>
      </c>
      <c r="B312" s="10" t="str">
        <f>IF($A312="", "", INDEX(Data!A:A,MATCH($A312,Data!$X:$X,1)))</f>
        <v>Junjian (2017)</v>
      </c>
      <c r="C312" s="11" t="str">
        <f>IF($A312="", "", INDEX(Data!B:B,MATCH($A312,Data!$X:$X,1)))</f>
        <v>Demand Response and Smart Buildings: A Survey of Control, Communication, and Cyber-Physical Security</v>
      </c>
      <c r="D312" s="10">
        <f>IF($A312="", "", INDEX(Data!C:C,MATCH($A312,Data!$X:$X,1)))</f>
        <v>2017</v>
      </c>
      <c r="E312" s="11" t="str">
        <f>IF($A312="","",IF(INDEX(Data!D:D,MATCH($A312,Data!$X:$X,1))="","",INDEX(Data!D:D,MATCH($A312,Data!$X:$X,1))))</f>
        <v xml:space="preserve">In this article, we perform a comprehensive survey of the technical aspects related to the implementation of demand response and smart buildings. Specifically, we discuss various smart loads such as heating, ventilating, and air-conditioning (HVAC) systems and plug-in electric vehicles (PEVs); the power architecture with multibus characteristics; different control algorithms such as the hybrid centralized and decentralized control and the distributed coordination among buildings; the communication technologies and network architectures; and the potential cyber-physical security issues and possible mechanisms for enhancing the system security at both cyber and physical layers. The current status of the demand response in United States, Europe, Japan, and China is reviewed, and the benefits, costs, and challenges of implementing and operating demand response and smart buildings are also discussed. </v>
      </c>
      <c r="F312" s="11" t="str">
        <f>IF($A312="","",IF(INDEX(Data!E:E,MATCH($A312,Data!$X:$X,1))="","",INDEX(Data!E:E,MATCH($A312,Data!$X:$X,1))))</f>
        <v/>
      </c>
      <c r="G312" s="36" t="str">
        <f t="shared" si="9"/>
        <v/>
      </c>
    </row>
    <row r="313" spans="1:7" ht="15.5" customHeight="1" x14ac:dyDescent="0.35">
      <c r="A313" s="9">
        <f t="shared" si="8"/>
        <v>309</v>
      </c>
      <c r="B313" s="10" t="str">
        <f>IF($A313="", "", INDEX(Data!A:A,MATCH($A313,Data!$X:$X,1)))</f>
        <v>K (2019)</v>
      </c>
      <c r="C313" s="11" t="str">
        <f>IF($A313="", "", INDEX(Data!B:B,MATCH($A313,Data!$X:$X,1)))</f>
        <v>Fault-Aware Compression for High Sampling Rate Data Acquisition in Smart Grids</v>
      </c>
      <c r="D313" s="10">
        <f>IF($A313="", "", INDEX(Data!C:C,MATCH($A313,Data!$X:$X,1)))</f>
        <v>2019</v>
      </c>
      <c r="E313" s="11" t="str">
        <f>IF($A313="","",IF(INDEX(Data!D:D,MATCH($A313,Data!$X:$X,1))="","",INDEX(Data!D:D,MATCH($A313,Data!$X:$X,1))))</f>
        <v xml:space="preserve">High rate sampling of voltage and current signals is required for data acquisition in smart distribution networks to enable fault diagnosis at the center. On the one hand, it is challenging for hardware-constrained sensor platforms to handle and process high volumes of sampled data. On the other hand, the requirement of high sampling rate is only imposed to capture higher harmonics arising during faults, and a much lower sampling rate will suffice for recording data during normal operation. We propose fault aware compressive sampling, FACS for short, which is an algorithm for enabling high rate sampling of data in smart distribution systems. FACS takes advantage of dichotomy in sampling rate requirement and seamlessly switches to a lower resolution for fault-free cycles. This poster reports performance of a simple realization of our general algorithm implemented on a low-cost Parallela board. Our implementation could handle 32kHz sampling rate while losslessly compressing real-time, streaming measurement data using less than 10ms per cycle. We have benchmarked the compression and fault-detection performance of our algorithm for synthetic fault data. </v>
      </c>
      <c r="F313" s="11" t="str">
        <f>IF($A313="","",IF(INDEX(Data!E:E,MATCH($A313,Data!$X:$X,1))="","",INDEX(Data!E:E,MATCH($A313,Data!$X:$X,1))))</f>
        <v/>
      </c>
      <c r="G313" s="36" t="str">
        <f t="shared" si="9"/>
        <v/>
      </c>
    </row>
    <row r="314" spans="1:7" ht="15.5" customHeight="1" x14ac:dyDescent="0.35">
      <c r="A314" s="9">
        <f t="shared" si="8"/>
        <v>310</v>
      </c>
      <c r="B314" s="10" t="str">
        <f>IF($A314="", "", INDEX(Data!A:A,MATCH($A314,Data!$X:$X,1)))</f>
        <v>Kabalci (2016)</v>
      </c>
      <c r="C314" s="11" t="str">
        <f>IF($A314="", "", INDEX(Data!B:B,MATCH($A314,Data!$X:$X,1)))</f>
        <v>A survey on smart metering and smart grid communication</v>
      </c>
      <c r="D314" s="10">
        <f>IF($A314="", "", INDEX(Data!C:C,MATCH($A314,Data!$X:$X,1)))</f>
        <v>2016</v>
      </c>
      <c r="E314" s="11" t="str">
        <f>IF($A314="","",IF(INDEX(Data!D:D,MATCH($A314,Data!$X:$X,1))="","",INDEX(Data!D:D,MATCH($A314,Data!$X:$X,1))))</f>
        <v>The smart metering and communication methods used in smart grid are being extensively studied owing to widespread applications of smart grid. Although the monitoring and control processes are widely used in industrial systems, the energy management requirements at both service supplier and consumer side for individuals promoted the evolution of smart grid. In this paper, it is aimed to disclose in a clear and clean way that what smart grid is and what kind of communication methods are used. All components of a smart grid are introduced in a logical way to facilitate the understanding, and communication methods are presented regarding to their improvements, advantages, and lacking feature. The developing generation, transmission, distribution and customer appliances are surveyed in terms of smart grid integration. The communication technologies are introduced as wireline and wireless classification where the key features are also tabulated. The security requirements of hardware and software in a smart grid are presented according to their cyber and physical structures. 2015 Elsevier Ltd. All rights reserved.</v>
      </c>
      <c r="F314" s="11" t="str">
        <f>IF($A314="","",IF(INDEX(Data!E:E,MATCH($A314,Data!$X:$X,1))="","",INDEX(Data!E:E,MATCH($A314,Data!$X:$X,1))))</f>
        <v>http://dx.doi.org/10.1016/j.rser.2015.12.114</v>
      </c>
      <c r="G314" s="36" t="str">
        <f t="shared" si="9"/>
        <v>http://dx.doi.org/10.1016/j.rser.2015.12.114</v>
      </c>
    </row>
    <row r="315" spans="1:7" ht="15.5" customHeight="1" x14ac:dyDescent="0.35">
      <c r="A315" s="9">
        <f t="shared" si="8"/>
        <v>311</v>
      </c>
      <c r="B315" s="10" t="str">
        <f>IF($A315="", "", INDEX(Data!A:A,MATCH($A315,Data!$X:$X,1)))</f>
        <v>Kai (2010)</v>
      </c>
      <c r="C315" s="11" t="str">
        <f>IF($A315="", "", INDEX(Data!B:B,MATCH($A315,Data!$X:$X,1)))</f>
        <v>Leveraging CS capstone project and green smart energy computing with WSN in a box</v>
      </c>
      <c r="D315" s="10">
        <f>IF($A315="", "", INDEX(Data!C:C,MATCH($A315,Data!$X:$X,1)))</f>
        <v>2010</v>
      </c>
      <c r="E315" s="11" t="str">
        <f>IF($A315="","",IF(INDEX(Data!D:D,MATCH($A315,Data!$X:$X,1))="","",INDEX(Data!D:D,MATCH($A315,Data!$X:$X,1))))</f>
        <v>This paper describes an innovative product-oriented and software engineering process-guided Computer Science (CS) capstone project model for green smart energy application with aportable and inexpensive Wireless Sensor Network (WSN) kit in a Box (WinBox). The project is infused with ZigBee wireless technology and requires a wide range of CS and Software Engineering knowledge elements. Students will gain experience to tie their knowledge and skills learned in the CS discipline to analyze, design, and develop deliverable real world oriented product prototypes, and will be motivated to catch up with emerging technologies in "learning by doing" and be promoted for creativity and life-long learning.</v>
      </c>
      <c r="F315" s="11" t="str">
        <f>IF($A315="","",IF(INDEX(Data!E:E,MATCH($A315,Data!$X:$X,1))="","",INDEX(Data!E:E,MATCH($A315,Data!$X:$X,1))))</f>
        <v/>
      </c>
      <c r="G315" s="36" t="str">
        <f t="shared" si="9"/>
        <v/>
      </c>
    </row>
    <row r="316" spans="1:7" ht="15.5" customHeight="1" x14ac:dyDescent="0.35">
      <c r="A316" s="9">
        <f t="shared" si="8"/>
        <v>312</v>
      </c>
      <c r="B316" s="10" t="str">
        <f>IF($A316="", "", INDEX(Data!A:A,MATCH($A316,Data!$X:$X,1)))</f>
        <v>Kakoli (2017)</v>
      </c>
      <c r="C316" s="11" t="str">
        <f>IF($A316="", "", INDEX(Data!B:B,MATCH($A316,Data!$X:$X,1)))</f>
        <v>"Smart Solutions" for a Smart City: a GIS Approach</v>
      </c>
      <c r="D316" s="10">
        <f>IF($A316="", "", INDEX(Data!C:C,MATCH($A316,Data!$X:$X,1)))</f>
        <v>2017</v>
      </c>
      <c r="E316" s="11" t="str">
        <f>IF($A316="","",IF(INDEX(Data!D:D,MATCH($A316,Data!$X:$X,1))="","",INDEX(Data!D:D,MATCH($A316,Data!$X:$X,1))))</f>
        <v/>
      </c>
      <c r="F316" s="11" t="str">
        <f>IF($A316="","",IF(INDEX(Data!E:E,MATCH($A316,Data!$X:$X,1))="","",INDEX(Data!E:E,MATCH($A316,Data!$X:$X,1))))</f>
        <v/>
      </c>
      <c r="G316" s="36" t="str">
        <f t="shared" si="9"/>
        <v/>
      </c>
    </row>
    <row r="317" spans="1:7" ht="15.5" customHeight="1" x14ac:dyDescent="0.35">
      <c r="A317" s="9">
        <f t="shared" si="8"/>
        <v>313</v>
      </c>
      <c r="B317" s="10" t="str">
        <f>IF($A317="", "", INDEX(Data!A:A,MATCH($A317,Data!$X:$X,1)))</f>
        <v>Kalogridis (2011)</v>
      </c>
      <c r="C317" s="11" t="str">
        <f>IF($A317="", "", INDEX(Data!B:B,MATCH($A317,Data!$X:$X,1)))</f>
        <v>Privacy protection system and metrics for hiding electrical events</v>
      </c>
      <c r="D317" s="10">
        <f>IF($A317="", "", INDEX(Data!C:C,MATCH($A317,Data!$X:$X,1)))</f>
        <v>2011</v>
      </c>
      <c r="E317" s="11" t="str">
        <f>IF($A317="","",IF(INDEX(Data!D:D,MATCH($A317,Data!$X:$X,1))="","",INDEX(Data!D:D,MATCH($A317,Data!$X:$X,1))))</f>
        <v>Smart grid privacy concerns the privacy of information extracted by analysing smart metering data. We present ElecPrivacy: a home electrical power management system that uses a rechargeable battery to mask home energy load signatures and, effectively, protect the privacy of appliance usage information. ElecPrivacy can be studied in the context of the classic communications problem, where input data is passed through a communication channel that distorts it. In this paper, we define and measure how the appearance of ElecPrivacy events can be estimated, or, reversely, how well the secrecy of this data is protected. In particular, we develop a range of privacy metrics by combining clustering, information theoretic (K-divergence), correlation and regression techniques, and testing over a large data set obtained from real home measurements. Copyright 2011 Inderscience Enterprises Ltd.</v>
      </c>
      <c r="F317" s="11" t="str">
        <f>IF($A317="","",IF(INDEX(Data!E:E,MATCH($A317,Data!$X:$X,1))="","",INDEX(Data!E:E,MATCH($A317,Data!$X:$X,1))))</f>
        <v>http://dx.doi.org/10.1504/IJSN.2011.039630</v>
      </c>
      <c r="G317" s="36" t="str">
        <f t="shared" si="9"/>
        <v>http://dx.doi.org/10.1504/IJSN.2011.039630</v>
      </c>
    </row>
    <row r="318" spans="1:7" ht="15.5" customHeight="1" x14ac:dyDescent="0.35">
      <c r="A318" s="9">
        <f t="shared" si="8"/>
        <v>314</v>
      </c>
      <c r="B318" s="10" t="str">
        <f>IF($A318="", "", INDEX(Data!A:A,MATCH($A318,Data!$X:$X,1)))</f>
        <v>Kari (2004)</v>
      </c>
      <c r="C318" s="11" t="str">
        <f>IF($A318="", "", INDEX(Data!B:B,MATCH($A318,Data!$X:$X,1)))</f>
        <v>Distributed energy generation and sustainable development</v>
      </c>
      <c r="D318" s="10">
        <f>IF($A318="", "", INDEX(Data!C:C,MATCH($A318,Data!$X:$X,1)))</f>
        <v>2004</v>
      </c>
      <c r="E318" s="11" t="str">
        <f>IF($A318="","",IF(INDEX(Data!D:D,MATCH($A318,Data!$X:$X,1))="","",INDEX(Data!D:D,MATCH($A318,Data!$X:$X,1))))</f>
        <v>Abstract Conventionally, power plants have been large, centralized units. A new trend is developing toward distributed energy generation, which means that energy conversion units are situated close to energy consumers, and large units are substituted by smaller ones. A distributed energy system is an efficient, reliable and environmentally friendly alternative to the traditional energy system. In this article, we will first discuss the definitions of a distributed energy system. Then we will evaluate political, economic, social, and technological dimensions associated with regional energy systems on the basis of the degree of decentralization. Finally, we will deal with the characteristics of a distributed energy system in the context of sustainability. This article concludes that a distributed energy system is a good option with respect</v>
      </c>
      <c r="F318" s="11" t="str">
        <f>IF($A318="","",IF(INDEX(Data!E:E,MATCH($A318,Data!$X:$X,1))="","",INDEX(Data!E:E,MATCH($A318,Data!$X:$X,1))))</f>
        <v/>
      </c>
      <c r="G318" s="36" t="str">
        <f t="shared" si="9"/>
        <v/>
      </c>
    </row>
    <row r="319" spans="1:7" ht="15.5" customHeight="1" x14ac:dyDescent="0.35">
      <c r="A319" s="9">
        <f t="shared" si="8"/>
        <v>315</v>
      </c>
      <c r="B319" s="10" t="str">
        <f>IF($A319="", "", INDEX(Data!A:A,MATCH($A319,Data!$X:$X,1)))</f>
        <v>Kartik (2014)</v>
      </c>
      <c r="C319" s="11" t="str">
        <f>IF($A319="", "", INDEX(Data!B:B,MATCH($A319,Data!$X:$X,1)))</f>
        <v>Putting smart meters to work: beyond the usual</v>
      </c>
      <c r="D319" s="10">
        <f>IF($A319="", "", INDEX(Data!C:C,MATCH($A319,Data!$X:$X,1)))</f>
        <v>2014</v>
      </c>
      <c r="E319" s="11" t="str">
        <f>IF($A319="","",IF(INDEX(Data!D:D,MATCH($A319,Data!$X:$X,1))="","",INDEX(Data!D:D,MATCH($A319,Data!$X:$X,1))))</f>
        <v/>
      </c>
      <c r="F319" s="11" t="str">
        <f>IF($A319="","",IF(INDEX(Data!E:E,MATCH($A319,Data!$X:$X,1))="","",INDEX(Data!E:E,MATCH($A319,Data!$X:$X,1))))</f>
        <v/>
      </c>
      <c r="G319" s="36" t="str">
        <f t="shared" si="9"/>
        <v/>
      </c>
    </row>
    <row r="320" spans="1:7" ht="15.5" customHeight="1" x14ac:dyDescent="0.35">
      <c r="A320" s="9">
        <f t="shared" si="8"/>
        <v>316</v>
      </c>
      <c r="B320" s="10" t="str">
        <f>IF($A320="", "", INDEX(Data!A:A,MATCH($A320,Data!$X:$X,1)))</f>
        <v>Kashiwagi (2015)</v>
      </c>
      <c r="C320" s="11" t="str">
        <f>IF($A320="", "", INDEX(Data!B:B,MATCH($A320,Data!$X:$X,1)))</f>
        <v>Electricity system reform to remove market barriers and building a smart energy system and community</v>
      </c>
      <c r="D320" s="10">
        <f>IF($A320="", "", INDEX(Data!C:C,MATCH($A320,Data!$X:$X,1)))</f>
        <v>2015</v>
      </c>
      <c r="E320" s="11" t="str">
        <f>IF($A320="","",IF(INDEX(Data!D:D,MATCH($A320,Data!$X:$X,1))="","",INDEX(Data!D:D,MATCH($A320,Data!$X:$X,1))))</f>
        <v/>
      </c>
      <c r="F320" s="11" t="str">
        <f>IF($A320="","",IF(INDEX(Data!E:E,MATCH($A320,Data!$X:$X,1))="","",INDEX(Data!E:E,MATCH($A320,Data!$X:$X,1))))</f>
        <v>https://www.scopus.com/inward/record.uri?eid=2-s2.0-84929920204&amp;partnerID=40&amp;md5=81f3b86c4c3ee243530d7052609cade5</v>
      </c>
      <c r="G320" s="36" t="str">
        <f t="shared" si="9"/>
        <v>https://www.scopus.com/inward/record.uri?eid=2-s2.0-84929920204&amp;partnerID=40&amp;md5=81f3b86c4c3ee243530d7052609cade5</v>
      </c>
    </row>
    <row r="321" spans="1:7" ht="15.5" customHeight="1" x14ac:dyDescent="0.35">
      <c r="A321" s="9">
        <f t="shared" si="8"/>
        <v>317</v>
      </c>
      <c r="B321" s="10" t="str">
        <f>IF($A321="", "", INDEX(Data!A:A,MATCH($A321,Data!$X:$X,1)))</f>
        <v>Katiraei (2017)</v>
      </c>
      <c r="C321" s="11" t="str">
        <f>IF($A321="", "", INDEX(Data!B:B,MATCH($A321,Data!$X:$X,1)))</f>
        <v>Microgrid control systems: A practical framework</v>
      </c>
      <c r="D321" s="10">
        <f>IF($A321="", "", INDEX(Data!C:C,MATCH($A321,Data!$X:$X,1)))</f>
        <v>2017</v>
      </c>
      <c r="E321" s="11" t="str">
        <f>IF($A321="","",IF(INDEX(Data!D:D,MATCH($A321,Data!$X:$X,1))="","",INDEX(Data!D:D,MATCH($A321,Data!$X:$X,1))))</f>
        <v/>
      </c>
      <c r="F321" s="11" t="str">
        <f>IF($A321="","",IF(INDEX(Data!E:E,MATCH($A321,Data!$X:$X,1))="","",INDEX(Data!E:E,MATCH($A321,Data!$X:$X,1))))</f>
        <v>http://dx.doi.org/10.1109/MPE.2017.2690528</v>
      </c>
      <c r="G321" s="36" t="str">
        <f t="shared" si="9"/>
        <v>http://dx.doi.org/10.1109/MPE.2017.2690528</v>
      </c>
    </row>
    <row r="322" spans="1:7" ht="15.5" customHeight="1" x14ac:dyDescent="0.35">
      <c r="A322" s="9">
        <f t="shared" si="8"/>
        <v>318</v>
      </c>
      <c r="B322" s="10" t="str">
        <f>IF($A322="", "", INDEX(Data!A:A,MATCH($A322,Data!$X:$X,1)))</f>
        <v>Kayo (2016)</v>
      </c>
      <c r="C322" s="11" t="str">
        <f>IF($A322="", "", INDEX(Data!B:B,MATCH($A322,Data!$X:$X,1)))</f>
        <v>On-site Energy Management by Integrating Campus Buildings and Optimizing Local Energy Systems - Case Study of the Campus in Finland</v>
      </c>
      <c r="D322" s="10">
        <f>IF($A322="", "", INDEX(Data!C:C,MATCH($A322,Data!$X:$X,1)))</f>
        <v>2016</v>
      </c>
      <c r="E322" s="11" t="str">
        <f>IF($A322="","",IF(INDEX(Data!D:D,MATCH($A322,Data!$X:$X,1))="","",INDEX(Data!D:D,MATCH($A322,Data!$X:$X,1))))</f>
        <v>This research describes the potential study on the impact of energy improvements of existing campus buildings by on-site energy management and operational strategies. The focus buildings in the campus were mainly built in the 1960s, and therefore it is time to carry out renovation work. In conjunction with the renovations, the aim is to improve the energy efficiency of the buildings, and to develop the functionality of the properties to meet the current requirements. Thus, in this study, the potentials of on-site energy generation and sharing in the cluster of campus buildings in Finland were studied. By means of optimisation method, the optimal combined heat and power systems capacity distribution and operation mode for minimizing annual primary energy consumption were simulated. The results show that the integration of buildings has an advantage of 23% of primary energy reduction for on-site energy management as compared with the present situation. Consequently, integrating buildings and optimizing on-site energy management can be one of effective strategies for minimizing primary energy consumption. Furthermore, the study to improve operation strategies of building service systems considering current space use in the buildings clarified that up to 13% of total energy use reduction is expected. The research work also proposes a way of providing environmental information to increase awareness of building energy usage in the campus.</v>
      </c>
      <c r="F322" s="11" t="str">
        <f>IF($A322="","",IF(INDEX(Data!E:E,MATCH($A322,Data!$X:$X,1))="","",INDEX(Data!E:E,MATCH($A322,Data!$X:$X,1))))</f>
        <v>&lt;Go to ISI&gt;://WOS:000409554200003</v>
      </c>
      <c r="G322" s="36" t="str">
        <f t="shared" si="9"/>
        <v>&lt;Go to ISI&gt;://WOS:000409554200003</v>
      </c>
    </row>
    <row r="323" spans="1:7" ht="15.5" customHeight="1" x14ac:dyDescent="0.35">
      <c r="A323" s="9">
        <f t="shared" si="8"/>
        <v>319</v>
      </c>
      <c r="B323" s="10" t="str">
        <f>IF($A323="", "", INDEX(Data!A:A,MATCH($A323,Data!$X:$X,1)))</f>
        <v>Kazuma (2014)</v>
      </c>
      <c r="C323" s="11" t="str">
        <f>IF($A323="", "", INDEX(Data!B:B,MATCH($A323,Data!$X:$X,1)))</f>
        <v>Privacy-preserving smart metering with verifiability for both billing and energy management</v>
      </c>
      <c r="D323" s="10">
        <f>IF($A323="", "", INDEX(Data!C:C,MATCH($A323,Data!$X:$X,1)))</f>
        <v>2014</v>
      </c>
      <c r="E323" s="11" t="str">
        <f>IF($A323="","",IF(INDEX(Data!D:D,MATCH($A323,Data!$X:$X,1))="","",INDEX(Data!D:D,MATCH($A323,Data!$X:$X,1))))</f>
        <v/>
      </c>
      <c r="F323" s="11" t="str">
        <f>IF($A323="","",IF(INDEX(Data!E:E,MATCH($A323,Data!$X:$X,1))="","",INDEX(Data!E:E,MATCH($A323,Data!$X:$X,1))))</f>
        <v/>
      </c>
      <c r="G323" s="36" t="str">
        <f t="shared" si="9"/>
        <v/>
      </c>
    </row>
    <row r="324" spans="1:7" ht="15.5" customHeight="1" x14ac:dyDescent="0.35">
      <c r="A324" s="9">
        <f t="shared" si="8"/>
        <v>320</v>
      </c>
      <c r="B324" s="10" t="str">
        <f>IF($A324="", "", INDEX(Data!A:A,MATCH($A324,Data!$X:$X,1)))</f>
        <v>Kedar (2014)</v>
      </c>
      <c r="C324" s="11" t="str">
        <f>IF($A324="", "", INDEX(Data!B:B,MATCH($A324,Data!$X:$X,1)))</f>
        <v>Efficient PMU data dissemination in smart grid</v>
      </c>
      <c r="D324" s="10">
        <f>IF($A324="", "", INDEX(Data!C:C,MATCH($A324,Data!$X:$X,1)))</f>
        <v>2014</v>
      </c>
      <c r="E324" s="11" t="str">
        <f>IF($A324="","",IF(INDEX(Data!D:D,MATCH($A324,Data!$X:$X,1))="","",INDEX(Data!D:D,MATCH($A324,Data!$X:$X,1))))</f>
        <v/>
      </c>
      <c r="F324" s="11" t="str">
        <f>IF($A324="","",IF(INDEX(Data!E:E,MATCH($A324,Data!$X:$X,1))="","",INDEX(Data!E:E,MATCH($A324,Data!$X:$X,1))))</f>
        <v/>
      </c>
      <c r="G324" s="36" t="str">
        <f t="shared" si="9"/>
        <v/>
      </c>
    </row>
    <row r="325" spans="1:7" ht="15.5" customHeight="1" x14ac:dyDescent="0.35">
      <c r="A325" s="9">
        <f t="shared" si="8"/>
        <v>321</v>
      </c>
      <c r="B325" s="10" t="str">
        <f>IF($A325="", "", INDEX(Data!A:A,MATCH($A325,Data!$X:$X,1)))</f>
        <v>Kement (2017)</v>
      </c>
      <c r="C325" s="11" t="str">
        <f>IF($A325="", "", INDEX(Data!B:B,MATCH($A325,Data!$X:$X,1)))</f>
        <v>Comparative analysis of load-shaping-based privacy preservation strategies in a smart grid</v>
      </c>
      <c r="D325" s="10">
        <f>IF($A325="", "", INDEX(Data!C:C,MATCH($A325,Data!$X:$X,1)))</f>
        <v>2017</v>
      </c>
      <c r="E325" s="11" t="str">
        <f>IF($A325="","",IF(INDEX(Data!D:D,MATCH($A325,Data!$X:$X,1))="","",INDEX(Data!D:D,MATCH($A325,Data!$X:$X,1))))</f>
        <v>A key enabler for the smart grid is the fine-grained monitoring of power utilization. Although such a mechanism is helpful in the optimization of the whole electricity generation, distribution, and consumption cycle, it also creates opportunities for the potential adversaries in deducing the activities and habits of the subscribers. In fact, by utilizing the standard and readily available tools of nonintrusive load monitoring (NILM) techniques on the metered electricity data, many details of customers' personal lives can be easily discovered. Therefore, prevention of such adversarial exploitations is of utmost importance for privacy protection. One strong privacy preservation approach is the modification of the metered data through the use of on-site storage units in conjunction with renewable energy resources. In this study, we introduce a novel mathematical programming framework to model eight privacy-enhanced power-scheduling strategies inspired and elicited from the literature. We employ all the relevant techniques for the modification of the actual electricity utilization (i.e., on-site battery, renewable energy resources, and appliance load moderation). Our evaluation framework is the first in the literature, to the best of our knowledge, for a comprehensive and fair comparison of the load-shaping techniques for privacy preservation. In addition to the privacy concerns, we consider monetary cost and disutility of the users in our objective functions. Evaluation results show that privacy preservation strategies in the literature differ significantly in terms of privacy, cost, and disutility metrics.</v>
      </c>
      <c r="F325" s="11" t="str">
        <f>IF($A325="","",IF(INDEX(Data!E:E,MATCH($A325,Data!$X:$X,1))="","",INDEX(Data!E:E,MATCH($A325,Data!$X:$X,1))))</f>
        <v>http://dx.doi.org/10.1109/TII.2017.2718666</v>
      </c>
      <c r="G325" s="36" t="str">
        <f t="shared" si="9"/>
        <v>http://dx.doi.org/10.1109/TII.2017.2718666</v>
      </c>
    </row>
    <row r="326" spans="1:7" ht="15.5" customHeight="1" x14ac:dyDescent="0.35">
      <c r="A326" s="9">
        <f t="shared" ref="A326:A389" si="10">IF(A$4&gt;=ROW(A322), ROW(A322), "")</f>
        <v>322</v>
      </c>
      <c r="B326" s="10" t="str">
        <f>IF($A326="", "", INDEX(Data!A:A,MATCH($A326,Data!$X:$X,1)))</f>
        <v>Ketter (2018)</v>
      </c>
      <c r="C326" s="11" t="str">
        <f>IF($A326="", "", INDEX(Data!B:B,MATCH($A326,Data!$X:$X,1)))</f>
        <v>Information systems for a smart electricity grid: Emerging challenges and opportunities</v>
      </c>
      <c r="D326" s="10">
        <f>IF($A326="", "", INDEX(Data!C:C,MATCH($A326,Data!$X:$X,1)))</f>
        <v>2018</v>
      </c>
      <c r="E326" s="11" t="str">
        <f>IF($A326="","",IF(INDEX(Data!D:D,MATCH($A326,Data!$X:$X,1))="","",INDEX(Data!D:D,MATCH($A326,Data!$X:$X,1))))</f>
        <v>The drive for sustainability as evidenced by the Paris Accords is forcing a radical re-examination of the way electricity is produced, managed, and consumed. Research on sustainable smart electricity markets is facilitating the emergence of sustainable energy systems and a revolution in the efficiency and reliability of electricity consumption, production, and distribution. Traditional electricity grids and markets are being disrupted by a range of forces, including the rise of weather-dependent and distributed renewable sources, growing consumer involvement in managing their power consumption and production, and the electrification of transport. These changes will likely bring about complex and dynamic smart electricity markets that rely on analysis of information to inform stakeholders, and on effective integration of stakeholders' actions. We outline a research agenda on how advances in information-intensive processes are fundamental for facilitating these transformations, describe the roles that such processes will play, and discuss Information Systems research challenges necessary to achieve these goals. These challenges span public policy, privacy, and security; market mechanisms; and data-driven decision support. The diverse challenges we outline also underscore that the diverse IS research perspective is instrumental for addressing the complexity and interdisciplinary nature of this research. 2018 Association for Computing Machinery.</v>
      </c>
      <c r="F326" s="11" t="str">
        <f>IF($A326="","",IF(INDEX(Data!E:E,MATCH($A326,Data!$X:$X,1))="","",INDEX(Data!E:E,MATCH($A326,Data!$X:$X,1))))</f>
        <v>http://dx.doi.org/10.1145/3230712</v>
      </c>
      <c r="G326" s="36" t="str">
        <f t="shared" ref="G326:G389" si="11">HYPERLINK(F326)</f>
        <v>http://dx.doi.org/10.1145/3230712</v>
      </c>
    </row>
    <row r="327" spans="1:7" ht="15.5" customHeight="1" x14ac:dyDescent="0.35">
      <c r="A327" s="9">
        <f t="shared" si="10"/>
        <v>323</v>
      </c>
      <c r="B327" s="10" t="str">
        <f>IF($A327="", "", INDEX(Data!A:A,MATCH($A327,Data!$X:$X,1)))</f>
        <v>Kevin (2015)</v>
      </c>
      <c r="C327" s="11" t="str">
        <f>IF($A327="", "", INDEX(Data!B:B,MATCH($A327,Data!$X:$X,1)))</f>
        <v>Smart homes and the challenges of data</v>
      </c>
      <c r="D327" s="10">
        <f>IF($A327="", "", INDEX(Data!C:C,MATCH($A327,Data!$X:$X,1)))</f>
        <v>2015</v>
      </c>
      <c r="E327" s="11" t="str">
        <f>IF($A327="","",IF(INDEX(Data!D:D,MATCH($A327,Data!$X:$X,1))="","",INDEX(Data!D:D,MATCH($A327,Data!$X:$X,1))))</f>
        <v/>
      </c>
      <c r="F327" s="11" t="str">
        <f>IF($A327="","",IF(INDEX(Data!E:E,MATCH($A327,Data!$X:$X,1))="","",INDEX(Data!E:E,MATCH($A327,Data!$X:$X,1))))</f>
        <v/>
      </c>
      <c r="G327" s="36" t="str">
        <f t="shared" si="11"/>
        <v/>
      </c>
    </row>
    <row r="328" spans="1:7" ht="15.5" customHeight="1" x14ac:dyDescent="0.35">
      <c r="A328" s="9">
        <f t="shared" si="10"/>
        <v>324</v>
      </c>
      <c r="B328" s="10" t="str">
        <f>IF($A328="", "", INDEX(Data!A:A,MATCH($A328,Data!$X:$X,1)))</f>
        <v>Khan (2016)</v>
      </c>
      <c r="C328" s="11" t="str">
        <f>IF($A328="", "", INDEX(Data!B:B,MATCH($A328,Data!$X:$X,1)))</f>
        <v>Cognitive radio for smart grids: Survey of architectures, spectrum sensing mechanisms, and networking protocols</v>
      </c>
      <c r="D328" s="10">
        <f>IF($A328="", "", INDEX(Data!C:C,MATCH($A328,Data!$X:$X,1)))</f>
        <v>2016</v>
      </c>
      <c r="E328" s="11" t="str">
        <f>IF($A328="","",IF(INDEX(Data!D:D,MATCH($A328,Data!$X:$X,1))="","",INDEX(Data!D:D,MATCH($A328,Data!$X:$X,1))))</f>
        <v>Traditional power grids are currently being transformed into smart grids (SGs). SGs feature multi-way communication among energy generation, transmission, distribution, and usage facilities. The reliable, efficient, and intelligent management of complex power systems requires integration of high-speed, reliable, and secure data information and communication technology into the SGs to monitor and regulate power generation and usage. Despite several challenges, such as trade-offs between wireless coverage and capacity as well as limited spectral resources in SGs, wireless communication is a promising SG communications technology. Cognitive radio networks (CRNs) in particular are highly promising for providing timely SG wireless communications by utilizing all available spectrum resources. We provide in this paper a comprehensive survey on the CRN communication paradigm in SGs, including the system architecture, communication network compositions, applications, and CR-based communication technologies. We highlight potential applications of CR-based SG systems. We survey CR-based spectrum sensing approaches with their major classifications. We also provide a survey on CR-based routing and MAC protocols, and describe interference mitigation schemes. We furthermore present open issues and research challenges faced by CR-based SG networks along with future directions. 2015 IEEE.</v>
      </c>
      <c r="F328" s="11" t="str">
        <f>IF($A328="","",IF(INDEX(Data!E:E,MATCH($A328,Data!$X:$X,1))="","",INDEX(Data!E:E,MATCH($A328,Data!$X:$X,1))))</f>
        <v>http://dx.doi.org/10.1109/COMST.2015.2481722</v>
      </c>
      <c r="G328" s="36" t="str">
        <f t="shared" si="11"/>
        <v>http://dx.doi.org/10.1109/COMST.2015.2481722</v>
      </c>
    </row>
    <row r="329" spans="1:7" ht="15.5" customHeight="1" x14ac:dyDescent="0.35">
      <c r="A329" s="9">
        <f t="shared" si="10"/>
        <v>325</v>
      </c>
      <c r="B329" s="10" t="str">
        <f>IF($A329="", "", INDEX(Data!A:A,MATCH($A329,Data!$X:$X,1)))</f>
        <v>Khan (2019)</v>
      </c>
      <c r="C329" s="11" t="str">
        <f>IF($A329="", "", INDEX(Data!B:B,MATCH($A329,Data!$X:$X,1)))</f>
        <v>Optimal energy management and control aspects of distributed microgrid using multi-agent systems</v>
      </c>
      <c r="D329" s="10">
        <f>IF($A329="", "", INDEX(Data!C:C,MATCH($A329,Data!$X:$X,1)))</f>
        <v>2019</v>
      </c>
      <c r="E329" s="11" t="str">
        <f>IF($A329="","",IF(INDEX(Data!D:D,MATCH($A329,Data!$X:$X,1))="","",INDEX(Data!D:D,MATCH($A329,Data!$X:$X,1))))</f>
        <v>At present, energy generation is evolving into a smart distribution system that assimilates several green energy resources at a distributed level assuring to generate clean energy without producing any harmful gases, to have consistent operational procedures, and to improve energy management and supervision arrangements. The renewable energy resources (RERs) are considered the best suitable approach to generate electrical power at the distributed level since they offer benefits to the power systems as well as to the environment. Therefore, this paper presents the recent research work on multi-agents-based coordination for the optimal management of electrical energy and its proper controlling at the distributed level exploiting RERs. The multi-agent system (MAS) technique is discussed in detail along with the storage and protection system that solve the microgrid (MG) control and management issues efficiently. Several platforms to develop the MASs are addressed including those that empower the MG to control its configuration, generation capacity, power flow, and fault control. There are several controlling approaches used on distributed generation systems to efficiently operate the whole system comprising of centralized, distributed, and hybrid control techniques are discussed. A comprehensive description about different optimization techniques applied to the energy system have also been highlighted, particularly to identify the most common and effective technique that is currently applied to hybrid energy system at the distributed level. The analysis shows that the particle swarm optimization (PSO) is the most useful and effective technique that has been applied since it can minimize the interruption costs, maximize the reliability, and optimize the operational schedules at the MG level. 2018 Elsevier Ltd</v>
      </c>
      <c r="F329" s="11" t="str">
        <f>IF($A329="","",IF(INDEX(Data!E:E,MATCH($A329,Data!$X:$X,1))="","",INDEX(Data!E:E,MATCH($A329,Data!$X:$X,1))))</f>
        <v>http://dx.doi.org/10.1016/j.scs.2018.11.009</v>
      </c>
      <c r="G329" s="36" t="str">
        <f t="shared" si="11"/>
        <v>http://dx.doi.org/10.1016/j.scs.2018.11.009</v>
      </c>
    </row>
    <row r="330" spans="1:7" ht="15.5" customHeight="1" x14ac:dyDescent="0.35">
      <c r="A330" s="9">
        <f t="shared" si="10"/>
        <v>326</v>
      </c>
      <c r="B330" s="10" t="str">
        <f>IF($A330="", "", INDEX(Data!A:A,MATCH($A330,Data!$X:$X,1)))</f>
        <v>Khansari (2017)</v>
      </c>
      <c r="C330" s="11" t="str">
        <f>IF($A330="", "", INDEX(Data!B:B,MATCH($A330,Data!$X:$X,1)))</f>
        <v>A case study of smart energy systems and behavioural aspects of social systems: Systems thinking approach</v>
      </c>
      <c r="D330" s="10">
        <f>IF($A330="", "", INDEX(Data!C:C,MATCH($A330,Data!$X:$X,1)))</f>
        <v>2017</v>
      </c>
      <c r="E330" s="11" t="str">
        <f>IF($A330="","",IF(INDEX(Data!D:D,MATCH($A330,Data!$X:$X,1))="","",INDEX(Data!D:D,MATCH($A330,Data!$X:$X,1))))</f>
        <v>Energy consumption habits strictly depend on technology, as well as individual and social attitudes. In this paper, we investigate the important factors in changing energy consumption behaviour. To that end, we provide a high level systemic framework to integrate relevant theories of social behaviour and implement them in the context of energy consumption. A survey is designed to demonstrate the usability of this framework. The results of this survey support the hypothesis that education and technology have a positive impact on energy-saving behaviour. However, our findings regarding the role of social aspects of individuals were not conclusive. © 2017 Inderscience Enterprises Ltd.</v>
      </c>
      <c r="F330" s="11" t="str">
        <f>IF($A330="","",IF(INDEX(Data!E:E,MATCH($A330,Data!$X:$X,1))="","",INDEX(Data!E:E,MATCH($A330,Data!$X:$X,1))))</f>
        <v>https://www.scopus.com/inward/record.uri?eid=2-s2.0-85019131790&amp;doi=10.1504%2fIJSSE.2017.083935&amp;partnerID=40&amp;md5=4f43933e4462693771776f3b54c8cbaf</v>
      </c>
      <c r="G330" s="36" t="str">
        <f t="shared" si="11"/>
        <v>https://www.scopus.com/inward/record.uri?eid=2-s2.0-85019131790&amp;doi=10.1504%2fIJSSE.2017.083935&amp;partnerID=40&amp;md5=4f43933e4462693771776f3b54c8cbaf</v>
      </c>
    </row>
    <row r="331" spans="1:7" ht="15.5" customHeight="1" x14ac:dyDescent="0.35">
      <c r="A331" s="9">
        <f t="shared" si="10"/>
        <v>327</v>
      </c>
      <c r="B331" s="10" t="str">
        <f>IF($A331="", "", INDEX(Data!A:A,MATCH($A331,Data!$X:$X,1)))</f>
        <v>Khaoula (2018)</v>
      </c>
      <c r="C331" s="11" t="str">
        <f>IF($A331="", "", INDEX(Data!B:B,MATCH($A331,Data!$X:$X,1)))</f>
        <v>Systems and technologies for Smart Homes/Smart Phones: A study and comparison</v>
      </c>
      <c r="D331" s="10">
        <f>IF($A331="", "", INDEX(Data!C:C,MATCH($A331,Data!$X:$X,1)))</f>
        <v>2018</v>
      </c>
      <c r="E331" s="11" t="str">
        <f>IF($A331="","",IF(INDEX(Data!D:D,MATCH($A331,Data!$X:$X,1))="","",INDEX(Data!D:D,MATCH($A331,Data!$X:$X,1))))</f>
        <v/>
      </c>
      <c r="F331" s="11" t="str">
        <f>IF($A331="","",IF(INDEX(Data!E:E,MATCH($A331,Data!$X:$X,1))="","",INDEX(Data!E:E,MATCH($A331,Data!$X:$X,1))))</f>
        <v/>
      </c>
      <c r="G331" s="36" t="str">
        <f t="shared" si="11"/>
        <v/>
      </c>
    </row>
    <row r="332" spans="1:7" ht="15.5" customHeight="1" x14ac:dyDescent="0.35">
      <c r="A332" s="9">
        <f t="shared" si="10"/>
        <v>328</v>
      </c>
      <c r="B332" s="10" t="str">
        <f>IF($A332="", "", INDEX(Data!A:A,MATCH($A332,Data!$X:$X,1)))</f>
        <v>Khayrullina (2019)</v>
      </c>
      <c r="C332" s="11" t="str">
        <f>IF($A332="", "", INDEX(Data!B:B,MATCH($A332,Data!$X:$X,1)))</f>
        <v>Air heated metal hydride energy storage system design and experiments for microgrid applications</v>
      </c>
      <c r="D332" s="10">
        <f>IF($A332="", "", INDEX(Data!C:C,MATCH($A332,Data!$X:$X,1)))</f>
        <v>2019</v>
      </c>
      <c r="E332" s="11" t="str">
        <f>IF($A332="","",IF(INDEX(Data!D:D,MATCH($A332,Data!$X:$X,1))="","",INDEX(Data!D:D,MATCH($A332,Data!$X:$X,1))))</f>
        <v>Emerging technologies of the 21st Century introduced bi-directional flows between a big number of uncontrollable and unpredictable generators together with a need for energy storage (ES) capable of solving instability issues. With the aim of developing new control methodologies, Skoltech developed a Smart Grid laboratory that includes a variety of energy generators, and storage systems. The capabilities of the grid were expanded with a metal hydride (MH) ES and 1 kW fuel cell. MH ES performs at the near ambient temperatures and relatively low pressure, it has adjustable properties, satisfactory gravimetric H2 density, and a simple thermal management. However, existing technologies require an external heat source, which cannot serve the purpose of autonomous microgrid applications. The aim of this research was to develop and test an air heated metal hydride energy storage system that utilizes the internal waste heat of the system. Based on low power MH ES system experiments [1] and waste heat investigations [2], an air heated system with 1 m3 H2 MH reactor was developed and tested. The experiments were performed in the system that also includes 1 kW fuel cell and an electrolyzer. Obtained results show higher efficiency rate of the system due to waste heat utilization from the air-cooled polymer electrolyte membrane (PEM) FC, ensure mobility for autonomous applications, and open the opportunity for further research in the field of power system control. 2018 Hydrogen Energy Publications LLC</v>
      </c>
      <c r="F332" s="11" t="str">
        <f>IF($A332="","",IF(INDEX(Data!E:E,MATCH($A332,Data!$X:$X,1))="","",INDEX(Data!E:E,MATCH($A332,Data!$X:$X,1))))</f>
        <v>http://dx.doi.org/10.1016/j.ijhydene.2018.05.145</v>
      </c>
      <c r="G332" s="36" t="str">
        <f t="shared" si="11"/>
        <v>http://dx.doi.org/10.1016/j.ijhydene.2018.05.145</v>
      </c>
    </row>
    <row r="333" spans="1:7" ht="15.5" customHeight="1" x14ac:dyDescent="0.35">
      <c r="A333" s="9">
        <f t="shared" si="10"/>
        <v>329</v>
      </c>
      <c r="B333" s="10" t="str">
        <f>IF($A333="", "", INDEX(Data!A:A,MATCH($A333,Data!$X:$X,1)))</f>
        <v>Kicinski (2013)</v>
      </c>
      <c r="C333" s="11" t="str">
        <f>IF($A333="", "", INDEX(Data!B:B,MATCH($A333,Data!$X:$X,1)))</f>
        <v>Do we have a chance for small-scale energy generation? the examples of technologies and devices for distributed energy systems in micro small scale in Poland</v>
      </c>
      <c r="D333" s="10">
        <f>IF($A333="", "", INDEX(Data!C:C,MATCH($A333,Data!$X:$X,1)))</f>
        <v>2013</v>
      </c>
      <c r="E333" s="11" t="str">
        <f>IF($A333="","",IF(INDEX(Data!D:D,MATCH($A333,Data!$X:$X,1))="","",INDEX(Data!D:D,MATCH($A333,Data!$X:$X,1))))</f>
        <v>This paper presents examples of technologies for distributed energy generation developed under the projects coordinated by the IFFM PAS in Gdansk. These are CHP units (generating heat and electricity) for houses with a power from several to tens of kW and for municipalities in the form of the Municipal Energy Centers (with a capacity of several hundred kW up to several MW). A unique project, specializing in "energy-plus" technologies for residential houses and other buildings, which aims to build a Research Centre of PAS in Jablonna is also presented,. These are key technologies for energy sector with respect to distributed generation. Additionally, the article discusses the conditions and opportunities for the development of energy generation or more broadly: civic energy generation in our country. Civic energy generation is a great vision in which the citizen becomes an entity and do not subject to the energy market, and additionally has its virtual advisor in the form of smart grid and data processing technologies in a "digital cloud".</v>
      </c>
      <c r="F333" s="11" t="str">
        <f>IF($A333="","",IF(INDEX(Data!E:E,MATCH($A333,Data!$X:$X,1))="","",INDEX(Data!E:E,MATCH($A333,Data!$X:$X,1))))</f>
        <v>http://dx.doi.org/10.2478/bpasts-2013-0080</v>
      </c>
      <c r="G333" s="36" t="str">
        <f t="shared" si="11"/>
        <v>http://dx.doi.org/10.2478/bpasts-2013-0080</v>
      </c>
    </row>
    <row r="334" spans="1:7" ht="15.5" customHeight="1" x14ac:dyDescent="0.35">
      <c r="A334" s="9">
        <f t="shared" si="10"/>
        <v>330</v>
      </c>
      <c r="B334" s="10" t="str">
        <f>IF($A334="", "", INDEX(Data!A:A,MATCH($A334,Data!$X:$X,1)))</f>
        <v>Kilkis (2015)</v>
      </c>
      <c r="C334" s="11" t="str">
        <f>IF($A334="", "", INDEX(Data!B:B,MATCH($A334,Data!$X:$X,1)))</f>
        <v>Composite index for benchmarking local energy systems of Mediterranean port cities</v>
      </c>
      <c r="D334" s="10">
        <f>IF($A334="", "", INDEX(Data!C:C,MATCH($A334,Data!$X:$X,1)))</f>
        <v>2015</v>
      </c>
      <c r="E334" s="11" t="str">
        <f>IF($A334="","",IF(INDEX(Data!D:D,MATCH($A334,Data!$X:$X,1))="","",INDEX(Data!D:D,MATCH($A334,Data!$X:$X,1))))</f>
        <v>Benchmarking the performance of local energy systems requires an integrated approach. This paper develops a composite index that consists of a unique set of 7 dimensions and 35 main indicators. The SDEWES (Sustainable Development of Energy, Water, and Environment Systems) Index is applied to a sample of 22 Mediterranean port cities. The index integrates energy and CO2 emissions data from SEAP (Sustainable Energy Action Plans). The values of the indicators are aggregated based on the Min-Max method for a final ranking. Nice, Venice, and Dubrovnik are the top three cities. An average city in the sample receives a composite score of 2.71. The results are subjugated to comparison based on three energy scenarios. The scenarios take into account reductions in final energy consumption per capita for a given area of the city based on smart energy measures. The scenarios represent improvements in the energy system that may include combined heat and power based district heating networks. A SDEWES Index Tool is developed to further allow cities to plan for potential changes in the final ranking based on energy scenarios. The SDEWES Index is useful to trigger learning, action, and collaboration among Mediterranean port cities to increase future performance. Copyright 2015 Elsevier B.V. All rights reserved.</v>
      </c>
      <c r="F334" s="11" t="str">
        <f>IF($A334="","",IF(INDEX(Data!E:E,MATCH($A334,Data!$X:$X,1))="","",INDEX(Data!E:E,MATCH($A334,Data!$X:$X,1))))</f>
        <v>file://www.elsevier.com/inca/publications/store/4/8/3/</v>
      </c>
      <c r="G334" s="36" t="str">
        <f t="shared" si="11"/>
        <v>file://www.elsevier.com/inca/publications/store/4/8/3/</v>
      </c>
    </row>
    <row r="335" spans="1:7" ht="15.5" customHeight="1" x14ac:dyDescent="0.35">
      <c r="A335" s="9">
        <f t="shared" si="10"/>
        <v>331</v>
      </c>
      <c r="B335" s="10" t="str">
        <f>IF($A335="", "", INDEX(Data!A:A,MATCH($A335,Data!$X:$X,1)))</f>
        <v>Kim (2013)</v>
      </c>
      <c r="C335" s="11" t="str">
        <f>IF($A335="", "", INDEX(Data!B:B,MATCH($A335,Data!$X:$X,1)))</f>
        <v>Toward smart microgrid with renewable energy: An overview of network design, security, and standards</v>
      </c>
      <c r="D335" s="10">
        <f>IF($A335="", "", INDEX(Data!C:C,MATCH($A335,Data!$X:$X,1)))</f>
        <v>2013</v>
      </c>
      <c r="E335" s="11" t="str">
        <f>IF($A335="","",IF(INDEX(Data!D:D,MATCH($A335,Data!$X:$X,1))="","",INDEX(Data!D:D,MATCH($A335,Data!$X:$X,1))))</f>
        <v>An increasing demand for efficient and safe electricity management has motivated the development of smart grid and accelerated the technical research for smart grid. On one side, a smart microgrid has been recently given an interest as a relatively small-scale, self-contained, medium/low voltage electric power system (EPS); it houses various distributed energy resources (DERs) with renewable energy and controllable loads in a physically close location. In this paper, we overview the research trend for the network design and security issues of smart microgrid, different from smart grid, and survey the effort of standardization for them. Through the survey, we derive the novel research issues to address for the successful realization of smart microgrid. Springer-Verlag Berlin Heidelberg 2013.</v>
      </c>
      <c r="F335" s="11" t="str">
        <f>IF($A335="","",IF(INDEX(Data!E:E,MATCH($A335,Data!$X:$X,1))="","",INDEX(Data!E:E,MATCH($A335,Data!$X:$X,1))))</f>
        <v/>
      </c>
      <c r="G335" s="36" t="str">
        <f t="shared" si="11"/>
        <v/>
      </c>
    </row>
    <row r="336" spans="1:7" ht="15.5" customHeight="1" x14ac:dyDescent="0.35">
      <c r="A336" s="9">
        <f t="shared" si="10"/>
        <v>332</v>
      </c>
      <c r="B336" s="10" t="str">
        <f>IF($A336="", "", INDEX(Data!A:A,MATCH($A336,Data!$X:$X,1)))</f>
        <v>King (2014)</v>
      </c>
      <c r="C336" s="11" t="str">
        <f>IF($A336="", "", INDEX(Data!B:B,MATCH($A336,Data!$X:$X,1)))</f>
        <v>Smart metering systems and data sharing: why getting a smart meter should also mean getting strong information privacy controls to manage data sharing</v>
      </c>
      <c r="D336" s="10">
        <f>IF($A336="", "", INDEX(Data!C:C,MATCH($A336,Data!$X:$X,1)))</f>
        <v>2014</v>
      </c>
      <c r="E336" s="11" t="str">
        <f>IF($A336="","",IF(INDEX(Data!D:D,MATCH($A336,Data!$X:$X,1))="","",INDEX(Data!D:D,MATCH($A336,Data!$X:$X,1))))</f>
        <v>Smart meters are being installed in consumers' homes as the world moves to the smart grid of intelligent energy networks. Smart meters are near real-time communication devices that can collect and communicate a vast amount of personal data about each customer's energy use. Questions about who should have access to such data and for what purposes raise significant consumer privacy concerns about data sharing. Because data sharing facilitates secondary uses of energy use data and is essential for third party access to the data, data sharing is a critical activity that needs to be analysed from an information privacy perspective. This article makes three important contributions. First, it identifies the key privacy and data protection concerns for both the EU and USA consumers related to data sharing in smart metering systems. Second, it provides a comparison of EU and US privacy and data protection law as it applies to smart metering systems, revealing gaps in coverage in both systems. Third, it explains how important privacy concerns related to data sharing are being addressed in the EU and the USA, including specific examples of legislation and self-regulatory mechanisms that have been adopted to protect privacy in smart metering systems. From this comparative analysis, potential privacy-enhancing solutions can be identified. Ultimately it will be up to government regulators and industry to adopt local solutions, but the goal of this article is to encourage adoption of regulatory solutions and industry best practices that are consistent with privacy rights and information privacy principles.</v>
      </c>
      <c r="F336" s="11" t="str">
        <f>IF($A336="","",IF(INDEX(Data!E:E,MATCH($A336,Data!$X:$X,1))="","",INDEX(Data!E:E,MATCH($A336,Data!$X:$X,1))))</f>
        <v>http://dx.doi.org/10.1093/ijlit/eau001</v>
      </c>
      <c r="G336" s="36" t="str">
        <f t="shared" si="11"/>
        <v>http://dx.doi.org/10.1093/ijlit/eau001</v>
      </c>
    </row>
    <row r="337" spans="1:7" ht="15.5" customHeight="1" x14ac:dyDescent="0.35">
      <c r="A337" s="9">
        <f t="shared" si="10"/>
        <v>333</v>
      </c>
      <c r="B337" s="10" t="str">
        <f>IF($A337="", "", INDEX(Data!A:A,MATCH($A337,Data!$X:$X,1)))</f>
        <v>Klaassen (2016)</v>
      </c>
      <c r="C337" s="11" t="str">
        <f>IF($A337="", "", INDEX(Data!B:B,MATCH($A337,Data!$X:$X,1)))</f>
        <v>Responsiveness of residential electricity demand to dynamic tariffs: experiences from a large field test in the Netherlands</v>
      </c>
      <c r="D337" s="10">
        <f>IF($A337="", "", INDEX(Data!C:C,MATCH($A337,Data!$X:$X,1)))</f>
        <v>2016</v>
      </c>
      <c r="E337" s="11" t="str">
        <f>IF($A337="","",IF(INDEX(Data!D:D,MATCH($A337,Data!$X:$X,1))="","",INDEX(Data!D:D,MATCH($A337,Data!$X:$X,1))))</f>
        <v>To efficiently facilitate the energy transition it is essential to evaluate the potential of demand response in practice. Based on the results of a Dutch smart grid pilot, this paper assesses the potential of both manual and semi-automated demand response in residential areas. To stimulate demand response, a dynamic tariff and smart appliances were used. The participating households were informed about the tariff day-ahead through a home energy management system, connected to a display installed on the wall in their living room. The tariff was intuitively displayed: self-consumption of photovoltaic generation was stimulated by means of a low tariff, but also the generation itself played a central role on the display. Household flexibility is analyzed, focusing on: (i) the load shift of (smart) appliances, and (ii) the response of the (overall) peak load towards the dynamic tariff. To assess the latter, i.e. price responsiveness, the participants were split up in two comparable groups which were subject to a different moment of evening peak-pricing. Based on the results, it is concluded that mainly the flexibility of the white goods (i.e. the washing machine, tumble dryer and dishwasher) is used for demand response. The main part of the flexible load of these (smart) appliances is shifted from the evening to the midday, to match local generation. This load shift remained stable over a long period of time (1 year) and is not responsive to the exact moment of peak-pricing. Therefore, it is concluded that a simple and transparent design for dynamic tariffs is sufficient and most effective to stimulate (manual) residential demand response. Such a tariff should emphasize the `right' moments to use electricity, intuitively linked to renewable generation. [All rights reserved Elsevier].</v>
      </c>
      <c r="F337" s="11" t="str">
        <f>IF($A337="","",IF(INDEX(Data!E:E,MATCH($A337,Data!$X:$X,1))="","",INDEX(Data!E:E,MATCH($A337,Data!$X:$X,1))))</f>
        <v>http://dx.doi.org/10.1016/j.apenergy.2016.09.051</v>
      </c>
      <c r="G337" s="36" t="str">
        <f t="shared" si="11"/>
        <v>http://dx.doi.org/10.1016/j.apenergy.2016.09.051</v>
      </c>
    </row>
    <row r="338" spans="1:7" ht="15.5" customHeight="1" x14ac:dyDescent="0.35">
      <c r="A338" s="9">
        <f t="shared" si="10"/>
        <v>334</v>
      </c>
      <c r="B338" s="10" t="str">
        <f>IF($A338="", "", INDEX(Data!A:A,MATCH($A338,Data!$X:$X,1)))</f>
        <v>Kleineidam (2016)</v>
      </c>
      <c r="C338" s="11" t="str">
        <f>IF($A338="", "", INDEX(Data!B:B,MATCH($A338,Data!$X:$X,1)))</f>
        <v>The cellular approach: smart energy region Wunsiedel. Testbed for smart grid, smart metering and smart home solutions</v>
      </c>
      <c r="D338" s="10">
        <f>IF($A338="", "", INDEX(Data!C:C,MATCH($A338,Data!$X:$X,1)))</f>
        <v>2016</v>
      </c>
      <c r="E338" s="11" t="str">
        <f>IF($A338="","",IF(INDEX(Data!D:D,MATCH($A338,Data!$X:$X,1))="","",INDEX(Data!D:D,MATCH($A338,Data!$X:$X,1))))</f>
        <v>The ongoing transition from a conventional energy supply towards an energy system based on renewable sources requires fundamental changes to the energy infrastructure. In particular, the move from centralized towards distributed power generation significantly increases the demand for ICT-based management and control. Today ICT-based energy management is mostly purely central, making the critical infrastructure of power supply sometimes inflexible and potentially vulnerable to (cyber-)attacks. Addressing these challenges, the future grid requires high automation and distributed intelligence on field level being able to work independently from a central system. Distribution grids are often sparsely monitored and a system wide upgrade of measuring technology is associated with high costs. However, information about load behavior at the nodes of a grid is essential for grid state identification and load forecasting. This paper shows the concept of load balancing and the related IT architecture for monitoring and control of distributed energy systems, where smart metering and smart home technologies play a key role in the smart grid of the future. Readers are invited to contribute to the research work and field laboratory of the University of Bayreuth, which is operated by an innovative utility company in Bavaria. 2016, Springer-Verlag Berlin Heidelberg.</v>
      </c>
      <c r="F338" s="11" t="str">
        <f>IF($A338="","",IF(INDEX(Data!E:E,MATCH($A338,Data!$X:$X,1))="","",INDEX(Data!E:E,MATCH($A338,Data!$X:$X,1))))</f>
        <v>http://dx.doi.org/10.1007/s00202-016-0417-y</v>
      </c>
      <c r="G338" s="36" t="str">
        <f t="shared" si="11"/>
        <v>http://dx.doi.org/10.1007/s00202-016-0417-y</v>
      </c>
    </row>
    <row r="339" spans="1:7" ht="15.5" customHeight="1" x14ac:dyDescent="0.35">
      <c r="A339" s="9">
        <f t="shared" si="10"/>
        <v>335</v>
      </c>
      <c r="B339" s="10" t="str">
        <f>IF($A339="", "", INDEX(Data!A:A,MATCH($A339,Data!$X:$X,1)))</f>
        <v>Klosinski (2018)</v>
      </c>
      <c r="C339" s="11" t="str">
        <f>IF($A339="", "", INDEX(Data!B:B,MATCH($A339,Data!$X:$X,1)))</f>
        <v>Modular protection system for fault detection and selective fault clearing in DC microgrids</v>
      </c>
      <c r="D339" s="10">
        <f>IF($A339="", "", INDEX(Data!C:C,MATCH($A339,Data!$X:$X,1)))</f>
        <v>2018</v>
      </c>
      <c r="E339" s="11" t="str">
        <f>IF($A339="","",IF(INDEX(Data!D:D,MATCH($A339,Data!$X:$X,1))="","",INDEX(Data!D:D,MATCH($A339,Data!$X:$X,1))))</f>
        <v>A modular protection system was developed for DC radial microgrids. The novelty of the realised protection system is based on the combination of different fault detection, characterisation and localisation criteria. The protection system was developed based on real-time monitoring of voltages and currents at different positions within smart modular switches in the DC system. Intelligent modular DC switches were developed for the setup. On the basis of fault detection criteria, protective measures are initiated and appropriate switching signals are sent to the appropriate switches in order to isolate the faulty part. Different fault locations and types have been tested in the laboratory for a 24 V DC test setup. Hence, the selectivity of the new protection concept has been verified.</v>
      </c>
      <c r="F339" s="11" t="str">
        <f>IF($A339="","",IF(INDEX(Data!E:E,MATCH($A339,Data!$X:$X,1))="","",INDEX(Data!E:E,MATCH($A339,Data!$X:$X,1))))</f>
        <v>http://dx.doi.org/10.1049/joe.2018.0193</v>
      </c>
      <c r="G339" s="36" t="str">
        <f t="shared" si="11"/>
        <v>http://dx.doi.org/10.1049/joe.2018.0193</v>
      </c>
    </row>
    <row r="340" spans="1:7" ht="15.5" customHeight="1" x14ac:dyDescent="0.35">
      <c r="A340" s="9">
        <f t="shared" si="10"/>
        <v>336</v>
      </c>
      <c r="B340" s="10" t="str">
        <f>IF($A340="", "", INDEX(Data!A:A,MATCH($A340,Data!$X:$X,1)))</f>
        <v>Knezovic (2017)</v>
      </c>
      <c r="C340" s="11" t="str">
        <f>IF($A340="", "", INDEX(Data!B:B,MATCH($A340,Data!$X:$X,1)))</f>
        <v>Enhancing the Role of Electric Vehicles in the Power Grid: Field Validation of Multiple Ancillary Services</v>
      </c>
      <c r="D340" s="10">
        <f>IF($A340="", "", INDEX(Data!C:C,MATCH($A340,Data!$X:$X,1)))</f>
        <v>2017</v>
      </c>
      <c r="E340" s="11" t="str">
        <f>IF($A340="","",IF(INDEX(Data!D:D,MATCH($A340,Data!$X:$X,1))="","",INDEX(Data!D:D,MATCH($A340,Data!$X:$X,1))))</f>
        <v>With increased penetration of distributed energy resources and electric vehicles (EVs), different EV integration strategies can be used for mitigating various adverse effects, and supporting the grid. However, the research regarding EV smart charging has mostly remained on simulations, whereas the experimental validation has rarely been touched upon. This paper focuses mainly on evaluating the technical feasibility of a series-produced EV to provide flexibility in real distribution grids. The implemented controller uses contemporary and widely supported standards for limiting the EV charging rate, which essentially means that it is applicable to any EV complying with IEC 61851 and SAE J1772 standards. The field test validation is conducted in a real Danish distribution grid with a Nissan Leaf providing three ancillary services through unidirectional ac charging, namely, congestion management, local voltage support, and primary frequency regulation. Several performance parameters, such as EV response time and accuracy, are assessed and benchmarked with current requirements. Ultimately, this paper aims to strengthen the applied research within the EV integration domain through validating smart grid concepts on original standard-compliant equipment.</v>
      </c>
      <c r="F340" s="11" t="str">
        <f>IF($A340="","",IF(INDEX(Data!E:E,MATCH($A340,Data!$X:$X,1))="","",INDEX(Data!E:E,MATCH($A340,Data!$X:$X,1))))</f>
        <v>http://dx.doi.org/10.1109/TTE.2016.2616864</v>
      </c>
      <c r="G340" s="36" t="str">
        <f t="shared" si="11"/>
        <v>http://dx.doi.org/10.1109/TTE.2016.2616864</v>
      </c>
    </row>
    <row r="341" spans="1:7" ht="15.5" customHeight="1" x14ac:dyDescent="0.35">
      <c r="A341" s="9">
        <f t="shared" si="10"/>
        <v>337</v>
      </c>
      <c r="B341" s="10" t="str">
        <f>IF($A341="", "", INDEX(Data!A:A,MATCH($A341,Data!$X:$X,1)))</f>
        <v>Knight, (2012)</v>
      </c>
      <c r="C341" s="11" t="str">
        <f>IF($A341="", "", INDEX(Data!B:B,MATCH($A341,Data!$X:$X,1)))</f>
        <v>Smart Systems in the UK context – an ETI view</v>
      </c>
      <c r="D341" s="10">
        <f>IF($A341="", "", INDEX(Data!C:C,MATCH($A341,Data!$X:$X,1)))</f>
        <v>2012</v>
      </c>
      <c r="E341" s="11" t="str">
        <f>IF($A341="","",IF(INDEX(Data!D:D,MATCH($A341,Data!$X:$X,1))="","",INDEX(Data!D:D,MATCH($A341,Data!$X:$X,1))))</f>
        <v>Presentation overview  Brief introduction to the ETI  UK energy system context and drivers for Smart Systems  Observations about pre-existing Smart trials around the world  What the ETI is planning to do in Smart</v>
      </c>
      <c r="F341" s="11" t="str">
        <f>IF($A341="","",IF(INDEX(Data!E:E,MATCH($A341,Data!$X:$X,1))="","",INDEX(Data!E:E,MATCH($A341,Data!$X:$X,1))))</f>
        <v>https://s3-eu-west-1.amazonaws.com/assets.eti.co.uk/legacyUploads/2014/03/Smart_Cities_Richard_Knight_17th_April_2012.pdf</v>
      </c>
      <c r="G341" s="36" t="str">
        <f t="shared" si="11"/>
        <v>https://s3-eu-west-1.amazonaws.com/assets.eti.co.uk/legacyUploads/2014/03/Smart_Cities_Richard_Knight_17th_April_2012.pdf</v>
      </c>
    </row>
    <row r="342" spans="1:7" ht="15.5" customHeight="1" x14ac:dyDescent="0.35">
      <c r="A342" s="9">
        <f t="shared" si="10"/>
        <v>338</v>
      </c>
      <c r="B342" s="10" t="str">
        <f>IF($A342="", "", INDEX(Data!A:A,MATCH($A342,Data!$X:$X,1)))</f>
        <v>Koirala (2018)</v>
      </c>
      <c r="C342" s="11" t="str">
        <f>IF($A342="", "", INDEX(Data!B:B,MATCH($A342,Data!$X:$X,1)))</f>
        <v>Trust, awareness, and independence: Insights from a socio-psychological factor analysis of citizen knowledge and participation in community energy systems</v>
      </c>
      <c r="D342" s="10">
        <f>IF($A342="", "", INDEX(Data!C:C,MATCH($A342,Data!$X:$X,1)))</f>
        <v>2018</v>
      </c>
      <c r="E342" s="11" t="str">
        <f>IF($A342="","",IF(INDEX(Data!D:D,MATCH($A342,Data!$X:$X,1))="","",INDEX(Data!D:D,MATCH($A342,Data!$X:$X,1))))</f>
        <v>In order to decarbonize the energy sector, there is a widespread consensus that the role of end-users in the energy system should change from passive consumption to active prosumption and engagement. This is of particular importance as an increasing number of technologies and business models are focusing on the end-users. These developments provide new opportunities for further technical and social innovation to smarter, flexible and integrated systems such as community energy systems (CESs). Through system integration and community engagement CESs assist in transition to a low-carbon energy system. Despite the high importance, there is limited knowledge on willingness of local citizens to participate in the local energy systems such as CESs as well as associated factors determining such willingness. Through a survey among 599 citizens in the Netherlands, this research analyses the impact of demographic, socio-economic, socio-institutional as well as environmental factors on willingness to participate in CESs. Factor and multi-variate regression analysis reveals that the environmental concern, renewables acceptance, energy independence, community trust, community resistance, education, energy related education and awareness about local energy initiatives are the most important factors in determining the citizens’ willingness to participate in CESs. Citizens should be empowered to take active role in steering the local energy initiatives. © 2018 The Author(s)</v>
      </c>
      <c r="F342" s="11" t="str">
        <f>IF($A342="","",IF(INDEX(Data!E:E,MATCH($A342,Data!$X:$X,1))="","",INDEX(Data!E:E,MATCH($A342,Data!$X:$X,1))))</f>
        <v>https://www.scopus.com/inward/record.uri?eid=2-s2.0-85041418748&amp;doi=10.1016%2fj.erss.2018.01.009&amp;partnerID=40&amp;md5=863eb356803bd1daae7e40a44a6af04c</v>
      </c>
      <c r="G342" s="36" t="str">
        <f t="shared" si="11"/>
        <v>https://www.scopus.com/inward/record.uri?eid=2-s2.0-85041418748&amp;doi=10.1016%2fj.erss.2018.01.009&amp;partnerID=40&amp;md5=863eb356803bd1daae7e40a44a6af04c</v>
      </c>
    </row>
    <row r="343" spans="1:7" ht="15.5" customHeight="1" x14ac:dyDescent="0.35">
      <c r="A343" s="9">
        <f t="shared" si="10"/>
        <v>339</v>
      </c>
      <c r="B343" s="10" t="str">
        <f>IF($A343="", "", INDEX(Data!A:A,MATCH($A343,Data!$X:$X,1)))</f>
        <v>Kolata (2019)</v>
      </c>
      <c r="C343" s="11" t="str">
        <f>IF($A343="", "", INDEX(Data!B:B,MATCH($A343,Data!$X:$X,1)))</f>
        <v>Keeping current: How advancements in electricity storage can save money for consumers</v>
      </c>
      <c r="D343" s="10">
        <f>IF($A343="", "", INDEX(Data!C:C,MATCH($A343,Data!$X:$X,1)))</f>
        <v>2019</v>
      </c>
      <c r="E343" s="11" t="str">
        <f>IF($A343="","",IF(INDEX(Data!D:D,MATCH($A343,Data!$X:$X,1))="","",INDEX(Data!D:D,MATCH($A343,Data!$X:$X,1))))</f>
        <v>Advances in storage and battery technology offer value to the electric grid and individual budgets, with the potential for electric vehicles (EVs) to significantly lower household transportation spending as the best current example. Cost-effective storage is a holy grail for the electrical grid and for consumer advocates. Storage potentially provides opportunities to help lower overall electric system costs, such as by time-shifting, frequency regulation, reducing the cost of renewables integration, and helping to more cheaply balance supply and demand. It also provides opportunities to help individual budgets, with the potential for electric vehicles (EVs) to significantly lower household transportation spending as the best current example. While there are thus many good reasons for advocates to be bullish on electricity storage, maximizing the full consumer value depends on continuing the impressive cost declines of batteries and other storage technologies we have seen over the last decade. It is important for states, regional power markets, and public utility commissions to get policy right. Keeping up with the evolving storage market and maximizing consumer and environmental value will require proactive policies aimed at facilitating integration, aligning incentives, and promoting innovation. Given the great potential, now would be a good time for stakeholders and policymakers to start moving forward. Copyright Materials Research Society 2019.</v>
      </c>
      <c r="F343" s="11" t="str">
        <f>IF($A343="","",IF(INDEX(Data!E:E,MATCH($A343,Data!$X:$X,1))="","",INDEX(Data!E:E,MATCH($A343,Data!$X:$X,1))))</f>
        <v>http://dx.doi.org/10.1557/mre.2019.13</v>
      </c>
      <c r="G343" s="36" t="str">
        <f t="shared" si="11"/>
        <v>http://dx.doi.org/10.1557/mre.2019.13</v>
      </c>
    </row>
    <row r="344" spans="1:7" ht="15.5" customHeight="1" x14ac:dyDescent="0.35">
      <c r="A344" s="9">
        <f t="shared" si="10"/>
        <v>340</v>
      </c>
      <c r="B344" s="10" t="str">
        <f>IF($A344="", "", INDEX(Data!A:A,MATCH($A344,Data!$X:$X,1)))</f>
        <v>Korosh (2017)</v>
      </c>
      <c r="C344" s="11" t="str">
        <f>IF($A344="", "", INDEX(Data!B:B,MATCH($A344,Data!$X:$X,1)))</f>
        <v>Electric Vehicle Optimized Charge and Drive Management</v>
      </c>
      <c r="D344" s="10">
        <f>IF($A344="", "", INDEX(Data!C:C,MATCH($A344,Data!$X:$X,1)))</f>
        <v>2017</v>
      </c>
      <c r="E344" s="11" t="str">
        <f>IF($A344="","",IF(INDEX(Data!D:D,MATCH($A344,Data!$X:$X,1))="","",INDEX(Data!D:D,MATCH($A344,Data!$X:$X,1))))</f>
        <v/>
      </c>
      <c r="F344" s="11" t="str">
        <f>IF($A344="","",IF(INDEX(Data!E:E,MATCH($A344,Data!$X:$X,1))="","",INDEX(Data!E:E,MATCH($A344,Data!$X:$X,1))))</f>
        <v/>
      </c>
      <c r="G344" s="36" t="str">
        <f t="shared" si="11"/>
        <v/>
      </c>
    </row>
    <row r="345" spans="1:7" ht="15.5" customHeight="1" x14ac:dyDescent="0.35">
      <c r="A345" s="9">
        <f t="shared" si="10"/>
        <v>341</v>
      </c>
      <c r="B345" s="10" t="str">
        <f>IF($A345="", "", INDEX(Data!A:A,MATCH($A345,Data!$X:$X,1)))</f>
        <v>Kouhestani ()</v>
      </c>
      <c r="C345" s="11" t="str">
        <f>IF($A345="", "", INDEX(Data!B:B,MATCH($A345,Data!$X:$X,1)))</f>
        <v>Evaluating solar energy technical and economic potential on rooftops in an urban setting: the city of Lethbridge, Canada</v>
      </c>
      <c r="D345" s="10" t="str">
        <f>IF($A345="", "", INDEX(Data!C:C,MATCH($A345,Data!$X:$X,1)))</f>
        <v xml:space="preserve"> </v>
      </c>
      <c r="E345" s="11" t="str">
        <f>IF($A345="","",IF(INDEX(Data!D:D,MATCH($A345,Data!$X:$X,1))="","",INDEX(Data!D:D,MATCH($A345,Data!$X:$X,1))))</f>
        <v>Solar energy deployment is gaining greater attention as a sustainable source of energy that could alleviate aspects of the current climate crisis. Knowledge of the characteristics and economics of the solar electricity sector is required to integrate it in the energy generation and utilization mix. Unlike energy generation from fossil fuels, renewable energy sources have relatively low geographic density and are spread unevenly over large areas. Therefore, especially in cities, where space has greater value and opportunity costs, finding suitable spaces for implementing solar systems are essential to promote the use of solar technologies. Using remote-sensing data, the intricate topography of cities can be modelled, and insolation incident at each location can be estimated. A multi-criteria approach based on geographic information systems (GIS) and light detection and ranging (LiDAR) is used in this research to estimate rooftop photovoltaic electricity potential of buildings in an urban environment, the city of Lethbridge. An economic assessment is conducted utilizing present market prices to determine economically attractive rooftop PV systems. The total rooftop photovoltaic (PV) electricity potential is evaluated and compared with the local electricity demand. Effective expansion of solar power systems in the city is achieved by determining the geographic distribution of the best locations for exploiting the systems. This study estimates that the rooftop PV electricity generation potential of the city of Lethbridge is approximately 301 ± 29 (SD) GWh annually (almost 38% of its annual electricity consumption in 2016), and about 96% of the recognized potential rooftop PV systems are economically feasible. The results can assist in making informed policy decisions about investment in deployment of renewable energy generation.</v>
      </c>
      <c r="F345" s="11" t="str">
        <f>IF($A345="","",IF(INDEX(Data!E:E,MATCH($A345,Data!$X:$X,1))="","",INDEX(Data!E:E,MATCH($A345,Data!$X:$X,1))))</f>
        <v/>
      </c>
      <c r="G345" s="36" t="str">
        <f t="shared" si="11"/>
        <v/>
      </c>
    </row>
    <row r="346" spans="1:7" ht="15.5" customHeight="1" x14ac:dyDescent="0.35">
      <c r="A346" s="9">
        <f t="shared" si="10"/>
        <v>342</v>
      </c>
      <c r="B346" s="10" t="str">
        <f>IF($A346="", "", INDEX(Data!A:A,MATCH($A346,Data!$X:$X,1)))</f>
        <v>Koumoutsos (2015)</v>
      </c>
      <c r="C346" s="11" t="str">
        <f>IF($A346="", "", INDEX(Data!B:B,MATCH($A346,Data!$X:$X,1)))</f>
        <v>Gathering and processing energy consumption data from public educational buildings over IPv6</v>
      </c>
      <c r="D346" s="10">
        <f>IF($A346="", "", INDEX(Data!C:C,MATCH($A346,Data!$X:$X,1)))</f>
        <v>2015</v>
      </c>
      <c r="E346" s="11" t="str">
        <f>IF($A346="","",IF(INDEX(Data!D:D,MATCH($A346,Data!$X:$X,1))="","",INDEX(Data!D:D,MATCH($A346,Data!$X:$X,1))))</f>
        <v>Reducing energy consumption and CO2 emissions in order to address climate change requires behavioral changes by the citizens, who will have to adopt more environmentally friendly and energy-saving practices. We present a system and corresponding practices for gathering energy consumption data from public school buildings over the Internet, processing them to identify hidden correlations and produce actionable advice and presenting the results in real-time to its occupants over the Web. We describe the metering infrastructure installed at schools for energy consumption monitoring and the related actions carried out in order to motivate local school communities towards an environmentally friendly behavior. The introduction of IPv6 was found to be a key enabling technology for setting up such a system in a simple, secure, and efficient way. The proposed system and processes are put under test in a pilot installation composed of about 50 IPv6-enabled schools of the Greek School Network (GSN). These are also combined with appropriate educational and social engagement tools. In this way, energy consumption, operating costs, and greenhouse effects can be reduced in the area of educational and public administration buildings in general. Thus, people become almost instantly aware of the energy and environmental implications of their actions, which motivates them towards behavioral changes and the adoption of environmentally friendly practices. The pilot provides a good example of collaboration between the ICT sector, the smart building and automation vendors, and the public authorities.</v>
      </c>
      <c r="F346" s="11" t="str">
        <f>IF($A346="","",IF(INDEX(Data!E:E,MATCH($A346,Data!$X:$X,1))="","",INDEX(Data!E:E,MATCH($A346,Data!$X:$X,1))))</f>
        <v>https://search.proquest.com/docview/1700637193?accountid=14511 https://ucl-new-primo.hosted.exlibrisgroup.com/openurl/UCL/UCL_VU2?url_ver=Z39.88-2004&amp;rft_val_fmt=info:ofi/fmt:kev:mtx:journal&amp;genre=article&amp;sid=ProQ:ProQ%3Aabiglobal&amp;atitle=Gathering+and+processing+energy+consumption+data+from+public+educational+buildings+over+IPv6&amp;title=Energy%2C+Sustainability+and+Society&amp;issn=&amp;date=2015-08-01&amp;volume=5&amp;issue=&amp;spage=1&amp;au=Koumoutsos%2C+Kostas%3BKretsis%2C+Aristotelis%3BKokkinos%2C+Panagiotis%3BVar</v>
      </c>
      <c r="G346" s="36" t="e">
        <f t="shared" si="11"/>
        <v>#VALUE!</v>
      </c>
    </row>
    <row r="347" spans="1:7" ht="15.5" customHeight="1" x14ac:dyDescent="0.35">
      <c r="A347" s="9">
        <f t="shared" si="10"/>
        <v>343</v>
      </c>
      <c r="B347" s="10" t="str">
        <f>IF($A347="", "", INDEX(Data!A:A,MATCH($A347,Data!$X:$X,1)))</f>
        <v>Kramer (2019)</v>
      </c>
      <c r="C347" s="11" t="str">
        <f>IF($A347="", "", INDEX(Data!B:B,MATCH($A347,Data!$X:$X,1)))</f>
        <v>Building analytics and monitoring-based commissioning: industry practice, costs, and savings</v>
      </c>
      <c r="D347" s="10">
        <f>IF($A347="", "", INDEX(Data!C:C,MATCH($A347,Data!$X:$X,1)))</f>
        <v>2019</v>
      </c>
      <c r="E347" s="11" t="str">
        <f>IF($A347="","",IF(INDEX(Data!D:D,MATCH($A347,Data!$X:$X,1))="","",INDEX(Data!D:D,MATCH($A347,Data!$X:$X,1))))</f>
        <v>As building energy and system-level monitoring becomes more common, facility teams are faced with an overwhelming amount of data. This data does not typically lead to insights, corrective actions, and energy savings unless it is stored, organized, analyzed, and prioritized in automated ways. The Smart Energy Analytics Campaign is a public-private sector partnership program focused on supporting commercially available energy management and information systems (EMIS) technology use and monitoring-based commissioning (MBCx) practices. MBCx is an ongoing commissioning process with focus on analyzing large amounts of data on a continuous basis. EMIS tools are used in the MBCx process to organize, present, visualize, and analyze the data. With campaign data from over 400 million square feet (sq. ft.) of installed space, this paper presents the results achieved by owners that are implementing EMIS, along with associated technology costs. The study’s EMIS users that reported savings achieved the median cost savings of $0.19/sq. ft. and 7% annually, with savings shown to increase over time. For 35 portfolio owners, the median base cost to install an EMIS was $0.03/sq. ft., with an annual recurring software cost of $0.02/sq. ft. and an estimated annual labor cost of $0.03/sq. ft. Two types of EMIS systems—energy information systems and fault detection and diagnostic systems—are defined in the body of the paper. Of the two, we find that fault detection and diagnostic systems have both higher savings and higher costs. The paper offers a characterization of EMIS products, MBCx services, and trends in the industry.</v>
      </c>
      <c r="F347" s="11" t="str">
        <f>IF($A347="","",IF(INDEX(Data!E:E,MATCH($A347,Data!$X:$X,1))="","",INDEX(Data!E:E,MATCH($A347,Data!$X:$X,1))))</f>
        <v>https://search.proquest.com/docview/2219340633?accountid=14511 https://ucl-new-primo.hosted.exlibrisgroup.com/openurl/UCL/UCL_VU2?url_ver=Z39.88-2004&amp;rft_val_fmt=info:ofi/fmt:kev:mtx:journal&amp;genre=article&amp;sid=ProQ:ProQ%3Aabiglobal&amp;atitle=Building+analytics+and+monitoring-based+commissioning%3A+industry+practice%2C+costs%2C+and+savings&amp;title=Energy+Efficiency&amp;issn=1570646X&amp;date=2019-05-01&amp;volume=&amp;issue=&amp;spage=1&amp;au=Kramer%2C+Hannah%3BLin%2C+Guanjing%3BCurtin%2C+Claire%3BCrowe%2C+Eliot%3BGranderso</v>
      </c>
      <c r="G347" s="36" t="e">
        <f t="shared" si="11"/>
        <v>#VALUE!</v>
      </c>
    </row>
    <row r="348" spans="1:7" ht="15.5" customHeight="1" x14ac:dyDescent="0.35">
      <c r="A348" s="9">
        <f t="shared" si="10"/>
        <v>344</v>
      </c>
      <c r="B348" s="10" t="str">
        <f>IF($A348="", "", INDEX(Data!A:A,MATCH($A348,Data!$X:$X,1)))</f>
        <v>Krog (2019)</v>
      </c>
      <c r="C348" s="11" t="str">
        <f>IF($A348="", "", INDEX(Data!B:B,MATCH($A348,Data!$X:$X,1)))</f>
        <v xml:space="preserve">How municipalities act under the new paradigm for energy planning </v>
      </c>
      <c r="D348" s="10">
        <f>IF($A348="", "", INDEX(Data!C:C,MATCH($A348,Data!$X:$X,1)))</f>
        <v>2019</v>
      </c>
      <c r="E348" s="11" t="str">
        <f>IF($A348="","",IF(INDEX(Data!D:D,MATCH($A348,Data!$X:$X,1))="","",INDEX(Data!D:D,MATCH($A348,Data!$X:$X,1))))</f>
        <v>Radical changes in energy production, going from sector-based energy systems based on fossil energy resourcesto smart energy systems based on renewable resources are starting to occur worldwide. This transition is a matterof balancing technical solutions with societal needs and possibilities, which requires a large effort in terms ofpolicymaking and energy planning. This paper investigates how Danish municipalities are currently dealing withthese issues through strategic energy planning. Through a case study of a Danish municipality, strategic andpractical barriers to municipal strategic energy planning are identified. The paper ends by presenting re-commendations on how to eliminate the identified barriers. In doing so, this paper brings new knowledge intofurther research of national and local framework conditions for strategic energy planning and thereby, the greentransition of the energy system.</v>
      </c>
      <c r="F348" s="11" t="str">
        <f>IF($A348="","",IF(INDEX(Data!E:E,MATCH($A348,Data!$X:$X,1))="","",INDEX(Data!E:E,MATCH($A348,Data!$X:$X,1))))</f>
        <v/>
      </c>
      <c r="G348" s="36" t="str">
        <f t="shared" si="11"/>
        <v/>
      </c>
    </row>
    <row r="349" spans="1:7" ht="15.5" customHeight="1" x14ac:dyDescent="0.35">
      <c r="A349" s="9">
        <f t="shared" si="10"/>
        <v>345</v>
      </c>
      <c r="B349" s="10" t="str">
        <f>IF($A349="", "", INDEX(Data!A:A,MATCH($A349,Data!$X:$X,1)))</f>
        <v>Kuang (2014)</v>
      </c>
      <c r="C349" s="11" t="str">
        <f>IF($A349="", "", INDEX(Data!B:B,MATCH($A349,Data!$X:$X,1)))</f>
        <v>Design Solution of Micro-grid Power Supply System in Campus</v>
      </c>
      <c r="D349" s="10">
        <f>IF($A349="", "", INDEX(Data!C:C,MATCH($A349,Data!$X:$X,1)))</f>
        <v>2014</v>
      </c>
      <c r="E349" s="11" t="str">
        <f>IF($A349="","",IF(INDEX(Data!D:D,MATCH($A349,Data!$X:$X,1))="","",INDEX(Data!D:D,MATCH($A349,Data!$X:$X,1))))</f>
        <v>The micro-grid power supply scheme in campus based on the grid-connected solar energy PV power generation system is designed in this paper. This system mainly consists of solar power, diesel generation, it will can be incorporated into the local grid after it has been built. This results show that using this scheme can improve the reliability of power supply system in campus and reduce the cost.</v>
      </c>
      <c r="F349" s="11" t="str">
        <f>IF($A349="","",IF(INDEX(Data!E:E,MATCH($A349,Data!$X:$X,1))="","",INDEX(Data!E:E,MATCH($A349,Data!$X:$X,1))))</f>
        <v>http://dx.doi.org/10.4028/www.scientific.net/AMR.953-954.8</v>
      </c>
      <c r="G349" s="36" t="str">
        <f t="shared" si="11"/>
        <v>http://dx.doi.org/10.4028/www.scientific.net/AMR.953-954.8</v>
      </c>
    </row>
    <row r="350" spans="1:7" ht="15.5" customHeight="1" x14ac:dyDescent="0.35">
      <c r="A350" s="9">
        <f t="shared" si="10"/>
        <v>346</v>
      </c>
      <c r="B350" s="10" t="str">
        <f>IF($A350="", "", INDEX(Data!A:A,MATCH($A350,Data!$X:$X,1)))</f>
        <v>Kuang (2016)</v>
      </c>
      <c r="C350" s="11" t="str">
        <f>IF($A350="", "", INDEX(Data!B:B,MATCH($A350,Data!$X:$X,1)))</f>
        <v>A review of renewable energy utilization in islands</v>
      </c>
      <c r="D350" s="10">
        <f>IF($A350="", "", INDEX(Data!C:C,MATCH($A350,Data!$X:$X,1)))</f>
        <v>2016</v>
      </c>
      <c r="E350" s="11" t="str">
        <f>IF($A350="","",IF(INDEX(Data!D:D,MATCH($A350,Data!$X:$X,1))="","",INDEX(Data!D:D,MATCH($A350,Data!$X:$X,1))))</f>
        <v>With the surge in the fossil fuel prices and increasing environmental concerns, significant efforts have been made to propel and develop alternative energy technologies to cope with the energy shortage for island power grids. Recent advancements and developments on power electronic technologies have enabled the renewable energy sources to be grid-connected with gradually higher penetration in island electricity supply. Consequently, the utilization and efficiency of renewable energy resources in islands has received remarkable attention from both the academia and industry. In this paper, a brief overview on the current status of island energy resources is described. Then, the existing utilization status and development potential of various renewable generations for island power grids, including solar, wind, hydropower, biomass, ocean and geothermal energy, are investigated. Furthermore, the advanced technologies to improve the penetration level of island renewables, including energy storage techniques, hybrid renewable energy system, microgrid, demand side management, distributed generation and smart grid, are presented. 2016 Elsevier Ltd. All rights reserved.</v>
      </c>
      <c r="F350" s="11" t="str">
        <f>IF($A350="","",IF(INDEX(Data!E:E,MATCH($A350,Data!$X:$X,1))="","",INDEX(Data!E:E,MATCH($A350,Data!$X:$X,1))))</f>
        <v>http://dx.doi.org/10.1016/j.rser.2016.01.014</v>
      </c>
      <c r="G350" s="36" t="str">
        <f t="shared" si="11"/>
        <v>http://dx.doi.org/10.1016/j.rser.2016.01.014</v>
      </c>
    </row>
    <row r="351" spans="1:7" ht="15.5" customHeight="1" x14ac:dyDescent="0.35">
      <c r="A351" s="9">
        <f t="shared" si="10"/>
        <v>347</v>
      </c>
      <c r="B351" s="10" t="str">
        <f>IF($A351="", "", INDEX(Data!A:A,MATCH($A351,Data!$X:$X,1)))</f>
        <v>Kudrat (2018)</v>
      </c>
      <c r="C351" s="11" t="str">
        <f>IF($A351="", "", INDEX(Data!B:B,MATCH($A351,Data!$X:$X,1)))</f>
        <v>Exploring ensemble classifiers for detecting attacks in the smart grids</v>
      </c>
      <c r="D351" s="10">
        <f>IF($A351="", "", INDEX(Data!C:C,MATCH($A351,Data!$X:$X,1)))</f>
        <v>2018</v>
      </c>
      <c r="E351" s="11" t="str">
        <f>IF($A351="","",IF(INDEX(Data!D:D,MATCH($A351,Data!$X:$X,1))="","",INDEX(Data!D:D,MATCH($A351,Data!$X:$X,1))))</f>
        <v xml:space="preserve">The advent of machine learning has made it a popular tool in various areas. It has also been applied in network intrusion detection. However, machine learning hasn't been sufficiently explored in the cyberphysical domains such as smart grids. This is because a lot of factors weigh in while using these tools. This paper is about intrusion detection in smart grids and how some machine learning techniques can help achieve this goal. It considers the problems of feature and classifier selection along with other data ambiguities. The goal is to apply the machine learning ensemble classifiers on the smart grid traffic and evaluate if these methods can detect anomalies in the system. </v>
      </c>
      <c r="F351" s="11" t="str">
        <f>IF($A351="","",IF(INDEX(Data!E:E,MATCH($A351,Data!$X:$X,1))="","",INDEX(Data!E:E,MATCH($A351,Data!$X:$X,1))))</f>
        <v/>
      </c>
      <c r="G351" s="36" t="str">
        <f t="shared" si="11"/>
        <v/>
      </c>
    </row>
    <row r="352" spans="1:7" ht="15.5" customHeight="1" x14ac:dyDescent="0.35">
      <c r="A352" s="9">
        <f t="shared" si="10"/>
        <v>348</v>
      </c>
      <c r="B352" s="10" t="str">
        <f>IF($A352="", "", INDEX(Data!A:A,MATCH($A352,Data!$X:$X,1)))</f>
        <v>Kumar (2015)</v>
      </c>
      <c r="C352" s="11" t="str">
        <f>IF($A352="", "", INDEX(Data!B:B,MATCH($A352,Data!$X:$X,1)))</f>
        <v>Review and retrofitted architectures to form reliable smart microgrid networks for urban buildings</v>
      </c>
      <c r="D352" s="10">
        <f>IF($A352="", "", INDEX(Data!C:C,MATCH($A352,Data!$X:$X,1)))</f>
        <v>2015</v>
      </c>
      <c r="E352" s="11" t="str">
        <f>IF($A352="","",IF(INDEX(Data!D:D,MATCH($A352,Data!$X:$X,1))="","",INDEX(Data!D:D,MATCH($A352,Data!$X:$X,1))))</f>
        <v>Smart microgrid initiatives for recent urbanisation at power distribution level need an integrated and interoperable environment that can work collectively with local energy systems and utility grid. This is achieved through the design of an architecture by using contemporary information and communication technology. System architecture provides a common work process that span across all the critical subsystems of a building for better informed decisions with reduced human interventions. Two key aspects of architecture development are, the way of its presentation and network reliability. The architecture should be clear in its presentation for the understanding of various stakeholders and possess fault tolerant communication mechanisms to have high network reliability. Considering aforementioned aspects, this study presents review of state-of-the-art architectures developed by IEEE-1547, ISA-95, National Institute of Standards and Technology, IEC-61850 for smart microgrids formation and suggests retrofitted architectures to improve architecture clarity by presenting in a more lucid way and network reliability by the concept of redundant communication paths. © The Institution of Engineering and Technology 2015.</v>
      </c>
      <c r="F352" s="11" t="str">
        <f>IF($A352="","",IF(INDEX(Data!E:E,MATCH($A352,Data!$X:$X,1))="","",INDEX(Data!E:E,MATCH($A352,Data!$X:$X,1))))</f>
        <v>https://www.scopus.com/inward/record.uri?eid=2-s2.0-84946556903&amp;doi=10.1049%2fiet-net.2015.0023&amp;partnerID=40&amp;md5=ee367a55d3d0b51bdffd796dc234198c</v>
      </c>
      <c r="G352" s="36" t="str">
        <f t="shared" si="11"/>
        <v>https://www.scopus.com/inward/record.uri?eid=2-s2.0-84946556903&amp;doi=10.1049%2fiet-net.2015.0023&amp;partnerID=40&amp;md5=ee367a55d3d0b51bdffd796dc234198c</v>
      </c>
    </row>
    <row r="353" spans="1:7" ht="15.5" customHeight="1" x14ac:dyDescent="0.35">
      <c r="A353" s="9">
        <f t="shared" si="10"/>
        <v>349</v>
      </c>
      <c r="B353" s="10" t="str">
        <f>IF($A353="", "", INDEX(Data!A:A,MATCH($A353,Data!$X:$X,1)))</f>
        <v>Kurczveil (2014)</v>
      </c>
      <c r="C353" s="11" t="str">
        <f>IF($A353="", "", INDEX(Data!B:B,MATCH($A353,Data!$X:$X,1)))</f>
        <v>Consumer load measurement in automated buildings</v>
      </c>
      <c r="D353" s="10">
        <f>IF($A353="", "", INDEX(Data!C:C,MATCH($A353,Data!$X:$X,1)))</f>
        <v>2014</v>
      </c>
      <c r="E353" s="11" t="str">
        <f>IF($A353="","",IF(INDEX(Data!D:D,MATCH($A353,Data!$X:$X,1))="","",INDEX(Data!D:D,MATCH($A353,Data!$X:$X,1))))</f>
        <v>Diminishing fossil fuel supplies accompanied by rising prices is increasingly leading to consumer awareness regarding their energy consumption. With the intent to prepare for diminishing primary energy sources, sustainable alternatives (e.g. energy gained through wind or solar power and trends towards smart grids) have been introduced and found wide application. With the application of intelligent solutions, the energy consumption in buildings can be reduced significantly. One basis for these solutions, such as load and energy management for optimized energy distribution and saving, is the energy metering of components in electric systems. This contribution shall present a field bus system that, due to its local distribution and system architecture, is suitable for energy consumption measurement of its individual components. After presenting the SmallCAN bus system and its concept, a summary of the mathematic algorithm and an example application will be shown to exemplify the functionality. 2013 Elsevier B.V. All rights reserved.</v>
      </c>
      <c r="F353" s="11" t="str">
        <f>IF($A353="","",IF(INDEX(Data!E:E,MATCH($A353,Data!$X:$X,1))="","",INDEX(Data!E:E,MATCH($A353,Data!$X:$X,1))))</f>
        <v>http://dx.doi.org/10.1016/j.measurement.2013.11.052</v>
      </c>
      <c r="G353" s="36" t="str">
        <f t="shared" si="11"/>
        <v>http://dx.doi.org/10.1016/j.measurement.2013.11.052</v>
      </c>
    </row>
    <row r="354" spans="1:7" ht="15.5" customHeight="1" x14ac:dyDescent="0.35">
      <c r="A354" s="9">
        <f t="shared" si="10"/>
        <v>350</v>
      </c>
      <c r="B354" s="10" t="str">
        <f>IF($A354="", "", INDEX(Data!A:A,MATCH($A354,Data!$X:$X,1)))</f>
        <v>Kuzlu (2012)</v>
      </c>
      <c r="C354" s="11" t="str">
        <f>IF($A354="", "", INDEX(Data!B:B,MATCH($A354,Data!$X:$X,1)))</f>
        <v>Hardware demonstration of a home energy management system for demand response applications</v>
      </c>
      <c r="D354" s="10">
        <f>IF($A354="", "", INDEX(Data!C:C,MATCH($A354,Data!$X:$X,1)))</f>
        <v>2012</v>
      </c>
      <c r="E354" s="11" t="str">
        <f>IF($A354="","",IF(INDEX(Data!D:D,MATCH($A354,Data!$X:$X,1))="","",INDEX(Data!D:D,MATCH($A354,Data!$X:$X,1))))</f>
        <v>A Home Energy Management (HEM) system plays a crucial role in realizing residential Demand Response (DR) programs in the smart grid environment. It provides a homeowner the ability to automatically perform smart load controls based on utility signals, customer's preference and load priority. This paper presents the hardware demonstration of the proposed HEM system for managing end-use appliances. The HEM's communication time delay to perform load control is analyzed, along with its residual energy consumption. 2010-2012 IEEE.</v>
      </c>
      <c r="F354" s="11" t="str">
        <f>IF($A354="","",IF(INDEX(Data!E:E,MATCH($A354,Data!$X:$X,1))="","",INDEX(Data!E:E,MATCH($A354,Data!$X:$X,1))))</f>
        <v>http://dx.doi.org/10.1109/TSG.2012.2216295</v>
      </c>
      <c r="G354" s="36" t="str">
        <f t="shared" si="11"/>
        <v>http://dx.doi.org/10.1109/TSG.2012.2216295</v>
      </c>
    </row>
    <row r="355" spans="1:7" ht="15.5" customHeight="1" x14ac:dyDescent="0.35">
      <c r="A355" s="9">
        <f t="shared" si="10"/>
        <v>351</v>
      </c>
      <c r="B355" s="10" t="str">
        <f>IF($A355="", "", INDEX(Data!A:A,MATCH($A355,Data!$X:$X,1)))</f>
        <v>Lakshmanan (2016)</v>
      </c>
      <c r="C355" s="11" t="str">
        <f>IF($A355="", "", INDEX(Data!B:B,MATCH($A355,Data!$X:$X,1)))</f>
        <v>Provision of secondary frequency control via demand response activation on thermostatically controlled loads: Solutions and experiences from Denmark</v>
      </c>
      <c r="D355" s="10">
        <f>IF($A355="", "", INDEX(Data!C:C,MATCH($A355,Data!$X:$X,1)))</f>
        <v>2016</v>
      </c>
      <c r="E355" s="11" t="str">
        <f>IF($A355="","",IF(INDEX(Data!D:D,MATCH($A355,Data!$X:$X,1))="","",INDEX(Data!D:D,MATCH($A355,Data!$X:$X,1))))</f>
        <v>This paper studies the provision of secondary frequency control in electric power systems based on demand response (DR) activation on thermostatically controlled loads (TCLs) and quantifies the computation resource constraints for the control of large TCL population. Since TCLs are fast responsive loads, they represent a suitable alternative to conventional sources for providing such control. An experimental investigation with domestic fridges representing the TCLs was conducted in an islanded power system to evaluate the secondary frequency control. The investigation quantifies the flexibility of household fridge performance in terms of response time and ramp-up rate, as well as the impact on fridge temperature and behaviour after the control period. The experimental results show that TCLs are fast responsive loads for DR activation, with the average control signal response time of 24 s and an equivalent ramping rate of 63% per minute, which could also comply with the requirements for primary frequency control. 2016 Elsevier Ltd.</v>
      </c>
      <c r="F355" s="11" t="str">
        <f>IF($A355="","",IF(INDEX(Data!E:E,MATCH($A355,Data!$X:$X,1))="","",INDEX(Data!E:E,MATCH($A355,Data!$X:$X,1))))</f>
        <v>http://dx.doi.org/10.1016/j.apenergy.2016.04.054</v>
      </c>
      <c r="G355" s="36" t="str">
        <f t="shared" si="11"/>
        <v>http://dx.doi.org/10.1016/j.apenergy.2016.04.054</v>
      </c>
    </row>
    <row r="356" spans="1:7" ht="15.5" customHeight="1" x14ac:dyDescent="0.35">
      <c r="A356" s="9">
        <f t="shared" si="10"/>
        <v>352</v>
      </c>
      <c r="B356" s="10" t="str">
        <f>IF($A356="", "", INDEX(Data!A:A,MATCH($A356,Data!$X:$X,1)))</f>
        <v>Lam (2017)</v>
      </c>
      <c r="C356" s="11" t="str">
        <f>IF($A356="", "", INDEX(Data!B:B,MATCH($A356,Data!$X:$X,1)))</f>
        <v>Vehicular Energy Network</v>
      </c>
      <c r="D356" s="10">
        <f>IF($A356="", "", INDEX(Data!C:C,MATCH($A356,Data!$X:$X,1)))</f>
        <v>2017</v>
      </c>
      <c r="E356" s="11" t="str">
        <f>IF($A356="","",IF(INDEX(Data!D:D,MATCH($A356,Data!$X:$X,1))="","",INDEX(Data!D:D,MATCH($A356,Data!$X:$X,1))))</f>
        <v>The smart grid spawns many innovative ideas, but many of them cannot be easily integrated into the existing power system due to power system constraints, such as the lack of capacity to transport renewable energy in remote areas to the urban centers. An energy delivery system can be built upon the traffic network and electric vehicles (EVs) utilized as energy carriers to transport energy over a large geographical region. A generalized architecture called the vehicular energy network (VEN) is constructed and a mathematically tractable framework is developed. Dynamic wireless (dis)charging allows electric energy, as an energy packet, to be added and subtracted from EV batteries seamlessly. With proper routing, energy can be transported from the sources to destinations through EVs along appropriate vehicular routes. This paper gives a preliminary study of VEN. Models are developed to study its operational and economic feasibilities with real traffic data in U. K. This paper shows that a substantial amount of renewable energy can be transported from some remote wind farms to London under some reasonable settings and VEN is likely to be profitable in the near future. VEN can complement the power network and enhance its power delivery capability.</v>
      </c>
      <c r="F356" s="11" t="str">
        <f>IF($A356="","",IF(INDEX(Data!E:E,MATCH($A356,Data!$X:$X,1))="","",INDEX(Data!E:E,MATCH($A356,Data!$X:$X,1))))</f>
        <v>http://dx.doi.org/10.1109/TTE.2017.2649887</v>
      </c>
      <c r="G356" s="36" t="str">
        <f t="shared" si="11"/>
        <v>http://dx.doi.org/10.1109/TTE.2017.2649887</v>
      </c>
    </row>
    <row r="357" spans="1:7" ht="15.5" customHeight="1" x14ac:dyDescent="0.35">
      <c r="A357" s="9">
        <f t="shared" si="10"/>
        <v>353</v>
      </c>
      <c r="B357" s="10" t="str">
        <f>IF($A357="", "", INDEX(Data!A:A,MATCH($A357,Data!$X:$X,1)))</f>
        <v>Lammers (2016)</v>
      </c>
      <c r="C357" s="11" t="str">
        <f>IF($A357="", "", INDEX(Data!B:B,MATCH($A357,Data!$X:$X,1)))</f>
        <v>Smart design rules for smart grids: analysing local smart grid development through an empirico-legal institutional lens</v>
      </c>
      <c r="D357" s="10">
        <f>IF($A357="", "", INDEX(Data!C:C,MATCH($A357,Data!$X:$X,1)))</f>
        <v>2016</v>
      </c>
      <c r="E357" s="11" t="str">
        <f>IF($A357="","",IF(INDEX(Data!D:D,MATCH($A357,Data!$X:$X,1))="","",INDEX(Data!D:D,MATCH($A357,Data!$X:$X,1))))</f>
        <v>Background This article entails an innovative approach to smart grid technology implementation, as it connects governance research with legal analysis. We apply the empirico-legal 'ILTIAD framework', which combines Elinor Ostrom's Institutional Analysis and Development (IAD) framework with institutional legal theory (ILT), to an empirical case study of a local smart grid project. Methods Empirical data were collected in an exploratory, descriptive example study of a single case, focusing on the Action Situation and interactions towards establishing a local Smart Grid. The case was chosen because of its complexity, following the 'logic of intensity sampling'. Data triangulation took place combining participatory observation, semi-structured interviews, and document analysis. Results Through an exploratory case study, we showed how the ILTIAD framework can help reduce complexity in local decision-making processes on smart grid implementation, as it allows for analytical description and prescriptive design of local smart grid systems. In the analysis we addressed ownership arrangements and contracts and identified barriers and opportunities for realizing a local smart grid system. The design part includes a scenario which revealed the prescribed patterns of behaviour (liberties and abilities) and the consequential aspects that apply to each situation. Conclusions Analysing and designing normative alignment ex ante to the planning and implementation of a smart grid system provides clarity to stakeholders about their current opportunities. For this reason, the ILTIAD framework can be used as a design guideline for establishing new and integrated smart grid projects.</v>
      </c>
      <c r="F357" s="11" t="str">
        <f>IF($A357="","",IF(INDEX(Data!E:E,MATCH($A357,Data!$X:$X,1))="","",INDEX(Data!E:E,MATCH($A357,Data!$X:$X,1))))</f>
        <v>https://search.proquest.com/docview/1860883765?accountid=14511 https://ucl-new-primo.hosted.exlibrisgroup.com/openurl/UCL/UCL_VU2?url_ver=Z39.88-2004&amp;rft_val_fmt=info:ofi/fmt:kev:mtx:journal&amp;genre=article&amp;sid=ProQ:ProQ%3Aabiglobal&amp;atitle=Smart+design+rules+for+smart+grids%3A+analysing+local+smart+grid+development+through+an+empirico-legal+institutional+lens&amp;title=Energy%2C+Sustainability+and+Society&amp;issn=&amp;date=2016-12-01&amp;volume=6&amp;issue=&amp;spage=1&amp;au=Lammers%2C+Imke%3BHeldeweg%2C+Michiel+A&amp;isbn=&amp;j</v>
      </c>
      <c r="G357" s="36" t="e">
        <f t="shared" si="11"/>
        <v>#VALUE!</v>
      </c>
    </row>
    <row r="358" spans="1:7" ht="15.5" customHeight="1" x14ac:dyDescent="0.35">
      <c r="A358" s="9">
        <f t="shared" si="10"/>
        <v>354</v>
      </c>
      <c r="B358" s="10" t="str">
        <f>IF($A358="", "", INDEX(Data!A:A,MATCH($A358,Data!$X:$X,1)))</f>
        <v>Lammers (2017)</v>
      </c>
      <c r="C358" s="11" t="str">
        <f>IF($A358="", "", INDEX(Data!B:B,MATCH($A358,Data!$X:$X,1)))</f>
        <v>Rethinking Participation in Smart Energy System Planning</v>
      </c>
      <c r="D358" s="10">
        <f>IF($A358="", "", INDEX(Data!C:C,MATCH($A358,Data!$X:$X,1)))</f>
        <v>2017</v>
      </c>
      <c r="E358" s="11" t="str">
        <f>IF($A358="","",IF(INDEX(Data!D:D,MATCH($A358,Data!$X:$X,1))="","",INDEX(Data!D:D,MATCH($A358,Data!$X:$X,1))))</f>
        <v>While the technical layout of smart energy systems is well advanced, the implementation of these systems is slowed down by the current decision-making practice regarding such energy infrastructures. We call for a reorganisation of the decision-making process on local energy planning and address the question 'how can decision-making on the design and implementation of Smart Energy Systems be accelerated?' Inspired by engineering design thinking and based on two workshop sessions, we identify five design phases and an implementation phase, and distinguish between a design component and a participation component. This allows for the effective participation of external stakeholders at four specific moments in the decision-making process. This way, efficiency and effectiveness in smart energy system planning can be increased, without compromising on participation. When applied to the Dutch context of energy planning, the developed decision-making model is useful for project participants as well as policy-makers in a wide variety of settings.</v>
      </c>
      <c r="F358" s="11" t="str">
        <f>IF($A358="","",IF(INDEX(Data!E:E,MATCH($A358,Data!$X:$X,1))="","",INDEX(Data!E:E,MATCH($A358,Data!$X:$X,1))))</f>
        <v/>
      </c>
      <c r="G358" s="36" t="str">
        <f t="shared" si="11"/>
        <v/>
      </c>
    </row>
    <row r="359" spans="1:7" ht="15.5" customHeight="1" x14ac:dyDescent="0.35">
      <c r="A359" s="9">
        <f t="shared" si="10"/>
        <v>355</v>
      </c>
      <c r="B359" s="10" t="str">
        <f>IF($A359="", "", INDEX(Data!A:A,MATCH($A359,Data!$X:$X,1)))</f>
        <v>Lammers (2019)</v>
      </c>
      <c r="C359" s="11" t="str">
        <f>IF($A359="", "", INDEX(Data!B:B,MATCH($A359,Data!$X:$X,1)))</f>
        <v>Watt rules? Assessing decision-making practices on smart energy systems in Dutch city districts</v>
      </c>
      <c r="D359" s="10">
        <f>IF($A359="", "", INDEX(Data!C:C,MATCH($A359,Data!$X:$X,1)))</f>
        <v>2019</v>
      </c>
      <c r="E359" s="11" t="str">
        <f>IF($A359="","",IF(INDEX(Data!D:D,MATCH($A359,Data!$X:$X,1))="","",INDEX(Data!D:D,MATCH($A359,Data!$X:$X,1))))</f>
        <v>This article analyzes 'rules of the game' that influence decision-making concerning the introduction of smart energy systems. Smart energy systems are considered as a solution to optimize and make energy systems 'future-proof'. Their introduction, however, is challenged by a complex multi-stakeholder configuration, and by 'rules of the game' (institutional conditions) which are essential for the cooperation between stakeholders but perceived to be outdated. To address this issue, the central research question in this article is: 'which institutional conditions enable or disable decision-making processes regarding the introduction of smart energy systems in selected city district development projects?' We conducted in-depth interviews and collected secondary data for four case studies in the Netherlands. Data were analysed, and cases were compared using the Institutional Analysis and Development framework, and the method of causal process tracing. The results reveal that only stakeholders in the position of project leader were actively pursuing the projects' goals (position rules), legal barriers as well as path dependency of previous decisions limited the available choices (choice rules), and agreement was lacking on sharing costs and benefits (aggregation rules). As 'rules of the game' for decision-making continue to present a challenge for the introduction of smart energy systems, future research and policy-making should pay attention to the creation and adequate orchestration of such rules.</v>
      </c>
      <c r="F359" s="11" t="str">
        <f>IF($A359="","",IF(INDEX(Data!E:E,MATCH($A359,Data!$X:$X,1))="","",INDEX(Data!E:E,MATCH($A359,Data!$X:$X,1))))</f>
        <v>&lt;Go to ISI&gt;://WOS:000454343000023</v>
      </c>
      <c r="G359" s="36" t="str">
        <f t="shared" si="11"/>
        <v>&lt;Go to ISI&gt;://WOS:000454343000023</v>
      </c>
    </row>
    <row r="360" spans="1:7" ht="15.5" customHeight="1" x14ac:dyDescent="0.35">
      <c r="A360" s="9">
        <f t="shared" si="10"/>
        <v>356</v>
      </c>
      <c r="B360" s="10" t="str">
        <f>IF($A360="", "", INDEX(Data!A:A,MATCH($A360,Data!$X:$X,1)))</f>
        <v>Lars (2009)</v>
      </c>
      <c r="C360" s="11" t="str">
        <f>IF($A360="", "", INDEX(Data!B:B,MATCH($A360,Data!$X:$X,1)))</f>
        <v>Towards a zero-configuration wireless sensor network architecture for smart buildings</v>
      </c>
      <c r="D360" s="10">
        <f>IF($A360="", "", INDEX(Data!C:C,MATCH($A360,Data!$X:$X,1)))</f>
        <v>2009</v>
      </c>
      <c r="E360" s="11" t="str">
        <f>IF($A360="","",IF(INDEX(Data!D:D,MATCH($A360,Data!$X:$X,1))="","",INDEX(Data!D:D,MATCH($A360,Data!$X:$X,1))))</f>
        <v/>
      </c>
      <c r="F360" s="11" t="str">
        <f>IF($A360="","",IF(INDEX(Data!E:E,MATCH($A360,Data!$X:$X,1))="","",INDEX(Data!E:E,MATCH($A360,Data!$X:$X,1))))</f>
        <v/>
      </c>
      <c r="G360" s="36" t="str">
        <f t="shared" si="11"/>
        <v/>
      </c>
    </row>
    <row r="361" spans="1:7" ht="15.5" customHeight="1" x14ac:dyDescent="0.35">
      <c r="A361" s="9">
        <f t="shared" si="10"/>
        <v>357</v>
      </c>
      <c r="B361" s="10" t="str">
        <f>IF($A361="", "", INDEX(Data!A:A,MATCH($A361,Data!$X:$X,1)))</f>
        <v>Lazowski (2018)</v>
      </c>
      <c r="C361" s="11" t="str">
        <f>IF($A361="", "", INDEX(Data!B:B,MATCH($A361,Data!$X:$X,1)))</f>
        <v>Towards a smart and sustainable residential energy culture: assessing participant feedback from a long-term smart grid pilot project</v>
      </c>
      <c r="D361" s="10">
        <f>IF($A361="", "", INDEX(Data!C:C,MATCH($A361,Data!$X:$X,1)))</f>
        <v>2018</v>
      </c>
      <c r="E361" s="11" t="str">
        <f>IF($A361="","",IF(INDEX(Data!D:D,MATCH($A361,Data!$X:$X,1))="","",INDEX(Data!D:D,MATCH($A361,Data!$X:$X,1))))</f>
        <v>BackgroundSmart grid tools (e.g., individualized disaggregated data, goal setting, and behavioural suggestions/feedback) increase opportunities to reduce or shift residential electricity consumption, but can they shape residential energy culture? And what underlying factors influence this shift? Insights are identified from a qualitative analysis of a 3-year residential smart grid project in a suburb of Toronto, Canada. Interviews evaluated whether participants experienced changes in their energy culture and identified underlying factors. In particular, the impacts of the project tools on participants’ norms (attitudes and awareness towards energy management), material culture (technical changes) and energy practices (conservation/peak shifting actions) were assessed, and motivations and barriers towards energy management were identified. The effectiveness of engagement mechanisms (i.e., web portal, reminder emails, webinars, incentivized control programme, and weekly electricity reports) was also evaluated. By examining detailed qualitative feedback following a multi-year suburban smart grid project in Ontario this study aims to (1) assess the changes in energy culture over the duration of the 3-year project and to (2) assess the underlying factors influencing household energy consumption and a smart residential energy culture.ResultsFindings from the interview were compared to the results of an initial project survey to identify longer-term influences on energy culture. Increases in self-reported awareness and practices were accounted for, with the web portal and individualized weekly feedback email reported most frequently as causes of change. While increased awareness was obtained, participants needed additional guidance to make substantial changes. Although participants were financially motivated, norms of lifestyle and convenience, as well as competing household values of energy management were the largest barriers to home energy management.ConclusionsThis study showcases challenges for engaging homeowners with home energy management technologies due to norms as well as competing household interests. Nuanced findings as an outcome of this study framed around energy cultures can influence future studies on smart grid engagement and consumer behaviour with larger samples sizes. In particular, future studies can further investigate the motivations and barriers surrounding residential energy cultures, how to engage different ‘cultures of consumption’ within households, and elements to effectively educate consumers beyond disaggregated feedback.</v>
      </c>
      <c r="F361" s="11" t="str">
        <f>IF($A361="","",IF(INDEX(Data!E:E,MATCH($A361,Data!$X:$X,1))="","",INDEX(Data!E:E,MATCH($A361,Data!$X:$X,1))))</f>
        <v>https://search.proquest.com/docview/2102709744?accountid=14511 https://ucl-new-primo.hosted.exlibrisgroup.com/openurl/UCL/UCL_VU2?url_ver=Z39.88-2004&amp;rft_val_fmt=info:ofi/fmt:kev:mtx:journal&amp;genre=article&amp;sid=ProQ:ProQ%3Aabiglobal&amp;atitle=Towards+a+smart+and+sustainable+residential+energy+culture%3A+assessing+participant+feedback+from+a+long-term+smart+grid+pilot+project&amp;title=Energy%2C+Sustainability+and+Society&amp;issn=&amp;date=2018-09-01&amp;volume=8&amp;issue=1&amp;spage=1&amp;au=Lazowski%2C+Bronwyn%3BParker%2C+P</v>
      </c>
      <c r="G361" s="36" t="e">
        <f t="shared" si="11"/>
        <v>#VALUE!</v>
      </c>
    </row>
    <row r="362" spans="1:7" ht="15.5" customHeight="1" x14ac:dyDescent="0.35">
      <c r="A362" s="9">
        <f t="shared" si="10"/>
        <v>358</v>
      </c>
      <c r="B362" s="10" t="str">
        <f>IF($A362="", "", INDEX(Data!A:A,MATCH($A362,Data!$X:$X,1)))</f>
        <v>Lee (2014)</v>
      </c>
      <c r="C362" s="11" t="str">
        <f>IF($A362="", "", INDEX(Data!B:B,MATCH($A362,Data!$X:$X,1)))</f>
        <v>A Smart Energy System with Distributed Access Control</v>
      </c>
      <c r="D362" s="10">
        <f>IF($A362="", "", INDEX(Data!C:C,MATCH($A362,Data!$X:$X,1)))</f>
        <v>2014</v>
      </c>
      <c r="E362" s="11" t="str">
        <f>IF($A362="","",IF(INDEX(Data!D:D,MATCH($A362,Data!$X:$X,1))="","",INDEX(Data!D:D,MATCH($A362,Data!$X:$X,1))))</f>
        <v>This paper presents a new smart energy (SE) system with distributed access control. Many other SE systems to date support remote control and automation but not access control, making them applicable to homes but not offices or other public settings. Even if they implement access control, virtually all existing SE systems suffer from central point of failure. To address these problems, we propose a new SE system that supports not only access control but also distributed access from multiple devices without relying on centralized control. In addition to access-control list, we also take advantage of the proximity tag feature supported by the Bluetooth Low Energy (BLE) protocol without requiring users to take out their identifying BLE devices from their pockets as one would have to do with RFID tags. Experimental results show that our SE system to offer the security features required for public deployment with minimal power, latency, and cost overhead.</v>
      </c>
      <c r="F362" s="11" t="str">
        <f>IF($A362="","",IF(INDEX(Data!E:E,MATCH($A362,Data!$X:$X,1))="","",INDEX(Data!E:E,MATCH($A362,Data!$X:$X,1))))</f>
        <v>&lt;Go to ISI&gt;://WOS:000380548400008</v>
      </c>
      <c r="G362" s="36" t="str">
        <f t="shared" si="11"/>
        <v>&lt;Go to ISI&gt;://WOS:000380548400008</v>
      </c>
    </row>
    <row r="363" spans="1:7" ht="15.5" customHeight="1" x14ac:dyDescent="0.35">
      <c r="A363" s="9">
        <f t="shared" si="10"/>
        <v>359</v>
      </c>
      <c r="B363" s="10" t="str">
        <f>IF($A363="", "", INDEX(Data!A:A,MATCH($A363,Data!$X:$X,1)))</f>
        <v>Lezhniuk (2017)</v>
      </c>
      <c r="C363" s="11" t="str">
        <f>IF($A363="", "", INDEX(Data!B:B,MATCH($A363,Data!$X:$X,1)))</f>
        <v>Matching of renewable source of energy generation graphs and electrical load in local energy system</v>
      </c>
      <c r="D363" s="10">
        <f>IF($A363="", "", INDEX(Data!C:C,MATCH($A363,Data!$X:$X,1)))</f>
        <v>2017</v>
      </c>
      <c r="E363" s="11" t="str">
        <f>IF($A363="","",IF(INDEX(Data!D:D,MATCH($A363,Data!$X:$X,1))="","",INDEX(Data!D:D,MATCH($A363,Data!$X:$X,1))))</f>
        <v>The paper contains the method of matching generation graph of photovoltaic electric stations and consumers. Characteristic feature of this method is the application of morphometric analysis for assessment of non-uniformity of the integrated graph of energy supply, optimal coefficients of current distribution, that enables by mean of refining the powers, transferring in accordance with the graph, to provide the decrease of electric energy losses in the grid and transport task, as the optimization tool. COPYRIGHT SPIE. Downloading of the abstract is permitted for personal use only.</v>
      </c>
      <c r="F363" s="11" t="str">
        <f>IF($A363="","",IF(INDEX(Data!E:E,MATCH($A363,Data!$X:$X,1))="","",INDEX(Data!E:E,MATCH($A363,Data!$X:$X,1))))</f>
        <v>http://dx.doi.org/10.1117/12.2280963</v>
      </c>
      <c r="G363" s="36" t="str">
        <f t="shared" si="11"/>
        <v>http://dx.doi.org/10.1117/12.2280963</v>
      </c>
    </row>
    <row r="364" spans="1:7" ht="15.5" customHeight="1" x14ac:dyDescent="0.35">
      <c r="A364" s="9">
        <f t="shared" si="10"/>
        <v>360</v>
      </c>
      <c r="B364" s="10" t="str">
        <f>IF($A364="", "", INDEX(Data!A:A,MATCH($A364,Data!$X:$X,1)))</f>
        <v>Li (2008)</v>
      </c>
      <c r="C364" s="11" t="str">
        <f>IF($A364="", "", INDEX(Data!B:B,MATCH($A364,Data!$X:$X,1)))</f>
        <v>Overview and development trend of distribution technology</v>
      </c>
      <c r="D364" s="10">
        <f>IF($A364="", "", INDEX(Data!C:C,MATCH($A364,Data!$X:$X,1)))</f>
        <v>2008</v>
      </c>
      <c r="E364" s="11" t="str">
        <f>IF($A364="","",IF(INDEX(Data!D:D,MATCH($A364,Data!$X:$X,1))="","",INDEX(Data!D:D,MATCH($A364,Data!$X:$X,1))))</f>
        <v>Considerable research on power system concentrates on distribution system. In China, the investment in distribution system was insufficient for a long time. It is suggested that more researchers and engineers would concern distribution system. An assessment for the developing direction and target of the newly established distribution research institute is also provided. The related papers of academic journals and conferences are summarized, accordingly, the summary of the present status, tendency and the focus of domestic distribution research are presented. This paper describes the problem of the distribution system and makes a brief introduction to those problems needed to be focused on. The paper has some conclusions: Distribution grid planning and load forecasting will be more important; Distribution grid automation will still be a hotspot; Power quality and custom power technology will develop at high speed; Distributed Generation and Microgrid will be a new hotspot.</v>
      </c>
      <c r="F364" s="11" t="str">
        <f>IF($A364="","",IF(INDEX(Data!E:E,MATCH($A364,Data!$X:$X,1))="","",INDEX(Data!E:E,MATCH($A364,Data!$X:$X,1))))</f>
        <v/>
      </c>
      <c r="G364" s="36" t="str">
        <f t="shared" si="11"/>
        <v/>
      </c>
    </row>
    <row r="365" spans="1:7" ht="15.5" customHeight="1" x14ac:dyDescent="0.35">
      <c r="A365" s="9">
        <f t="shared" si="10"/>
        <v>361</v>
      </c>
      <c r="B365" s="10" t="str">
        <f>IF($A365="", "", INDEX(Data!A:A,MATCH($A365,Data!$X:$X,1)))</f>
        <v>Li (2009)</v>
      </c>
      <c r="C365" s="11" t="str">
        <f>IF($A365="", "", INDEX(Data!B:B,MATCH($A365,Data!$X:$X,1)))</f>
        <v>Smart microgrid: A novel organization form of smart distribution grid in the future</v>
      </c>
      <c r="D365" s="10">
        <f>IF($A365="", "", INDEX(Data!C:C,MATCH($A365,Data!$X:$X,1)))</f>
        <v>2009</v>
      </c>
      <c r="E365" s="11" t="str">
        <f>IF($A365="","",IF(INDEX(Data!D:D,MATCH($A365,Data!$X:$X,1))="","",INDEX(Data!D:D,MATCH($A365,Data!$X:$X,1))))</f>
        <v>Smart grid and microgrid are emerging concepts. From concerning the relationship between smart grid and microgrid, and the expatiation of the connotations of developing them in China, a novel organization form of smart distribution grid in the future-smart microgrid is proposed, and the key technological problems of smart microgrid to be solved for the development of smart grid are analyzed emphatically. This work is supported by Qing Lan Project. 2009 State Grid Electric Power Research Institute Press.</v>
      </c>
      <c r="F365" s="11" t="str">
        <f>IF($A365="","",IF(INDEX(Data!E:E,MATCH($A365,Data!$X:$X,1))="","",INDEX(Data!E:E,MATCH($A365,Data!$X:$X,1))))</f>
        <v/>
      </c>
      <c r="G365" s="36" t="str">
        <f t="shared" si="11"/>
        <v/>
      </c>
    </row>
    <row r="366" spans="1:7" ht="15.5" customHeight="1" x14ac:dyDescent="0.35">
      <c r="A366" s="9">
        <f t="shared" si="10"/>
        <v>362</v>
      </c>
      <c r="B366" s="10" t="str">
        <f>IF($A366="", "", INDEX(Data!A:A,MATCH($A366,Data!$X:$X,1)))</f>
        <v>Li (2016)</v>
      </c>
      <c r="C366" s="11" t="str">
        <f>IF($A366="", "", INDEX(Data!B:B,MATCH($A366,Data!$X:$X,1)))</f>
        <v>Key technologies of DC microgrids: an overview</v>
      </c>
      <c r="D366" s="10">
        <f>IF($A366="", "", INDEX(Data!C:C,MATCH($A366,Data!$X:$X,1)))</f>
        <v>2016</v>
      </c>
      <c r="E366" s="11" t="str">
        <f>IF($A366="","",IF(INDEX(Data!D:D,MATCH($A366,Data!$X:$X,1))="","",INDEX(Data!D:D,MATCH($A366,Data!$X:$X,1))))</f>
        <v>As an important part of the future smart distribution system, microgrid can make a significant contribution to promote energy saving, emission reduction and achieve the sustainable energy development. Compared with AC microgrids, the DC microgrid has been a promising solution for interfacing the solar/wind renewable energy sources based distributed generation systems, energy storage systems, electric vehicles and other DC loads, with less energy conversion stages. So the system can operate with improved energy conversion efficiency, economy and reliability. In this paper, firstly, the latest research and development of technologies and platforms of DC microgrids from industry and academia was summarized. Secondly, the topology structure, optimal planning, operation control, protection and communication technology of DC microgrids were described and analyzed. Finally, the future development and application of DC microgrids were described in AC/DC hybrid microgrids, hybrid distribution systems and energy internets. 2016 Chin. Soc. for Elec. Eng.</v>
      </c>
      <c r="F366" s="11" t="str">
        <f>IF($A366="","",IF(INDEX(Data!E:E,MATCH($A366,Data!$X:$X,1))="","",INDEX(Data!E:E,MATCH($A366,Data!$X:$X,1))))</f>
        <v>http://dx.doi.org/10.13334/j.0258-8013.pcsee.2016.01.001</v>
      </c>
      <c r="G366" s="36" t="str">
        <f t="shared" si="11"/>
        <v>http://dx.doi.org/10.13334/j.0258-8013.pcsee.2016.01.001</v>
      </c>
    </row>
    <row r="367" spans="1:7" ht="15.5" customHeight="1" x14ac:dyDescent="0.35">
      <c r="A367" s="9">
        <f t="shared" si="10"/>
        <v>363</v>
      </c>
      <c r="B367" s="10" t="str">
        <f>IF($A367="", "", INDEX(Data!A:A,MATCH($A367,Data!$X:$X,1)))</f>
        <v>Li (2016)</v>
      </c>
      <c r="C367" s="11" t="str">
        <f>IF($A367="", "", INDEX(Data!B:B,MATCH($A367,Data!$X:$X,1)))</f>
        <v>Secure Data-Centric Access Control for Smart Grid Services Based on Publish/Subscribe Systems</v>
      </c>
      <c r="D367" s="10">
        <f>IF($A367="", "", INDEX(Data!C:C,MATCH($A367,Data!$X:$X,1)))</f>
        <v>2016</v>
      </c>
      <c r="E367" s="11" t="str">
        <f>IF($A367="","",IF(INDEX(Data!D:D,MATCH($A367,Data!$X:$X,1))="","",INDEX(Data!D:D,MATCH($A367,Data!$X:$X,1))))</f>
        <v/>
      </c>
      <c r="F367" s="11" t="str">
        <f>IF($A367="","",IF(INDEX(Data!E:E,MATCH($A367,Data!$X:$X,1))="","",INDEX(Data!E:E,MATCH($A367,Data!$X:$X,1))))</f>
        <v/>
      </c>
      <c r="G367" s="36" t="str">
        <f t="shared" si="11"/>
        <v/>
      </c>
    </row>
    <row r="368" spans="1:7" ht="15.5" customHeight="1" x14ac:dyDescent="0.35">
      <c r="A368" s="9">
        <f t="shared" si="10"/>
        <v>364</v>
      </c>
      <c r="B368" s="10" t="str">
        <f>IF($A368="", "", INDEX(Data!A:A,MATCH($A368,Data!$X:$X,1)))</f>
        <v>Li (2017)</v>
      </c>
      <c r="C368" s="11" t="str">
        <f>IF($A368="", "", INDEX(Data!B:B,MATCH($A368,Data!$X:$X,1)))</f>
        <v>Are building users prepared for energy flexible buildings?A large-scale survey in the Netherlands</v>
      </c>
      <c r="D368" s="10">
        <f>IF($A368="", "", INDEX(Data!C:C,MATCH($A368,Data!$X:$X,1)))</f>
        <v>2017</v>
      </c>
      <c r="E368" s="11" t="str">
        <f>IF($A368="","",IF(INDEX(Data!D:D,MATCH($A368,Data!$X:$X,1))="","",INDEX(Data!D:D,MATCH($A368,Data!$X:$X,1))))</f>
        <v>Building energy flexibility might play a crucial role in demand side management for integrating intermittent renewables into smart grids. The potential of building energy flexibility depends not only on the physical characteristics of a building but also on occupant behaviour in the building. Building users will have to adopt smart technologies and to change their daily energy use behaviours or routines, if energy flexibility is to be achieved. The willingness of users to make changes will determine how much demand flexibility can be achieved in buildings and whether energy flexible buildings can be realized. This will have a considerable impact on the transition to smart grids. This study is thus to assess the perception of smart grids and energy flexible buildings by building users, and their readiness for them on a large scale. We attempted to identify the key characteristics of the ideal user of flexible buildings. A questionnaire was designed and administered as an online survey in the Netherlands. The questionnaire consisted of questions about the sociodemographic characteristics of the current users, house type, household composition, current energy use behaviour, willingness to use smart technologies, and willingness to change energy use behaviour. The survey was completed by 835 respondents, of which 785 (94%) were considered to have provided a genuine response. Our analysis showed that the concept of smart grids is an unfamiliar one, as more than 60% of the respondents had never heard of smart grids. However, unfamiliarity with smart grids increased with age, and half of the respondents aged 2029years old were aware of the concept. Monetary incentives were identified as the biggest motivating factor for adoption of smart grid technologies. It was also found that people would be most in favour of acquiring smart dishwashers (65% of the respondents) and refrigerator/freezers (60%). Statistical analysis shows that people who are willing to use smart technologies are also willing to change their behaviour, and can thus be categorised as potentially flexible building users. Given certain assumptions, 11% of the respondents were found to be potentially flexible building users. To encourage people to be prepared for energy flexible buildings, awareness of smart grids will have to be increased, and the adoption of smart technologies may have to be promoted by providing incentives such as financial rewards. 2017 The Author(s)</v>
      </c>
      <c r="F368" s="11" t="str">
        <f>IF($A368="","",IF(INDEX(Data!E:E,MATCH($A368,Data!$X:$X,1))="","",INDEX(Data!E:E,MATCH($A368,Data!$X:$X,1))))</f>
        <v>http://dx.doi.org/10.1016/j.apenergy.2017.06.067</v>
      </c>
      <c r="G368" s="36" t="str">
        <f t="shared" si="11"/>
        <v>http://dx.doi.org/10.1016/j.apenergy.2017.06.067</v>
      </c>
    </row>
    <row r="369" spans="1:7" ht="15.5" customHeight="1" x14ac:dyDescent="0.35">
      <c r="A369" s="9">
        <f t="shared" si="10"/>
        <v>365</v>
      </c>
      <c r="B369" s="10" t="str">
        <f>IF($A369="", "", INDEX(Data!A:A,MATCH($A369,Data!$X:$X,1)))</f>
        <v>Lightner (2010)</v>
      </c>
      <c r="C369" s="11" t="str">
        <f>IF($A369="", "", INDEX(Data!B:B,MATCH($A369,Data!$X:$X,1)))</f>
        <v>An orderly transition to a transformed electricity system</v>
      </c>
      <c r="D369" s="10">
        <f>IF($A369="", "", INDEX(Data!C:C,MATCH($A369,Data!$X:$X,1)))</f>
        <v>2010</v>
      </c>
      <c r="E369" s="11" t="str">
        <f>IF($A369="","",IF(INDEX(Data!D:D,MATCH($A369,Data!$X:$X,1))="","",INDEX(Data!D:D,MATCH($A369,Data!$X:$X,1))))</f>
        <v>In September 2001, the U.S. Department of Energy (DOE) sponsored a workshop to develop a roadmap on communication and control technologies for distributed energy resources. From this and subsequent activities with industry, academia, and other research institutions, the concepts and vision of an interactive and adaptable electricity system emerged; a vision that is now commonly referred to as smart grid. Supported by significant federal investment announced in 2009, the DOE, its national laboratories, and industry partners are now making significant strides in smart grid deployments, demonstrations, and research. An imperative underlying these activities is that they contribute to ensuring the steps taken in transitioning toward a smart grid retain a system with dependable performance to the economy and society it services. This paper summarizes the status of current smart grid related efforts, explains smart grid priorities, and describes the direction of research and development activities supported by the DOE. 2010 IEEE.</v>
      </c>
      <c r="F369" s="11" t="str">
        <f>IF($A369="","",IF(INDEX(Data!E:E,MATCH($A369,Data!$X:$X,1))="","",INDEX(Data!E:E,MATCH($A369,Data!$X:$X,1))))</f>
        <v>http://dx.doi.org/10.1109/TSG.2010.2045013</v>
      </c>
      <c r="G369" s="36" t="str">
        <f t="shared" si="11"/>
        <v>http://dx.doi.org/10.1109/TSG.2010.2045013</v>
      </c>
    </row>
    <row r="370" spans="1:7" ht="15.5" customHeight="1" x14ac:dyDescent="0.35">
      <c r="A370" s="9">
        <f t="shared" si="10"/>
        <v>366</v>
      </c>
      <c r="B370" s="10" t="str">
        <f>IF($A370="", "", INDEX(Data!A:A,MATCH($A370,Data!$X:$X,1)))</f>
        <v>Lillebo (2019)</v>
      </c>
      <c r="C370" s="11" t="str">
        <f>IF($A370="", "", INDEX(Data!B:B,MATCH($A370,Data!$X:$X,1)))</f>
        <v>Impact of large-scale EV integration and fast chargers in a Norwegian LV grid</v>
      </c>
      <c r="D370" s="10">
        <f>IF($A370="", "", INDEX(Data!C:C,MATCH($A370,Data!$X:$X,1)))</f>
        <v>2019</v>
      </c>
      <c r="E370" s="11" t="str">
        <f>IF($A370="","",IF(INDEX(Data!D:D,MATCH($A370,Data!$X:$X,1))="","",INDEX(Data!D:D,MATCH($A370,Data!$X:$X,1))))</f>
        <v>Norway has implemented economic incentives over several years to encourage a transition from conventional vehicles to electric vehicles (EVs), and now has the largest share of EVs per capita in the world. In this study, the authors explore the impacts of increasing EV penetration levels in a Norwegian distribution grid, by using real power measurements obtained from household smart meters in load flow analyses. The implications of installing a fast charger in the grid have been assessed, and an optimal location for it is proposed, aiming at minimising both grid losses and voltage deviations. Moreover, the potential for reactive power injection to reduce the voltage deviations caused by fast chargers has been investigated. Results show that the EV hosting capacity of the grid is good for a majority of the end-users, but the weakest power cable in the system will be overloaded at a 20% EV penetration level. The network tolerated an EV penetration of 50% with regard to the voltage levels at all end-users. Injecting reactive power at the location of an installed fast charger proved to significantly reduce the largest voltage deviations otherwise imposed by the charger.</v>
      </c>
      <c r="F370" s="11" t="str">
        <f>IF($A370="","",IF(INDEX(Data!E:E,MATCH($A370,Data!$X:$X,1))="","",INDEX(Data!E:E,MATCH($A370,Data!$X:$X,1))))</f>
        <v>http://dx.doi.org/10.1049/joe.2018.9318</v>
      </c>
      <c r="G370" s="36" t="str">
        <f t="shared" si="11"/>
        <v>http://dx.doi.org/10.1049/joe.2018.9318</v>
      </c>
    </row>
    <row r="371" spans="1:7" ht="15.5" customHeight="1" x14ac:dyDescent="0.35">
      <c r="A371" s="9">
        <f t="shared" si="10"/>
        <v>367</v>
      </c>
      <c r="B371" s="10" t="str">
        <f>IF($A371="", "", INDEX(Data!A:A,MATCH($A371,Data!$X:$X,1)))</f>
        <v>Ling (2012)</v>
      </c>
      <c r="C371" s="11" t="str">
        <f>IF($A371="", "", INDEX(Data!B:B,MATCH($A371,Data!$X:$X,1)))</f>
        <v>The Japanese Smart Grid Initiatives, Investments, and Collaborations</v>
      </c>
      <c r="D371" s="10">
        <f>IF($A371="", "", INDEX(Data!C:C,MATCH($A371,Data!$X:$X,1)))</f>
        <v>2012</v>
      </c>
      <c r="E371" s="11" t="str">
        <f>IF($A371="","",IF(INDEX(Data!D:D,MATCH($A371,Data!$X:$X,1))="","",INDEX(Data!D:D,MATCH($A371,Data!$X:$X,1))))</f>
        <v>A smart grid delivers power around the country and has an intelligent monitoring system, which not only keeps track of all the energy coming in from diverse sources but also can detect where energy is needed through a two-way communication system that collects data about how and when consumers use power. It is safer in many ways, compared with the current one-directional power supply system that seems susceptible to either sabotage or natural disasters, including being more resistant to attack and power outages. In such an autonomic and advanced-grid environment, investing in a pilot study and knowing the nation's readiness to adopt a smart grid absolves the government of complex intervention from any failure to bring Japan into the autonomic-grid environment. This paper looks closely into the concept of the Japanese government's `go green' effort, the objective of which is to make Japan a leading nation in environmental and energy sustainability through green innovation, such as creating a low-carbon society and embracing the natural grid community. This paper paints a clearer conceptual picture of how Japan's smart grid effort compares with that of the US. The structure of Japan's energy sources is describe including its major power generation plants, photovoltaic power generation development, and a comparison of energy sources between Japan and the US. Japan's smart community initiatives are also highlighted, illustrating the Japanese government planned social security system, which focuses on a regional energy management system and lifestyle changes under such an energy supply structure. This paper also discusses Japan's involvement in smart grid pilot projects for development and investment, and its aim of obtaining successful outcomes. Engagement in the pilot projects is undertaken in conjunction with Japan's attempt to implement a fully smart grid city in the near future. In addition, major smart grid awareness activities promotion bodies in Japan are discuss in this paper because of their important initiatives for influencing and shaping policy, architecture, standards, and traditional utility operations. Implementing a smart grid will not happen quickly, because when Japan does adopt one, it will continue to undergo transformation and be updated to support new technologies and functionality.</v>
      </c>
      <c r="F371" s="11" t="str">
        <f>IF($A371="","",IF(INDEX(Data!E:E,MATCH($A371,Data!$X:$X,1))="","",INDEX(Data!E:E,MATCH($A371,Data!$X:$X,1))))</f>
        <v/>
      </c>
      <c r="G371" s="36" t="str">
        <f t="shared" si="11"/>
        <v/>
      </c>
    </row>
    <row r="372" spans="1:7" ht="15.5" customHeight="1" x14ac:dyDescent="0.35">
      <c r="A372" s="9">
        <f t="shared" si="10"/>
        <v>368</v>
      </c>
      <c r="B372" s="10" t="str">
        <f>IF($A372="", "", INDEX(Data!A:A,MATCH($A372,Data!$X:$X,1)))</f>
        <v>Lingwen (2013)</v>
      </c>
      <c r="C372" s="11" t="str">
        <f>IF($A372="", "", INDEX(Data!B:B,MATCH($A372,Data!$X:$X,1)))</f>
        <v>Real-time deferrable load control: handling the uncertainties of renewable generation</v>
      </c>
      <c r="D372" s="10">
        <f>IF($A372="", "", INDEX(Data!C:C,MATCH($A372,Data!$X:$X,1)))</f>
        <v>2013</v>
      </c>
      <c r="E372" s="11" t="str">
        <f>IF($A372="","",IF(INDEX(Data!D:D,MATCH($A372,Data!$X:$X,1))="","",INDEX(Data!D:D,MATCH($A372,Data!$X:$X,1))))</f>
        <v>Real-time demand response is an essential tool for handling the uncertainties associated with the increasing penetration of renewable generation. Traditionally, demand response has been focused on large industrial and commercial loads, how- ever it is expected that a large number of small residential loads such as air conditioners, dish washers, and electric ve- hicles will also participate in the coming years. The elec- tricity consumption of these smaller loads, which we call de- ferrable loads, can be shifted over time, and can thus be used (in aggregate) to compensate for the random uctuations in renewable generation. In this paper, we propose a real-time distributed deferrable load control algorithm to reduce the variance of aggregate load (load minus renewable genera- tion) by shifting the power consumption of deferrable loads to periods with high renewable generation. At every time step, the algorithm minimizes the expected aggregate load variance with updated predictions. We prove that the sub- optimality of the algorithm vanishes quickly as time horizon expands. Further, we evaluate the algorithm via trace-based simulations.</v>
      </c>
      <c r="F372" s="11" t="str">
        <f>IF($A372="","",IF(INDEX(Data!E:E,MATCH($A372,Data!$X:$X,1))="","",INDEX(Data!E:E,MATCH($A372,Data!$X:$X,1))))</f>
        <v/>
      </c>
      <c r="G372" s="36" t="str">
        <f t="shared" si="11"/>
        <v/>
      </c>
    </row>
    <row r="373" spans="1:7" ht="15.5" customHeight="1" x14ac:dyDescent="0.35">
      <c r="A373" s="9">
        <f t="shared" si="10"/>
        <v>369</v>
      </c>
      <c r="B373" s="10" t="str">
        <f>IF($A373="", "", INDEX(Data!A:A,MATCH($A373,Data!$X:$X,1)))</f>
        <v>Lipp (2013)</v>
      </c>
      <c r="C373" s="11" t="str">
        <f>IF($A373="", "", INDEX(Data!B:B,MATCH($A373,Data!$X:$X,1)))</f>
        <v>Field test with Stirling engine micro-combined heat and power units in residential buildings</v>
      </c>
      <c r="D373" s="10">
        <f>IF($A373="", "", INDEX(Data!C:C,MATCH($A373,Data!$X:$X,1)))</f>
        <v>2013</v>
      </c>
      <c r="E373" s="11" t="str">
        <f>IF($A373="","",IF(INDEX(Data!D:D,MATCH($A373,Data!$X:$X,1))="","",INDEX(Data!D:D,MATCH($A373,Data!$X:$X,1))))</f>
        <v>The Institute for Energy Economy and Application Technology (IfE), together with the Energie Sudbayern (ESB), the local gas supplier in southern Bavaria, are responsible for a field measurement campaign of four gas fired Stirling engine microcombined heat and power units. These units and the measurement equipment were installed in four different single family houses at the end of 2009. Aftermonitoring over 1 year, it can be said that the Stirling enginemicro-combined heat and power units are capable in supplying small residential buildingswith thermal and electric power. The data evaluation shows the microcombined heat and power-units work with a steady-state efficiency above 90%. The main goals of this field test, besides the verification of the Stirling engine's efficiency, are an analysis of the complete system's overall energy performance. Therefore, a detailed examination of not only the heat-consuming devices, space heating and the domestic hot water system, but also the examination of heat-generating devices, the Stirling engine and the auxiliary burner were made. The implementation of heat demand curves helps to assess not only the steady state, but also the yearly performances of each micro-combined heat and power units. For a future integration of micro-combined heat and power units into a smart grid, they have to be predictable. Hence, a detailed analysis was taken onto the electricity generation curves at different ambient temperatures and its hourly behaviour. Lastly, for the economic evaluation, the onsite consumption characteristics were considered in depth. IMechE 2012.</v>
      </c>
      <c r="F373" s="11" t="str">
        <f>IF($A373="","",IF(INDEX(Data!E:E,MATCH($A373,Data!$X:$X,1))="","",INDEX(Data!E:E,MATCH($A373,Data!$X:$X,1))))</f>
        <v>http://dx.doi.org/10.1177/0957650912458755</v>
      </c>
      <c r="G373" s="36" t="str">
        <f t="shared" si="11"/>
        <v>http://dx.doi.org/10.1177/0957650912458755</v>
      </c>
    </row>
    <row r="374" spans="1:7" ht="15.5" customHeight="1" x14ac:dyDescent="0.35">
      <c r="A374" s="9">
        <f t="shared" si="10"/>
        <v>370</v>
      </c>
      <c r="B374" s="10" t="str">
        <f>IF($A374="", "", INDEX(Data!A:A,MATCH($A374,Data!$X:$X,1)))</f>
        <v>Lisa (2018)</v>
      </c>
      <c r="C374" s="11" t="str">
        <f>IF($A374="", "", INDEX(Data!B:B,MATCH($A374,Data!$X:$X,1)))</f>
        <v>Privacy in the smart grid: end-user concerns and requirements</v>
      </c>
      <c r="D374" s="10">
        <f>IF($A374="", "", INDEX(Data!C:C,MATCH($A374,Data!$X:$X,1)))</f>
        <v>2018</v>
      </c>
      <c r="E374" s="11" t="str">
        <f>IF($A374="","",IF(INDEX(Data!D:D,MATCH($A374,Data!$X:$X,1))="","",INDEX(Data!D:D,MATCH($A374,Data!$X:$X,1))))</f>
        <v/>
      </c>
      <c r="F374" s="11" t="str">
        <f>IF($A374="","",IF(INDEX(Data!E:E,MATCH($A374,Data!$X:$X,1))="","",INDEX(Data!E:E,MATCH($A374,Data!$X:$X,1))))</f>
        <v/>
      </c>
      <c r="G374" s="36" t="str">
        <f t="shared" si="11"/>
        <v/>
      </c>
    </row>
    <row r="375" spans="1:7" ht="15.5" customHeight="1" x14ac:dyDescent="0.35">
      <c r="A375" s="9">
        <f t="shared" si="10"/>
        <v>371</v>
      </c>
      <c r="B375" s="10" t="str">
        <f>IF($A375="", "", INDEX(Data!A:A,MATCH($A375,Data!$X:$X,1)))</f>
        <v>Liu (2019)</v>
      </c>
      <c r="C375" s="11" t="str">
        <f>IF($A375="", "", INDEX(Data!B:B,MATCH($A375,Data!$X:$X,1)))</f>
        <v>An economic evaluation of the coordination between electric vehicle storage and distributed renewable energy</v>
      </c>
      <c r="D375" s="10">
        <f>IF($A375="", "", INDEX(Data!C:C,MATCH($A375,Data!$X:$X,1)))</f>
        <v>2019</v>
      </c>
      <c r="E375" s="11" t="str">
        <f>IF($A375="","",IF(INDEX(Data!D:D,MATCH($A375,Data!$X:$X,1))="","",INDEX(Data!D:D,MATCH($A375,Data!$X:$X,1))))</f>
        <v>Driven by the booming of electric vehicle (EV) market, the cost of lithium ion battery observes a remarkable decline which could significantly improve the capability of EVs in coordinating with the power generation from distributed renewable energy (DRE). This paper realizes that there are different EV-DRE coordination strategies while the costs and the associated infrastructure of these strategies significantly differ. An economic evaluation that compares these coordination strategies is therefore important. In this study, an economic evaluation is conducted among four EV-DRE coordination strategies. It finds that the cost of power supply from demand side PV plus storage systems could be lower than that of power grid supply before 2025. Besides, although the smart charging is a cost-efficient EV-DRE coordination strategy in the short term, V2G could be more economically attractive in the long run due to its capacity to fully realize the potential of on-board EV batteries. This paper also identifies the key barriers that EVs and distributed storage are facing in participating in the current electricity wholesale market in China and provides policy recommendations in terms of electricity time of use (TOU) tariffs, market thresholds and metering issues. 2019 Elsevier Ltd</v>
      </c>
      <c r="F375" s="11" t="str">
        <f>IF($A375="","",IF(INDEX(Data!E:E,MATCH($A375,Data!$X:$X,1))="","",INDEX(Data!E:E,MATCH($A375,Data!$X:$X,1))))</f>
        <v>http://dx.doi.org/10.1109/ACCESS.2019.2924110</v>
      </c>
      <c r="G375" s="36" t="str">
        <f t="shared" si="11"/>
        <v>http://dx.doi.org/10.1109/ACCESS.2019.2924110</v>
      </c>
    </row>
    <row r="376" spans="1:7" ht="15.5" customHeight="1" x14ac:dyDescent="0.35">
      <c r="A376" s="9">
        <f t="shared" si="10"/>
        <v>372</v>
      </c>
      <c r="B376" s="10" t="str">
        <f>IF($A376="", "", INDEX(Data!A:A,MATCH($A376,Data!$X:$X,1)))</f>
        <v>Liu (2019)</v>
      </c>
      <c r="C376" s="11" t="str">
        <f>IF($A376="", "", INDEX(Data!B:B,MATCH($A376,Data!$X:$X,1)))</f>
        <v>Pricing-Based Demand Response for a Smart Home with Various Types of Household Appliances Considering Customer Satisfaction</v>
      </c>
      <c r="D376" s="10">
        <f>IF($A376="", "", INDEX(Data!C:C,MATCH($A376,Data!$X:$X,1)))</f>
        <v>2019</v>
      </c>
      <c r="E376" s="11" t="str">
        <f>IF($A376="","",IF(INDEX(Data!D:D,MATCH($A376,Data!$X:$X,1))="","",INDEX(Data!D:D,MATCH($A376,Data!$X:$X,1))))</f>
        <v>A home energy management system (HEMS) can potentially enable demand response (DR) applications for residential customers. This paper presents a detailed pricing-based DR for a smart home with various types of household appliances considering customer satisfaction. A wide variety of household appliances with different characteristics, together with energy storage units (ESUs) and distributed energy resources (DERs) can be flexibly incorporated in the proposed scheme. Besides, with a developed satisfaction model suitable for different types of household appliances, the proposed HEMS can provide multiple flexible solutions with different user satisfaction levels to occupants. In addition, other different DR strategies such as demand-limit-based DR and injection-limit-based DR can be easily adapted to the formulated scheme in this work. The numerical results reported in this paper demonstrate the effectiveness of the proposed scheme. The proposed scheme is generally applicable and valuable for any other kinds of the smart home. 2013 IEEE.</v>
      </c>
      <c r="F376" s="11" t="str">
        <f>IF($A376="","",IF(INDEX(Data!E:E,MATCH($A376,Data!$X:$X,1))="","",INDEX(Data!E:E,MATCH($A376,Data!$X:$X,1))))</f>
        <v>http://dx.doi.org/10.1016/j.energy.2019.07.151</v>
      </c>
      <c r="G376" s="36" t="str">
        <f t="shared" si="11"/>
        <v>http://dx.doi.org/10.1016/j.energy.2019.07.151</v>
      </c>
    </row>
    <row r="377" spans="1:7" ht="15.5" customHeight="1" x14ac:dyDescent="0.35">
      <c r="A377" s="9">
        <f t="shared" si="10"/>
        <v>373</v>
      </c>
      <c r="B377" s="10" t="str">
        <f>IF($A377="", "", INDEX(Data!A:A,MATCH($A377,Data!$X:$X,1)))</f>
        <v>Loeken (2006)</v>
      </c>
      <c r="C377" s="11" t="str">
        <f>IF($A377="", "", INDEX(Data!B:B,MATCH($A377,Data!$X:$X,1)))</f>
        <v>Decision analysis and uncertainties in planning local energy systems</v>
      </c>
      <c r="D377" s="10">
        <f>IF($A377="", "", INDEX(Data!C:C,MATCH($A377,Data!$X:$X,1)))</f>
        <v>2006</v>
      </c>
      <c r="E377" s="11" t="str">
        <f>IF($A377="","",IF(INDEX(Data!D:D,MATCH($A377,Data!$X:$X,1))="","",INDEX(Data!D:D,MATCH($A377,Data!$X:$X,1))))</f>
        <v>In this paper, we discuss how uncertainties can be represented in two of the most well-known multi-criteria decision analysis (MCDA) methods, the multi-attribute utility theory (MAUT) and the analytical hierarchy process (AHP). There are distinct differences in the treatment of uncertainties in the two methods. MAUT is specially developed for handling uncertainties. In contrast, the AHP method has, in its general form, no systematic approach to integrate uncertainty aspects. However, various procedures for applying AHP in situations involving uncertainties have been proposed in the literature. In a case study, we illustrate how the two methods can be used to assist in decision making under uncertainty in a local energy planning problem. We conclude that MAUT is clearly more suited for handling uncertainties than AHP. However, also many other criteria should be considered when choosing which MCDA method to apply for local energy planning purposes.</v>
      </c>
      <c r="F377" s="11" t="str">
        <f>IF($A377="","",IF(INDEX(Data!E:E,MATCH($A377,Data!$X:$X,1))="","",INDEX(Data!E:E,MATCH($A377,Data!$X:$X,1))))</f>
        <v/>
      </c>
      <c r="G377" s="36" t="str">
        <f t="shared" si="11"/>
        <v/>
      </c>
    </row>
    <row r="378" spans="1:7" ht="15.5" customHeight="1" x14ac:dyDescent="0.35">
      <c r="A378" s="9">
        <f t="shared" si="10"/>
        <v>374</v>
      </c>
      <c r="B378" s="10" t="str">
        <f>IF($A378="", "", INDEX(Data!A:A,MATCH($A378,Data!$X:$X,1)))</f>
        <v>Lomas (2019)</v>
      </c>
      <c r="C378" s="11" t="str">
        <f>IF($A378="", "", INDEX(Data!B:B,MATCH($A378,Data!$X:$X,1)))</f>
        <v>A domestic operational rating for UK homes: Concept, formulation and application</v>
      </c>
      <c r="D378" s="10">
        <f>IF($A378="", "", INDEX(Data!C:C,MATCH($A378,Data!$X:$X,1)))</f>
        <v>2019</v>
      </c>
      <c r="E378" s="11" t="str">
        <f>IF($A378="","",IF(INDEX(Data!D:D,MATCH($A378,Data!$X:$X,1))="","",INDEX(Data!D:D,MATCH($A378,Data!$X:$X,1))))</f>
        <v>A Domestic Operational Rating (DOR) scheme is presented for assessing the energy performance of occupied dwellings. The DOR is complementary to the method used to generate the asset rating of UK dwellings: the Standard Assessment Procedure (SAP). The DOR is transparent, easy to calculate, based on readily available information, producible from daily smart meter data, calculable for any period on a rolling year basis and applicable across all UK homes. The DOR method was developed using a new primary data set collected from 114 homes as part of the DEFACTO project. All were semi-detached, gas centrally heated, privately owned and internet connected properties, located in the English Midlands. The mean daily energy demands are analysed alongside information gathered through an energy survey and household questionnaires. These data are presented and analysed for the first time in this paper. The DOR method, which is described in full, generates metrics that indicate the absolute and relative energy demands, greenhouse gas emissions and energy costs of homes. The DOR ratings for the D114 homes were stable from year to year. Comparing the DOR with homes asset (SAP) ratings, indicates that the SAP rating poorly reflects the inter-home variation of households actual energy demand. For the D114 homes, it was possible produce a reduced data Domestic Operational Rating, rdDOR, using the energy demands measured on only a few cold days. Although developed in the UK context, the DOR is generally applicable to national, regional or local housing stocks in which daily energy demand is metered. Potential improvements to the DOR, and the need for trials using smart meter data from diverse homes and locations, are discussed. 2019 The Authors</v>
      </c>
      <c r="F378" s="11" t="str">
        <f>IF($A378="","",IF(INDEX(Data!E:E,MATCH($A378,Data!$X:$X,1))="","",INDEX(Data!E:E,MATCH($A378,Data!$X:$X,1))))</f>
        <v>http://dx.doi.org/10.1016/j.enbuild.2019.07.021</v>
      </c>
      <c r="G378" s="36" t="str">
        <f t="shared" si="11"/>
        <v>http://dx.doi.org/10.1016/j.enbuild.2019.07.021</v>
      </c>
    </row>
    <row r="379" spans="1:7" ht="15.5" customHeight="1" x14ac:dyDescent="0.35">
      <c r="A379" s="9">
        <f t="shared" si="10"/>
        <v>375</v>
      </c>
      <c r="B379" s="10" t="str">
        <f>IF($A379="", "", INDEX(Data!A:A,MATCH($A379,Data!$X:$X,1)))</f>
        <v>Lopes (2011)</v>
      </c>
      <c r="C379" s="11" t="str">
        <f>IF($A379="", "", INDEX(Data!B:B,MATCH($A379,Data!$X:$X,1)))</f>
        <v>Distributed generation and distribution market diversity in Europe</v>
      </c>
      <c r="D379" s="10">
        <f>IF($A379="", "", INDEX(Data!C:C,MATCH($A379,Data!$X:$X,1)))</f>
        <v>2011</v>
      </c>
      <c r="E379" s="11" t="str">
        <f>IF($A379="","",IF(INDEX(Data!D:D,MATCH($A379,Data!$X:$X,1))="","",INDEX(Data!D:D,MATCH($A379,Data!$X:$X,1))))</f>
        <v>The unbundling of the electricity power system will play a key role on the deployment of distributed generation (DG) in European distribution systems evolving towards Smart Grids. The present paper firstly reviews the relevant European Union (EU) regulatory framework: specific attention is paid to the concept of unbundling of power distribution sector in Europe. Afterwards, the focus is on the current state of penetration of DG technologies in the EU Member States and the corresponding interrelations with distribution features. A comparison between the unbundling of the distribution and supply markets using econometric indicators such as the Herfindahl-Hirschmann (IHH) and the Shannon-Wiener (ISW) indices is then presented. Finally, a comparative analysis between these indices and the current level of penetration of distributed generation in most EU is shown; policy recommendations conclude the paper. 2011 Elsevier Ltd.</v>
      </c>
      <c r="F379" s="11" t="str">
        <f>IF($A379="","",IF(INDEX(Data!E:E,MATCH($A379,Data!$X:$X,1))="","",INDEX(Data!E:E,MATCH($A379,Data!$X:$X,1))))</f>
        <v>http://dx.doi.org/10.1016/j.enpol.2011.04.064</v>
      </c>
      <c r="G379" s="36" t="str">
        <f t="shared" si="11"/>
        <v>http://dx.doi.org/10.1016/j.enpol.2011.04.064</v>
      </c>
    </row>
    <row r="380" spans="1:7" ht="15.5" customHeight="1" x14ac:dyDescent="0.35">
      <c r="A380" s="9">
        <f t="shared" si="10"/>
        <v>376</v>
      </c>
      <c r="B380" s="10" t="str">
        <f>IF($A380="", "", INDEX(Data!A:A,MATCH($A380,Data!$X:$X,1)))</f>
        <v>Lopez (2014)</v>
      </c>
      <c r="C380" s="11" t="str">
        <f>IF($A380="", "", INDEX(Data!B:B,MATCH($A380,Data!$X:$X,1)))</f>
        <v>Multi-faceted assessment of a wireless communications infrastructure for the green neighborhoods of the smart grid</v>
      </c>
      <c r="D380" s="10">
        <f>IF($A380="", "", INDEX(Data!C:C,MATCH($A380,Data!$X:$X,1)))</f>
        <v>2014</v>
      </c>
      <c r="E380" s="11" t="str">
        <f>IF($A380="","",IF(INDEX(Data!D:D,MATCH($A380,Data!$X:$X,1))="","",INDEX(Data!D:D,MATCH($A380,Data!$X:$X,1))))</f>
        <v>Reducing electricity consumption and integrating renewable power generation sources represent two of the main drivers of the so-called Smart Grid. Machine-to-Machine (M2M) communications will play a key role on making such a Smart Grid a reality, since they will enable the required bidirectional real-time bulk information exchange. However, communications for the Smart Grid present specific requirements from both technical and economic perspectives, so it is crucial to evaluate how existing communication architectures and technologies meet them before undertaking the important investments needed to deploy this kind of infrastructure on a large scale. The main goal of this paper is to evaluate, from different perspectives, the core M2M communications infrastructure of a platform designed to reduce electricity consumption and integrate renewable generation at residential level. Such a communications infrastructure is fully based on widely deployed wireless communications technologies such as IEEE 802.11 and General Packet Radio Service (GPRS). Notably, the paper assesses the operational costs of using different security solutions in the GPRS segment and the performance of the selected communications technologies based on different metrics (goodput, in the case of IEEE 802.11, and transmission time, in the case of GPRS). 2014 by the authors.</v>
      </c>
      <c r="F380" s="11" t="str">
        <f>IF($A380="","",IF(INDEX(Data!E:E,MATCH($A380,Data!$X:$X,1))="","",INDEX(Data!E:E,MATCH($A380,Data!$X:$X,1))))</f>
        <v>http://dx.doi.org/10.3390/en7053453</v>
      </c>
      <c r="G380" s="36" t="str">
        <f t="shared" si="11"/>
        <v>http://dx.doi.org/10.3390/en7053453</v>
      </c>
    </row>
    <row r="381" spans="1:7" ht="15.5" customHeight="1" x14ac:dyDescent="0.35">
      <c r="A381" s="9">
        <f t="shared" si="10"/>
        <v>377</v>
      </c>
      <c r="B381" s="10" t="str">
        <f>IF($A381="", "", INDEX(Data!A:A,MATCH($A381,Data!$X:$X,1)))</f>
        <v>Lopez (2015)</v>
      </c>
      <c r="C381" s="11" t="str">
        <f>IF($A381="", "", INDEX(Data!B:B,MATCH($A381,Data!$X:$X,1)))</f>
        <v>Paving the road toward Smart Grids through large-scale advanced metering infrastructures</v>
      </c>
      <c r="D381" s="10">
        <f>IF($A381="", "", INDEX(Data!C:C,MATCH($A381,Data!$X:$X,1)))</f>
        <v>2015</v>
      </c>
      <c r="E381" s="11" t="str">
        <f>IF($A381="","",IF(INDEX(Data!D:D,MATCH($A381,Data!$X:$X,1))="","",INDEX(Data!D:D,MATCH($A381,Data!$X:$X,1))))</f>
        <v>Upgrading current electricity grid to the so-called Smart Grid represents one of the major engineering challenges ever. Hence, the road toward the Smart Grid will be long and needs to be paved gradually, certainly driving the next wave of research and innovation in both the energy and the ICT (Information and Communications Technologies) sectors. Currently, the earliest stages of such a complex project are being undertaken and AMI (Advanced Metering Infrastructures) stand out as the first steps toward the Smart Grid. The Spanish RD (Research and Development) demonstration project PRICE-GEN aims to be a flagship AMI project at both national and international level. It is focused on increasing the awareness of the status of the low voltage power distribution network through an optimal and interoperable communications architecture which provides detailed information on customers' consumption and generation. The project entails the deployment of over 200,000 smart meters in the area of Madrid, such a pilot scheme being also used as reference in other European RD projects, such as the IGREENGrid (IntegratinG Renewables in the European Electricity Grid). This paper presents the communications architecture and technologies which are deployed in the field, analyzing how they fit some specific Smart Grid communications requirement. In addition, the paper describes in detail the pilot itself along with the services which are currently been delivered as well as with the foreseen ones. Finally, the main trends in AMI from the ICT perspective are also discussed. 2014 Elsevier B.V.</v>
      </c>
      <c r="F381" s="11" t="str">
        <f>IF($A381="","",IF(INDEX(Data!E:E,MATCH($A381,Data!$X:$X,1))="","",INDEX(Data!E:E,MATCH($A381,Data!$X:$X,1))))</f>
        <v>http://dx.doi.org/10.1016/j.epsr.2014.05.006</v>
      </c>
      <c r="G381" s="36" t="str">
        <f t="shared" si="11"/>
        <v>http://dx.doi.org/10.1016/j.epsr.2014.05.006</v>
      </c>
    </row>
    <row r="382" spans="1:7" ht="15.5" customHeight="1" x14ac:dyDescent="0.35">
      <c r="A382" s="9">
        <f t="shared" si="10"/>
        <v>378</v>
      </c>
      <c r="B382" s="10" t="str">
        <f>IF($A382="", "", INDEX(Data!A:A,MATCH($A382,Data!$X:$X,1)))</f>
        <v>Lorenzen (2018)</v>
      </c>
      <c r="C382" s="11" t="str">
        <f>IF($A382="", "", INDEX(Data!B:B,MATCH($A382,Data!$X:$X,1)))</f>
        <v>Design of a smart thermal grid in the Wilhelmsburg district of Hamburg: challenges and approaches</v>
      </c>
      <c r="D382" s="10">
        <f>IF($A382="", "", INDEX(Data!C:C,MATCH($A382,Data!$X:$X,1)))</f>
        <v>2018</v>
      </c>
      <c r="E382" s="11" t="str">
        <f>IF($A382="","",IF(INDEX(Data!D:D,MATCH($A382,Data!$X:$X,1))="","",INDEX(Data!D:D,MATCH($A382,Data!$X:$X,1))))</f>
        <v>The paper presents the design of a smart thermal grid in the Wilhelmsburg district of Hamburg. It is emphasized how technical and economical concepts are cross-linked and how district heating systems can become more flexible and efficient by focusing on the whole lifecycle process from customer acquisition over implementation up to operation. Technical concepts for centralized and decentralized generation, grid design and consumer integration are shown. Currently some of these are in the process of implementation, e.g. a grid coupling point, power house expansion, and flexible customers using 3-pipe connections and smart substations. [All rights reserved Elsevier].</v>
      </c>
      <c r="F382" s="11" t="str">
        <f>IF($A382="","",IF(INDEX(Data!E:E,MATCH($A382,Data!$X:$X,1))="","",INDEX(Data!E:E,MATCH($A382,Data!$X:$X,1))))</f>
        <v>http://dx.doi.org/10.1016/j.egypro.2018.08.214</v>
      </c>
      <c r="G382" s="36" t="str">
        <f t="shared" si="11"/>
        <v>http://dx.doi.org/10.1016/j.egypro.2018.08.214</v>
      </c>
    </row>
    <row r="383" spans="1:7" ht="15.5" customHeight="1" x14ac:dyDescent="0.35">
      <c r="A383" s="9">
        <f t="shared" si="10"/>
        <v>379</v>
      </c>
      <c r="B383" s="10" t="str">
        <f>IF($A383="", "", INDEX(Data!A:A,MATCH($A383,Data!$X:$X,1)))</f>
        <v>Lovell (2018)</v>
      </c>
      <c r="C383" s="11" t="str">
        <f>IF($A383="", "", INDEX(Data!B:B,MATCH($A383,Data!$X:$X,1)))</f>
        <v>Rural laboratories and experiment at the fringes: A case study of a smart grid on Bruny Island, Australia</v>
      </c>
      <c r="D383" s="10">
        <f>IF($A383="", "", INDEX(Data!C:C,MATCH($A383,Data!$X:$X,1)))</f>
        <v>2018</v>
      </c>
      <c r="E383" s="11" t="str">
        <f>IF($A383="","",IF(INDEX(Data!D:D,MATCH($A383,Data!$X:$X,1))="","",INDEX(Data!D:D,MATCH($A383,Data!$X:$X,1))))</f>
        <v>This paper examines the possibilities for significant energy innovation in rural locations in developed countries. It thereby questions the dominant framing of energy experiments and `living labs' as urban. We discuss findings from empirical research with a rural community on Bruny Island, Australia, where a 3-year research project (2016-19) - CONSORT - funded by the Australian Renewable Energy Agency (ARENA), is underway with approximately 35 householders trialing a new residential battery storage and photovoltaic energy system. Bruny Island has a problem of peak demand for electricity during tourist periods, and a back-up diesel generator is currently used to supply electricity during peaks. An alternative solution is being trialled through CONSORT: household-level battery storage, which can be drawn upon by the utility to supply the grid as required. In this paper we explore two energy geography issues: first, how global and national energy challenges are manifesting on Bruny Island through the CONSORT project, and, second, the ways in which the particular sociotechnical context of Bruny Island has influenced the CONSORT project, creating tensions as well as opening up opportunities for energy innovation. [All rights reserved Elsevier].</v>
      </c>
      <c r="F383" s="11" t="str">
        <f>IF($A383="","",IF(INDEX(Data!E:E,MATCH($A383,Data!$X:$X,1))="","",INDEX(Data!E:E,MATCH($A383,Data!$X:$X,1))))</f>
        <v>http://dx.doi.org/10.1016/j.erss.2017.09.031</v>
      </c>
      <c r="G383" s="36" t="str">
        <f t="shared" si="11"/>
        <v>http://dx.doi.org/10.1016/j.erss.2017.09.031</v>
      </c>
    </row>
    <row r="384" spans="1:7" ht="15.5" customHeight="1" x14ac:dyDescent="0.35">
      <c r="A384" s="9">
        <f t="shared" si="10"/>
        <v>380</v>
      </c>
      <c r="B384" s="10" t="str">
        <f>IF($A384="", "", INDEX(Data!A:A,MATCH($A384,Data!$X:$X,1)))</f>
        <v>Ludynia (2012)</v>
      </c>
      <c r="C384" s="11" t="str">
        <f>IF($A384="", "", INDEX(Data!B:B,MATCH($A384,Data!$X:$X,1)))</f>
        <v>Smart Grids in the Process of Building a Competitive Economy and Energy Security in Europe</v>
      </c>
      <c r="D384" s="10">
        <f>IF($A384="", "", INDEX(Data!C:C,MATCH($A384,Data!$X:$X,1)))</f>
        <v>2012</v>
      </c>
      <c r="E384" s="11" t="str">
        <f>IF($A384="","",IF(INDEX(Data!D:D,MATCH($A384,Data!$X:$X,1))="","",INDEX(Data!D:D,MATCH($A384,Data!$X:$X,1))))</f>
        <v>Article aims to present the technological innovation - Smart Grids in the process of maintaining Europ's energy security, competitiveness of economy and environmental protection. Innovative intelligent networks are the solution to accelerate the liberalization process of the energy sector, and also to grow energy efficiency and savings in the consumption of electricity. Management of energy production and efficient planning of consumption will bring benefits for the economic development. Technology of smart grids will change in the future the structure of the supply of energy towards a decentralization system. This article consist of three main parts, the first concerns the analysis of energy policy in Europe with the most significant factors that shape this policy, the seconde part concerns the presentation of the smart grids solutions essence for electricity and the benefits generated by the process of implementing in the energy system. The third part is devoted to European and Polish projects in the subject of smart meters.[PUBLICATION ABSTRACT]</v>
      </c>
      <c r="F384" s="11" t="str">
        <f>IF($A384="","",IF(INDEX(Data!E:E,MATCH($A384,Data!$X:$X,1))="","",INDEX(Data!E:E,MATCH($A384,Data!$X:$X,1))))</f>
        <v>https://search.proquest.com/docview/1348567003?accountid=14511 https://ucl-new-primo.hosted.exlibrisgroup.com/openurl/UCL/UCL_VU2?url_ver=Z39.88-2004&amp;rft_val_fmt=info:ofi/fmt:kev:mtx:journal&amp;genre=article&amp;sid=ProQ:ProQ%3Aibss&amp;atitle=Smart+Grids+in+the+Process+of+Building+a+Competitive+Economy+and+Energy+Security+in+Europe&amp;title=Foundations+of+Management&amp;issn=20807279&amp;date=2012-07-01&amp;volume=4&amp;issue=2&amp;spage=37&amp;au=Ludynia%2C+Anna&amp;isbn=&amp;jtitle=Foundations+of+Management&amp;btitle=&amp;rft_id=info:eric/&amp;rft</v>
      </c>
      <c r="G384" s="36" t="e">
        <f t="shared" si="11"/>
        <v>#VALUE!</v>
      </c>
    </row>
    <row r="385" spans="1:7" ht="15.5" customHeight="1" x14ac:dyDescent="0.35">
      <c r="A385" s="9">
        <f t="shared" si="10"/>
        <v>381</v>
      </c>
      <c r="B385" s="10" t="str">
        <f>IF($A385="", "", INDEX(Data!A:A,MATCH($A385,Data!$X:$X,1)))</f>
        <v>Lulu (2018)</v>
      </c>
      <c r="C385" s="11" t="str">
        <f>IF($A385="", "", INDEX(Data!B:B,MATCH($A385,Data!$X:$X,1)))</f>
        <v>Compression of smart meter big data: a survey</v>
      </c>
      <c r="D385" s="10">
        <f>IF($A385="", "", INDEX(Data!C:C,MATCH($A385,Data!$X:$X,1)))</f>
        <v>2018</v>
      </c>
      <c r="E385" s="11" t="str">
        <f>IF($A385="","",IF(INDEX(Data!D:D,MATCH($A385,Data!$X:$X,1))="","",INDEX(Data!D:D,MATCH($A385,Data!$X:$X,1))))</f>
        <v>In recent years, the smart grid has attracted wide attention from around the world. Large scale data are collected by sensors and measurement devices in a smart grid. Smart meters can record fine-grained information about electricity consumption in near real-time, thus forming the smart meter big data. Smart meter big data has provided new opportunities for electric load forecasting, anomaly detection, and demand side management. However, the high-dimensional and massive smart meter big data not only creates great pressure on data transmission lines, but also incur enormous storage costs on data centres. Therefore, to reduce the transmission pressure and storage overhead, improve data mining efficiency, and thus fulfil the potential of smart meter big data. This study presents a comprehensive study on the compression techniques for smart meter big data. The development of smart grids and the characteristics and application challenges of electric power big data are first introduced, followed by analysis of the characteristics and benefits of smart meter big data. Finally, this study focuses on the potential data compression methods for smart meter big data, and discusses the evaluation methods for smart meter big data compression. [All rights reserved Elsevier].</v>
      </c>
      <c r="F385" s="11" t="str">
        <f>IF($A385="","",IF(INDEX(Data!E:E,MATCH($A385,Data!$X:$X,1))="","",INDEX(Data!E:E,MATCH($A385,Data!$X:$X,1))))</f>
        <v>http://dx.doi.org/10.1016/j.rser.2018.03.088</v>
      </c>
      <c r="G385" s="36" t="str">
        <f t="shared" si="11"/>
        <v>http://dx.doi.org/10.1016/j.rser.2018.03.088</v>
      </c>
    </row>
    <row r="386" spans="1:7" ht="15.5" customHeight="1" x14ac:dyDescent="0.35">
      <c r="A386" s="9">
        <f t="shared" si="10"/>
        <v>382</v>
      </c>
      <c r="B386" s="10" t="str">
        <f>IF($A386="", "", INDEX(Data!A:A,MATCH($A386,Data!$X:$X,1)))</f>
        <v>Lund (2012)</v>
      </c>
      <c r="C386" s="11" t="str">
        <f>IF($A386="", "", INDEX(Data!B:B,MATCH($A386,Data!$X:$X,1)))</f>
        <v>From electricity smart grids to smart energy systems – A market operation based approach and understanding</v>
      </c>
      <c r="D386" s="10">
        <f>IF($A386="", "", INDEX(Data!C:C,MATCH($A386,Data!$X:$X,1)))</f>
        <v>2012</v>
      </c>
      <c r="E386" s="11" t="str">
        <f>IF($A386="","",IF(INDEX(Data!D:D,MATCH($A386,Data!$X:$X,1))="","",INDEX(Data!D:D,MATCH($A386,Data!$X:$X,1))))</f>
        <v>The challenge of integrating fluctuating power from renewable energy sources in the electricity grid by the use of smart grids cannot be looked upon as an isolated issue but should be seen as one out of various means and challenges of approaching sustainable energy systems in general. Therefore, electricity smart grids must be coordinated with the utilisation of renewable energy being converted into other forms of carriers than electricity including heat and biofuels as well as energy conservation and efficiency improvements, such as CHP and improved efficiencies e.g. in the form of fuel cells. All such measures have the potential to replace fossil fuels or improve the fuel efficiency of the system. However, they also add to the electricity balancing problem and contribute to the excess electricity production and thereby to the need for electricity smart grids. The long-term relevant systems are those in which such measures are combined with energy conservation and system efficiency improvements. This article illustrates why electricity smart grids should be seen as part of overall smart energy systems and emphasises the inclusion of flexible CHP production in the electricity balancing and grid stabilisation. Furthermore, it highlights some recent developments in the Danish electricity market operation.</v>
      </c>
      <c r="F386" s="11" t="str">
        <f>IF($A386="","",IF(INDEX(Data!E:E,MATCH($A386,Data!$X:$X,1))="","",INDEX(Data!E:E,MATCH($A386,Data!$X:$X,1))))</f>
        <v>http://www.sciencedirect.com/science/article/pii/S0360544212002836</v>
      </c>
      <c r="G386" s="36" t="str">
        <f t="shared" si="11"/>
        <v>http://www.sciencedirect.com/science/article/pii/S0360544212002836</v>
      </c>
    </row>
    <row r="387" spans="1:7" ht="15.5" customHeight="1" x14ac:dyDescent="0.35">
      <c r="A387" s="9">
        <f t="shared" si="10"/>
        <v>383</v>
      </c>
      <c r="B387" s="10" t="str">
        <f>IF($A387="", "", INDEX(Data!A:A,MATCH($A387,Data!$X:$X,1)))</f>
        <v>Lund (2014)</v>
      </c>
      <c r="C387" s="11" t="str">
        <f>IF($A387="", "", INDEX(Data!B:B,MATCH($A387,Data!$X:$X,1)))</f>
        <v>Heat saving strategies in sustainable smart energy systems</v>
      </c>
      <c r="D387" s="10">
        <f>IF($A387="", "", INDEX(Data!C:C,MATCH($A387,Data!$X:$X,1)))</f>
        <v>2014</v>
      </c>
      <c r="E387" s="11" t="str">
        <f>IF($A387="","",IF(INDEX(Data!D:D,MATCH($A387,Data!$X:$X,1))="","",INDEX(Data!D:D,MATCH($A387,Data!$X:$X,1))))</f>
        <v>This paper investigates to which extent heat should be saved rather than produced and to which extent district heating infrastructures, rather than individual heating solutions, should be used in future sustainable smart energy systems. Based on a concrete proposal to implement the Danish governmental 2050 fossil-free vision, this paper identifies marginal heat production costs and compares these to marginal heat savings costs for two different levels of district heating. A suitable least-cost heating strategy seems to be to invest in an approximately 50% decrease in net heat demands in new buildings and buildings that are being renovated anyway, while the implementation of heat savings in buildings that are not being renovated hardly pays. Moreover, the analysis points in the direction that a least-cost strategy will be to provide approximately 2/3 of the heat demand from district heating and the rest from individual heat pumps. © 2014, Aalborg University press. All rights reserved.</v>
      </c>
      <c r="F387" s="11" t="str">
        <f>IF($A387="","",IF(INDEX(Data!E:E,MATCH($A387,Data!$X:$X,1))="","",INDEX(Data!E:E,MATCH($A387,Data!$X:$X,1))))</f>
        <v>https://www.scopus.com/inward/record.uri?eid=2-s2.0-84898028389&amp;doi=10.1016%2fj.energy.2014.02.089&amp;partnerID=40&amp;md5=625fbde5fd8377a908b65015bef4152d</v>
      </c>
      <c r="G387" s="36" t="str">
        <f t="shared" si="11"/>
        <v>https://www.scopus.com/inward/record.uri?eid=2-s2.0-84898028389&amp;doi=10.1016%2fj.energy.2014.02.089&amp;partnerID=40&amp;md5=625fbde5fd8377a908b65015bef4152d</v>
      </c>
    </row>
    <row r="388" spans="1:7" ht="15.5" customHeight="1" x14ac:dyDescent="0.35">
      <c r="A388" s="9">
        <f t="shared" si="10"/>
        <v>384</v>
      </c>
      <c r="B388" s="10" t="str">
        <f>IF($A388="", "", INDEX(Data!A:A,MATCH($A388,Data!$X:$X,1)))</f>
        <v>Lund (2014)</v>
      </c>
      <c r="C388" s="11" t="str">
        <f>IF($A388="", "", INDEX(Data!B:B,MATCH($A388,Data!$X:$X,1)))</f>
        <v>4th Generation District Heating (4GDH). Integrating smart thermal grids into future sustainable energy systems.</v>
      </c>
      <c r="D388" s="10">
        <f>IF($A388="", "", INDEX(Data!C:C,MATCH($A388,Data!$X:$X,1)))</f>
        <v>2014</v>
      </c>
      <c r="E388" s="11" t="str">
        <f>IF($A388="","",IF(INDEX(Data!D:D,MATCH($A388,Data!$X:$X,1))="","",INDEX(Data!D:D,MATCH($A388,Data!$X:$X,1))))</f>
        <v>This paper defines the concept of 4th Generation District Heating (4GDH) including the relations to District Cooling and the concepts of smart energy and smart thermal grids. The motive is to identify the future challenges of reaching a future renewable non-fossil heat supply as part of the implementation of overall sustainable energy systems. The basic assumption is that district heating and cooling has an important role to play in future sustainable energy systems - including 100 percent renewable energy systems - but the present generation of district heating and cooling technologies will have to be developed further into a new generation in order to play such a role. Unlike the first three generations, the development of 4GDH involves meeting the challenge of more energy efficient buildings as well as being an integrated part of the operation of smart energy systems, i.e. integrated smart electricity, gas and thermal grids. © 2014 Elsevier Ltd.</v>
      </c>
      <c r="F388" s="11" t="str">
        <f>IF($A388="","",IF(INDEX(Data!E:E,MATCH($A388,Data!$X:$X,1))="","",INDEX(Data!E:E,MATCH($A388,Data!$X:$X,1))))</f>
        <v>https://www.scopus.com/inward/record.uri?eid=2-s2.0-84994218648&amp;doi=10.5278%2fijsepm.2014.4.2&amp;partnerID=40&amp;md5=786bbe73c9afd926d0ca398688fd7e74</v>
      </c>
      <c r="G388" s="36" t="str">
        <f t="shared" si="11"/>
        <v>https://www.scopus.com/inward/record.uri?eid=2-s2.0-84994218648&amp;doi=10.5278%2fijsepm.2014.4.2&amp;partnerID=40&amp;md5=786bbe73c9afd926d0ca398688fd7e74</v>
      </c>
    </row>
    <row r="389" spans="1:7" ht="15.5" customHeight="1" x14ac:dyDescent="0.35">
      <c r="A389" s="9">
        <f t="shared" si="10"/>
        <v>385</v>
      </c>
      <c r="B389" s="10" t="str">
        <f>IF($A389="", "", INDEX(Data!A:A,MATCH($A389,Data!$X:$X,1)))</f>
        <v>Lund (2015)</v>
      </c>
      <c r="C389" s="11" t="str">
        <f>IF($A389="", "", INDEX(Data!B:B,MATCH($A389,Data!$X:$X,1)))</f>
        <v>Smart Energy Systems and 4th Generation District Heating</v>
      </c>
      <c r="D389" s="10">
        <f>IF($A389="", "", INDEX(Data!C:C,MATCH($A389,Data!$X:$X,1)))</f>
        <v>2015</v>
      </c>
      <c r="E389" s="11" t="str">
        <f>IF($A389="","",IF(INDEX(Data!D:D,MATCH($A389,Data!$X:$X,1))="","",INDEX(Data!D:D,MATCH($A389,Data!$X:$X,1))))</f>
        <v/>
      </c>
      <c r="F389" s="11" t="str">
        <f>IF($A389="","",IF(INDEX(Data!E:E,MATCH($A389,Data!$X:$X,1))="","",INDEX(Data!E:E,MATCH($A389,Data!$X:$X,1))))</f>
        <v>https://www.scopus.com/inward/record.uri?eid=2-s2.0-84942415677&amp;partnerID=40&amp;md5=537d6ec4b2429300603bd7d14b2862a0</v>
      </c>
      <c r="G389" s="36" t="str">
        <f t="shared" si="11"/>
        <v>https://www.scopus.com/inward/record.uri?eid=2-s2.0-84942415677&amp;partnerID=40&amp;md5=537d6ec4b2429300603bd7d14b2862a0</v>
      </c>
    </row>
    <row r="390" spans="1:7" ht="15.5" customHeight="1" x14ac:dyDescent="0.35">
      <c r="A390" s="9">
        <f t="shared" ref="A390:A453" si="12">IF(A$4&gt;=ROW(A386), ROW(A386), "")</f>
        <v>386</v>
      </c>
      <c r="B390" s="10" t="str">
        <f>IF($A390="", "", INDEX(Data!A:A,MATCH($A390,Data!$X:$X,1)))</f>
        <v>Lund (2015)</v>
      </c>
      <c r="C390" s="11" t="str">
        <f>IF($A390="", "", INDEX(Data!B:B,MATCH($A390,Data!$X:$X,1)))</f>
        <v>Large combined heat and power plants in sustainable energy systems</v>
      </c>
      <c r="D390" s="10">
        <f>IF($A390="", "", INDEX(Data!C:C,MATCH($A390,Data!$X:$X,1)))</f>
        <v>2015</v>
      </c>
      <c r="E390" s="11" t="str">
        <f>IF($A390="","",IF(INDEX(Data!D:D,MATCH($A390,Data!$X:$X,1))="","",INDEX(Data!D:D,MATCH($A390,Data!$X:$X,1))))</f>
        <v>In many countries, the electricity supply and power plant operation are challenged by increasing amounts of fluctuating renewable energy sources. A smart energy system should be developed to integrate as much energy supply from fluctuating renewable sources and to utilise the scarce biomass resources as efficiently as possible. Using the advanced energy systems analysis tool EnergyPLAN and Denmark as a case, this analysis defines which of the three assessed types of CHP plants connected to district heating systems is most feasible in terms of total socioeconomic costs and biomass consumption. It is concluded that the CCGT CHP plant is the most feasible both from a technical analysis and a market economic analysis with electricity exchange. It is found that the current economic framework for large CHP plants in Denmark generates a mismatch between socio economy and business economy as well as an unsustainable level of biomass consumption. Therefore, the regulatory framework should generally be considered in long-term planning of sustainable CHP systems. (C) 2015 Elsevier Ltd. All rights reserved.</v>
      </c>
      <c r="F390" s="11" t="str">
        <f>IF($A390="","",IF(INDEX(Data!E:E,MATCH($A390,Data!$X:$X,1))="","",INDEX(Data!E:E,MATCH($A390,Data!$X:$X,1))))</f>
        <v>&lt;Go to ISI&gt;://WOS:000350935100034</v>
      </c>
      <c r="G390" s="36" t="str">
        <f t="shared" ref="G390:G453" si="13">HYPERLINK(F390)</f>
        <v>&lt;Go to ISI&gt;://WOS:000350935100034</v>
      </c>
    </row>
    <row r="391" spans="1:7" ht="15.5" customHeight="1" x14ac:dyDescent="0.35">
      <c r="A391" s="9">
        <f t="shared" si="12"/>
        <v>387</v>
      </c>
      <c r="B391" s="10" t="str">
        <f>IF($A391="", "", INDEX(Data!A:A,MATCH($A391,Data!$X:$X,1)))</f>
        <v>Lythcke-Jorgensen (2017)</v>
      </c>
      <c r="C391" s="11" t="str">
        <f>IF($A391="", "", INDEX(Data!B:B,MATCH($A391,Data!$X:$X,1)))</f>
        <v>Optimization of a flexible multi-generation system based on wood chip gasification and methanol production</v>
      </c>
      <c r="D391" s="10">
        <f>IF($A391="", "", INDEX(Data!C:C,MATCH($A391,Data!$X:$X,1)))</f>
        <v>2017</v>
      </c>
      <c r="E391" s="11" t="str">
        <f>IF($A391="","",IF(INDEX(Data!D:D,MATCH($A391,Data!$X:$X,1))="","",INDEX(Data!D:D,MATCH($A391,Data!$X:$X,1))))</f>
        <v>Flexible multi-generation systems (FMGs) consist of integrated and flexibly operated facilities that provide multiple links between the different sectors of the energy system. The present study treated the design optimization of a conceptual FMG which integrated a methanol-producing biorefinery with an existing combined heat and power (CHP) unit and industrial energy utility supply in the Danish city of Horsens. The objective was to optimize economic performance and minimize total CO2emission of the FMG while it was required to meet the local district heating demand plus the thermal utility demand of the butchery. The design optimization considered: Selection, dimensioning, location and integration of processes; operation optimization with respect to both hourly variations in operating conditions over the year as well as expected long term energy system development; and uncertainty analysis considering both investment costs and operating conditions. Applying a previously developed FMG design methodology, scalable models of the considered processes were developed and the system design was optimized with respect to hourly operation over the period 2015a2035. The optimal design with respect to both economic and environmental performance involved a maximum-sized biorefinery located next to local industry rather than in connection with the existing CHP unit. As the local industry energy demands were limited when compared to the biorefinery dimensions considered, process integration synergies were found to be marginal when compared to the economic and environmental impact of the biorefinery for the present case. Assessing the impact of uncertainties on the estimated FMG performances, the net present value (NPV) of the optimal design was estimated to vary within the range 252.5a1471.6A M in response to changes of #x00B1;25% in investment costs and methanol price, and considering two different electricity price scenarios. In addition, a change in the interest rate from 5% to 20% was found to reduce the lower bound of the NPV to 181.3A M for reference operating conditions. The results suggest that the applied interest rate and operating conditions, in particular the methanol price, would have a much higher impact on the economic performance of the designs than corresponding uncertainties in investment costs. In addition, the study outcomes emphasize the importance of including systematic uncertainty analysis in the design optimization of FMG concepts. Copyright 2016 Elsevier Ltd</v>
      </c>
      <c r="F391" s="11" t="str">
        <f>IF($A391="","",IF(INDEX(Data!E:E,MATCH($A391,Data!$X:$X,1))="","",INDEX(Data!E:E,MATCH($A391,Data!$X:$X,1))))</f>
        <v>http://www.elsevier.com/inca/publications/store/4/0/5/8/9/1/index.htt</v>
      </c>
      <c r="G391" s="36" t="str">
        <f t="shared" si="13"/>
        <v>http://www.elsevier.com/inca/publications/store/4/0/5/8/9/1/index.htt</v>
      </c>
    </row>
    <row r="392" spans="1:7" ht="15.5" customHeight="1" x14ac:dyDescent="0.35">
      <c r="A392" s="9">
        <f t="shared" si="12"/>
        <v>388</v>
      </c>
      <c r="B392" s="10" t="str">
        <f>IF($A392="", "", INDEX(Data!A:A,MATCH($A392,Data!$X:$X,1)))</f>
        <v>Maggie (2013)</v>
      </c>
      <c r="C392" s="11" t="str">
        <f>IF($A392="", "", INDEX(Data!B:B,MATCH($A392,Data!$X:$X,1)))</f>
        <v>Vulnerability analysis of a smart grid with monitoring and control system</v>
      </c>
      <c r="D392" s="10">
        <f>IF($A392="", "", INDEX(Data!C:C,MATCH($A392,Data!$X:$X,1)))</f>
        <v>2013</v>
      </c>
      <c r="E392" s="11" t="str">
        <f>IF($A392="","",IF(INDEX(Data!D:D,MATCH($A392,Data!$X:$X,1))="","",INDEX(Data!D:D,MATCH($A392,Data!$X:$X,1))))</f>
        <v/>
      </c>
      <c r="F392" s="11" t="str">
        <f>IF($A392="","",IF(INDEX(Data!E:E,MATCH($A392,Data!$X:$X,1))="","",INDEX(Data!E:E,MATCH($A392,Data!$X:$X,1))))</f>
        <v/>
      </c>
      <c r="G392" s="36" t="str">
        <f t="shared" si="13"/>
        <v/>
      </c>
    </row>
    <row r="393" spans="1:7" ht="15.5" customHeight="1" x14ac:dyDescent="0.35">
      <c r="A393" s="9">
        <f t="shared" si="12"/>
        <v>389</v>
      </c>
      <c r="B393" s="10" t="str">
        <f>IF($A393="", "", INDEX(Data!A:A,MATCH($A393,Data!$X:$X,1)))</f>
        <v>Mah (2012)</v>
      </c>
      <c r="C393" s="11" t="str">
        <f>IF($A393="", "", INDEX(Data!B:B,MATCH($A393,Data!$X:$X,1)))</f>
        <v>Consumer perceptions of smart grid development: results of a Hong Kong survey and policy implications</v>
      </c>
      <c r="D393" s="10">
        <f>IF($A393="", "", INDEX(Data!C:C,MATCH($A393,Data!$X:$X,1)))</f>
        <v>2012</v>
      </c>
      <c r="E393" s="11" t="str">
        <f>IF($A393="","",IF(INDEX(Data!D:D,MATCH($A393,Data!$X:$X,1))="","",INDEX(Data!D:D,MATCH($A393,Data!$X:$X,1))))</f>
        <v>Consumers have a major role to play in smart grid technologies which can be instrumental in addressing climate change and energy challenges. However, little is known about how consumers perceive, and how they might respond to the opportunities that smart grid technologies offer. This paper reports the results from a Hong Kong survey (n=505). It contributes to the literature by providing a better understanding of the perceptions and behaviour of electricity consumers about the possible deployment of smart grids.Our results indicate that Hong Kong consumers generally welcomed smart grid technologies and had a preference for energy saving, energy efficiency and renewable energy while they showed a high level of opposition to nuclear power. They displayed an interest in playing a much more informed and active role in energy decision-making, but they were sensitive to tariff increases. Motivations and barriers for consumers to support smart grid developments are also discussed. We conclude with a discussion of policy implications for effective consumer engagement. More policy attention is needed on demand-side measures, introducing institutional and regulatory changes, and modifying relationships between consumers, the government and utilities. [All rights reserved Elsevier].</v>
      </c>
      <c r="F393" s="11" t="str">
        <f>IF($A393="","",IF(INDEX(Data!E:E,MATCH($A393,Data!$X:$X,1))="","",INDEX(Data!E:E,MATCH($A393,Data!$X:$X,1))))</f>
        <v>http://dx.doi.org/10.1016/j.enpol.2012.05.055</v>
      </c>
      <c r="G393" s="36" t="str">
        <f t="shared" si="13"/>
        <v>http://dx.doi.org/10.1016/j.enpol.2012.05.055</v>
      </c>
    </row>
    <row r="394" spans="1:7" ht="15.5" customHeight="1" x14ac:dyDescent="0.35">
      <c r="A394" s="9">
        <f t="shared" si="12"/>
        <v>390</v>
      </c>
      <c r="B394" s="10" t="str">
        <f>IF($A394="", "", INDEX(Data!A:A,MATCH($A394,Data!$X:$X,1)))</f>
        <v>Maier (2016)</v>
      </c>
      <c r="C394" s="11" t="str">
        <f>IF($A394="", "", INDEX(Data!B:B,MATCH($A394,Data!$X:$X,1)))</f>
        <v>Smart energy systems for smart city districts: case study Reininghaus District</v>
      </c>
      <c r="D394" s="10">
        <f>IF($A394="", "", INDEX(Data!C:C,MATCH($A394,Data!$X:$X,1)))</f>
        <v>2016</v>
      </c>
      <c r="E394" s="11" t="str">
        <f>IF($A394="","",IF(INDEX(Data!D:D,MATCH($A394,Data!$X:$X,1))="","",INDEX(Data!D:D,MATCH($A394,Data!$X:$X,1))))</f>
        <v>Background Dense settlement structures in cities have high demands of energy. Usually, these demands exceed the local resource availability. Individually developed supply options to cover these demands differ from place to place and can also vary within the boundaries of a city. In a common sense of European governance, cities are pushed to save energy, increase renewables and reduce import dependency on fossil fuels. There are many innovative concepts and technologies available to tackle these needs. The paper provides a comprehensive methodology for planning and assessing the development of 'smart' energy systems leading to complex energy provision technology networks using different on-site as well as off-site resources. Methods The use of the P-graph (process-graph) method allows the optimisation of energy systems by using different energy sources for heating, storing and cooling. This paper discusses this method in the development of an urban brown field, the premises of the Reininghaus District, a former brewery in the city of Graz in Austria. The case study is interesting as it combines on-site energy sources (e.g. solar heat and photovoltaic) with nearby industrial waste heat and cooling at different temperatures and grid-based resources such as existing district heating, natural gas, and electricity. The case study also includes the competition between centralised technologies (e.g. large scale combined heat and power and heat pumps with district heating grids) and decentralised technologies (e.g. small scale combined heat and power, single building gas boilers, solar collectors, etc. in buildings). Ecological assessment with the Energetic Long-Term Analysis of Settlement Structures (ELAS) calculator provides an evaluation of the ecological impact of the developed energy systems. Results Different scenarios based on two building standards OIB (low energy house standard) and NZE (passive house standard) as well as different prices for key energy resources were developed for an urban development concept for the Reininghaus District. The results of these scenarios show a very wide spectrum of structures of the energy system with strong variations often caused by small changes in cost or prices. The optimisation shows that small changes in the setup of the price/cost structure can cause dramatic differences in the optimal energy system to supply a smart city district. However, decentralised systems with low-temperature waste heat and decentralised heat pumps in the building groups show the financially most feasible and, compared to alternatives, most ecological way to supply the new buildings. Conclusions The planning process for the development of the Reininghaus District is a complex and therefore lengthy process and shall be concretised over the next decades. Optimal energy technology networks and scenarios resulting from the application of the described methods support the framework energy plan. The accumulated knowledge can be used to form smart energy supply solutions as an integral part for the discussion of the stakeholders (investors, city department) to guide the forming of their action plan through the development of the city quarter.</v>
      </c>
      <c r="F394" s="11" t="str">
        <f>IF($A394="","",IF(INDEX(Data!E:E,MATCH($A394,Data!$X:$X,1))="","",INDEX(Data!E:E,MATCH($A394,Data!$X:$X,1))))</f>
        <v>energy systems</v>
      </c>
      <c r="G394" s="36" t="str">
        <f t="shared" si="13"/>
        <v>energy systems</v>
      </c>
    </row>
    <row r="395" spans="1:7" ht="15.5" customHeight="1" x14ac:dyDescent="0.35">
      <c r="A395" s="9">
        <f t="shared" si="12"/>
        <v>391</v>
      </c>
      <c r="B395" s="10" t="str">
        <f>IF($A395="", "", INDEX(Data!A:A,MATCH($A395,Data!$X:$X,1)))</f>
        <v>Makivierikko (2019)</v>
      </c>
      <c r="C395" s="11" t="str">
        <f>IF($A395="", "", INDEX(Data!B:B,MATCH($A395,Data!$X:$X,1)))</f>
        <v>Exploring the viability of a local social network for creating persistently engaging energy feedback and improved human well-being</v>
      </c>
      <c r="D395" s="10">
        <f>IF($A395="", "", INDEX(Data!C:C,MATCH($A395,Data!$X:$X,1)))</f>
        <v>2019</v>
      </c>
      <c r="E395" s="11" t="str">
        <f>IF($A395="","",IF(INDEX(Data!D:D,MATCH($A395,Data!$X:$X,1))="","",INDEX(Data!D:D,MATCH($A395,Data!$X:$X,1))))</f>
        <v>Long-term engagement of residents is crucial for demand response management, and thus grid stability in energy systems, but current approaches often fail to maintain or even achieve the necessary changes in consumer behaviour. Thus future customer engagement approaches will have to relate more strongly to customer needs in order to achieve long-term engagement. This study presents an approach based on a central need identified in psychological research, namely the need to belong to a group. A mixed methods approach was used to examine how an energy feedback approach that connects to this need could be designed. First, based on the Theory of Planned Behaviour and Social Identity Theory, a survey was conducted to examine the influence of e.g. norms held by the local social group of neighbours on energy behaviour. In contrast to previous studies on the influence of social groups on sustainable behaviour, no significant influence was found. However, other findings indicated that this was due to the low level of group identity, leading to the assumption that the need for social belonging was not fulfilled in the survey group. Second, focus group discussions were conducted to test this assumption in more detail. Findings from the focus groups confirm the assumption and reveal detailed insights on residential needs for stronger connections between neighbours. We conclude that a local social network could be a suitable solution to the need for local social belonging and, while also providing a context for energy feedback. Thus, implementing a local social network could lead to both persistently engaging energy feedback and also improve human well-being. 2019 The Authors</v>
      </c>
      <c r="F395" s="11" t="str">
        <f>IF($A395="","",IF(INDEX(Data!E:E,MATCH($A395,Data!$X:$X,1))="","",INDEX(Data!E:E,MATCH($A395,Data!$X:$X,1))))</f>
        <v>http://dx.doi.org/10.1016/j.jclepro.2019.03.127</v>
      </c>
      <c r="G395" s="36" t="str">
        <f t="shared" si="13"/>
        <v>http://dx.doi.org/10.1016/j.jclepro.2019.03.127</v>
      </c>
    </row>
    <row r="396" spans="1:7" ht="15.5" customHeight="1" x14ac:dyDescent="0.35">
      <c r="A396" s="9">
        <f t="shared" si="12"/>
        <v>392</v>
      </c>
      <c r="B396" s="10" t="str">
        <f>IF($A396="", "", INDEX(Data!A:A,MATCH($A396,Data!$X:$X,1)))</f>
        <v>Makovich (2011)</v>
      </c>
      <c r="C396" s="11" t="str">
        <f>IF($A396="", "", INDEX(Data!B:B,MATCH($A396,Data!$X:$X,1)))</f>
        <v>The smart grid separating perception from reality</v>
      </c>
      <c r="D396" s="10">
        <f>IF($A396="", "", INDEX(Data!C:C,MATCH($A396,Data!$X:$X,1)))</f>
        <v>2011</v>
      </c>
      <c r="E396" s="11" t="str">
        <f>IF($A396="","",IF(INDEX(Data!D:D,MATCH($A396,Data!$X:$X,1))="","",INDEX(Data!D:D,MATCH($A396,Data!$X:$X,1))))</f>
        <v>The implementation of a smart grid system is expected to enable a widespread use of renewable energy sources, allow more distributed electricity generation, and help reduce carbon emissions. The US solution to a smart grid is a continental-scale network of power lines incorporating advanced meters, sensing, and communication and control technologies that are linked through universal standards and protocols. The smart grid will also enable a transformation in power supply, allowing renewable sources such as wind and solar to supplant traditional sources. The evolving smart grid will allow more experiments with various dynamic pricing schemes, but they should be experiments, and they must be gradually introduced or face a possible backlash from consumers, who mostly cannot benefit from dynamic pricing and value the stable and predictable prices of the current system. The pace of smart grid implementation is expected to be slowed by consumer privacy and cybersecurity concerns.</v>
      </c>
      <c r="F396" s="11" t="str">
        <f>IF($A396="","",IF(INDEX(Data!E:E,MATCH($A396,Data!$X:$X,1))="","",INDEX(Data!E:E,MATCH($A396,Data!$X:$X,1))))</f>
        <v/>
      </c>
      <c r="G396" s="36" t="str">
        <f t="shared" si="13"/>
        <v/>
      </c>
    </row>
    <row r="397" spans="1:7" ht="15.5" customHeight="1" x14ac:dyDescent="0.35">
      <c r="A397" s="9">
        <f t="shared" si="12"/>
        <v>393</v>
      </c>
      <c r="B397" s="10" t="str">
        <f>IF($A397="", "", INDEX(Data!A:A,MATCH($A397,Data!$X:$X,1)))</f>
        <v>Mal (2013)</v>
      </c>
      <c r="C397" s="11" t="str">
        <f>IF($A397="", "", INDEX(Data!B:B,MATCH($A397,Data!$X:$X,1)))</f>
        <v>Real-time push middleware and mobile application for electric vehicle smart charging and aggregation</v>
      </c>
      <c r="D397" s="10">
        <f>IF($A397="", "", INDEX(Data!C:C,MATCH($A397,Data!$X:$X,1)))</f>
        <v>2013</v>
      </c>
      <c r="E397" s="11" t="str">
        <f>IF($A397="","",IF(INDEX(Data!D:D,MATCH($A397,Data!$X:$X,1))="","",INDEX(Data!D:D,MATCH($A397,Data!$X:$X,1))))</f>
        <v>This paper presents a real-time push middleware and mobile application for data and multimedia content delivery to enable electric vehicle smart charging and aggregation. Intelligent aggregation and charge scheduling software can leverage the battery capacity of an EV to level peak loads by delaying or throttling charging during peak loads, `valley fill' during off-peak times, and contribute to demand response and spinning reserves by sending electricity into the grid. EV users are updated on the status of their vehicle and may set their charge parameters via web or native mobile application. Facility and utility operators can monitor and control garage and microgrid status through a separate web or mobile application. The content to facilitate aggregated smart charging and monitoring may come from a variety of sources including web servers, ftp servers, Bluetooth or Zigbee or other protocol sensors, and local or remote databases. The middleware will accept content upload and database storage, securely provide content to outside entities, match content to user subscriptions, use user context including connection speed, device type, and location to deliver appropriately formatted content, and provide a reliable mechanism for push content delivery to a multitude of devices including mobile phones and tablet.</v>
      </c>
      <c r="F397" s="11" t="str">
        <f>IF($A397="","",IF(INDEX(Data!E:E,MATCH($A397,Data!$X:$X,1))="","",INDEX(Data!E:E,MATCH($A397,Data!$X:$X,1))))</f>
        <v/>
      </c>
      <c r="G397" s="36" t="str">
        <f t="shared" si="13"/>
        <v/>
      </c>
    </row>
    <row r="398" spans="1:7" ht="15.5" customHeight="1" x14ac:dyDescent="0.35">
      <c r="A398" s="9">
        <f t="shared" si="12"/>
        <v>394</v>
      </c>
      <c r="B398" s="10" t="str">
        <f>IF($A398="", "", INDEX(Data!A:A,MATCH($A398,Data!$X:$X,1)))</f>
        <v>Mallett (2016)</v>
      </c>
      <c r="C398" s="11" t="str">
        <f>IF($A398="", "", INDEX(Data!B:B,MATCH($A398,Data!$X:$X,1)))</f>
        <v>Electric (dis) connections: Comparative review of smart grid news coverage in the United States and Canada</v>
      </c>
      <c r="D398" s="10">
        <f>IF($A398="", "", INDEX(Data!C:C,MATCH($A398,Data!$X:$X,1)))</f>
        <v>2016</v>
      </c>
      <c r="E398" s="11" t="str">
        <f>IF($A398="","",IF(INDEX(Data!D:D,MATCH($A398,Data!$X:$X,1))="","",INDEX(Data!D:D,MATCH($A398,Data!$X:$X,1))))</f>
        <v>The term smart grid (SG) has been widely used in both the United States (U.S.) and Canada to represent multiple visions and configurations of electricity system change. In both countries policies, programs, and initiatives have emerged to promote technological and social changes associated with SG, and different patterns of SG implementation and governance are apparent at local, regional, and national levels. This paper reports on a comparative analysis of SG media content in nationally-circulating newspapers in the U.S. and Canada to explore patterns of SG conversations in the two countries. Media reporting about SG provides a valuable lens that reflects public discourse and also contributes to setting the public agenda by shaping public opinion and framing key issues. Despite similarities in terms of policy, program design, and SG deployment strategies, several prominent differences between the two countries emerge in public conversations. Firstly, Canadian SG newspaper content focuses more on implementation and describing people's experiences with smart meters, while the U.S. content focuses more on commercial opportunities with more reference to private sector actors and various technological components beyond smart meters. Secondly, although media coverage in both countries frequently highlights technological and economic benefits of SG, positive SG framing is more frequent in the U.S. newspapers than in the Canadian ones. Negative SG portrayals, including cultural, political and health and safety risks, are more frequently mentioned in the Canadian newspapers. These differing SG framings could be due to national level cultural differences. In the U.S, considered to be more of an individualistic society, there is more emphasis on business opportunities, being entrepreneurial, and more private sector involvement in the electricity sector. By contrast, in Canada, public authorities, more prominent in the electricity market than in the U.S., play a key role in smart grid deployment. Furthermore, in Canada, considered to have more social support structures for individuals and communities, there was more emphasis on the experiences of people. This suggests that cultural differences at the national level be a further contextual lens helpful to policy makers and technology proponents as they embark upon energy system change initiatives. 2017 Elsevier Ltd</v>
      </c>
      <c r="F398" s="11" t="str">
        <f>IF($A398="","",IF(INDEX(Data!E:E,MATCH($A398,Data!$X:$X,1))="","",INDEX(Data!E:E,MATCH($A398,Data!$X:$X,1))))</f>
        <v>http://dx.doi.org/10.1016/j.rser.2017.06.017</v>
      </c>
      <c r="G398" s="36" t="str">
        <f t="shared" si="13"/>
        <v>http://dx.doi.org/10.1016/j.rser.2017.06.017</v>
      </c>
    </row>
    <row r="399" spans="1:7" ht="15.5" customHeight="1" x14ac:dyDescent="0.35">
      <c r="A399" s="9">
        <f t="shared" si="12"/>
        <v>395</v>
      </c>
      <c r="B399" s="10" t="str">
        <f>IF($A399="", "", INDEX(Data!A:A,MATCH($A399,Data!$X:$X,1)))</f>
        <v>Mammoli (2009)</v>
      </c>
      <c r="C399" s="11" t="str">
        <f>IF($A399="", "", INDEX(Data!B:B,MATCH($A399,Data!$X:$X,1)))</f>
        <v>Solar thermal heating and cooling: Experience of a practical implementation</v>
      </c>
      <c r="D399" s="10">
        <f>IF($A399="", "", INDEX(Data!C:C,MATCH($A399,Data!$X:$X,1)))</f>
        <v>2009</v>
      </c>
      <c r="E399" s="11" t="str">
        <f>IF($A399="","",IF(INDEX(Data!D:D,MATCH($A399,Data!$X:$X,1))="","",INDEX(Data!D:D,MATCH($A399,Data!$X:$X,1))))</f>
        <v>The Mechanical Engineering building at the University of New Mexico was an example of the state of the art in environmentally conscious architecture in the early 1980s. Along with many passive energy-conserving features, it had an active solar thermal heating and energy storage system. In the first decade of the twenty-first century, we were presented with an opportunity to radically modernize this solar thermal system, preserving many of the original features, but also implementing solar cooling and making this project a part of a bigger plan involving a smart energy grid. Here we describe our work, the results in terms of energy savings, and discuss future improvements. copyright 2009 WIT Press.</v>
      </c>
      <c r="F399" s="11" t="str">
        <f>IF($A399="","",IF(INDEX(Data!E:E,MATCH($A399,Data!$X:$X,1))="","",INDEX(Data!E:E,MATCH($A399,Data!$X:$X,1))))</f>
        <v/>
      </c>
      <c r="G399" s="36" t="str">
        <f t="shared" si="13"/>
        <v/>
      </c>
    </row>
    <row r="400" spans="1:7" ht="15.5" customHeight="1" x14ac:dyDescent="0.35">
      <c r="A400" s="9">
        <f t="shared" si="12"/>
        <v>396</v>
      </c>
      <c r="B400" s="10" t="str">
        <f>IF($A400="", "", INDEX(Data!A:A,MATCH($A400,Data!$X:$X,1)))</f>
        <v>Man (2015)</v>
      </c>
      <c r="C400" s="11" t="str">
        <f>IF($A400="", "", INDEX(Data!B:B,MATCH($A400,Data!$X:$X,1)))</f>
        <v>An appliance classification method for residential appliance scheduling</v>
      </c>
      <c r="D400" s="10">
        <f>IF($A400="", "", INDEX(Data!C:C,MATCH($A400,Data!$X:$X,1)))</f>
        <v>2015</v>
      </c>
      <c r="E400" s="11" t="str">
        <f>IF($A400="","",IF(INDEX(Data!D:D,MATCH($A400,Data!$X:$X,1))="","",INDEX(Data!D:D,MATCH($A400,Data!$X:$X,1))))</f>
        <v/>
      </c>
      <c r="F400" s="11" t="str">
        <f>IF($A400="","",IF(INDEX(Data!E:E,MATCH($A400,Data!$X:$X,1))="","",INDEX(Data!E:E,MATCH($A400,Data!$X:$X,1))))</f>
        <v/>
      </c>
      <c r="G400" s="36" t="str">
        <f t="shared" si="13"/>
        <v/>
      </c>
    </row>
    <row r="401" spans="1:7" ht="15.5" customHeight="1" x14ac:dyDescent="0.35">
      <c r="A401" s="9">
        <f t="shared" si="12"/>
        <v>397</v>
      </c>
      <c r="B401" s="10" t="str">
        <f>IF($A401="", "", INDEX(Data!A:A,MATCH($A401,Data!$X:$X,1)))</f>
        <v>Manaswi (2014)</v>
      </c>
      <c r="C401" s="11" t="str">
        <f>IF($A401="", "", INDEX(Data!B:B,MATCH($A401,Data!$X:$X,1)))</f>
        <v>EnergyLens: combining smartphones with electricity meter for accurate activity detection and user annotation</v>
      </c>
      <c r="D401" s="10">
        <f>IF($A401="", "", INDEX(Data!C:C,MATCH($A401,Data!$X:$X,1)))</f>
        <v>2014</v>
      </c>
      <c r="E401" s="11" t="str">
        <f>IF($A401="","",IF(INDEX(Data!D:D,MATCH($A401,Data!$X:$X,1))="","",INDEX(Data!D:D,MATCH($A401,Data!$X:$X,1))))</f>
        <v/>
      </c>
      <c r="F401" s="11" t="str">
        <f>IF($A401="","",IF(INDEX(Data!E:E,MATCH($A401,Data!$X:$X,1))="","",INDEX(Data!E:E,MATCH($A401,Data!$X:$X,1))))</f>
        <v/>
      </c>
      <c r="G401" s="36" t="str">
        <f t="shared" si="13"/>
        <v/>
      </c>
    </row>
    <row r="402" spans="1:7" ht="15.5" customHeight="1" x14ac:dyDescent="0.35">
      <c r="A402" s="9">
        <f t="shared" si="12"/>
        <v>398</v>
      </c>
      <c r="B402" s="10" t="str">
        <f>IF($A402="", "", INDEX(Data!A:A,MATCH($A402,Data!$X:$X,1)))</f>
        <v>Marc (2017)</v>
      </c>
      <c r="C402" s="11" t="str">
        <f>IF($A402="", "", INDEX(Data!B:B,MATCH($A402,Data!$X:$X,1)))</f>
        <v>Integrated building energy management using aquifer thermal energy storage (ATES) in smart thermal grids</v>
      </c>
      <c r="D402" s="10">
        <f>IF($A402="", "", INDEX(Data!C:C,MATCH($A402,Data!$X:$X,1)))</f>
        <v>2017</v>
      </c>
      <c r="E402" s="11" t="str">
        <f>IF($A402="","",IF(INDEX(Data!D:D,MATCH($A402,Data!$X:$X,1))="","",INDEX(Data!D:D,MATCH($A402,Data!$X:$X,1))))</f>
        <v xml:space="preserve"> Aquifer Thermal Energy Storage (ATES) is an innovative building technology that can be used to store thermal energy in natural subsurface formations [1, 4, 10]. In combination with a heat pump, ATES can reduce the energy demand of larger buildings by more than half, which has made the technology increasingly popular in northern Europe (see Figure 1). Furthermore, the climate and subsurface conditions required for ATES use can be found in areas across Europe, Asia and North America. By the middle of the century, roughly half of the world's urban population is therefore expected to live in areas technically suitable for ATES [2].</v>
      </c>
      <c r="F402" s="11" t="str">
        <f>IF($A402="","",IF(INDEX(Data!E:E,MATCH($A402,Data!$X:$X,1))="","",INDEX(Data!E:E,MATCH($A402,Data!$X:$X,1))))</f>
        <v/>
      </c>
      <c r="G402" s="36" t="str">
        <f t="shared" si="13"/>
        <v/>
      </c>
    </row>
    <row r="403" spans="1:7" ht="15.5" customHeight="1" x14ac:dyDescent="0.35">
      <c r="A403" s="9">
        <f t="shared" si="12"/>
        <v>399</v>
      </c>
      <c r="B403" s="10" t="str">
        <f>IF($A403="", "", INDEX(Data!A:A,MATCH($A403,Data!$X:$X,1)))</f>
        <v>Marczinkowski (2019)</v>
      </c>
      <c r="C403" s="11" t="str">
        <f>IF($A403="", "", INDEX(Data!B:B,MATCH($A403,Data!$X:$X,1)))</f>
        <v>Evaluation of electricity storage versus thermal storage as part of two different energy planning approaches for the islands SamsA~ and Orkney</v>
      </c>
      <c r="D403" s="10">
        <f>IF($A403="", "", INDEX(Data!C:C,MATCH($A403,Data!$X:$X,1)))</f>
        <v>2019</v>
      </c>
      <c r="E403" s="11" t="str">
        <f>IF($A403="","",IF(INDEX(Data!D:D,MATCH($A403,Data!$X:$X,1))="","",INDEX(Data!D:D,MATCH($A403,Data!$X:$X,1))))</f>
        <v>Island energy systems should aim for a better integration of local resources and exploit their potential for local energy supply to increase their independence and security of supply besides other benefits. Two trends addressing this problem can be observed: On the one hand, increasing the local use of renewable electricity in the electricity sector by investing in Battery Energy Storage Systems (BESS). On the other hand, the integration of all energy sectors into a Smart Energy System (SES) with the conversion of renewable electricity to heat a thus enabling the usage of Thermal Energy Storage (TES). In this paper, these two potential approaches are investigated through energy systems analyses using EnergyPLAN for the Danish island SamsA[cedilla] and the Orkney islands in Scotland. This investigation shows that BESS tend to address only the electricity sector, while TES furthermore improves issues in the heating sector and enables possibilities in the transport sector. The TES approach results in overall reduced energy system costs, while the BESS has a stronger effect on the exchange of electricity. Depending on the various energy systems, both approaches present potential solutions, while the SES approach with the use of TES demonstrates more advantages for the whole energy system. Copyright 2019 Elsevier Ltd</v>
      </c>
      <c r="F403" s="11" t="str">
        <f>IF($A403="","",IF(INDEX(Data!E:E,MATCH($A403,Data!$X:$X,1))="","",INDEX(Data!E:E,MATCH($A403,Data!$X:$X,1))))</f>
        <v>file://www.elsevier.com/inca/publications/store/4/8/3/</v>
      </c>
      <c r="G403" s="36" t="str">
        <f t="shared" si="13"/>
        <v>file://www.elsevier.com/inca/publications/store/4/8/3/</v>
      </c>
    </row>
    <row r="404" spans="1:7" ht="15.5" customHeight="1" x14ac:dyDescent="0.35">
      <c r="A404" s="9">
        <f t="shared" si="12"/>
        <v>400</v>
      </c>
      <c r="B404" s="10" t="str">
        <f>IF($A404="", "", INDEX(Data!A:A,MATCH($A404,Data!$X:$X,1)))</f>
        <v>Mario (2013)</v>
      </c>
      <c r="C404" s="11" t="str">
        <f>IF($A404="", "", INDEX(Data!B:B,MATCH($A404,Data!$X:$X,1)))</f>
        <v>User profiling and micro-accounting for smart energy management</v>
      </c>
      <c r="D404" s="10">
        <f>IF($A404="", "", INDEX(Data!C:C,MATCH($A404,Data!$X:$X,1)))</f>
        <v>2013</v>
      </c>
      <c r="E404" s="11" t="str">
        <f>IF($A404="","",IF(INDEX(Data!D:D,MATCH($A404,Data!$X:$X,1))="","",INDEX(Data!D:D,MATCH($A404,Data!$X:$X,1))))</f>
        <v/>
      </c>
      <c r="F404" s="11" t="str">
        <f>IF($A404="","",IF(INDEX(Data!E:E,MATCH($A404,Data!$X:$X,1))="","",INDEX(Data!E:E,MATCH($A404,Data!$X:$X,1))))</f>
        <v/>
      </c>
      <c r="G404" s="36" t="str">
        <f t="shared" si="13"/>
        <v/>
      </c>
    </row>
    <row r="405" spans="1:7" ht="15.5" customHeight="1" x14ac:dyDescent="0.35">
      <c r="A405" s="9">
        <f t="shared" si="12"/>
        <v>401</v>
      </c>
      <c r="B405" s="10" t="str">
        <f>IF($A405="", "", INDEX(Data!A:A,MATCH($A405,Data!$X:$X,1)))</f>
        <v>Mark (2015)</v>
      </c>
      <c r="C405" s="11" t="str">
        <f>IF($A405="", "", INDEX(Data!B:B,MATCH($A405,Data!$X:$X,1)))</f>
        <v>Local energy policy and managing low carbon transition: The case of Leicester, UK</v>
      </c>
      <c r="D405" s="10">
        <f>IF($A405="", "", INDEX(Data!C:C,MATCH($A405,Data!$X:$X,1)))</f>
        <v>2015</v>
      </c>
      <c r="E405" s="11" t="str">
        <f>IF($A405="","",IF(INDEX(Data!D:D,MATCH($A405,Data!$X:$X,1))="","",INDEX(Data!D:D,MATCH($A405,Data!$X:$X,1))))</f>
        <v xml:space="preserve">Abstract National and local energy policies are implemented within a complex energy landscape that makes any evaluation of their impacts far from straightforward. Drawing upon a case study of Leicester this paper argues that the ability of local authorities to deliver significant energy savings within this landscape is questionable, albeit with other additional benefits being realised (e.g. job creation, community engagement). It examines existing domestic energy demand and multiple deprivation data for Leicester and neighbouring cities and combines this with a qualitative description of the transition process. The paper identifies the need for a more systematic analysis of how national energy policy translates to the local level and concludes that it is problematic even for a leading, pro-active and innovative local authority to have a statistically meaningful energy policy. Even where energy policies are favourable, carbon reduction is less easy to realise than other – more local - co-benefits and that in the light of significant financial and co-ordination constraints more attention needs to be given to how local communities can be more effectively supported in their desire to meet (or exceed) national targets </v>
      </c>
      <c r="F405" s="11" t="str">
        <f>IF($A405="","",IF(INDEX(Data!E:E,MATCH($A405,Data!$X:$X,1))="","",INDEX(Data!E:E,MATCH($A405,Data!$X:$X,1))))</f>
        <v/>
      </c>
      <c r="G405" s="36" t="str">
        <f t="shared" si="13"/>
        <v/>
      </c>
    </row>
    <row r="406" spans="1:7" ht="15.5" customHeight="1" x14ac:dyDescent="0.35">
      <c r="A406" s="9">
        <f t="shared" si="12"/>
        <v>402</v>
      </c>
      <c r="B406" s="10" t="str">
        <f>IF($A406="", "", INDEX(Data!A:A,MATCH($A406,Data!$X:$X,1)))</f>
        <v>Markel (2017)</v>
      </c>
      <c r="C406" s="11" t="str">
        <f>IF($A406="", "", INDEX(Data!B:B,MATCH($A406,Data!$X:$X,1)))</f>
        <v>IEC 61850 meets CoAP: towards the integration of smart grids and IoT standards</v>
      </c>
      <c r="D406" s="10">
        <f>IF($A406="", "", INDEX(Data!C:C,MATCH($A406,Data!$X:$X,1)))</f>
        <v>2017</v>
      </c>
      <c r="E406" s="11" t="str">
        <f>IF($A406="","",IF(INDEX(Data!D:D,MATCH($A406,Data!$X:$X,1))="","",INDEX(Data!D:D,MATCH($A406,Data!$X:$X,1))))</f>
        <v/>
      </c>
      <c r="F406" s="11" t="str">
        <f>IF($A406="","",IF(INDEX(Data!E:E,MATCH($A406,Data!$X:$X,1))="","",INDEX(Data!E:E,MATCH($A406,Data!$X:$X,1))))</f>
        <v/>
      </c>
      <c r="G406" s="36" t="str">
        <f t="shared" si="13"/>
        <v/>
      </c>
    </row>
    <row r="407" spans="1:7" ht="15.5" customHeight="1" x14ac:dyDescent="0.35">
      <c r="A407" s="9">
        <f t="shared" si="12"/>
        <v>403</v>
      </c>
      <c r="B407" s="10" t="str">
        <f>IF($A407="", "", INDEX(Data!A:A,MATCH($A407,Data!$X:$X,1)))</f>
        <v>Markus (2010)</v>
      </c>
      <c r="C407" s="11" t="str">
        <f>IF($A407="", "", INDEX(Data!B:B,MATCH($A407,Data!$X:$X,1)))</f>
        <v>Increasing energy awareness through web-enabled power outlets</v>
      </c>
      <c r="D407" s="10">
        <f>IF($A407="", "", INDEX(Data!C:C,MATCH($A407,Data!$X:$X,1)))</f>
        <v>2010</v>
      </c>
      <c r="E407" s="11" t="str">
        <f>IF($A407="","",IF(INDEX(Data!D:D,MATCH($A407,Data!$X:$X,1))="","",INDEX(Data!D:D,MATCH($A407,Data!$X:$X,1))))</f>
        <v/>
      </c>
      <c r="F407" s="11" t="str">
        <f>IF($A407="","",IF(INDEX(Data!E:E,MATCH($A407,Data!$X:$X,1))="","",INDEX(Data!E:E,MATCH($A407,Data!$X:$X,1))))</f>
        <v/>
      </c>
      <c r="G407" s="36" t="str">
        <f t="shared" si="13"/>
        <v/>
      </c>
    </row>
    <row r="408" spans="1:7" ht="15.5" customHeight="1" x14ac:dyDescent="0.35">
      <c r="A408" s="9">
        <f t="shared" si="12"/>
        <v>404</v>
      </c>
      <c r="B408" s="10" t="str">
        <f>IF($A408="", "", INDEX(Data!A:A,MATCH($A408,Data!$X:$X,1)))</f>
        <v>Martensen (2011)</v>
      </c>
      <c r="C408" s="11" t="str">
        <f>IF($A408="", "", INDEX(Data!B:B,MATCH($A408,Data!$X:$X,1)))</f>
        <v>The Danish cell project - Status and perspective of a smart grid demonstration</v>
      </c>
      <c r="D408" s="10">
        <f>IF($A408="", "", INDEX(Data!C:C,MATCH($A408,Data!$X:$X,1)))</f>
        <v>2011</v>
      </c>
      <c r="E408" s="11" t="str">
        <f>IF($A408="","",IF(INDEX(Data!D:D,MATCH($A408,Data!$X:$X,1))="","",INDEX(Data!D:D,MATCH($A408,Data!$X:$X,1))))</f>
        <v>There is a trend all over Europe towards power generation in the distribution network using wind, photo voltaic, and combined heat and power plants. The Danish power system can be considered a leader: al ready today more than 50% of the total production capacity consists of distributed generation, mainly wind and combined heat and power plants. As a con sequence of this development, it has become more difficult to predict and to control the total electricity generation. This article describes the Danish cell project, a new development for optimal management of distribution grids (cells) with large amount of distributed generation.</v>
      </c>
      <c r="F408" s="11" t="str">
        <f>IF($A408="","",IF(INDEX(Data!E:E,MATCH($A408,Data!$X:$X,1))="","",INDEX(Data!E:E,MATCH($A408,Data!$X:$X,1))))</f>
        <v/>
      </c>
      <c r="G408" s="36" t="str">
        <f t="shared" si="13"/>
        <v/>
      </c>
    </row>
    <row r="409" spans="1:7" ht="15.5" customHeight="1" x14ac:dyDescent="0.35">
      <c r="A409" s="9">
        <f t="shared" si="12"/>
        <v>405</v>
      </c>
      <c r="B409" s="10" t="str">
        <f>IF($A409="", "", INDEX(Data!A:A,MATCH($A409,Data!$X:$X,1)))</f>
        <v>Martensson (2007)</v>
      </c>
      <c r="C409" s="11" t="str">
        <f>IF($A409="", "", INDEX(Data!B:B,MATCH($A409,Data!$X:$X,1)))</f>
        <v>How to transform local energy systems towards bioenergy? Three strategy models for transformation</v>
      </c>
      <c r="D409" s="10">
        <f>IF($A409="", "", INDEX(Data!C:C,MATCH($A409,Data!$X:$X,1)))</f>
        <v>2007</v>
      </c>
      <c r="E409" s="11" t="str">
        <f>IF($A409="","",IF(INDEX(Data!D:D,MATCH($A409,Data!$X:$X,1))="","",INDEX(Data!D:D,MATCH($A409,Data!$X:$X,1))))</f>
        <v>During the last decades, the actors within the energy sector in Sweden-as well as in many other countries-have faced increasing demands to transform the energy system towards ecological sustainability. In Sweden these demands have led to numerous policies and economic incentives promoting the use of renewables (which in the Swedish discourse often also includes a connotation of "indigenous energy sources"), and especially the promotion of bioenergy. To be successful, however, these policies and economic incentives need to be interpreted and adapted to different local contexts and translated into actual transformation processes. In Sweden the municipal authorities have played an important role as interpreters of such institutional frameworks and implementers of local transformation processes. In this article, we re-construct three transformation processes implemented by local municipal authorities, chiselling out the different strategy models developed through them. We argue that such re-constructions help to make visible the different and complex interactions between national institutional frameworks and local contexts as well as interactions within such local contexts. We hope that the strategy models presented can contribute to the understanding of the different kinds of local actions that can foster a further implementation of bioenergy into the energy system. (C) 2007 Elsevier Ltd. All rights reserved.</v>
      </c>
      <c r="F409" s="11" t="str">
        <f>IF($A409="","",IF(INDEX(Data!E:E,MATCH($A409,Data!$X:$X,1))="","",INDEX(Data!E:E,MATCH($A409,Data!$X:$X,1))))</f>
        <v>&lt;Go to ISI&gt;://WOS:000251630100012</v>
      </c>
      <c r="G409" s="36" t="str">
        <f t="shared" si="13"/>
        <v>&lt;Go to ISI&gt;://WOS:000251630100012</v>
      </c>
    </row>
    <row r="410" spans="1:7" ht="15.5" customHeight="1" x14ac:dyDescent="0.35">
      <c r="A410" s="9">
        <f t="shared" si="12"/>
        <v>406</v>
      </c>
      <c r="B410" s="10" t="str">
        <f>IF($A410="", "", INDEX(Data!A:A,MATCH($A410,Data!$X:$X,1)))</f>
        <v>Martine (2016)</v>
      </c>
      <c r="C410" s="11" t="str">
        <f>IF($A410="", "", INDEX(Data!B:B,MATCH($A410,Data!$X:$X,1)))</f>
        <v>Impact of cyber-attacks on islanded microgrid operation</v>
      </c>
      <c r="D410" s="10">
        <f>IF($A410="", "", INDEX(Data!C:C,MATCH($A410,Data!$X:$X,1)))</f>
        <v>2016</v>
      </c>
      <c r="E410" s="11" t="str">
        <f>IF($A410="","",IF(INDEX(Data!D:D,MATCH($A410,Data!$X:$X,1))="","",INDEX(Data!D:D,MATCH($A410,Data!$X:$X,1))))</f>
        <v/>
      </c>
      <c r="F410" s="11" t="str">
        <f>IF($A410="","",IF(INDEX(Data!E:E,MATCH($A410,Data!$X:$X,1))="","",INDEX(Data!E:E,MATCH($A410,Data!$X:$X,1))))</f>
        <v/>
      </c>
      <c r="G410" s="36" t="str">
        <f t="shared" si="13"/>
        <v/>
      </c>
    </row>
    <row r="411" spans="1:7" ht="15.5" customHeight="1" x14ac:dyDescent="0.35">
      <c r="A411" s="9">
        <f t="shared" si="12"/>
        <v>407</v>
      </c>
      <c r="B411" s="10" t="str">
        <f>IF($A411="", "", INDEX(Data!A:A,MATCH($A411,Data!$X:$X,1)))</f>
        <v>Martinez-Pabon (2017)</v>
      </c>
      <c r="C411" s="11" t="str">
        <f>IF($A411="", "", INDEX(Data!B:B,MATCH($A411,Data!$X:$X,1)))</f>
        <v>Smart meter data analytics for optimal customer selection in demand response programs</v>
      </c>
      <c r="D411" s="10">
        <f>IF($A411="", "", INDEX(Data!C:C,MATCH($A411,Data!$X:$X,1)))</f>
        <v>2017</v>
      </c>
      <c r="E411" s="11" t="str">
        <f>IF($A411="","",IF(INDEX(Data!D:D,MATCH($A411,Data!$X:$X,1))="","",INDEX(Data!D:D,MATCH($A411,Data!$X:$X,1))))</f>
        <v>This paper describes a methodology to predict customers' eligibility to participate in Demand Response (DR) programs using real electricity data collected from customers over time by smart meters. These types of programs have been proposed to improve generation capacity as load demand increases and the two-way communications (between utilities and users) are enabled. Instead of installing new power plants in smart grids, utilities encourage users to shift their electricity consumption from peak hours to off-peak hours. The number of successfully recruited customers participating in demand response programs is usually low, and resources are wasted on recruitment efforts. The results of our research reflect that it is possible to predict with more than 90% accuracy which customers are good targets for DR program participation based on their consumption patterns and lifestyles. These data could ultimately improve the recruitment process for DR programs. [All rights reserved Elsevier].</v>
      </c>
      <c r="F411" s="11" t="str">
        <f>IF($A411="","",IF(INDEX(Data!E:E,MATCH($A411,Data!$X:$X,1))="","",INDEX(Data!E:E,MATCH($A411,Data!$X:$X,1))))</f>
        <v>http://dx.doi.org/10.1016/j.egypro.2016.12.128</v>
      </c>
      <c r="G411" s="36" t="str">
        <f t="shared" si="13"/>
        <v>http://dx.doi.org/10.1016/j.egypro.2016.12.128</v>
      </c>
    </row>
    <row r="412" spans="1:7" ht="15.5" customHeight="1" x14ac:dyDescent="0.35">
      <c r="A412" s="9">
        <f t="shared" si="12"/>
        <v>408</v>
      </c>
      <c r="B412" s="10" t="str">
        <f>IF($A412="", "", INDEX(Data!A:A,MATCH($A412,Data!$X:$X,1)))</f>
        <v>Masahiro (2012)</v>
      </c>
      <c r="C412" s="11" t="str">
        <f>IF($A412="", "", INDEX(Data!B:B,MATCH($A412,Data!$X:$X,1)))</f>
        <v>Risk-sensitive plan execution for connected sustainable home</v>
      </c>
      <c r="D412" s="10">
        <f>IF($A412="", "", INDEX(Data!C:C,MATCH($A412,Data!$X:$X,1)))</f>
        <v>2012</v>
      </c>
      <c r="E412" s="11" t="str">
        <f>IF($A412="","",IF(INDEX(Data!D:D,MATCH($A412,Data!$X:$X,1))="","",INDEX(Data!D:D,MATCH($A412,Data!$X:$X,1))))</f>
        <v/>
      </c>
      <c r="F412" s="11" t="str">
        <f>IF($A412="","",IF(INDEX(Data!E:E,MATCH($A412,Data!$X:$X,1))="","",INDEX(Data!E:E,MATCH($A412,Data!$X:$X,1))))</f>
        <v/>
      </c>
      <c r="G412" s="36" t="str">
        <f t="shared" si="13"/>
        <v/>
      </c>
    </row>
    <row r="413" spans="1:7" ht="15.5" customHeight="1" x14ac:dyDescent="0.35">
      <c r="A413" s="9">
        <f t="shared" si="12"/>
        <v>409</v>
      </c>
      <c r="B413" s="10" t="str">
        <f>IF($A413="", "", INDEX(Data!A:A,MATCH($A413,Data!$X:$X,1)))</f>
        <v>Masera (2018)</v>
      </c>
      <c r="C413" s="11" t="str">
        <f>IF($A413="", "", INDEX(Data!B:B,MATCH($A413,Data!$X:$X,1)))</f>
        <v>Smart (Electricity) Grids for Smart Cities: Assessing Roles and Societal Impacts</v>
      </c>
      <c r="D413" s="10">
        <f>IF($A413="", "", INDEX(Data!C:C,MATCH($A413,Data!$X:$X,1)))</f>
        <v>2018</v>
      </c>
      <c r="E413" s="11" t="str">
        <f>IF($A413="","",IF(INDEX(Data!D:D,MATCH($A413,Data!$X:$X,1))="","",INDEX(Data!D:D,MATCH($A413,Data!$X:$X,1))))</f>
        <v>Smart energy and electricity networks are a crucial component in building smart city architectures; their consistent and harmonized inclusion in the smart city design should be carefully considered through a detailed analysis of the impacts (environmental, energy, economic, societal) and the implementation of cost benefit analysis (CBA), not only in terms of managing the grid itself but also in a wider perspective that includes environmental, security, and social aspects. This paper first discusses the main impact that smart grid deployment has, in different respects, in smart cities and then presents a methodology for an extended CBA, able to go beyond the strictly financial aspects. It is based on previous developments at the European level. The methodology conceptually illustrated can naturally be extended to the assessment of proposals for the development of smart cities. 2018 IEEE.</v>
      </c>
      <c r="F413" s="11" t="str">
        <f>IF($A413="","",IF(INDEX(Data!E:E,MATCH($A413,Data!$X:$X,1))="","",INDEX(Data!E:E,MATCH($A413,Data!$X:$X,1))))</f>
        <v>http://dx.doi.org/10.1109/JPROC.2018.2812212</v>
      </c>
      <c r="G413" s="36" t="str">
        <f t="shared" si="13"/>
        <v>http://dx.doi.org/10.1109/JPROC.2018.2812212</v>
      </c>
    </row>
    <row r="414" spans="1:7" ht="15.5" customHeight="1" x14ac:dyDescent="0.35">
      <c r="A414" s="9">
        <f t="shared" si="12"/>
        <v>410</v>
      </c>
      <c r="B414" s="10" t="str">
        <f>IF($A414="", "", INDEX(Data!A:A,MATCH($A414,Data!$X:$X,1)))</f>
        <v>Masood (2014)</v>
      </c>
      <c r="C414" s="11" t="str">
        <f>IF($A414="", "", INDEX(Data!B:B,MATCH($A414,Data!$X:$X,1)))</f>
        <v>Fostering smart energy applications through advanced visual interfaces</v>
      </c>
      <c r="D414" s="10">
        <f>IF($A414="", "", INDEX(Data!C:C,MATCH($A414,Data!$X:$X,1)))</f>
        <v>2014</v>
      </c>
      <c r="E414" s="11" t="str">
        <f>IF($A414="","",IF(INDEX(Data!D:D,MATCH($A414,Data!$X:$X,1))="","",INDEX(Data!D:D,MATCH($A414,Data!$X:$X,1))))</f>
        <v/>
      </c>
      <c r="F414" s="11" t="str">
        <f>IF($A414="","",IF(INDEX(Data!E:E,MATCH($A414,Data!$X:$X,1))="","",INDEX(Data!E:E,MATCH($A414,Data!$X:$X,1))))</f>
        <v/>
      </c>
      <c r="G414" s="36" t="str">
        <f t="shared" si="13"/>
        <v/>
      </c>
    </row>
    <row r="415" spans="1:7" ht="15.5" customHeight="1" x14ac:dyDescent="0.35">
      <c r="A415" s="9">
        <f t="shared" si="12"/>
        <v>411</v>
      </c>
      <c r="B415" s="10" t="str">
        <f>IF($A415="", "", INDEX(Data!A:A,MATCH($A415,Data!$X:$X,1)))</f>
        <v>Mathieu (2014)</v>
      </c>
      <c r="C415" s="11" t="str">
        <f>IF($A415="", "", INDEX(Data!B:B,MATCH($A415,Data!$X:$X,1)))</f>
        <v>Energy demand forecasting: industry practices and challenges</v>
      </c>
      <c r="D415" s="10">
        <f>IF($A415="", "", INDEX(Data!C:C,MATCH($A415,Data!$X:$X,1)))</f>
        <v>2014</v>
      </c>
      <c r="E415" s="11" t="str">
        <f>IF($A415="","",IF(INDEX(Data!D:D,MATCH($A415,Data!$X:$X,1))="","",INDEX(Data!D:D,MATCH($A415,Data!$X:$X,1))))</f>
        <v/>
      </c>
      <c r="F415" s="11" t="str">
        <f>IF($A415="","",IF(INDEX(Data!E:E,MATCH($A415,Data!$X:$X,1))="","",INDEX(Data!E:E,MATCH($A415,Data!$X:$X,1))))</f>
        <v/>
      </c>
      <c r="G415" s="36" t="str">
        <f t="shared" si="13"/>
        <v/>
      </c>
    </row>
    <row r="416" spans="1:7" ht="15.5" customHeight="1" x14ac:dyDescent="0.35">
      <c r="A416" s="9">
        <f t="shared" si="12"/>
        <v>412</v>
      </c>
      <c r="B416" s="10" t="str">
        <f>IF($A416="", "", INDEX(Data!A:A,MATCH($A416,Data!$X:$X,1)))</f>
        <v>Maza-Ortega (2017)</v>
      </c>
      <c r="C416" s="11" t="str">
        <f>IF($A416="", "", INDEX(Data!B:B,MATCH($A416,Data!$X:$X,1)))</f>
        <v>Overview of power electronics technology and applications in power generation transmission and distribution</v>
      </c>
      <c r="D416" s="10">
        <f>IF($A416="", "", INDEX(Data!C:C,MATCH($A416,Data!$X:$X,1)))</f>
        <v>2017</v>
      </c>
      <c r="E416" s="11" t="str">
        <f>IF($A416="","",IF(INDEX(Data!D:D,MATCH($A416,Data!$X:$X,1))="","",INDEX(Data!D:D,MATCH($A416,Data!$X:$X,1))))</f>
        <v>The main objective of this paper is three-fold. First, to provide an overview of the current status of the power electronics technology, one of the key actors in the upcoming smart grid paradigm enabling maximum power throughputs and near-instantaneous control of voltages and currents in all links of the power system chain. Second, to provide a bridge between the power systems and the power electronic communities, in terms of their differing appreciation of how these devices perform when connected to the power grid. Third, to discuss on the role that the power electronics technology will play in supporting the aims and objectives of future decarbonized power systems. This paper merges the equipment, control techniques and methods used in flexible alternating current transmission systems (FACTS) and high voltage direct transmission (HVDC) equipment to enable a single, coherent approach to address a specific power system problem, using best of breed solutions bearing in mind technical, economic and environmental issues. 2017, The Author(s).</v>
      </c>
      <c r="F416" s="11" t="str">
        <f>IF($A416="","",IF(INDEX(Data!E:E,MATCH($A416,Data!$X:$X,1))="","",INDEX(Data!E:E,MATCH($A416,Data!$X:$X,1))))</f>
        <v>http://dx.doi.org/10.1007/s40565-017-0308-x</v>
      </c>
      <c r="G416" s="36" t="str">
        <f t="shared" si="13"/>
        <v>http://dx.doi.org/10.1007/s40565-017-0308-x</v>
      </c>
    </row>
    <row r="417" spans="1:7" ht="15.5" customHeight="1" x14ac:dyDescent="0.35">
      <c r="A417" s="9">
        <f t="shared" si="12"/>
        <v>413</v>
      </c>
      <c r="B417" s="10" t="str">
        <f>IF($A417="", "", INDEX(Data!A:A,MATCH($A417,Data!$X:$X,1)))</f>
        <v>McArthur (2007)</v>
      </c>
      <c r="C417" s="11" t="str">
        <f>IF($A417="", "", INDEX(Data!B:B,MATCH($A417,Data!$X:$X,1)))</f>
        <v>Multi-agent systems for power engineering applications-part II: technologies, standards, and tools for building multi-agent systems</v>
      </c>
      <c r="D417" s="10">
        <f>IF($A417="", "", INDEX(Data!C:C,MATCH($A417,Data!$X:$X,1)))</f>
        <v>2007</v>
      </c>
      <c r="E417" s="11" t="str">
        <f>IF($A417="","",IF(INDEX(Data!D:D,MATCH($A417,Data!$X:$X,1))="","",INDEX(Data!D:D,MATCH($A417,Data!$X:$X,1))))</f>
        <v>This is the second part of a two-part paper that has arisen from the work of the IEEE Power Engineering Society's Multi-Agent Systems (MAS) Working Group. Part I of this paper examined the potential value of MAS technology to the power industry, described fundamental concepts and approaches within the field of multi-agent systems that are appropriate to power engineering applications, and presented a comprehensive review of the power engineering applications for which MAS are being investigated. It also defined the technical issues which must be addressed in order to accelerate and facilitate the uptake of the technology within the power and energy sector. Part II of this paper explores the decisions inherent in engineering multi-agent systems for applications in the power and energy sector and offers guidance and recommendations on how MAS can be designed and implemented. Given the significant and growing interest in this field, it is imperative that the power engineering community considers the standards, tools, supporting technologies, and design methodologies available to those wishing to implement a MAS solution for a power engineering problem. This paper describes the various options available and makes recommendations on best practice. It also describes the problem of interoperability between different multi-agent systems and proposes how this may be tackled.</v>
      </c>
      <c r="F417" s="11" t="str">
        <f>IF($A417="","",IF(INDEX(Data!E:E,MATCH($A417,Data!$X:$X,1))="","",INDEX(Data!E:E,MATCH($A417,Data!$X:$X,1))))</f>
        <v>http://dx.doi.org/10.1109/TPWRS.2007.908472</v>
      </c>
      <c r="G417" s="36" t="str">
        <f t="shared" si="13"/>
        <v>http://dx.doi.org/10.1109/TPWRS.2007.908472</v>
      </c>
    </row>
    <row r="418" spans="1:7" ht="15.5" customHeight="1" x14ac:dyDescent="0.35">
      <c r="A418" s="9">
        <f t="shared" si="12"/>
        <v>414</v>
      </c>
      <c r="B418" s="10" t="str">
        <f>IF($A418="", "", INDEX(Data!A:A,MATCH($A418,Data!$X:$X,1)))</f>
        <v>McKerracher (2013)</v>
      </c>
      <c r="C418" s="11" t="str">
        <f>IF($A418="", "", INDEX(Data!B:B,MATCH($A418,Data!$X:$X,1)))</f>
        <v>Energy consumption feedback in perspective: integrating Australian data to meta-analyses on in-home displays</v>
      </c>
      <c r="D418" s="10">
        <f>IF($A418="", "", INDEX(Data!C:C,MATCH($A418,Data!$X:$X,1)))</f>
        <v>2013</v>
      </c>
      <c r="E418" s="11" t="str">
        <f>IF($A418="","",IF(INDEX(Data!D:D,MATCH($A418,Data!$X:$X,1))="","",INDEX(Data!D:D,MATCH($A418,Data!$X:$X,1))))</f>
        <v>Providing homeowners with real-time feedback on their electricity consumption through a dedicated display device has been shown to reduce consumption by approximately 6-10 %. However, recent advances in smart grid technology have enabled larger sample sizes and more representative sample selection and recruitment methods for display trials. By analyzing these factors using data from current studies, this paper argues that a realistic, large-scale conservation effect from feedback is in the range of 3-5 %. Subsequent analysis shows that providing real-time feedback may not be a cost effective strategy for reducing carbon emissions in Australia, but that it may enable additional benefits such as customer retention and peak-load shift.[PUBLICATION ABSTRACT]</v>
      </c>
      <c r="F418" s="11" t="str">
        <f>IF($A418="","",IF(INDEX(Data!E:E,MATCH($A418,Data!$X:$X,1))="","",INDEX(Data!E:E,MATCH($A418,Data!$X:$X,1))))</f>
        <v>https://search.proquest.com/docview/1327408918?accountid=14511 https://ucl-new-primo.hosted.exlibrisgroup.com/openurl/UCL/UCL_VU2?url_ver=Z39.88-2004&amp;rft_val_fmt=info:ofi/fmt:kev:mtx:journal&amp;genre=article&amp;sid=ProQ:ProQ%3Aabiglobal&amp;atitle=Energy+consumption+feedback+in+perspective%3A+integrating+Australian+data+to+meta-analyses+on+in-home+displays&amp;title=Energy+Efficiency&amp;issn=1570646X&amp;date=2013-05-01&amp;volume=6&amp;issue=2&amp;spage=387&amp;au=Mckerracher%2C+Colin%3BTorriti%2C+Jacopo&amp;isbn=&amp;jtitle=Energy+Effic</v>
      </c>
      <c r="G418" s="36" t="e">
        <f t="shared" si="13"/>
        <v>#VALUE!</v>
      </c>
    </row>
    <row r="419" spans="1:7" ht="15.5" customHeight="1" x14ac:dyDescent="0.35">
      <c r="A419" s="9">
        <f t="shared" si="12"/>
        <v>415</v>
      </c>
      <c r="B419" s="10" t="str">
        <f>IF($A419="", "", INDEX(Data!A:A,MATCH($A419,Data!$X:$X,1)))</f>
        <v>Mehrizi-Sani (2012)</v>
      </c>
      <c r="C419" s="11" t="str">
        <f>IF($A419="", "", INDEX(Data!B:B,MATCH($A419,Data!$X:$X,1)))</f>
        <v>Constrained potential function - Based control of microgrids for improved dynamic performance</v>
      </c>
      <c r="D419" s="10">
        <f>IF($A419="", "", INDEX(Data!C:C,MATCH($A419,Data!$X:$X,1)))</f>
        <v>2012</v>
      </c>
      <c r="E419" s="11" t="str">
        <f>IF($A419="","",IF(INDEX(Data!D:D,MATCH($A419,Data!$X:$X,1))="","",INDEX(Data!D:D,MATCH($A419,Data!$X:$X,1))))</f>
        <v>In the context of the smart grid, this paper focuses on control and management strategies for integration of distributed energy resources in the power system. This work conceptualizes a hierarchical framework for the control of microgrids - the building blocks of the smart grid - and develops the notion of potential functions for the secondary controller for devising intermediate set points to ensure feasibility of operation. A potential function is defined for each controllable unit of the microgrid such that minimizing the potential function corresponds to achieving the control goal. The set points are dynamically updated using communication within the microgrid. This strategy is generalized to include both local and system-wide constraints. Case studies are presented that show effectiveness of the proposed approach in stabilizing a microgrid in response to disturbances such as load change, line outage, and generator malfunctioning. 2010-2012 IEEE.</v>
      </c>
      <c r="F419" s="11" t="str">
        <f>IF($A419="","",IF(INDEX(Data!E:E,MATCH($A419,Data!$X:$X,1))="","",INDEX(Data!E:E,MATCH($A419,Data!$X:$X,1))))</f>
        <v>http://dx.doi.org/10.1109/TSG.2012.2197424</v>
      </c>
      <c r="G419" s="36" t="str">
        <f t="shared" si="13"/>
        <v>http://dx.doi.org/10.1109/TSG.2012.2197424</v>
      </c>
    </row>
    <row r="420" spans="1:7" ht="15.5" customHeight="1" x14ac:dyDescent="0.35">
      <c r="A420" s="9">
        <f t="shared" si="12"/>
        <v>416</v>
      </c>
      <c r="B420" s="10" t="str">
        <f>IF($A420="", "", INDEX(Data!A:A,MATCH($A420,Data!$X:$X,1)))</f>
        <v>Meisel (2018)</v>
      </c>
      <c r="C420" s="11" t="str">
        <f>IF($A420="", "", INDEX(Data!B:B,MATCH($A420,Data!$X:$X,1)))</f>
        <v>Demonstration of new sensor and actuator equipment for distributed grids</v>
      </c>
      <c r="D420" s="10">
        <f>IF($A420="", "", INDEX(Data!C:C,MATCH($A420,Data!$X:$X,1)))</f>
        <v>2018</v>
      </c>
      <c r="E420" s="11" t="str">
        <f>IF($A420="","",IF(INDEX(Data!D:D,MATCH($A420,Data!$X:$X,1))="","",INDEX(Data!D:D,MATCH($A420,Data!$X:$X,1))))</f>
        <v>Changes in the energy domain have created a high demand for new equipment and strategies to face its new challenges. To this end, stronger coordination between producers and consumers, as well as distributed control gain importance. This demonstration intends to show how developments from the project iniGrid can contribute towards this goal, by utilizing newly developed smart breakers to meet grid sided usage restrictions. The described demonstration system allows energy consumers more control over their usage and provides aggregators and energy suppliers as well as distribution system operators with additional means to improve grid stability and ways to counteract imminent catastrophic failures.</v>
      </c>
      <c r="F420" s="11" t="str">
        <f>IF($A420="","",IF(INDEX(Data!E:E,MATCH($A420,Data!$X:$X,1))="","",INDEX(Data!E:E,MATCH($A420,Data!$X:$X,1))))</f>
        <v>http://dx.doi.org/10.1007/s00450-017-0377-0</v>
      </c>
      <c r="G420" s="36" t="str">
        <f t="shared" si="13"/>
        <v>http://dx.doi.org/10.1007/s00450-017-0377-0</v>
      </c>
    </row>
    <row r="421" spans="1:7" ht="15.5" customHeight="1" x14ac:dyDescent="0.35">
      <c r="A421" s="9">
        <f t="shared" si="12"/>
        <v>417</v>
      </c>
      <c r="B421" s="10" t="str">
        <f>IF($A421="", "", INDEX(Data!A:A,MATCH($A421,Data!$X:$X,1)))</f>
        <v>Melville (2018)</v>
      </c>
      <c r="C421" s="11" t="str">
        <f>IF($A421="", "", INDEX(Data!B:B,MATCH($A421,Data!$X:$X,1)))</f>
        <v>Equality in local energy commons. A UK case study of community and municipal energy</v>
      </c>
      <c r="D421" s="10">
        <f>IF($A421="", "", INDEX(Data!C:C,MATCH($A421,Data!$X:$X,1)))</f>
        <v>2018</v>
      </c>
      <c r="E421" s="11" t="str">
        <f>IF($A421="","",IF(INDEX(Data!D:D,MATCH($A421,Data!$X:$X,1))="","",INDEX(Data!D:D,MATCH($A421,Data!$X:$X,1))))</f>
        <v>This paper considers the intersection of institutional mechanisms for creating and maintaining commons with mechanisms that increase or decrease inequalities in wealth, power and dignity. This is explored in the context of the development of local energy systems, based on a case study in a UK city. It explores different conceptions of fairness and equality among those working towards a local sustainable energy transition, and how this affects the way that inequality manifests, is perpetuated, and is challenged. The paper explores the inclusion and exclusion of participants in the community energy sector, which has been criticised for being mainly white, middle class and male; the distribution of financial benefit from renewable energy through community investment or municipal ownership; and the focus on people in fuel poverty relative to people who overconsume energy. It concludes that although a commons approach to local energy can risk exacerbating inequalities, it also provides opportunities for increasing equality, of wealth, power and individual dignity. These require commitment, and need to be designed into evolving local institutions.</v>
      </c>
      <c r="F421" s="11" t="str">
        <f>IF($A421="","",IF(INDEX(Data!E:E,MATCH($A421,Data!$X:$X,1))="","",INDEX(Data!E:E,MATCH($A421,Data!$X:$X,1))))</f>
        <v>https://www.scopus.com/inward/record.uri?eid=2-s2.0-85051331850&amp;doi=10.1423%2f90582&amp;partnerID=40&amp;md5=d76a414b145f1ed0314e47137cca7118</v>
      </c>
      <c r="G421" s="36" t="str">
        <f t="shared" si="13"/>
        <v>https://www.scopus.com/inward/record.uri?eid=2-s2.0-85051331850&amp;doi=10.1423%2f90582&amp;partnerID=40&amp;md5=d76a414b145f1ed0314e47137cca7118</v>
      </c>
    </row>
    <row r="422" spans="1:7" ht="15.5" customHeight="1" x14ac:dyDescent="0.35">
      <c r="A422" s="9">
        <f t="shared" si="12"/>
        <v>418</v>
      </c>
      <c r="B422" s="10" t="str">
        <f>IF($A422="", "", INDEX(Data!A:A,MATCH($A422,Data!$X:$X,1)))</f>
        <v>Menon (2013)</v>
      </c>
      <c r="C422" s="11" t="str">
        <f>IF($A422="", "", INDEX(Data!B:B,MATCH($A422,Data!$X:$X,1)))</f>
        <v>Study of optimal design of polygeneration systems in optimal control strategies</v>
      </c>
      <c r="D422" s="10">
        <f>IF($A422="", "", INDEX(Data!C:C,MATCH($A422,Data!$X:$X,1)))</f>
        <v>2013</v>
      </c>
      <c r="E422" s="11" t="str">
        <f>IF($A422="","",IF(INDEX(Data!D:D,MATCH($A422,Data!$X:$X,1))="","",INDEX(Data!D:D,MATCH($A422,Data!$X:$X,1))))</f>
        <v>The concept of smart grids being developed involves interdependence between the electrical, thermal and material flows. Control strategies are required for the optimal operation of these modern grids. This paper studies the optimal design of multi-node microgrids integrating heat pumps and cogeneration units considering optimal predictive control strategies. A few case studies have been implemented to demonstrate the interest of the optimal design strategies at various levels of the modern grids: at local level, multiple building level and at the grid level. This has been further elaborated by studying the influence of electrical pricing and electrical grid constraints. 2013 Elsevier Ltd.</v>
      </c>
      <c r="F422" s="11" t="str">
        <f>IF($A422="","",IF(INDEX(Data!E:E,MATCH($A422,Data!$X:$X,1))="","",INDEX(Data!E:E,MATCH($A422,Data!$X:$X,1))))</f>
        <v>http://dx.doi.org/10.1016/j.energy.2013.03.070</v>
      </c>
      <c r="G422" s="36" t="str">
        <f t="shared" si="13"/>
        <v>http://dx.doi.org/10.1016/j.energy.2013.03.070</v>
      </c>
    </row>
    <row r="423" spans="1:7" ht="15.5" customHeight="1" x14ac:dyDescent="0.35">
      <c r="A423" s="9">
        <f t="shared" si="12"/>
        <v>419</v>
      </c>
      <c r="B423" s="10" t="str">
        <f>IF($A423="", "", INDEX(Data!A:A,MATCH($A423,Data!$X:$X,1)))</f>
        <v>Merkert (2019)</v>
      </c>
      <c r="C423" s="11" t="str">
        <f>IF($A423="", "", INDEX(Data!B:B,MATCH($A423,Data!$X:$X,1)))</f>
        <v>Optimal scheduling of combined heat and power generation units using the thermal inertia of the connected district heating grid as energy storage</v>
      </c>
      <c r="D423" s="10">
        <f>IF($A423="", "", INDEX(Data!C:C,MATCH($A423,Data!$X:$X,1)))</f>
        <v>2019</v>
      </c>
      <c r="E423" s="11" t="str">
        <f>IF($A423="","",IF(INDEX(Data!D:D,MATCH($A423,Data!$X:$X,1))="","",INDEX(Data!D:D,MATCH($A423,Data!$X:$X,1))))</f>
        <v>A better integration across sectors is an essential element of 4th generation district heating and smart energy systems allowing to react to volatile renewable energy generation. This sector coupling enables to use more cost-efficient storage as storage prices differ for different forms of energy. Thermal energy for example can be stored in comparably cheap storage tanks. Besides such dedicated storage, the thermal inertia of a heating grid can be used as thermal storage as well. In this paper, a classic unit commitment optimization for scheduling of combined heat and power units not considering grid dynamics is extended to cover thermal dynamics of heating grids. First an outer approximation of the grid storage capabilities is developed. Second, a very efficient formulation for the storage dynamics of a heating grid is introduced and its capabilities are shown in a motivating case study. In this study additional savings of several thousand Euros per day are achieved using the thermal inertia of a heating grid as storage. © 2019 by the authors.</v>
      </c>
      <c r="F423" s="11" t="str">
        <f>IF($A423="","",IF(INDEX(Data!E:E,MATCH($A423,Data!$X:$X,1))="","",INDEX(Data!E:E,MATCH($A423,Data!$X:$X,1))))</f>
        <v>https://www.scopus.com/inward/record.uri?eid=2-s2.0-85060551775&amp;doi=10.3390%2fen12020266&amp;partnerID=40&amp;md5=33eb71b6f716b1c38974565942fdd789</v>
      </c>
      <c r="G423" s="36" t="str">
        <f t="shared" si="13"/>
        <v>https://www.scopus.com/inward/record.uri?eid=2-s2.0-85060551775&amp;doi=10.3390%2fen12020266&amp;partnerID=40&amp;md5=33eb71b6f716b1c38974565942fdd789</v>
      </c>
    </row>
    <row r="424" spans="1:7" ht="15.5" customHeight="1" x14ac:dyDescent="0.35">
      <c r="A424" s="9">
        <f t="shared" si="12"/>
        <v>420</v>
      </c>
      <c r="B424" s="10" t="str">
        <f>IF($A424="", "", INDEX(Data!A:A,MATCH($A424,Data!$X:$X,1)))</f>
        <v>Meyer (2014)</v>
      </c>
      <c r="C424" s="11" t="str">
        <f>IF($A424="", "", INDEX(Data!B:B,MATCH($A424,Data!$X:$X,1)))</f>
        <v>Barriers and potential solutions for energy renovation of buildings in Denmark</v>
      </c>
      <c r="D424" s="10">
        <f>IF($A424="", "", INDEX(Data!C:C,MATCH($A424,Data!$X:$X,1)))</f>
        <v>2014</v>
      </c>
      <c r="E424" s="11" t="str">
        <f>IF($A424="","",IF(INDEX(Data!D:D,MATCH($A424,Data!$X:$X,1))="","",INDEX(Data!D:D,MATCH($A424,Data!$X:$X,1))))</f>
        <v>Buildings account for a substantial part of the total energy consumption. In Denmark this number is about 40% and this is approximately the same in most industrial countries. On this background there is an urgent need to develop strategies for reducing the energy demand in the building sector. Renovation of existing buildings must have high priority as houses often last for 50 to 100 years, while the time perspective for the desired transformation to low-energy houses is less than 30 years in order to mitigate global warming and avoid irreversible tipping-points. The only sustainable energy supply in the perspective of centuries is renewable energy provided by the sun and exploited in the form of solar heat, solar electricity (PVs), wind power, hydro power, wave power, and some types of biomass etc. A future dominating role of intermittent renewable sources requires new integrated systems thinking on both the supply and demand side for heat, electricity and transport. Implementing such Smart Energy Systems requires integrated strategic energy planning on the national and local level. With the fundamental changes in the energy supply technologies expected during the coming years, it is important to synchronize investments in energy conservation measures with investments in the supply side, in order to avoid overinvestment in supply systems and thus to minimize the total costs of the transformation to Smart Energy Systems. This paper highlights some of the most important barriers for renovation of existing buildings in Denmark and points to policies for overcoming these barriers. Some of the policies have been presented in the reports of a recent Danish research project (CEESA). © 2014, Aalborg University press. All rights reserved.</v>
      </c>
      <c r="F424" s="11" t="str">
        <f>IF($A424="","",IF(INDEX(Data!E:E,MATCH($A424,Data!$X:$X,1))="","",INDEX(Data!E:E,MATCH($A424,Data!$X:$X,1))))</f>
        <v>https://www.scopus.com/inward/record.uri?eid=2-s2.0-84994386037&amp;doi=10.5278%2fijsepm.2014.1.5&amp;partnerID=40&amp;md5=f2a687d301f73e320ea9b8430600831c</v>
      </c>
      <c r="G424" s="36" t="str">
        <f t="shared" si="13"/>
        <v>https://www.scopus.com/inward/record.uri?eid=2-s2.0-84994386037&amp;doi=10.5278%2fijsepm.2014.1.5&amp;partnerID=40&amp;md5=f2a687d301f73e320ea9b8430600831c</v>
      </c>
    </row>
    <row r="425" spans="1:7" ht="15.5" customHeight="1" x14ac:dyDescent="0.35">
      <c r="A425" s="9">
        <f t="shared" si="12"/>
        <v>421</v>
      </c>
      <c r="B425" s="10" t="str">
        <f>IF($A425="", "", INDEX(Data!A:A,MATCH($A425,Data!$X:$X,1)))</f>
        <v>Milchram (2018)</v>
      </c>
      <c r="C425" s="11" t="str">
        <f>IF($A425="", "", INDEX(Data!B:B,MATCH($A425,Data!$X:$X,1)))</f>
        <v>Energy Justice and Smart Grid Systems: Evidence from the Netherlands and the United Kingdom</v>
      </c>
      <c r="D425" s="10">
        <f>IF($A425="", "", INDEX(Data!C:C,MATCH($A425,Data!$X:$X,1)))</f>
        <v>2018</v>
      </c>
      <c r="E425" s="11" t="str">
        <f>IF($A425="","",IF(INDEX(Data!D:D,MATCH($A425,Data!$X:$X,1))="","",INDEX(Data!D:D,MATCH($A425,Data!$X:$X,1))))</f>
        <v>Smart grid systems are considered as key enablers in the transition to more sustainable energy systems. However, debates reflect concerns that they affect social and moral values such as privacy and justice. The energy justice framework has been proposed as a lens to evaluate social and moral aspects of changes in energy systems. This paper seeks to investigate this proposition for smart grid systems by exploring the public debates in the Netherlands and the United Kingdom. Findings show that smart grids have the potential to effectively address justice issues, for example by facilitating small-scale electricity generation and transparent and reliable billing. It is a matter of debate, however, whether current smart grid designs contribute to cost and energy savings, advance a more equitable and democratic energy system, or reinforce distributive and procedural injustices. The increased use of information and communication technology raises value conflicts on privacy and cyber security, which are related to energy justice. This research contributes by conceptualizing energy justice in the context of smart grids for the first time. The energy justice framework is broadened by including values and value conflicts that pertain directly to the increased use of information and communication technology. For policy makers and designers of smart grids, the paper provides guidance for considering interconnected social and moral values in the design of policies and smart grid technologies. 2018 The Authors</v>
      </c>
      <c r="F425" s="11" t="str">
        <f>IF($A425="","",IF(INDEX(Data!E:E,MATCH($A425,Data!$X:$X,1))="","",INDEX(Data!E:E,MATCH($A425,Data!$X:$X,1))))</f>
        <v>http://dx.doi.org/10.1016/j.apenergy.2018.08.053</v>
      </c>
      <c r="G425" s="36" t="str">
        <f t="shared" si="13"/>
        <v>http://dx.doi.org/10.1016/j.apenergy.2018.08.053</v>
      </c>
    </row>
    <row r="426" spans="1:7" ht="15.5" customHeight="1" x14ac:dyDescent="0.35">
      <c r="A426" s="9">
        <f t="shared" si="12"/>
        <v>422</v>
      </c>
      <c r="B426" s="10" t="str">
        <f>IF($A426="", "", INDEX(Data!A:A,MATCH($A426,Data!$X:$X,1)))</f>
        <v>Min (2018)</v>
      </c>
      <c r="C426" s="11" t="str">
        <f>IF($A426="", "", INDEX(Data!B:B,MATCH($A426,Data!$X:$X,1)))</f>
        <v>Smart home: architecture, technologies and systems</v>
      </c>
      <c r="D426" s="10">
        <f>IF($A426="", "", INDEX(Data!C:C,MATCH($A426,Data!$X:$X,1)))</f>
        <v>2018</v>
      </c>
      <c r="E426" s="11" t="str">
        <f>IF($A426="","",IF(INDEX(Data!D:D,MATCH($A426,Data!$X:$X,1))="","",INDEX(Data!D:D,MATCH($A426,Data!$X:$X,1))))</f>
        <v>The smart home service is a key part of the smart grid consumption. It is a real-time interactive response between the power grid and users, and enhances the comprehensive service capability of the power grid, also realizes the intelligent and interactive use of electricity, further improves the operation mode of the power grid and the users' Use patterns to improve end-user energy efficiency. The smart home is a residential-based platform that uses IoT, computer technology, control technology, image display technology and communication technology to connect various facilities through the network to meet the automation requirements of the entire system and provide more convenient control and management. This paper analyzes the characteristics of smart home, gives the smart home composition and the application of key equipment; and smart home key technologies to illustrate the design of smart home electricity service system and related communication systems. [All rights reserved Elsevier].</v>
      </c>
      <c r="F426" s="11" t="str">
        <f>IF($A426="","",IF(INDEX(Data!E:E,MATCH($A426,Data!$X:$X,1))="","",INDEX(Data!E:E,MATCH($A426,Data!$X:$X,1))))</f>
        <v>http://dx.doi.org/10.1016/j.procs.2018.04.219</v>
      </c>
      <c r="G426" s="36" t="str">
        <f t="shared" si="13"/>
        <v>http://dx.doi.org/10.1016/j.procs.2018.04.219</v>
      </c>
    </row>
    <row r="427" spans="1:7" ht="15.5" customHeight="1" x14ac:dyDescent="0.35">
      <c r="A427" s="9">
        <f t="shared" si="12"/>
        <v>423</v>
      </c>
      <c r="B427" s="10" t="str">
        <f>IF($A427="", "", INDEX(Data!A:A,MATCH($A427,Data!$X:$X,1)))</f>
        <v>Ming (2017)</v>
      </c>
      <c r="C427" s="11" t="str">
        <f>IF($A427="", "", INDEX(Data!B:B,MATCH($A427,Data!$X:$X,1)))</f>
        <v>Secure Data Provenance in Home Energy Monitoring Networks</v>
      </c>
      <c r="D427" s="10">
        <f>IF($A427="", "", INDEX(Data!C:C,MATCH($A427,Data!$X:$X,1)))</f>
        <v>2017</v>
      </c>
      <c r="E427" s="11" t="str">
        <f>IF($A427="","",IF(INDEX(Data!D:D,MATCH($A427,Data!$X:$X,1))="","",INDEX(Data!D:D,MATCH($A427,Data!$X:$X,1))))</f>
        <v/>
      </c>
      <c r="F427" s="11" t="str">
        <f>IF($A427="","",IF(INDEX(Data!E:E,MATCH($A427,Data!$X:$X,1))="","",INDEX(Data!E:E,MATCH($A427,Data!$X:$X,1))))</f>
        <v/>
      </c>
      <c r="G427" s="36" t="str">
        <f t="shared" si="13"/>
        <v/>
      </c>
    </row>
    <row r="428" spans="1:7" ht="15.5" customHeight="1" x14ac:dyDescent="0.35">
      <c r="A428" s="9">
        <f t="shared" si="12"/>
        <v>424</v>
      </c>
      <c r="B428" s="10" t="str">
        <f>IF($A428="", "", INDEX(Data!A:A,MATCH($A428,Data!$X:$X,1)))</f>
        <v>Miranda (2017)</v>
      </c>
      <c r="C428" s="11" t="str">
        <f>IF($A428="", "", INDEX(Data!B:B,MATCH($A428,Data!$X:$X,1)))</f>
        <v>Successful large-scale renewables integration in Portugal: technology and intelligent tools</v>
      </c>
      <c r="D428" s="10">
        <f>IF($A428="", "", INDEX(Data!C:C,MATCH($A428,Data!$X:$X,1)))</f>
        <v>2017</v>
      </c>
      <c r="E428" s="11" t="str">
        <f>IF($A428="","",IF(INDEX(Data!D:D,MATCH($A428,Data!$X:$X,1))="","",INDEX(Data!D:D,MATCH($A428,Data!$X:$X,1))))</f>
        <v>Portugal is seen worldwide as a case of success in the large-scale integration of renewables in its power system, especially for wind power. Consistent policies and sound management decisions are fundamental, but a sustainable process is not possible without the development of endogenous knowledge. This paper summarizes a set of models, both applied by the industry and representing actual technologic advancement, denoting the context of research and innovation in the country that helps to explain such success. Novelties arise in reliability assessment for systems with renewables, active and reactive power control, integration of wind farms, storage, electric vehicle integration, wind and solar power forecasting and distribution operation and state estimation taking advantage of smart grid structures. In all cases, one relevant trait is evident: the pervasive use of computational intelligence tools.</v>
      </c>
      <c r="F428" s="11" t="str">
        <f>IF($A428="","",IF(INDEX(Data!E:E,MATCH($A428,Data!$X:$X,1))="","",INDEX(Data!E:E,MATCH($A428,Data!$X:$X,1))))</f>
        <v>http://dx.doi.org/10.17775/CSEEJPES.2017.0003</v>
      </c>
      <c r="G428" s="36" t="str">
        <f t="shared" si="13"/>
        <v>http://dx.doi.org/10.17775/CSEEJPES.2017.0003</v>
      </c>
    </row>
    <row r="429" spans="1:7" ht="15.5" customHeight="1" x14ac:dyDescent="0.35">
      <c r="A429" s="9">
        <f t="shared" si="12"/>
        <v>425</v>
      </c>
      <c r="B429" s="10" t="str">
        <f>IF($A429="", "", INDEX(Data!A:A,MATCH($A429,Data!$X:$X,1)))</f>
        <v>Mohammad (2016)</v>
      </c>
      <c r="C429" s="11" t="str">
        <f>IF($A429="", "", INDEX(Data!B:B,MATCH($A429,Data!$X:$X,1)))</f>
        <v>Online microgrid energy generation scheduling revisited: the benefits of randomization and interval prediction</v>
      </c>
      <c r="D429" s="10">
        <f>IF($A429="", "", INDEX(Data!C:C,MATCH($A429,Data!$X:$X,1)))</f>
        <v>2016</v>
      </c>
      <c r="E429" s="11" t="str">
        <f>IF($A429="","",IF(INDEX(Data!D:D,MATCH($A429,Data!$X:$X,1))="","",INDEX(Data!D:D,MATCH($A429,Data!$X:$X,1))))</f>
        <v/>
      </c>
      <c r="F429" s="11" t="str">
        <f>IF($A429="","",IF(INDEX(Data!E:E,MATCH($A429,Data!$X:$X,1))="","",INDEX(Data!E:E,MATCH($A429,Data!$X:$X,1))))</f>
        <v/>
      </c>
      <c r="G429" s="36" t="str">
        <f t="shared" si="13"/>
        <v/>
      </c>
    </row>
    <row r="430" spans="1:7" ht="15.5" customHeight="1" x14ac:dyDescent="0.35">
      <c r="A430" s="9">
        <f t="shared" si="12"/>
        <v>426</v>
      </c>
      <c r="B430" s="10" t="str">
        <f>IF($A430="", "", INDEX(Data!A:A,MATCH($A430,Data!$X:$X,1)))</f>
        <v>Mohammadi (2018)</v>
      </c>
      <c r="C430" s="11" t="str">
        <f>IF($A430="", "", INDEX(Data!B:B,MATCH($A430,Data!$X:$X,1)))</f>
        <v>An introduction to smart energy systems and definition of smart energy hubs</v>
      </c>
      <c r="D430" s="10">
        <f>IF($A430="", "", INDEX(Data!C:C,MATCH($A430,Data!$X:$X,1)))</f>
        <v>2018</v>
      </c>
      <c r="E430" s="11" t="str">
        <f>IF($A430="","",IF(INDEX(Data!D:D,MATCH($A430,Data!$X:$X,1))="","",INDEX(Data!D:D,MATCH($A430,Data!$X:$X,1))))</f>
        <v/>
      </c>
      <c r="F430" s="11" t="str">
        <f>IF($A430="","",IF(INDEX(Data!E:E,MATCH($A430,Data!$X:$X,1))="","",INDEX(Data!E:E,MATCH($A430,Data!$X:$X,1))))</f>
        <v>https://www.scopus.com/inward/record.uri?eid=2-s2.0-85053292183&amp;doi=10.1007%2f978-3-319-75097-2_1&amp;partnerID=40&amp;md5=0dcafc98ae1129ee35260f9c2ba0250e</v>
      </c>
      <c r="G430" s="36" t="str">
        <f t="shared" si="13"/>
        <v>https://www.scopus.com/inward/record.uri?eid=2-s2.0-85053292183&amp;doi=10.1007%2f978-3-319-75097-2_1&amp;partnerID=40&amp;md5=0dcafc98ae1129ee35260f9c2ba0250e</v>
      </c>
    </row>
    <row r="431" spans="1:7" ht="15.5" customHeight="1" x14ac:dyDescent="0.35">
      <c r="A431" s="9">
        <f t="shared" si="12"/>
        <v>427</v>
      </c>
      <c r="B431" s="10" t="str">
        <f>IF($A431="", "", INDEX(Data!A:A,MATCH($A431,Data!$X:$X,1)))</f>
        <v>Moller (2019)</v>
      </c>
      <c r="C431" s="11" t="str">
        <f>IF($A431="", "", INDEX(Data!B:B,MATCH($A431,Data!$X:$X,1)))</f>
        <v>Heat Roadmap Europe: Towards EU-Wide, local heat supply strategies</v>
      </c>
      <c r="D431" s="10">
        <f>IF($A431="", "", INDEX(Data!C:C,MATCH($A431,Data!$X:$X,1)))</f>
        <v>2019</v>
      </c>
      <c r="E431" s="11" t="str">
        <f>IF($A431="","",IF(INDEX(Data!D:D,MATCH($A431,Data!$X:$X,1))="","",INDEX(Data!D:D,MATCH($A431,Data!$X:$X,1))))</f>
        <v>The present paper describes a quantitative method for preparing local heat supply strategies. Detailed spatial data on heat demand and supply are generated using combined top-down and bottom-up modelling for 14 member states of the European Union, which constitute 91% of its heat demand in buildings. Spatial analysis is used for zoning of heat supply into individual and collective heating. Continuous cost curves are used to model economically feasible district heating shares within prospective supply districts. Excess heat is appraised and allocated to prospective district heating systems by means of a two-stage network allocation process. Access to renewable energy sources such as geothermal, large-scale solar thermal, as well as sustainable biomass, is analysed. The result is a comprehensive and detailed set of heat supply strategies in a spatially discrete manner. The findings indicate that in the 14 European Union member states, up to 71% of building heat demand in urban areas can be met with district heating. Of this, up to 78% can be covered with excess heat, while the remainder can be covered with low enthalpy renewable energy sources. The conclusion shows the possibility of a largely de-carbonised heat sector as part of a smart energy system for Europe. Copyright 2019 Elsevier Ltd</v>
      </c>
      <c r="F431" s="11" t="str">
        <f>IF($A431="","",IF(INDEX(Data!E:E,MATCH($A431,Data!$X:$X,1))="","",INDEX(Data!E:E,MATCH($A431,Data!$X:$X,1))))</f>
        <v>file://www.elsevier.com/inca/publications/store/4/8/3/</v>
      </c>
      <c r="G431" s="36" t="str">
        <f t="shared" si="13"/>
        <v>file://www.elsevier.com/inca/publications/store/4/8/3/</v>
      </c>
    </row>
    <row r="432" spans="1:7" ht="15.5" customHeight="1" x14ac:dyDescent="0.35">
      <c r="A432" s="9">
        <f t="shared" si="12"/>
        <v>428</v>
      </c>
      <c r="B432" s="10" t="str">
        <f>IF($A432="", "", INDEX(Data!A:A,MATCH($A432,Data!$X:$X,1)))</f>
        <v>Moreno-Munoz (2010)</v>
      </c>
      <c r="C432" s="11" t="str">
        <f>IF($A432="", "", INDEX(Data!B:B,MATCH($A432,Data!$X:$X,1)))</f>
        <v>Grid interconnection of renewable energy sources: Spanish legislation</v>
      </c>
      <c r="D432" s="10">
        <f>IF($A432="", "", INDEX(Data!C:C,MATCH($A432,Data!$X:$X,1)))</f>
        <v>2010</v>
      </c>
      <c r="E432" s="11" t="str">
        <f>IF($A432="","",IF(INDEX(Data!D:D,MATCH($A432,Data!$X:$X,1))="","",INDEX(Data!D:D,MATCH($A432,Data!$X:$X,1))))</f>
        <v>The present production and use of energy are causing depletion of resources and serious environmental problems. Accordingly, more and more countries are examining a whole range of new policies and technology issues to make their energy futures "sustainable," thus increasing governmental incentives for technology providers and utility mandates to incorporate significant levels of renewable resources. Hand-in-hand with the sustainable development initiative, in recent years the concept of a "Smart Grid" for the delivery of energy to consumers has emerged. Existing distribution networks were not designed to accept extensive distributed generation (DG). The actual paradigm may change in the near future impelled by a worldwide increasing of DG penetration in distribution grids. This paper presents the status and content of Spanish legislation on DG. Fundamental considerations are first discussed, exclusively regarding the grid-interconnection requirement. This paper also analyses the relationship between that guidelines and recognized international standard in a systematic way. Major requirement areas include general specifications, safety and protection strategies, and power quality requirements. This study reveals the diversity of requirements for DG grid connection coexisting, considering both the national and the international context; this stresses the urgent need for international harmonization. It is interesting to note that in Spain (as in most of the European countries), protections for LV photovoltaic systems are defined but not for the rest of the distributed generation technologies in low voltage. Thus, one could conclude from this study that probably the most important barriers are the lack of adequate requirements and procedures. 2010 Elsevier Ltd.</v>
      </c>
      <c r="F432" s="11" t="str">
        <f>IF($A432="","",IF(INDEX(Data!E:E,MATCH($A432,Data!$X:$X,1))="","",INDEX(Data!E:E,MATCH($A432,Data!$X:$X,1))))</f>
        <v>http://dx.doi.org/10.1016/j.esd.2010.03.003</v>
      </c>
      <c r="G432" s="36" t="str">
        <f t="shared" si="13"/>
        <v>http://dx.doi.org/10.1016/j.esd.2010.03.003</v>
      </c>
    </row>
    <row r="433" spans="1:7" ht="15.5" customHeight="1" x14ac:dyDescent="0.35">
      <c r="A433" s="9">
        <f t="shared" si="12"/>
        <v>429</v>
      </c>
      <c r="B433" s="10" t="str">
        <f>IF($A433="", "", INDEX(Data!A:A,MATCH($A433,Data!$X:$X,1)))</f>
        <v>Morgan (2017)</v>
      </c>
      <c r="C433" s="11" t="str">
        <f>IF($A433="", "", INDEX(Data!B:B,MATCH($A433,Data!$X:$X,1)))</f>
        <v>Testing and validation of ‘building as power station technologies’ in practice, to maximise energy efficiency and user comfort and minimise carbon emissions</v>
      </c>
      <c r="D433" s="10">
        <f>IF($A433="", "", INDEX(Data!C:C,MATCH($A433,Data!$X:$X,1)))</f>
        <v>2017</v>
      </c>
      <c r="E433" s="11" t="str">
        <f>IF($A433="","",IF(INDEX(Data!D:D,MATCH($A433,Data!$X:$X,1))="","",INDEX(Data!D:D,MATCH($A433,Data!$X:$X,1))))</f>
        <v>Abstract This paper discusses a research project investigating whether the application of ‘buildings as power stations’ (BPS) technologies actually work in practice to maximise energy efficiency and user comfort, while minimising energy costs and associated carbon emissions, which commenced in April 2017. The aim of the project is to determine whether the inclusion of BPS technologies therefore contributes to a more sustainable built environment and to evaluate the parameters needed to create energy positive buildings. The project will consider how ‘buildings as power stations’ can help address the challenges facing the construction industry in meeting Welsh and UK Government targets for reducing carbon emissions and improving the industry, as well as global targets for dealing with climate change. The research methodology is also discussed and describes the inclusion of both quantitative and qualitative data gathered from literature reviews and case studies. Moreover, the expected outcomes of the research project are also discussed. This paper will be of interest to academics, architects, engineers and developers evaluating building fabric integrated energy generating technologies. Sustainability in Energy and Buildings: Research Advances ISSN 2054-3743 Vol. 6. No. 1 : pp.20-28 : seb17s-008 Copyright</v>
      </c>
      <c r="F433" s="11" t="str">
        <f>IF($A433="","",IF(INDEX(Data!E:E,MATCH($A433,Data!$X:$X,1))="","",INDEX(Data!E:E,MATCH($A433,Data!$X:$X,1))))</f>
        <v/>
      </c>
      <c r="G433" s="36" t="str">
        <f t="shared" si="13"/>
        <v/>
      </c>
    </row>
    <row r="434" spans="1:7" ht="15.5" customHeight="1" x14ac:dyDescent="0.35">
      <c r="A434" s="9">
        <f t="shared" si="12"/>
        <v>430</v>
      </c>
      <c r="B434" s="10" t="str">
        <f>IF($A434="", "", INDEX(Data!A:A,MATCH($A434,Data!$X:$X,1)))</f>
        <v>Morstyn (2019)</v>
      </c>
      <c r="C434" s="11" t="str">
        <f>IF($A434="", "", INDEX(Data!B:B,MATCH($A434,Data!$X:$X,1)))</f>
        <v>Bilateral contract networks for peer-to-peer energy trading</v>
      </c>
      <c r="D434" s="10">
        <f>IF($A434="", "", INDEX(Data!C:C,MATCH($A434,Data!$X:$X,1)))</f>
        <v>2019</v>
      </c>
      <c r="E434" s="11" t="str">
        <f>IF($A434="","",IF(INDEX(Data!D:D,MATCH($A434,Data!$X:$X,1))="","",INDEX(Data!D:D,MATCH($A434,Data!$X:$X,1))))</f>
        <v>This paper proposes bilateral contract networks as a new scalable market design for peer-to-peer energy trading. Coordinating small-scale distributed energy resources to shape overall demand could offer significant value to power systems, by alleviating the need for investments in upstream generation and transmission infrastructure, increasing network efficiency and increasing energy security. However, incentivising coordination between the owners of large-scale and small-scale energy resources at different levels of the power system remains an unsolved challenge. This paper introduces real-time and forward markets, consisting of energy contracts offered between generators with fuel-based sources, suppliers acting as intermediaries and consumers with inflexible loads, time-coupled flexible loads and/or renewable sources. For each type of agent, utility-maximising preferences for real-time contracts and forward contracts are derived. It is shown that these preferences satisfy full substitutability conditions essential for establishing the existence of a stable outcome-an agreed network of contracts specifying energy trades and prices, which agents do not wish to mutually deviate from. Important characteristics of energy trading are incorporated, including upstream-downstream energy balance and forward market uncertainty. Full substitutability ensures a distributed price-adjustment process can be used, which only requires local agent decisions and agent-to-agent communication between trading partners. 2018 IEEE.</v>
      </c>
      <c r="F434" s="11" t="str">
        <f>IF($A434="","",IF(INDEX(Data!E:E,MATCH($A434,Data!$X:$X,1))="","",INDEX(Data!E:E,MATCH($A434,Data!$X:$X,1))))</f>
        <v>http://dx.doi.org/10.1109/TSG.2017.2786668</v>
      </c>
      <c r="G434" s="36" t="str">
        <f t="shared" si="13"/>
        <v>http://dx.doi.org/10.1109/TSG.2017.2786668</v>
      </c>
    </row>
    <row r="435" spans="1:7" ht="15.5" customHeight="1" x14ac:dyDescent="0.35">
      <c r="A435" s="9">
        <f t="shared" si="12"/>
        <v>431</v>
      </c>
      <c r="B435" s="10" t="str">
        <f>IF($A435="", "", INDEX(Data!A:A,MATCH($A435,Data!$X:$X,1)))</f>
        <v>Moser (2017)</v>
      </c>
      <c r="C435" s="11" t="str">
        <f>IF($A435="", "", INDEX(Data!B:B,MATCH($A435,Data!$X:$X,1)))</f>
        <v>The role of perceived control over appliances in the acceptance of electricity load-shifting programmes</v>
      </c>
      <c r="D435" s="10">
        <f>IF($A435="", "", INDEX(Data!C:C,MATCH($A435,Data!$X:$X,1)))</f>
        <v>2017</v>
      </c>
      <c r="E435" s="11" t="str">
        <f>IF($A435="","",IF(INDEX(Data!D:D,MATCH($A435,Data!$X:$X,1))="","",INDEX(Data!D:D,MATCH($A435,Data!$X:$X,1))))</f>
        <v>Many countries, Switzerland included, envisage an energy transition characterised by the increased production of renewables. One challenge faced by these nations is that peak household electricity demand often does not correspond with the peak production of renewables such as photovoltaics (PV) and wind. Load-shifting via the use of smart appliances provides one option to better match renewable electricity production with household electricity demand. However, load-shifting requires the adoption of smart grid and smart metering technologies, which the public often views as a form of surrender to a lack of control and data security issues. Thus, load-shifting might encounter social disapproval. This paper analyses how control over the use of appliances and data security perceptions influence the social acceptance of load-shifting programmes via a social psychological online experiment (N = 250) by taking the example of the dishwasher. Results suggest a significant causal influence of the level of control over appliance on the acceptance of a load-shifting programme. In situations where participants perceived a lack of control over their appliance, acceptance levels dropped significantly. Regarding data security, experimental manipulation has been unsuccessful; therefore, no valid conclusions can be drawn regarding this factor. These results indicate the presence of serious concerns regarding the control of appliances when people are asked to consider a load-shifting programme. The development of a deeper understanding of these concerns may help utilities to create more successful, socially accepted load-shifting programmes and communication strategies.</v>
      </c>
      <c r="F435" s="11" t="str">
        <f>IF($A435="","",IF(INDEX(Data!E:E,MATCH($A435,Data!$X:$X,1))="","",INDEX(Data!E:E,MATCH($A435,Data!$X:$X,1))))</f>
        <v>https://search.proquest.com/docview/1943036341?accountid=14511 https://ucl-new-primo.hosted.exlibrisgroup.com/openurl/UCL/UCL_VU2?url_ver=Z39.88-2004&amp;rft_val_fmt=info:ofi/fmt:kev:mtx:journal&amp;genre=article&amp;sid=ProQ:ProQ%3Aabiglobal&amp;atitle=The+role+of+perceived+control+over+appliances+in+the+acceptance+of+electricity+load-shifting+programmes&amp;title=Energy+Efficiency&amp;issn=1570646X&amp;date=2017-10-01&amp;volume=10&amp;issue=5&amp;spage=1115&amp;au=Moser%2C+Corinne&amp;isbn=&amp;jtitle=Energy+Efficiency&amp;btitle=&amp;rft_id=info:eri</v>
      </c>
      <c r="G435" s="36" t="e">
        <f t="shared" si="13"/>
        <v>#VALUE!</v>
      </c>
    </row>
    <row r="436" spans="1:7" ht="15.5" customHeight="1" x14ac:dyDescent="0.35">
      <c r="A436" s="9">
        <f t="shared" si="12"/>
        <v>432</v>
      </c>
      <c r="B436" s="10" t="str">
        <f>IF($A436="", "", INDEX(Data!A:A,MATCH($A436,Data!$X:$X,1)))</f>
        <v>Mostafa (2014)</v>
      </c>
      <c r="C436" s="11" t="str">
        <f>IF($A436="", "", INDEX(Data!B:B,MATCH($A436,Data!$X:$X,1)))</f>
        <v>Optimal distribution systems operation using smart matching scheme (SMS) for smart grid applications</v>
      </c>
      <c r="D436" s="10">
        <f>IF($A436="", "", INDEX(Data!C:C,MATCH($A436,Data!$X:$X,1)))</f>
        <v>2014</v>
      </c>
      <c r="E436" s="11" t="str">
        <f>IF($A436="","",IF(INDEX(Data!D:D,MATCH($A436,Data!$X:$X,1))="","",INDEX(Data!D:D,MATCH($A436,Data!$X:$X,1))))</f>
        <v>In the context of the implementation of smart grid, electric distribution systems operation should be managed and optimized in a way that saves energy, reduce CO2emissions, allow for a seamless integration of renewable energy sources and improves the power quality, while still meeting increasing demands with minimum operating costs. Achieving these objectives requires efficient smart techniques that address both existing and future challenges with respect to the implementation of smart grid. This paper proposes a smart matching scheme (SMS) that will select the most efficient and economical distribution system (DS) controlled resources for a reliable and improved DS operation. The selected resources will then be optimally controlled to fulfill the operator's needs while adhering to the operational constraints. Performance evaluation of different optimization problems with and without the use of the proposed SMS were conducted and applied on the IEEE 123 bus DS. The IEEE 123 test system is modified to include dispatchable and renewable distributed generations to match the performance of a typical electric distributions system. 2014 IEEE.</v>
      </c>
      <c r="F436" s="11" t="str">
        <f>IF($A436="","",IF(INDEX(Data!E:E,MATCH($A436,Data!$X:$X,1))="","",INDEX(Data!E:E,MATCH($A436,Data!$X:$X,1))))</f>
        <v>http://dx.doi.org/10.1109/TSG.2013.2294055</v>
      </c>
      <c r="G436" s="36" t="str">
        <f t="shared" si="13"/>
        <v>http://dx.doi.org/10.1109/TSG.2013.2294055</v>
      </c>
    </row>
    <row r="437" spans="1:7" ht="15.5" customHeight="1" x14ac:dyDescent="0.35">
      <c r="A437" s="9">
        <f t="shared" si="12"/>
        <v>433</v>
      </c>
      <c r="B437" s="10" t="str">
        <f>IF($A437="", "", INDEX(Data!A:A,MATCH($A437,Data!$X:$X,1)))</f>
        <v>Motevasel (2014)</v>
      </c>
      <c r="C437" s="11" t="str">
        <f>IF($A437="", "", INDEX(Data!B:B,MATCH($A437,Data!$X:$X,1)))</f>
        <v>Expert energy management of a micro-grid considering wind energy uncertainty</v>
      </c>
      <c r="D437" s="10">
        <f>IF($A437="", "", INDEX(Data!C:C,MATCH($A437,Data!$X:$X,1)))</f>
        <v>2014</v>
      </c>
      <c r="E437" s="11" t="str">
        <f>IF($A437="","",IF(INDEX(Data!D:D,MATCH($A437,Data!$X:$X,1))="","",INDEX(Data!D:D,MATCH($A437,Data!$X:$X,1))))</f>
        <v>Recently, the use of wind generation has rapidly increased in micro-grids. Due to the fluctuation of wind power, it is difficult to schedule wind turbines (WTs) with other distributed energy resources (DERs). In this paper, we propose an expert energy management system (EEMS) for optimal operation of WTs and other DERs in an interconnected micro-grid. The main purpose of the proposed EEMS is to find the optimal set points of DERs and storage devices, in such a way that the total operation cost and the net emission are simultaneously minimized. The EEMS consists of wind power forecasting module, smart energy storage system (ESS) module and optimization module. For optimal scheduling of WTs, the power forecasting module determines the possible available capacity of wind generation in the micro-grid. To do this, first, an artificial neural network (ANN) is used to forecast wind speed. Then, the obtaining results are used considering forecasting uncertainty by the probabilistic concept of confidence interval. To reduce the fluctuations of wind power generation and improve the micro-grid performances, a smart energy storage system (ESS) module is used. For optimal management of the ESS, the comprehensive mathematical model with practical constraints is extracted. Finally, an efficient modified Bacterial Foraging Optimization (MBFO) module is proposed to solve the multi-objective problem. An interactive fuzzy satisfying method is also used to simulate the trade-off between the conflicting objectives (cost and emission). To evaluate the proposed algorithm, the EEMS is applied to a typical micro-grid which consists of various DERs, smart ESS and electrical loads. The results show that the EEMS can effectively coordinate the power generation of DERs and ESS with respect to economic and environmental considerations. 2014 Elsevier B.V.</v>
      </c>
      <c r="F437" s="11" t="str">
        <f>IF($A437="","",IF(INDEX(Data!E:E,MATCH($A437,Data!$X:$X,1))="","",INDEX(Data!E:E,MATCH($A437,Data!$X:$X,1))))</f>
        <v>http://dx.doi.org/10.1016/j.enconman.2014.03.022</v>
      </c>
      <c r="G437" s="36" t="str">
        <f t="shared" si="13"/>
        <v>http://dx.doi.org/10.1016/j.enconman.2014.03.022</v>
      </c>
    </row>
    <row r="438" spans="1:7" ht="15.5" customHeight="1" x14ac:dyDescent="0.35">
      <c r="A438" s="9">
        <f t="shared" si="12"/>
        <v>434</v>
      </c>
      <c r="B438" s="10" t="str">
        <f>IF($A438="", "", INDEX(Data!A:A,MATCH($A438,Data!$X:$X,1)))</f>
        <v>Muddasser (2013)</v>
      </c>
      <c r="C438" s="11" t="str">
        <f>IF($A438="", "", INDEX(Data!B:B,MATCH($A438,Data!$X:$X,1)))</f>
        <v>Towards a Smart Home Framework</v>
      </c>
      <c r="D438" s="10">
        <f>IF($A438="", "", INDEX(Data!C:C,MATCH($A438,Data!$X:$X,1)))</f>
        <v>2013</v>
      </c>
      <c r="E438" s="11" t="str">
        <f>IF($A438="","",IF(INDEX(Data!D:D,MATCH($A438,Data!$X:$X,1))="","",INDEX(Data!D:D,MATCH($A438,Data!$X:$X,1))))</f>
        <v/>
      </c>
      <c r="F438" s="11" t="str">
        <f>IF($A438="","",IF(INDEX(Data!E:E,MATCH($A438,Data!$X:$X,1))="","",INDEX(Data!E:E,MATCH($A438,Data!$X:$X,1))))</f>
        <v/>
      </c>
      <c r="G438" s="36" t="str">
        <f t="shared" si="13"/>
        <v/>
      </c>
    </row>
    <row r="439" spans="1:7" ht="15.5" customHeight="1" x14ac:dyDescent="0.35">
      <c r="A439" s="9">
        <f t="shared" si="12"/>
        <v>435</v>
      </c>
      <c r="B439" s="10" t="str">
        <f>IF($A439="", "", INDEX(Data!A:A,MATCH($A439,Data!$X:$X,1)))</f>
        <v>Muench (2014)</v>
      </c>
      <c r="C439" s="11" t="str">
        <f>IF($A439="", "", INDEX(Data!B:B,MATCH($A439,Data!$X:$X,1)))</f>
        <v>What hampers energy system transformations? The case of smart grids</v>
      </c>
      <c r="D439" s="10">
        <f>IF($A439="", "", INDEX(Data!C:C,MATCH($A439,Data!$X:$X,1)))</f>
        <v>2014</v>
      </c>
      <c r="E439" s="11" t="str">
        <f>IF($A439="","",IF(INDEX(Data!D:D,MATCH($A439,Data!$X:$X,1))="","",INDEX(Data!D:D,MATCH($A439,Data!$X:$X,1))))</f>
        <v>Energy systems are undergoing significant change. Many countries have ambitions to increase the share of renewable energy in their energy mix. This development entails the challenge of incorporating an increasing amount of volatile energy supply and a higher number of energy providers on distribution grid level. The smart grid could be a solution for this challenge. However, the implementation of smart grid technologies is rather slow. In this paper, we examine which barriers exist for the implementation of smart grid technologies. Fourteen in-depth expert interviews were conducted and qualitatively analysed using the grounded theory approach. First, a dynamic definition framework of the term "smart grid" was developed that incorporates contextual factors. Second, barriers to the implementation of smart grid technologies were gathered. We identified (1) cost and benefit, (2) knowledge, and (3) institutional mechanisms as barrier categories. Third, policy implications were derived. We recommend (1) the acceptance of a diversity of solutions, (2) the acceptance of incremental change, (3) the implementation of a stable regulatory framework, (4) the alignment of interests of individual market participants with the entire system, (5) the definition of a suitable scope of regulations, and (6) the collection of problem-specific information. 2014 Elsevier Ltd.</v>
      </c>
      <c r="F439" s="11" t="str">
        <f>IF($A439="","",IF(INDEX(Data!E:E,MATCH($A439,Data!$X:$X,1))="","",INDEX(Data!E:E,MATCH($A439,Data!$X:$X,1))))</f>
        <v>http://dx.doi.org/10.1016/j.enpol.2014.05.051</v>
      </c>
      <c r="G439" s="36" t="str">
        <f t="shared" si="13"/>
        <v>http://dx.doi.org/10.1016/j.enpol.2014.05.051</v>
      </c>
    </row>
    <row r="440" spans="1:7" ht="15.5" customHeight="1" x14ac:dyDescent="0.35">
      <c r="A440" s="9">
        <f t="shared" si="12"/>
        <v>436</v>
      </c>
      <c r="B440" s="10" t="str">
        <f>IF($A440="", "", INDEX(Data!A:A,MATCH($A440,Data!$X:$X,1)))</f>
        <v>Mundaca (2018)</v>
      </c>
      <c r="C440" s="11" t="str">
        <f>IF($A440="", "", INDEX(Data!B:B,MATCH($A440,Data!$X:$X,1)))</f>
        <v>Successful low-carbon energy transitions at the community level? An energy justice perspective</v>
      </c>
      <c r="D440" s="10">
        <f>IF($A440="", "", INDEX(Data!C:C,MATCH($A440,Data!$X:$X,1)))</f>
        <v>2018</v>
      </c>
      <c r="E440" s="11" t="str">
        <f>IF($A440="","",IF(INDEX(Data!D:D,MATCH($A440,Data!$X:$X,1))="","",INDEX(Data!D:D,MATCH($A440,Data!$X:$X,1))))</f>
        <v>The aim of this paper is to critically analyse so-called successful low-carbon energy transitions under the energy justice magnifying glass. We focus on two case studies that have been arguably referred to as successful local energy transitions in the literature: Samso (Denmark) and Feldheim (Germany). The study examines community perspectives and causal inferences about perceived energy (in)justice during the transition to a low-carbon local energy system. Theories of justice and process tracing form the core of our methodological approach. We identify and examine evidence in relation to four main areas: consultation processes, information flow/sharing, decision-making and outcomes. The findings reveal that the transition processes were triggered by a multi-dimensional crisis in a unique context, and highlight the role of procedural justice in the investigated areas. Multiple tensions and conflicts were identified (notably concerning the location and ownership of wind turbines). However, and strongly driven by local, bottom-up, intensive information and consultation processes, evidence of perceived procedural justice was found in both cases. With regard to distributive justice, communities perceived the outcomes of the transition as beneficial to some groups, particularly from the point of view of benefits for individuals. Perceived energy justice was more positive if social and environmental outcomes were considered, including the implementation of compensation schemes. However, a quantitative analysis is required to qualify these assertions. With due limitations, we conclude that the perceived fairness of procedures, as identified in both cases, seemed to be a critical pre-condition for the perceived legitimacy of outcomes. 2018 Elsevier Ltd</v>
      </c>
      <c r="F440" s="11" t="str">
        <f>IF($A440="","",IF(INDEX(Data!E:E,MATCH($A440,Data!$X:$X,1))="","",INDEX(Data!E:E,MATCH($A440,Data!$X:$X,1))))</f>
        <v>http://dx.doi.org/10.1016/j.apenergy.2018.02.146</v>
      </c>
      <c r="G440" s="36" t="str">
        <f t="shared" si="13"/>
        <v>http://dx.doi.org/10.1016/j.apenergy.2018.02.146</v>
      </c>
    </row>
    <row r="441" spans="1:7" ht="15.5" customHeight="1" x14ac:dyDescent="0.35">
      <c r="A441" s="9">
        <f t="shared" si="12"/>
        <v>437</v>
      </c>
      <c r="B441" s="10" t="str">
        <f>IF($A441="", "", INDEX(Data!A:A,MATCH($A441,Data!$X:$X,1)))</f>
        <v>Murphy (2014)</v>
      </c>
      <c r="C441" s="11" t="str">
        <f>IF($A441="", "", INDEX(Data!B:B,MATCH($A441,Data!$X:$X,1)))</f>
        <v>Ashton Hayes Smart Village Tier 1 LCN Fund Project SPT1002: Close Down Report</v>
      </c>
      <c r="D441" s="10">
        <f>IF($A441="", "", INDEX(Data!C:C,MATCH($A441,Data!$X:$X,1)))</f>
        <v>2014</v>
      </c>
      <c r="E441" s="11" t="str">
        <f>IF($A441="","",IF(INDEX(Data!D:D,MATCH($A441,Data!$X:$X,1))="","",INDEX(Data!D:D,MATCH($A441,Data!$X:$X,1))))</f>
        <v>Executive Summary British communities are moving towards playing a more active role with regard to the way in which they consume, and increasingly produce, electricity. Since this projects inception there has been a significant increase in the number of community energy pilot schemes across the country as well as the release of Britain’s first ‘Community Energy Strategy’1 by the Department for Energy and Climate Change (DECC). The strategy outlines the role communities can play in Britain’s low carbon transition and the potential benefits they can deliver. With the greater empowerment, awareness and support from the strategy and other initiatives it is likely that there will be a substantial increase in the interactions between communities and the Distributed Network Operator (DNO) industry. As such this project provided a precursor to many of the current projects working in this area and provided a DNO with an early opportunity to explore this relationship and ultimately the role of DNOs within community energy schemes. Scope The scope of the Smart Village project was to work with an engaged community (Ashton Hayes, a village in Cheshire) to help a DNO (ScottishPower Energy Networks) to better understand how increased small scale generation would affect the network while also helping Ashton Hayes reduce its carbon footprint. In order to ensure this was done successfully, it was necessary to understand in more detail the varying loads and voltages being encountered on the Low Voltage (LV) network. This more detailed understanding was expected to help inform future Tier 2 LCNF projects and existing planning processes within a DNO as well as helping to maintain network safety. Aims The project aimed to support Ashton Hayes towards its goal of becoming a carbon neutral community through examining the feasibility of connecting a range of low carbon technologies to the network. It also aimed to explore the relationship between the DNO and the community, establishing a blueprint for community engagement that could be adopted for projects across the country and integrated into normal business practice where appropriate. To achieve these goals, the project sought to engage directly with the community on methods for reducing and optimising total energy consumption, install additional metering to help improve the accuracy and granularity with which total energy consumption was measured, and introduce new techniques to support demand side reduction including behaviour change in residential homes and public properties. The project sought to ensure it worked in a way which would allow maximum adoption of low carbon technologies without compromising the network. 1 https://www.gov.uk/government/publications/community-energy-strategy Ashton Hayes Smart Village Tier 1 LCN Fund Project SPT1002 Close Down Report 5 Work Undertaken The work undertaken was split into three areas: community engagement, network monitoring and data analysis. The community engagement work was an overall success. SPEN invested significant effort in building their relationship with residents, through a series of meetings with key stakeholders from the community, and a dedicated communications campaign though a wide range of channels. This ensured information reached as many people as possible. The process was documented at all stages, to enable dissemination of key lessons and support replication by other like-minded communities and DNOs. Significant work was also carried out to improve network monitoring. The project aimed to improve the accuracy and granularity with which total electricity consumption was measured, by installing additional metering on the network. To achieve this, a tendering exercise was undertaken and monitoring equipment was subsequently installed at all distribution substations, and two feeders as well as in some buildings. The data collected from the network monitoring made it possible to perform detailed analysis of LV profiles. In turn, this permitted completion of a more rigorous assessment of potential connections of new technologies to the network as well as their implications for the design and operation of the network. This analysis included observing the effects of varying voltage and also analysing the variations in rating of a transformer at different times of day and year according to the temperature experienced. The planned Demand Side Response (DSR) trial was not achieved due to a delay in the role out of Smart Meters and hence a lack of any means by which to accurately measure individual customer demand and observe the effects of demand shifting. The project was slightly ahead of the progress of the sector with regard to the deployment of Smart Meters and was therefore unable to reach agreement with any of the four energy suppliers approached. No method of interfacing directly between the DNO and the customer to engage in DSR could be established within the time and budget restrictions of the project.</v>
      </c>
      <c r="F441" s="11" t="str">
        <f>IF($A441="","",IF(INDEX(Data!E:E,MATCH($A441,Data!$X:$X,1))="","",INDEX(Data!E:E,MATCH($A441,Data!$X:$X,1))))</f>
        <v/>
      </c>
      <c r="G441" s="36" t="str">
        <f t="shared" si="13"/>
        <v/>
      </c>
    </row>
    <row r="442" spans="1:7" ht="15.5" customHeight="1" x14ac:dyDescent="0.35">
      <c r="A442" s="9">
        <f t="shared" si="12"/>
        <v>438</v>
      </c>
      <c r="B442" s="10" t="str">
        <f>IF($A442="", "", INDEX(Data!A:A,MATCH($A442,Data!$X:$X,1)))</f>
        <v>Mylrea (2017)</v>
      </c>
      <c r="C442" s="11" t="str">
        <f>IF($A442="", "", INDEX(Data!B:B,MATCH($A442,Data!$X:$X,1)))</f>
        <v>Smart energy-internet-of-things opportunities require smart treatment of legal, privacy and cybersecurity challenges</v>
      </c>
      <c r="D442" s="10">
        <f>IF($A442="", "", INDEX(Data!C:C,MATCH($A442,Data!$X:$X,1)))</f>
        <v>2017</v>
      </c>
      <c r="E442" s="11" t="str">
        <f>IF($A442="","",IF(INDEX(Data!D:D,MATCH($A442,Data!$X:$X,1))="","",INDEX(Data!D:D,MATCH($A442,Data!$X:$X,1))))</f>
        <v>The Digital Age has given impetus to new smart energy technology opportunities that are transformational and inspiring. However, a number of legal privacy and cybersecurity challenges present potential barriers to realizing these new economic, environmental and energy opportunities. This technological trend is best characterized as an energy-internet-of-things environment and is being driven by a rapid convergence and digitization of operational technology and information technology. This can be seen in the modernization of infrastructures, from power grids to smart cities, which increasingly weave together networked sensors and cyber and physical systems that enable big data to be collected, aggregated, exchanged, stored and monetized in new ways. This article explores and analyses these smart energy technology opportunities and challenges from a legal perspective, examining relevant privacy laws, torts and precedents, revealing some gaps in current privacy laws and cybersecurity regulations. Next, I analyse recent smart energy technology legislation passed in Europe and various states in the USA. Comparing and contrasting these laws in the European Union and USA is informative in their findings and different jurisdictional legal precedents. This analysis may provide valuable insight on how precedents on smart grid technology privacy and cybersecurity will establish future laws in jurisdictions where they are currently absent. These precedents and laws will also help inform evolving regulations, standards and legal precedents for internet-of-things technology that is woven into electricity infrastructure as part of grid modernizations efforts. While the legal literature outlining the challenges and potential solutions for privacy law and smart technology is at nascent stage, I conclude by listing a set of recommendations, which may apply ideas for future legal and scholarly research at the nexus of energy technology opportunities and legal privacy challenges.</v>
      </c>
      <c r="F442" s="11" t="str">
        <f>IF($A442="","",IF(INDEX(Data!E:E,MATCH($A442,Data!$X:$X,1))="","",INDEX(Data!E:E,MATCH($A442,Data!$X:$X,1))))</f>
        <v>http://dx.doi.org/10.1093/jwelb/jwx001</v>
      </c>
      <c r="G442" s="36" t="str">
        <f t="shared" si="13"/>
        <v>http://dx.doi.org/10.1093/jwelb/jwx001</v>
      </c>
    </row>
    <row r="443" spans="1:7" ht="15.5" customHeight="1" x14ac:dyDescent="0.35">
      <c r="A443" s="9">
        <f t="shared" si="12"/>
        <v>439</v>
      </c>
      <c r="B443" s="10" t="str">
        <f>IF($A443="", "", INDEX(Data!A:A,MATCH($A443,Data!$X:$X,1)))</f>
        <v>Nagy (2019)</v>
      </c>
      <c r="C443" s="11" t="str">
        <f>IF($A443="", "", INDEX(Data!B:B,MATCH($A443,Data!$X:$X,1)))</f>
        <v>Regional disparities in Hungarian Urban energy consumption a A link between smart cities and successful cities</v>
      </c>
      <c r="D443" s="10">
        <f>IF($A443="", "", INDEX(Data!C:C,MATCH($A443,Data!$X:$X,1)))</f>
        <v>2019</v>
      </c>
      <c r="E443" s="11" t="str">
        <f>IF($A443="","",IF(INDEX(Data!D:D,MATCH($A443,Data!$X:$X,1))="","",INDEX(Data!D:D,MATCH($A443,Data!$X:$X,1))))</f>
        <v>Cities account for 60a80% of global energy consumption, and based on projections the development of urban areas will be the main engine of energy use growth in the future. While it may seem that this topic plays only a marginal role in urban research, in energy economics more and more studies are focusing on the concept of the smart energy city and resilient city related to energy use as a possible way toward sustainability and human well-being. Our main objective is to examine the dimension of smart environment through residential energy use. We focus on the regional disparities of urban energy use (electricity use and natural gas consumption) in Hungary. The analysis covers 23 Hungarian cities and Budapest during the period from 2010 to 2015. The Theil Index and the area-based Gini index are calculated. We conclude that on the whole no significant inequalities or spatial differences were identified among the cities. The Theil Index components (within-group inequality component and between-group inequality component) draw attention to the within-group differences related to natural gas consumption. These disparities are more decisive than values of the between-group inequality components. It cannot be stated that belonging to the aoeelitea groups of cities causes significant changes in the urban electricity and natural gas consumption patterns. Copyright 2019, Asociatia Geographia Technica. All rights reserved.</v>
      </c>
      <c r="F443" s="11" t="str">
        <f>IF($A443="","",IF(INDEX(Data!E:E,MATCH($A443,Data!$X:$X,1))="","",INDEX(Data!E:E,MATCH($A443,Data!$X:$X,1))))</f>
        <v>area</v>
      </c>
      <c r="G443" s="36" t="str">
        <f t="shared" si="13"/>
        <v>area</v>
      </c>
    </row>
    <row r="444" spans="1:7" ht="15.5" customHeight="1" x14ac:dyDescent="0.35">
      <c r="A444" s="9">
        <f t="shared" si="12"/>
        <v>440</v>
      </c>
      <c r="B444" s="10" t="str">
        <f>IF($A444="", "", INDEX(Data!A:A,MATCH($A444,Data!$X:$X,1)))</f>
        <v>Nair (2009)</v>
      </c>
      <c r="C444" s="11" t="str">
        <f>IF($A444="", "", INDEX(Data!B:B,MATCH($A444,Data!$X:$X,1)))</f>
        <v>SmartGrid: Future networks for New Zealand power systems incorporating distributed generation</v>
      </c>
      <c r="D444" s="10">
        <f>IF($A444="", "", INDEX(Data!C:C,MATCH($A444,Data!$X:$X,1)))</f>
        <v>2009</v>
      </c>
      <c r="E444" s="11" t="str">
        <f>IF($A444="","",IF(INDEX(Data!D:D,MATCH($A444,Data!$X:$X,1))="","",INDEX(Data!D:D,MATCH($A444,Data!$X:$X,1))))</f>
        <v>The concept of intelligent electricity grids, which primarily involves the integration of new information and communication technologies with power transmission lines and distribution cables, is being actively explored in the European Union and the United States. Both developments share common technological developmental goals but also differ distinctly towards the role of distributed generation for their future electrical energy security. This paper looks at options that could find relevance to New Zealand (NZ), in the context of its aspiration of achieving 90% renewable energy electricity generation portfolio by 2025. It also identifies developments in technical standardization and industry investments that facilitate a pathway towards an intelligent or smart grid development for NZ. Some areas where policy can support research in NZ being a "fast adapter" to future grid development are also listed. This paper will help policy makers quickly review developments surrounding SmartGrid and also identify its potential to support NZ Energy Strategy in the electricity infrastructure. This paper will also help researchers and power system stakeholders for identifying international standardization, projects and potential partners in the area of future grid technologies. 2009 Elsevier Ltd. All rights reserved.</v>
      </c>
      <c r="F444" s="11" t="str">
        <f>IF($A444="","",IF(INDEX(Data!E:E,MATCH($A444,Data!$X:$X,1))="","",INDEX(Data!E:E,MATCH($A444,Data!$X:$X,1))))</f>
        <v>http://dx.doi.org/10.1016/j.enpol.2009.03.025</v>
      </c>
      <c r="G444" s="36" t="str">
        <f t="shared" si="13"/>
        <v>http://dx.doi.org/10.1016/j.enpol.2009.03.025</v>
      </c>
    </row>
    <row r="445" spans="1:7" ht="15.5" customHeight="1" x14ac:dyDescent="0.35">
      <c r="A445" s="9">
        <f t="shared" si="12"/>
        <v>441</v>
      </c>
      <c r="B445" s="10" t="str">
        <f>IF($A445="", "", INDEX(Data!A:A,MATCH($A445,Data!$X:$X,1)))</f>
        <v>Najem (2018)</v>
      </c>
      <c r="C445" s="11" t="str">
        <f>IF($A445="", "", INDEX(Data!B:B,MATCH($A445,Data!$X:$X,1)))</f>
        <v>CASANET Energy Management System: a Wireless Sensors based solution for Heaters Control</v>
      </c>
      <c r="D445" s="10">
        <f>IF($A445="", "", INDEX(Data!C:C,MATCH($A445,Data!$X:$X,1)))</f>
        <v>2018</v>
      </c>
      <c r="E445" s="11" t="str">
        <f>IF($A445="","",IF(INDEX(Data!D:D,MATCH($A445,Data!$X:$X,1))="","",INDEX(Data!D:D,MATCH($A445,Data!$X:$X,1))))</f>
        <v>Energy Efficient Buildings (EEB) rely on Energy Management System (EMS) to optimize energy consumption, and on Information and Communication Technologies (ICT) to implement relevant energy policies. Data acquisition constitutes a major ICT component for EMS, and consists mostly on deploying appropriate Wireless Sensor Network (WSN). The acquired data is then processed to monitor building's loads and appliances. In this paper, we present an EMS solution developed in a real-world project (CASANET EMS) deployed at a university campus. At this stage of the project, CASANET EMS controls electrical heaters and is based on the classical control method. This control method takes as input several parameters to decide on the adequate timing for turning heaters On/Off. The CASANET EMS is shaped to fit educational, administrative, and residential buildings at the university campus.</v>
      </c>
      <c r="F445" s="11" t="str">
        <f>IF($A445="","",IF(INDEX(Data!E:E,MATCH($A445,Data!$X:$X,1))="","",INDEX(Data!E:E,MATCH($A445,Data!$X:$X,1))))</f>
        <v/>
      </c>
      <c r="G445" s="36" t="str">
        <f t="shared" si="13"/>
        <v/>
      </c>
    </row>
    <row r="446" spans="1:7" ht="15.5" customHeight="1" x14ac:dyDescent="0.35">
      <c r="A446" s="9">
        <f t="shared" si="12"/>
        <v>442</v>
      </c>
      <c r="B446" s="10" t="str">
        <f>IF($A446="", "", INDEX(Data!A:A,MATCH($A446,Data!$X:$X,1)))</f>
        <v>Nale (2019)</v>
      </c>
      <c r="C446" s="11" t="str">
        <f>IF($A446="", "", INDEX(Data!B:B,MATCH($A446,Data!$X:$X,1)))</f>
        <v>A Transient Component Based Approach for Islanding Detection in Distributed Generation</v>
      </c>
      <c r="D446" s="10">
        <f>IF($A446="", "", INDEX(Data!C:C,MATCH($A446,Data!$X:$X,1)))</f>
        <v>2019</v>
      </c>
      <c r="E446" s="11" t="str">
        <f>IF($A446="","",IF(INDEX(Data!D:D,MATCH($A446,Data!$X:$X,1))="","",INDEX(Data!D:D,MATCH($A446,Data!$X:$X,1))))</f>
        <v>In this paper, transient response of the microgrid caused due to unintended switching events and faults have been investigated in distributed generation (DG) system. The proposed technique is based on two new criteria transient index value (TIV) and positive sequence superimposed current angle at point of common coupling. The proposed method utilizes three phase voltage signals at DG end to compute the TIV. The performance of the proposed integrated approach has been evaluated on a sample test system and a practical distribution network consisting of combined heat and power plant, wind turbine generators, and photovoltaic system. The simulation results demonstrate that the proposed technique exhibits high reliability and leads to faster detection of islanding condition as compared to the existing passive islanding detection methods not only for zero active and reactive power mismatch conditions, but also for transient events caused due to nonlinear loads. 2010-2012 IEEE.</v>
      </c>
      <c r="F446" s="11" t="str">
        <f>IF($A446="","",IF(INDEX(Data!E:E,MATCH($A446,Data!$X:$X,1))="","",INDEX(Data!E:E,MATCH($A446,Data!$X:$X,1))))</f>
        <v>http://dx.doi.org/10.1109/TSTE.2018.2861883</v>
      </c>
      <c r="G446" s="36" t="str">
        <f t="shared" si="13"/>
        <v>http://dx.doi.org/10.1109/TSTE.2018.2861883</v>
      </c>
    </row>
    <row r="447" spans="1:7" ht="15.5" customHeight="1" x14ac:dyDescent="0.35">
      <c r="A447" s="9">
        <f t="shared" si="12"/>
        <v>443</v>
      </c>
      <c r="B447" s="10" t="str">
        <f>IF($A447="", "", INDEX(Data!A:A,MATCH($A447,Data!$X:$X,1)))</f>
        <v>Nateghizad (2016)</v>
      </c>
      <c r="C447" s="11" t="str">
        <f>IF($A447="", "", INDEX(Data!B:B,MATCH($A447,Data!$X:$X,1)))</f>
        <v>An efficient privacy-preserving comparison protocol in smart metering systems</v>
      </c>
      <c r="D447" s="10">
        <f>IF($A447="", "", INDEX(Data!C:C,MATCH($A447,Data!$X:$X,1)))</f>
        <v>2016</v>
      </c>
      <c r="E447" s="11" t="str">
        <f>IF($A447="","",IF(INDEX(Data!D:D,MATCH($A447,Data!$X:$X,1))="","",INDEX(Data!D:D,MATCH($A447,Data!$X:$X,1))))</f>
        <v>In smart grids, providing power consumption statistics to the customers and generating recommendations for managing electrical devices are considered to be effective methods that can help to reduce energy consumption. Unfortunately, providing power consumption statistics and generating recommendations rely on highly privacy-sensitive smart meter consumption data. From the past experience, we see that it is essential to find scientific solutions that enable the utility providers to provide such services for their customers without damaging customers privacy. One effective approach relies on cryptography, where sensitive data is only given in the encrypted form to the utility provider and is processed under encryption without leaking content. The proposed solutions using this approach are very effective for privacy protection but very expensive in terms of computation and communication. In this paper, we focus on an essential operation for designing a privacy-preserving recommender system for smart grids, namely comparison, that takes two encrypted values and outputs which one is greater than the other one. We improve the state-of-the-art comparison protocol based on Homomorphic Encryption in terms of computation and communication by 56 and 25 %, respectively, by introducing algorithmic changes and data packing. As the smart meters are very limited devices, the overall improvement achieved is promising for the future deployment of such cryptographic protocols for enabling privacy enhanced services in smart grids. 2016, Nateghizad et al.</v>
      </c>
      <c r="F447" s="11" t="str">
        <f>IF($A447="","",IF(INDEX(Data!E:E,MATCH($A447,Data!$X:$X,1))="","",INDEX(Data!E:E,MATCH($A447,Data!$X:$X,1))))</f>
        <v>http://dx.doi.org/10.1186/s13635-016-0033-4</v>
      </c>
      <c r="G447" s="36" t="str">
        <f t="shared" si="13"/>
        <v>http://dx.doi.org/10.1186/s13635-016-0033-4</v>
      </c>
    </row>
    <row r="448" spans="1:7" ht="15.5" customHeight="1" x14ac:dyDescent="0.35">
      <c r="A448" s="9">
        <f t="shared" si="12"/>
        <v>444</v>
      </c>
      <c r="B448" s="10" t="str">
        <f>IF($A448="", "", INDEX(Data!A:A,MATCH($A448,Data!$X:$X,1)))</f>
        <v>Naus (2014)</v>
      </c>
      <c r="C448" s="11" t="str">
        <f>IF($A448="", "", INDEX(Data!B:B,MATCH($A448,Data!$X:$X,1)))</f>
        <v>Smart grids, information flows and emerging domestic energy practices</v>
      </c>
      <c r="D448" s="10">
        <f>IF($A448="", "", INDEX(Data!C:C,MATCH($A448,Data!$X:$X,1)))</f>
        <v>2014</v>
      </c>
      <c r="E448" s="11" t="str">
        <f>IF($A448="","",IF(INDEX(Data!D:D,MATCH($A448,Data!$X:$X,1))="","",INDEX(Data!D:D,MATCH($A448,Data!$X:$X,1))))</f>
        <v>Smart energy grids and smart meters are commonly expected to promote more sustainable ways of living. This paper presents a conceptual framework for analysing the different ways in which smart grid developments shape - and are shaped by - the everyday lives of residents. Drawing upon theories of social practices and the concept of informational governance, the framework discerns three categories of 'information flows': flows between household-members, flows between households and energy service providers, and flows between local and distant households. Based on interviews with Dutch stakeholders and observations at workshops we examine, for all three information flows, the changes in domestic energy practices and the social relations they help to create. The analysis reveals that new information flows may not produce more sustainable practices in linear and predictable ways. Instead, changes are contextual and emergent. Second, new possibilities for information sharing between households open up a terrain for new practices. Third, information flows affect social relationships in ways as illustrated by the debates on consumer privacy in the Netherlands. An exclusive focus on privacy, however, deviates attention from opportunities for information disclosure by energy providers, and from the significance of transparency issues in redefining relationships both within and between households. 2014 Elsevier Ltd.</v>
      </c>
      <c r="F448" s="11" t="str">
        <f>IF($A448="","",IF(INDEX(Data!E:E,MATCH($A448,Data!$X:$X,1))="","",INDEX(Data!E:E,MATCH($A448,Data!$X:$X,1))))</f>
        <v>http://dx.doi.org/10.1016/j.enpol.2014.01.038</v>
      </c>
      <c r="G448" s="36" t="str">
        <f t="shared" si="13"/>
        <v>http://dx.doi.org/10.1016/j.enpol.2014.01.038</v>
      </c>
    </row>
    <row r="449" spans="1:7" ht="15.5" customHeight="1" x14ac:dyDescent="0.35">
      <c r="A449" s="9">
        <f t="shared" si="12"/>
        <v>445</v>
      </c>
      <c r="B449" s="10" t="str">
        <f>IF($A449="", "", INDEX(Data!A:A,MATCH($A449,Data!$X:$X,1)))</f>
        <v>Naus (2015)</v>
      </c>
      <c r="C449" s="11" t="str">
        <f>IF($A449="", "", INDEX(Data!B:B,MATCH($A449,Data!$X:$X,1)))</f>
        <v>Households as change agents in a Dutch smart energy transition: On power, privacy and participation</v>
      </c>
      <c r="D449" s="10">
        <f>IF($A449="", "", INDEX(Data!C:C,MATCH($A449,Data!$X:$X,1)))</f>
        <v>2015</v>
      </c>
      <c r="E449" s="11" t="str">
        <f>IF($A449="","",IF(INDEX(Data!D:D,MATCH($A449,Data!$X:$X,1))="","",INDEX(Data!D:D,MATCH($A449,Data!$X:$X,1))))</f>
        <v>This paper examines the participation of Dutch households in a smart and sustainable energy transition. Particular attention is paid to new forms of cooperation that are arising between households (horizontal opening-up) and between households and service providers (vertical opening-up). Data are drawn from an online survey and a focus group discussion among householders who have some experience with sustainable energy practices. To guide the analysis we discern three energy management practices that come along with the advent of smart energy systems (energy monitoring, renewable energy production and time-shifting), and three social arrangements entailing different ways of organising these practices (private, horizontal and vertical arrangements). While survey respondents, in general, prove to be supportive of both vertically and horizontally arranged energy management practices, we also find that they run into specific privacy and autonomy problems that shape or even impede their participation. In addition, the focus group shows that shared understandings of conventional energy systems and shared experiences with alternative schemes create strong parallels between anticipated arrangements of new practices. It is concluded that decentralised systems are particularly promising for promoting householder participation, as they enable the bundling of energy management practices and the renegotiation of horizontal-vertical relationships. © 2015 Elsevier Ltd. All rights reserved.</v>
      </c>
      <c r="F449" s="11" t="str">
        <f>IF($A449="","",IF(INDEX(Data!E:E,MATCH($A449,Data!$X:$X,1))="","",INDEX(Data!E:E,MATCH($A449,Data!$X:$X,1))))</f>
        <v>https://www.scopus.com/inward/record.uri?eid=2-s2.0-84945455055&amp;doi=10.1016%2fj.erss.2015.08.025&amp;partnerID=40&amp;md5=0f01155631a24135ca0d2ffb517ed8cb</v>
      </c>
      <c r="G449" s="36" t="str">
        <f t="shared" si="13"/>
        <v>https://www.scopus.com/inward/record.uri?eid=2-s2.0-84945455055&amp;doi=10.1016%2fj.erss.2015.08.025&amp;partnerID=40&amp;md5=0f01155631a24135ca0d2ffb517ed8cb</v>
      </c>
    </row>
    <row r="450" spans="1:7" ht="15.5" customHeight="1" x14ac:dyDescent="0.35">
      <c r="A450" s="9">
        <f t="shared" si="12"/>
        <v>446</v>
      </c>
      <c r="B450" s="10" t="str">
        <f>IF($A450="", "", INDEX(Data!A:A,MATCH($A450,Data!$X:$X,1)))</f>
        <v>Neal (2013)</v>
      </c>
      <c r="C450" s="11" t="str">
        <f>IF($A450="", "", INDEX(Data!B:B,MATCH($A450,Data!$X:$X,1)))</f>
        <v>Using mobile agents and overlay networks to secure electrical networks</v>
      </c>
      <c r="D450" s="10">
        <f>IF($A450="", "", INDEX(Data!C:C,MATCH($A450,Data!$X:$X,1)))</f>
        <v>2013</v>
      </c>
      <c r="E450" s="11" t="str">
        <f>IF($A450="","",IF(INDEX(Data!D:D,MATCH($A450,Data!$X:$X,1))="","",INDEX(Data!D:D,MATCH($A450,Data!$X:$X,1))))</f>
        <v/>
      </c>
      <c r="F450" s="11" t="str">
        <f>IF($A450="","",IF(INDEX(Data!E:E,MATCH($A450,Data!$X:$X,1))="","",INDEX(Data!E:E,MATCH($A450,Data!$X:$X,1))))</f>
        <v/>
      </c>
      <c r="G450" s="36" t="str">
        <f t="shared" si="13"/>
        <v/>
      </c>
    </row>
    <row r="451" spans="1:7" ht="15.5" customHeight="1" x14ac:dyDescent="0.35">
      <c r="A451" s="9">
        <f t="shared" si="12"/>
        <v>447</v>
      </c>
      <c r="B451" s="10" t="str">
        <f>IF($A451="", "", INDEX(Data!A:A,MATCH($A451,Data!$X:$X,1)))</f>
        <v>Neil (2013)</v>
      </c>
      <c r="C451" s="11" t="str">
        <f>IF($A451="", "", INDEX(Data!B:B,MATCH($A451,Data!$X:$X,1)))</f>
        <v>A Distributed Energy Monitoring and Analytics Platform and its Use Cases</v>
      </c>
      <c r="D451" s="10">
        <f>IF($A451="", "", INDEX(Data!C:C,MATCH($A451,Data!$X:$X,1)))</f>
        <v>2013</v>
      </c>
      <c r="E451" s="11" t="str">
        <f>IF($A451="","",IF(INDEX(Data!D:D,MATCH($A451,Data!$X:$X,1))="","",INDEX(Data!D:D,MATCH($A451,Data!$X:$X,1))))</f>
        <v/>
      </c>
      <c r="F451" s="11" t="str">
        <f>IF($A451="","",IF(INDEX(Data!E:E,MATCH($A451,Data!$X:$X,1))="","",INDEX(Data!E:E,MATCH($A451,Data!$X:$X,1))))</f>
        <v/>
      </c>
      <c r="G451" s="36" t="str">
        <f t="shared" si="13"/>
        <v/>
      </c>
    </row>
    <row r="452" spans="1:7" ht="15.5" customHeight="1" x14ac:dyDescent="0.35">
      <c r="A452" s="9">
        <f t="shared" si="12"/>
        <v>448</v>
      </c>
      <c r="B452" s="10" t="str">
        <f>IF($A452="", "", INDEX(Data!A:A,MATCH($A452,Data!$X:$X,1)))</f>
        <v>Neil (2014)</v>
      </c>
      <c r="C452" s="11" t="str">
        <f>IF($A452="", "", INDEX(Data!B:B,MATCH($A452,Data!$X:$X,1)))</f>
        <v>Hot, cold and in between: enabling fine-grained environmental control in homes for efficiency and comfort</v>
      </c>
      <c r="D452" s="10">
        <f>IF($A452="", "", INDEX(Data!C:C,MATCH($A452,Data!$X:$X,1)))</f>
        <v>2014</v>
      </c>
      <c r="E452" s="11" t="str">
        <f>IF($A452="","",IF(INDEX(Data!D:D,MATCH($A452,Data!$X:$X,1))="","",INDEX(Data!D:D,MATCH($A452,Data!$X:$X,1))))</f>
        <v/>
      </c>
      <c r="F452" s="11" t="str">
        <f>IF($A452="","",IF(INDEX(Data!E:E,MATCH($A452,Data!$X:$X,1))="","",INDEX(Data!E:E,MATCH($A452,Data!$X:$X,1))))</f>
        <v/>
      </c>
      <c r="G452" s="36" t="str">
        <f t="shared" si="13"/>
        <v/>
      </c>
    </row>
    <row r="453" spans="1:7" ht="15.5" customHeight="1" x14ac:dyDescent="0.35">
      <c r="A453" s="9">
        <f t="shared" si="12"/>
        <v>449</v>
      </c>
      <c r="B453" s="10" t="str">
        <f>IF($A453="", "", INDEX(Data!A:A,MATCH($A453,Data!$X:$X,1)))</f>
        <v>Nejabatkhah (2019)</v>
      </c>
      <c r="C453" s="11" t="str">
        <f>IF($A453="", "", INDEX(Data!B:B,MATCH($A453,Data!$X:$X,1)))</f>
        <v>Power Quality Control of Smart Hybrid AC/DC Microgrids: An Overview</v>
      </c>
      <c r="D453" s="10">
        <f>IF($A453="", "", INDEX(Data!C:C,MATCH($A453,Data!$X:$X,1)))</f>
        <v>2019</v>
      </c>
      <c r="E453" s="11" t="str">
        <f>IF($A453="","",IF(INDEX(Data!D:D,MATCH($A453,Data!$X:$X,1))="","",INDEX(Data!D:D,MATCH($A453,Data!$X:$X,1))))</f>
        <v>Today, conventional power systems are evolving to smart grids, which encompass clusters of AC/DC microgrids, interfaced through power electronics converters. In such systems, increasing penetration of the power electronics-based distributed generations, energy storages, and modern loads provide a great opportunity for power quality control. In this paper, an overview of the power quality control of smart hybrid AC/DC microgrids is presented. Different types of power quality issues are studied first, with consideration of real-world hybrid microgrid examples, including data centers, electric railway systems, and electric vehicles charging stations. It shows that compared to traditional centralized power quality compensations, smart interfacing power converters from distributed generations, energy storages, and loads, and the AC and DC subgrids interfacing converters are promising candidates for power quality control. To realize the smart interfacing converters' power quality control, both primary converters control and secondary system coordination are required. In this paper, a thorough review of the primary control of interfacing converters to integrate the power quality compensation are presented, with a focus on the hybrid AC/DC microgrid harmonics compensation and unbalance compensation. For multiple interfacing converters, the secondary control with system-level coordination and optimization for harmonics and unbalance compensation (considering both unbalance and harmonics in single-phase and three-phase systems) are also presented. Challenges like low switching frequency of interfacing converters, parallel interfacing converters operation, and interfacing converters communications are discussed, and typical solutions for primary and secondary controls to deal with them are presented. The paper also includes rich case study results.</v>
      </c>
      <c r="F453" s="11" t="str">
        <f>IF($A453="","",IF(INDEX(Data!E:E,MATCH($A453,Data!$X:$X,1))="","",INDEX(Data!E:E,MATCH($A453,Data!$X:$X,1))))</f>
        <v>http://dx.doi.org/10.1109/ACCESS.2019.2912376</v>
      </c>
      <c r="G453" s="36" t="str">
        <f t="shared" si="13"/>
        <v>http://dx.doi.org/10.1109/ACCESS.2019.2912376</v>
      </c>
    </row>
    <row r="454" spans="1:7" ht="15.5" customHeight="1" x14ac:dyDescent="0.35">
      <c r="A454" s="9">
        <f t="shared" ref="A454:A517" si="14">IF(A$4&gt;=ROW(A450), ROW(A450), "")</f>
        <v>450</v>
      </c>
      <c r="B454" s="10" t="str">
        <f>IF($A454="", "", INDEX(Data!A:A,MATCH($A454,Data!$X:$X,1)))</f>
        <v>Neves (2015)</v>
      </c>
      <c r="C454" s="11" t="str">
        <f>IF($A454="", "", INDEX(Data!B:B,MATCH($A454,Data!$X:$X,1)))</f>
        <v>An outlook of electric vehicle daily use in the framework of an energy management system</v>
      </c>
      <c r="D454" s="10">
        <f>IF($A454="", "", INDEX(Data!C:C,MATCH($A454,Data!$X:$X,1)))</f>
        <v>2015</v>
      </c>
      <c r="E454" s="11" t="str">
        <f>IF($A454="","",IF(INDEX(Data!D:D,MATCH($A454,Data!$X:$X,1))="","",INDEX(Data!D:D,MATCH($A454,Data!$X:$X,1))))</f>
        <v>Purpose - The purpose of this paper is to present a prospective study of sustainable mobility in the framework of a supporting energy management systems (EMS). Technological advances are still required, namely electric vehicles (EV) endowed with improved EMS in order to increase their performance by making the most of available energy storage technologies. As EVs may be seen as a special domestic load, EMS are proposed based on demand-sensitive pricing strategies such as the Energy Box discussed in this paper. Design/methodology/approach - The study presents an overview of electric mobility and an urban EV project, with special focus on the utilization of its energy sources and their relation with the energy demand of a typical urban driving cycle. Results based on the ECE 15 standard driving cycle for different free market electricity tariffs are presented. Findings - The analysis based on present Portuguese power and energy tariffs reveals that it is highly questionable whether the resulting profit will be enough to justify the potential inconveniences to the vehicle user, as well as those resulting from the increased use of batteries. Practical implications - The conclusions indicate that more studies on the trade-offs between grid to vehicle and vehicle to grid schemes and electricity pricing mechanisms are needed in order to understand how the utilization of EVs can become more attractive in the end-users' and utilities' perspectives. Originality/value - The paper proposes an approach for future electricity tariff behavior that could be applied to EVs in order to understand whether or not their grid integration in charge and discharge situations would be beneficial for end-users and utilities, in the framework of smart energy management technologies.</v>
      </c>
      <c r="F454" s="11" t="str">
        <f>IF($A454="","",IF(INDEX(Data!E:E,MATCH($A454,Data!$X:$X,1))="","",INDEX(Data!E:E,MATCH($A454,Data!$X:$X,1))))</f>
        <v>https://search.proquest.com/docview/1683579842?accountid=14511 https://ucl-new-primo.hosted.exlibrisgroup.com/openurl/UCL/UCL_VU2?url_ver=Z39.88-2004&amp;rft_val_fmt=info:ofi/fmt:kev:mtx:journal&amp;genre=article&amp;sid=ProQ:ProQ%3Aabiglobal&amp;atitle=An+outlook+of+electric+vehicle+daily+use+in+the+framework+of+an+energy+management+system&amp;title=Management+of+Environmental+Quality&amp;issn=14777835&amp;date=2015-07-01&amp;volume=26&amp;issue=4&amp;spage=588&amp;au=Neves+de+Melo%2C+Hugo%3BTrov%C3%A3o%2C+Jo%C3%A3o+P.%3BHenggeler+Antun</v>
      </c>
      <c r="G454" s="36" t="e">
        <f t="shared" ref="G454:G517" si="15">HYPERLINK(F454)</f>
        <v>#VALUE!</v>
      </c>
    </row>
    <row r="455" spans="1:7" ht="15.5" customHeight="1" x14ac:dyDescent="0.35">
      <c r="A455" s="9">
        <f t="shared" si="14"/>
        <v>451</v>
      </c>
      <c r="B455" s="10" t="str">
        <f>IF($A455="", "", INDEX(Data!A:A,MATCH($A455,Data!$X:$X,1)))</f>
        <v>Nicole (2019)</v>
      </c>
      <c r="C455" s="11" t="str">
        <f>IF($A455="", "", INDEX(Data!B:B,MATCH($A455,Data!$X:$X,1)))</f>
        <v>Industrial Demand-Side Flexibility: A Benchmark Data Set</v>
      </c>
      <c r="D455" s="10">
        <f>IF($A455="", "", INDEX(Data!C:C,MATCH($A455,Data!$X:$X,1)))</f>
        <v>2019</v>
      </c>
      <c r="E455" s="11" t="str">
        <f>IF($A455="","",IF(INDEX(Data!D:D,MATCH($A455,Data!$X:$X,1))="","",INDEX(Data!D:D,MATCH($A455,Data!$X:$X,1))))</f>
        <v/>
      </c>
      <c r="F455" s="11" t="str">
        <f>IF($A455="","",IF(INDEX(Data!E:E,MATCH($A455,Data!$X:$X,1))="","",INDEX(Data!E:E,MATCH($A455,Data!$X:$X,1))))</f>
        <v/>
      </c>
      <c r="G455" s="36" t="str">
        <f t="shared" si="15"/>
        <v/>
      </c>
    </row>
    <row r="456" spans="1:7" ht="15.5" customHeight="1" x14ac:dyDescent="0.35">
      <c r="A456" s="9">
        <f t="shared" si="14"/>
        <v>452</v>
      </c>
      <c r="B456" s="10" t="str">
        <f>IF($A456="", "", INDEX(Data!A:A,MATCH($A456,Data!$X:$X,1)))</f>
        <v>Nihan (2013)</v>
      </c>
      <c r="C456" s="11" t="str">
        <f>IF($A456="", "", INDEX(Data!B:B,MATCH($A456,Data!$X:$X,1)))</f>
        <v>Demand response computation for future smart grids incorporating wind power</v>
      </c>
      <c r="D456" s="10">
        <f>IF($A456="", "", INDEX(Data!C:C,MATCH($A456,Data!$X:$X,1)))</f>
        <v>2013</v>
      </c>
      <c r="E456" s="11" t="str">
        <f>IF($A456="","",IF(INDEX(Data!D:D,MATCH($A456,Data!$X:$X,1))="","",INDEX(Data!D:D,MATCH($A456,Data!$X:$X,1))))</f>
        <v/>
      </c>
      <c r="F456" s="11" t="str">
        <f>IF($A456="","",IF(INDEX(Data!E:E,MATCH($A456,Data!$X:$X,1))="","",INDEX(Data!E:E,MATCH($A456,Data!$X:$X,1))))</f>
        <v/>
      </c>
      <c r="G456" s="36" t="str">
        <f t="shared" si="15"/>
        <v/>
      </c>
    </row>
    <row r="457" spans="1:7" ht="15.5" customHeight="1" x14ac:dyDescent="0.35">
      <c r="A457" s="9">
        <f t="shared" si="14"/>
        <v>453</v>
      </c>
      <c r="B457" s="10" t="str">
        <f>IF($A457="", "", INDEX(Data!A:A,MATCH($A457,Data!$X:$X,1)))</f>
        <v>Nijhuis (2017)</v>
      </c>
      <c r="C457" s="11" t="str">
        <f>IF($A457="", "", INDEX(Data!B:B,MATCH($A457,Data!$X:$X,1)))</f>
        <v>Demand Response: Social Welfare Maximization in an Unbundled Energy Market Case Study for the Low-Voltage Networks of a Distribution Network Operator in the Netherlands</v>
      </c>
      <c r="D457" s="10">
        <f>IF($A457="", "", INDEX(Data!C:C,MATCH($A457,Data!$X:$X,1)))</f>
        <v>2017</v>
      </c>
      <c r="E457" s="11" t="str">
        <f>IF($A457="","",IF(INDEX(Data!D:D,MATCH($A457,Data!$X:$X,1))="","",INDEX(Data!D:D,MATCH($A457,Data!$X:$X,1))))</f>
        <v>With the introduction of smart meters, dynamic pricing, and home energy management systems, residential customers are able to react to changes in electricity prices. In an unbundled market, the energy supplier and the network operator may have conflicting interests with respect to demand response (DR) programs. As customer participation is essential to a well-functioning DR program, it is needed to assess which DR programs offer most customer benefits. Two DR program options are analyzed for low-voltage feeders: a program from the energy supplier based on the electricity price, and a DR program from the network operator based on the loading of the network. Depending on the network topology the benefits can change significantly between the two DR programs. DR from an energy supplier point of view might induce undervoltages which lead to additional network reinforcements, while load shifting from a network point of view can generate higher electricity cost. 2016 IEEE.</v>
      </c>
      <c r="F457" s="11" t="str">
        <f>IF($A457="","",IF(INDEX(Data!E:E,MATCH($A457,Data!$X:$X,1))="","",INDEX(Data!E:E,MATCH($A457,Data!$X:$X,1))))</f>
        <v>http://dx.doi.org/10.1109/TIA.2016.2608783</v>
      </c>
      <c r="G457" s="36" t="str">
        <f t="shared" si="15"/>
        <v>http://dx.doi.org/10.1109/TIA.2016.2608783</v>
      </c>
    </row>
    <row r="458" spans="1:7" ht="15.5" customHeight="1" x14ac:dyDescent="0.35">
      <c r="A458" s="9">
        <f t="shared" si="14"/>
        <v>454</v>
      </c>
      <c r="B458" s="10" t="str">
        <f>IF($A458="", "", INDEX(Data!A:A,MATCH($A458,Data!$X:$X,1)))</f>
        <v>Nilsson (2003)</v>
      </c>
      <c r="C458" s="11" t="str">
        <f>IF($A458="", "", INDEX(Data!B:B,MATCH($A458,Data!$X:$X,1)))</f>
        <v>Municipal energy-planning and development of local energy-systems</v>
      </c>
      <c r="D458" s="10">
        <f>IF($A458="", "", INDEX(Data!C:C,MATCH($A458,Data!$X:$X,1)))</f>
        <v>2003</v>
      </c>
      <c r="E458" s="11" t="str">
        <f>IF($A458="","",IF(INDEX(Data!D:D,MATCH($A458,Data!$X:$X,1))="","",INDEX(Data!D:D,MATCH($A458,Data!$X:$X,1))))</f>
        <v>Over the past three decades, Swedish energy policy has evolved in three major stages-oil reduction, phase-out of nuclear energy, renewable energy-each with a different focus. Since 1977, Swedish law has required municipalities to develop an energy plan that addresses the supply, distribution, and use of energy. Whether such plans have contributed to the development of local energy-systems has been a subject for debate. This paper is based on a study of 12 municipal energy-plans that attempted to control and develop local energy-systems in southern Sweden. The analysis examines how municipalities promote oil reduction, efficient energy use, and the use of renewable energy. The plans varied in planning processes, contents, and level of ambition. The results of the study show that the contents of the plans follow the national energy-policies with respect to reduction of oil use, improved energy efficiency, and increased use of renewable energy. (C) 2003 Elsevier Ltd. All rights reserved.</v>
      </c>
      <c r="F458" s="11" t="str">
        <f>IF($A458="","",IF(INDEX(Data!E:E,MATCH($A458,Data!$X:$X,1))="","",INDEX(Data!E:E,MATCH($A458,Data!$X:$X,1))))</f>
        <v>&lt;Go to ISI&gt;://WOS:000184860200017</v>
      </c>
      <c r="G458" s="36" t="str">
        <f t="shared" si="15"/>
        <v>&lt;Go to ISI&gt;://WOS:000184860200017</v>
      </c>
    </row>
    <row r="459" spans="1:7" ht="15.5" customHeight="1" x14ac:dyDescent="0.35">
      <c r="A459" s="9">
        <f t="shared" si="14"/>
        <v>455</v>
      </c>
      <c r="B459" s="10" t="str">
        <f>IF($A459="", "", INDEX(Data!A:A,MATCH($A459,Data!$X:$X,1)))</f>
        <v>Nilsson (2018)</v>
      </c>
      <c r="C459" s="11" t="str">
        <f>IF($A459="", "", INDEX(Data!B:B,MATCH($A459,Data!$X:$X,1)))</f>
        <v>Smart homes, home energy management systems and real-time feedback: Lessons for influencing household energy consumption from a Swedish field study</v>
      </c>
      <c r="D459" s="10">
        <f>IF($A459="", "", INDEX(Data!C:C,MATCH($A459,Data!$X:$X,1)))</f>
        <v>2018</v>
      </c>
      <c r="E459" s="11" t="str">
        <f>IF($A459="","",IF(INDEX(Data!D:D,MATCH($A459,Data!$X:$X,1))="","",INDEX(Data!D:D,MATCH($A459,Data!$X:$X,1))))</f>
        <v>Home energy management systems (HEMS), providing energy feedback and smart features through in-home displays, have the potential to support more sustainable household decisions concerning energy consumption. However, recent findings from European smart metering trials have reduced the optimism, suggesting only modest savings from energy feedback. In this paper, we investigate the potential of HEMS to foster reductions in energy use, focusing on a population segment of particular relevance; high-income and highly educated households, considered as early adopters of smart grid technologies. Covering 154 households participating in a field trial in a sustainable city district in Stockholm, Sweden during one year, this study draws on the analyses of smart meter electricity and hot tap water data and in-depth interviews to provide an increased understanding of how feedback and features are perceived, used, and acted upon, and resulting effects on awareness, behavior, and consumption. Our results show that impact on energy consumption varies widely across individual households, suggesting that households respond to energy feedback highly individually. Although HEMS may lead to increased awareness of energy consumption, as well as increased home comfort, several obstacles for energy consumption behavioral change are identified. Drawing from these findings, we suggest policy implications and key issues for future research. 2018 Elsevier B.V.</v>
      </c>
      <c r="F459" s="11" t="str">
        <f>IF($A459="","",IF(INDEX(Data!E:E,MATCH($A459,Data!$X:$X,1))="","",INDEX(Data!E:E,MATCH($A459,Data!$X:$X,1))))</f>
        <v>http://dx.doi.org/10.1016/j.enbuild.2018.08.026</v>
      </c>
      <c r="G459" s="36" t="str">
        <f t="shared" si="15"/>
        <v>http://dx.doi.org/10.1016/j.enbuild.2018.08.026</v>
      </c>
    </row>
    <row r="460" spans="1:7" ht="15.5" customHeight="1" x14ac:dyDescent="0.35">
      <c r="A460" s="9">
        <f t="shared" si="14"/>
        <v>456</v>
      </c>
      <c r="B460" s="10" t="str">
        <f>IF($A460="", "", INDEX(Data!A:A,MATCH($A460,Data!$X:$X,1)))</f>
        <v>Noman (2017)</v>
      </c>
      <c r="C460" s="11" t="str">
        <f>IF($A460="", "", INDEX(Data!B:B,MATCH($A460,Data!$X:$X,1)))</f>
        <v>Enforcing fair grid energy access for controllable distributed solar capacity</v>
      </c>
      <c r="D460" s="10">
        <f>IF($A460="", "", INDEX(Data!C:C,MATCH($A460,Data!$X:$X,1)))</f>
        <v>2017</v>
      </c>
      <c r="E460" s="11" t="str">
        <f>IF($A460="","",IF(INDEX(Data!D:D,MATCH($A460,Data!$X:$X,1))="","",INDEX(Data!D:D,MATCH($A460,Data!$X:$X,1))))</f>
        <v/>
      </c>
      <c r="F460" s="11" t="str">
        <f>IF($A460="","",IF(INDEX(Data!E:E,MATCH($A460,Data!$X:$X,1))="","",INDEX(Data!E:E,MATCH($A460,Data!$X:$X,1))))</f>
        <v/>
      </c>
      <c r="G460" s="36" t="str">
        <f t="shared" si="15"/>
        <v/>
      </c>
    </row>
    <row r="461" spans="1:7" ht="15.5" customHeight="1" x14ac:dyDescent="0.35">
      <c r="A461" s="9">
        <f t="shared" si="14"/>
        <v>457</v>
      </c>
      <c r="B461" s="10" t="str">
        <f>IF($A461="", "", INDEX(Data!A:A,MATCH($A461,Data!$X:$X,1)))</f>
        <v>Noppers (2014)</v>
      </c>
      <c r="C461" s="11" t="str">
        <f>IF($A461="", "", INDEX(Data!B:B,MATCH($A461,Data!$X:$X,1)))</f>
        <v>The adoption of sustainable innovations: Driven by symbolic and environmental motives</v>
      </c>
      <c r="D461" s="10">
        <f>IF($A461="", "", INDEX(Data!C:C,MATCH($A461,Data!$X:$X,1)))</f>
        <v>2014</v>
      </c>
      <c r="E461" s="11" t="str">
        <f>IF($A461="","",IF(INDEX(Data!D:D,MATCH($A461,Data!$X:$X,1))="","",INDEX(Data!D:D,MATCH($A461,Data!$X:$X,1))))</f>
        <v>Critical to the environmental success of sustainable innovations is the adoption by consumers. The consensus is that instrumental shortcomings of sustainable innovations inhibit their adoption. However, we argue that the adoption of sustainable innovations does not exclusively depend on their instrumental attributes. In addition, people may be motivated to adopt sustainable innovations because of their positive environmental and symbolic attributes, that is, they benefit the environment and can be used to signal positive characteristics to oneself and others. We studied the significance of instrumental, environmental and symbolic attributes for the adoption of two sustainable innovations: electric cars (Study 1) and local renewable energy systems (Study 2), following two methods. Results showed that when asked directly, participants claimed that instrumental and environmental attributes are most important for their decision to adopt sustainable innovations, while symbolic attributes were rated as less important. Interestingly, evaluations of the symbolic and environmental attributes of sustainable innovations, but not evaluations of their instrumental attributes, predicted different indicators of adoption (i.e., interest in, the acceptability of, and intention to adopt these sustainable innovations), suggesting that the significance of symbolic motives for adopting sustainable innovations may not be recognized by consumers. Moreover, favorable evaluations of symbolic attributes particularly enhanced interest in and acceptability of sustainable innovation when participants evaluated the instrumental attributes more negatively, but not when instrumental attributes were evaluated relatively positively. This suggests that the instrumental drawbacks of sustainable innovations may sometimes strengthen their positive signal, which can promote interest in sustainable innovations. © 2014 Elsevier Ltd.</v>
      </c>
      <c r="F461" s="11" t="str">
        <f>IF($A461="","",IF(INDEX(Data!E:E,MATCH($A461,Data!$X:$X,1))="","",INDEX(Data!E:E,MATCH($A461,Data!$X:$X,1))))</f>
        <v>https://www.scopus.com/inward/record.uri?eid=2-s2.0-84898468481&amp;doi=10.1016%2fj.gloenvcha.2014.01.012&amp;partnerID=40&amp;md5=bcb9ddaacc64bdb49a8fab6fb24e81b1</v>
      </c>
      <c r="G461" s="36" t="str">
        <f t="shared" si="15"/>
        <v>https://www.scopus.com/inward/record.uri?eid=2-s2.0-84898468481&amp;doi=10.1016%2fj.gloenvcha.2014.01.012&amp;partnerID=40&amp;md5=bcb9ddaacc64bdb49a8fab6fb24e81b1</v>
      </c>
    </row>
    <row r="462" spans="1:7" ht="15.5" customHeight="1" x14ac:dyDescent="0.35">
      <c r="A462" s="9">
        <f t="shared" si="14"/>
        <v>458</v>
      </c>
      <c r="B462" s="10" t="str">
        <f>IF($A462="", "", INDEX(Data!A:A,MATCH($A462,Data!$X:$X,1)))</f>
        <v>Norris (2017)</v>
      </c>
      <c r="C462" s="11" t="str">
        <f>IF($A462="", "", INDEX(Data!B:B,MATCH($A462,Data!$X:$X,1)))</f>
        <v>Accelerating Renewable Connections: ARC Closedown report</v>
      </c>
      <c r="D462" s="10">
        <f>IF($A462="", "", INDEX(Data!C:C,MATCH($A462,Data!$X:$X,1)))</f>
        <v>2017</v>
      </c>
      <c r="E462" s="11" t="str">
        <f>IF($A462="","",IF(INDEX(Data!D:D,MATCH($A462,Data!$X:$X,1))="","",INDEX(Data!D:D,MATCH($A462,Data!$X:$X,1))))</f>
        <v>2. Executive summary SPD committed as part of the ARC project to deliver nine successful delivery reward criteria to provide robust learning that would inform future DNO network policies and processes and aid the deployment of a range of flexible and alternative connection solutions. SPD was awarded second tier Low Carbon Network Funding (LCNF) of £7.62M in 2012 to carry out Accelerating Renewable Connections (ARC) with the project commencing in January 2013. A further £0.84M was invested by SPD with some additional contribution, through benefits in kind, from project partners to deliver the project and raised the total project funding to £8.46M. The Scottish Borders and East Lothian area of the SPD network was chosen as the trial location as it had reached or was close to network limits in respect of DG connections. Using conventional planning assessment methodologies, this had already resulted in a number of developers wishing to connect distributed generation being constrained or subject to prohibitively expensive network reinforcement options. The specific issues faced by SPD in the trial area location are mirrored across UK electricity distribution networks and the project provided the opportunity to implement a range of flexible technical and commercial solutions to address these. For the learning to be relevant, representative and robust, it was essential that there was a strong focus on verification of the trial and its ability to produce learning on the implementation of new technical and commercial solutions to facilitate flexible connections. These were critical factors in the trial site selection process as well as partnering with University of Strathclyde; Smarter Grid Solutions and Community Energy Scotland. The ARC project aimed to implement a range of flexible technical and commercial solutions to accelerate the process and time to connect for distributed generation. It is recognised that there are some inherent conflicts between the ideal design, operation and management of a distribution network when seeking to implement new ways of delivering capacity. A significant advantage of applying a holistic approach has been that it has facilitated and recognised the requirement for greater interaction between business functions including planning, delivery, operations and asset management, to optimise the tools and techniques trialled. The objectives of the various activities (work packages) were as follows:  Empowerment of customers and improvement of their ability to ‘optioneer’ potential connection opportunities ahead of formal connection application through provision of improved network information and identification of a range of alternative connection solutions  Review of current internal design policies and processes to facilitate the connection of distributed generation and inform on advancements required to deploy the application of flexible connection solutions.  Identification and implementation of necessary network enablers in order to facilitate flexible connection solutions and connection trials  Trial the application of a range of flexible connection solutions that demonstrate how additional distributed generation can be enabled within network limits in network areas considered to be at full capacity Accelerating Renewable Connections (ARC) – Final Closedown Report Page 6 of 69  Disseminate learning to multiple industry stakeholders to enable sustainable user adoption and implementation of the techniques trialled as part of the project Facilitating quicker and cheaper means of connection has resulted in investments estimated to be worth £283M in project construction and will generate in the order of £333k p.a. in community fund payments for local residents/communities. Tracking benefits extends beyond that of MWh’s generated from clean renewable energy sources. Many of the projects cross multiple energy vectors and contribute toward the concept of the circular economy, examples include;  Dunbar Energy Recovery Facility will service a £700-million waste contract with the Clyde Valley Residual Waste Project putting an end to landfill in central Scotland, create 55 full time jobs once complete and is estimated that it will create a £10millon in economic boost to the area of East Lothian. https://www.viridor.co.uk/our-developments/dunbar-erf/  Hoprigshiels Community Wind Farm where all operating profits will be shared between two charities, allowing Berwickshire Housing Association to invest in much-needed new homes for social rent in the area, and Community Energy Scotland to support community groups across the country to develop new renewable energy projects. https://hoprigshielswindfarm.wordpress.com/  Standhill Farm AD Plant has already commenced with an investment of £2m to develop a new glasshouse to produce tomatoes for the Scottish market - the size of one-and-a-half football pitches. The energy and heat generated from the new AD plant will feed directly into this activity and will also create and sustain jobs at the Farm. http://www.renewableenergyonfarms.co.uk/project/standhill-farm Jim Shanks, Proprietor of Standhill Farm said “I’m sorry to hear that the ARC project is coming to an end as I’m sure without it I’d never have managed to get to first base. We’ve managed to create a lot of jobs and we’ve turned an average dairy farm into a hub of production both in terms of food and energy”</v>
      </c>
      <c r="F462" s="11" t="str">
        <f>IF($A462="","",IF(INDEX(Data!E:E,MATCH($A462,Data!$X:$X,1))="","",INDEX(Data!E:E,MATCH($A462,Data!$X:$X,1))))</f>
        <v/>
      </c>
      <c r="G462" s="36" t="str">
        <f t="shared" si="15"/>
        <v/>
      </c>
    </row>
    <row r="463" spans="1:7" ht="15.5" customHeight="1" x14ac:dyDescent="0.35">
      <c r="A463" s="9">
        <f t="shared" si="14"/>
        <v>459</v>
      </c>
      <c r="B463" s="10" t="str">
        <f>IF($A463="", "", INDEX(Data!A:A,MATCH($A463,Data!$X:$X,1)))</f>
        <v>Nozaki (2012)</v>
      </c>
      <c r="C463" s="11" t="str">
        <f>IF($A463="", "", INDEX(Data!B:B,MATCH($A463,Data!$X:$X,1)))</f>
        <v>Research and Development of Smart Energy</v>
      </c>
      <c r="D463" s="10">
        <f>IF($A463="", "", INDEX(Data!C:C,MATCH($A463,Data!$X:$X,1)))</f>
        <v>2012</v>
      </c>
      <c r="E463" s="11" t="str">
        <f>IF($A463="","",IF(INDEX(Data!D:D,MATCH($A463,Data!$X:$X,1))="","",INDEX(Data!D:D,MATCH($A463,Data!$X:$X,1))))</f>
        <v>This article introduces the status of research and development being performed by NTT Energy and Environment Systems Laboratories based on the concept of information and communications technology (ICT) combined with energy called ICT energy. This should lead to systems capable of ensuring stable power supply, saving energy, and shifting load peaks as well as to technologies that use smart energy management.</v>
      </c>
      <c r="F463" s="11" t="str">
        <f>IF($A463="","",IF(INDEX(Data!E:E,MATCH($A463,Data!$X:$X,1))="","",INDEX(Data!E:E,MATCH($A463,Data!$X:$X,1))))</f>
        <v/>
      </c>
      <c r="G463" s="36" t="str">
        <f t="shared" si="15"/>
        <v/>
      </c>
    </row>
    <row r="464" spans="1:7" ht="15.5" customHeight="1" x14ac:dyDescent="0.35">
      <c r="A464" s="9">
        <f t="shared" si="14"/>
        <v>460</v>
      </c>
      <c r="B464" s="10" t="str">
        <f>IF($A464="", "", INDEX(Data!A:A,MATCH($A464,Data!$X:$X,1)))</f>
        <v>Nyborg (2013)</v>
      </c>
      <c r="C464" s="11" t="str">
        <f>IF($A464="", "", INDEX(Data!B:B,MATCH($A464,Data!$X:$X,1)))</f>
        <v>Constructing users in the smart grid--insights from the Danish eFlex project</v>
      </c>
      <c r="D464" s="10">
        <f>IF($A464="", "", INDEX(Data!C:C,MATCH($A464,Data!$X:$X,1)))</f>
        <v>2013</v>
      </c>
      <c r="E464" s="11" t="str">
        <f>IF($A464="","",IF(INDEX(Data!D:D,MATCH($A464,Data!$X:$X,1))="","",INDEX(Data!D:D,MATCH($A464,Data!$X:$X,1))))</f>
        <v>The smart grid is promoted as one of the key elements in a low-carbon transition in many countries. In Denmark, the dominant framing of the smart grid emphasises the challenge of integrating much more wind power into the electricity system and using electricity for heating (heat pumps) and transport (electric cars). In the process of radically transforming the electricity system, strategic system builders need to align many forces, including consumers, who play an important role in the functioning of such large networked systems. System builders need to explore, for instance, whether and how users can be motivated to be flexible in relation to moving electricity consumption over time. This paper reports on one of the first smart-grid-related projects in Denmark in which consumer aspects have been central and where potentials for flexible electricity consumption have been tested. The aim of the paper is to explore what can be learned from such experiments and which roles they play in the construction of the smart grid. In this context, the concept of the aligned user is introduced. [PUBLICATION ABSTRACT]</v>
      </c>
      <c r="F464" s="11" t="str">
        <f>IF($A464="","",IF(INDEX(Data!E:E,MATCH($A464,Data!$X:$X,1))="","",INDEX(Data!E:E,MATCH($A464,Data!$X:$X,1))))</f>
        <v>https://search.proquest.com/docview/1437734259?accountid=14511 https://ucl-new-primo.hosted.exlibrisgroup.com/openurl/UCL/UCL_VU2?url_ver=Z39.88-2004&amp;rft_val_fmt=info:ofi/fmt:kev:mtx:journal&amp;genre=article&amp;sid=ProQ:ProQ%3Aabiglobal&amp;atitle=Constructing+users+in+the+smart+grid--insights+from+the+Danish+eFlex+project&amp;title=Energy+Efficiency&amp;issn=1570646X&amp;date=2013-11-01&amp;volume=6&amp;issue=4&amp;spage=655&amp;au=Nyborg%2C+Sophie%3BR%C3%B8pke%2C+Inge&amp;isbn=&amp;jtitle=Energy+Efficiency&amp;btitle=&amp;rft_id=info:eric/&amp;rft_i</v>
      </c>
      <c r="G464" s="36" t="e">
        <f t="shared" si="15"/>
        <v>#VALUE!</v>
      </c>
    </row>
    <row r="465" spans="1:7" ht="15.5" customHeight="1" x14ac:dyDescent="0.35">
      <c r="A465" s="9">
        <f t="shared" si="14"/>
        <v>461</v>
      </c>
      <c r="B465" s="10" t="str">
        <f>IF($A465="", "", INDEX(Data!A:A,MATCH($A465,Data!$X:$X,1)))</f>
        <v>Nykamp (2013)</v>
      </c>
      <c r="C465" s="11" t="str">
        <f>IF($A465="", "", INDEX(Data!B:B,MATCH($A465,Data!$X:$X,1)))</f>
        <v>Value of storage in distribution grids-competition or cooperation of stakeholders?</v>
      </c>
      <c r="D465" s="10">
        <f>IF($A465="", "", INDEX(Data!C:C,MATCH($A465,Data!$X:$X,1)))</f>
        <v>2013</v>
      </c>
      <c r="E465" s="11" t="str">
        <f>IF($A465="","",IF(INDEX(Data!D:D,MATCH($A465,Data!$X:$X,1))="","",INDEX(Data!D:D,MATCH($A465,Data!$X:$X,1))))</f>
        <v>The implementation of storage capacities in distribution grids is seen as an important element for the integration of fluctuating feed-in caused by photovoltaic and wind generators. However, the responsibility for the operating of these assets is not defined in most market designs. Since decreasing costs are to be expected with further market penetration, next to distribution grid operators (DSO) further storage stake holders may be interested in controlling local storage devices. In this paper optimal storage profiles for different stakeholders (DSO and energy traders) are derived based on a case study with real world data. The results reveal conflicting interests-peak shaving of fluctuating feed-in (objective o the DSO to avoid reinforcements) is hampered significantly by storage usage of trading companies (objective of exploiting price spreads in the spot market). It is shown that unreasonable high costs occur with undesired economical side-effects if no control or cooperation mechanism is implemented. 2010-2012 IEEE.</v>
      </c>
      <c r="F465" s="11" t="str">
        <f>IF($A465="","",IF(INDEX(Data!E:E,MATCH($A465,Data!$X:$X,1))="","",INDEX(Data!E:E,MATCH($A465,Data!$X:$X,1))))</f>
        <v>http://dx.doi.org/10.1109/TSG.2013.2254730</v>
      </c>
      <c r="G465" s="36" t="str">
        <f t="shared" si="15"/>
        <v>http://dx.doi.org/10.1109/TSG.2013.2254730</v>
      </c>
    </row>
    <row r="466" spans="1:7" ht="15.5" customHeight="1" x14ac:dyDescent="0.35">
      <c r="A466" s="9">
        <f t="shared" si="14"/>
        <v>462</v>
      </c>
      <c r="B466" s="10" t="str">
        <f>IF($A466="", "", INDEX(Data!A:A,MATCH($A466,Data!$X:$X,1)))</f>
        <v>Obinna (2017)</v>
      </c>
      <c r="C466" s="11" t="str">
        <f>IF($A466="", "", INDEX(Data!B:B,MATCH($A466,Data!$X:$X,1)))</f>
        <v>Comparison of two residential Smart Grid pilots in the Netherlands and in the USA, focusing on energy performance and user experiences</v>
      </c>
      <c r="D466" s="10">
        <f>IF($A466="", "", INDEX(Data!C:C,MATCH($A466,Data!$X:$X,1)))</f>
        <v>2017</v>
      </c>
      <c r="E466" s="11" t="str">
        <f>IF($A466="","",IF(INDEX(Data!D:D,MATCH($A466,Data!$X:$X,1))="","",INDEX(Data!D:D,MATCH($A466,Data!$X:$X,1))))</f>
        <v>Two residential Smart Grid pilots, PowerMatching City, Groningen (NL) and Pecan Street, Austin Texas (USA) have been compared regarding their energy performance and the experiences of users in these pilots. The objective of the comparison was to gain new insights that could support the successful deployment of future residential Smart Grids. Measured data on electricity generation and electricity consumption of households in 2013 and 2014 were evaluated. Existing reports with results of surveys of users were also analyzed. The energy performance revealed that the average domestic electricity consumption of households in PowerMatching City was lower compared to Pecan Street (2.6 GW h versus 10.1 GW h). At the same time, households in Pecan Street generated a higher amount of electricity compared to PowerMatching City (6.8 GW h versus 1.14 GW h). Households in Pecan Street consumed on average, 8% less electricity with respect to the USA average household domestic electricity consumption of 10.9 GW h; while households in PowerMatching City consumed 19% less electricity compared to the Dutch average household domestic electricity consumption of 3.1 GW h. Households in PowerMatching City appeared to have a higher potential to contribute to electricity demand and supply balancing, because their electricity consumption from the grid was largely reduced with increased self-generation. User experiences revealed that end-users in both pilots preferred technologies that automatically shift their energy use, since this requires minimal effort from them. We conclude that the pattern of households electricity generation and consumption in Smart Grid pilot projects, and their contribution to peak load balancing in the electricity network is largely influenced by existing Smart Grid set-ups, local climate and related needs for heating and cooling, the average capacity of installed energy generating technologies and the prevailing energy behavior. 2017 The Authors</v>
      </c>
      <c r="F466" s="11" t="str">
        <f>IF($A466="","",IF(INDEX(Data!E:E,MATCH($A466,Data!$X:$X,1))="","",INDEX(Data!E:E,MATCH($A466,Data!$X:$X,1))))</f>
        <v>http://dx.doi.org/10.1016/j.apenergy.2017.01.086</v>
      </c>
      <c r="G466" s="36" t="str">
        <f t="shared" si="15"/>
        <v>http://dx.doi.org/10.1016/j.apenergy.2017.01.086</v>
      </c>
    </row>
    <row r="467" spans="1:7" ht="15.5" customHeight="1" x14ac:dyDescent="0.35">
      <c r="A467" s="9">
        <f t="shared" si="14"/>
        <v>463</v>
      </c>
      <c r="B467" s="10" t="str">
        <f>IF($A467="", "", INDEX(Data!A:A,MATCH($A467,Data!$X:$X,1)))</f>
        <v>O'Brien (2010)</v>
      </c>
      <c r="C467" s="11" t="str">
        <f>IF($A467="", "", INDEX(Data!B:B,MATCH($A467,Data!$X:$X,1)))</f>
        <v>Localism and energy:Negotiating approaches to embedding resilience in energy systems</v>
      </c>
      <c r="D467" s="10">
        <f>IF($A467="", "", INDEX(Data!C:C,MATCH($A467,Data!$X:$X,1)))</f>
        <v>2010</v>
      </c>
      <c r="E467" s="11" t="str">
        <f>IF($A467="","",IF(INDEX(Data!D:D,MATCH($A467,Data!$X:$X,1))="","",INDEX(Data!D:D,MATCH($A467,Data!$X:$X,1))))</f>
        <v>Tensionsareevidentinenergypolicyobjectivesbetweencentralisedtop-downinterconnectedenergy systems andlocaliseddistributedapproaches.Examinationofthesetensionsindicatesthatalocalised approachcanaddressasystemicproblemofinterconnectedsystems;namelyvulnerability. The challengeforenergypolicyistorealisetheinterrelatedgoalsofenergysecurity,climateand environmentaltargetsandsocialandeconomicissuessuchasfuelpoverty,whilstmitigating vulnerability.Theeffectivenessofconventionalapproachesisdebatable.Atransitiontoalowcarbon pathwayshouldfocusonresilience,countertovulnerability. This articledrawsfromon-going work which evaluates theenergyaspectsofaPrivateFinance Initiative(PFI)projecttorefurbishandre-buildalocalauthority’sentirestockofsheltered accommodationtohighenvironmentalstandards.Initialfindingssuggestthatwhereasmore conventionalprocurementprocessestendtoincreasesystemicvulnerability,auserfocussedprocess driven throughPFIcompetitivedialogueisbeginningtomotivatesomedeveloperstoadoptinnovative approachestoenergysystemdevelopment.</v>
      </c>
      <c r="F467" s="11" t="str">
        <f>IF($A467="","",IF(INDEX(Data!E:E,MATCH($A467,Data!$X:$X,1))="","",INDEX(Data!E:E,MATCH($A467,Data!$X:$X,1))))</f>
        <v/>
      </c>
      <c r="G467" s="36" t="str">
        <f t="shared" si="15"/>
        <v/>
      </c>
    </row>
    <row r="468" spans="1:7" ht="15.5" customHeight="1" x14ac:dyDescent="0.35">
      <c r="A468" s="9">
        <f t="shared" si="14"/>
        <v>464</v>
      </c>
      <c r="B468" s="10" t="str">
        <f>IF($A468="", "", INDEX(Data!A:A,MATCH($A468,Data!$X:$X,1)))</f>
        <v>OFGEM (2017c)</v>
      </c>
      <c r="C468" s="11" t="str">
        <f>IF($A468="", "", INDEX(Data!B:B,MATCH($A468,Data!$X:$X,1)))</f>
        <v>Ofgem’ s Future Insights Series: Local Energy in a Transforming Energy System (c)</v>
      </c>
      <c r="D468" s="10">
        <f>IF($A468="", "", INDEX(Data!C:C,MATCH($A468,Data!$X:$X,1)))</f>
        <v>2017</v>
      </c>
      <c r="E468" s="11" t="str">
        <f>IF($A468="","",IF(INDEX(Data!D:D,MATCH($A468,Data!$X:$X,1))="","",INDEX(Data!D:D,MATCH($A468,Data!$X:$X,1))))</f>
        <v/>
      </c>
      <c r="F468" s="11" t="str">
        <f>IF($A468="","",IF(INDEX(Data!E:E,MATCH($A468,Data!$X:$X,1))="","",INDEX(Data!E:E,MATCH($A468,Data!$X:$X,1))))</f>
        <v>file:///N:/UCL/BSEER/EnergyRev/Lit/ofgem_future_insights_series_3_local_energy_final_300117.pdf</v>
      </c>
      <c r="G468" s="36" t="str">
        <f t="shared" si="15"/>
        <v>file:///N:/UCL/BSEER/EnergyRev/Lit/ofgem_future_insights_series_3_local_energy_final_300117.pdf</v>
      </c>
    </row>
    <row r="469" spans="1:7" ht="15.5" customHeight="1" x14ac:dyDescent="0.35">
      <c r="A469" s="9">
        <f t="shared" si="14"/>
        <v>465</v>
      </c>
      <c r="B469" s="10" t="str">
        <f>IF($A469="", "", INDEX(Data!A:A,MATCH($A469,Data!$X:$X,1)))</f>
        <v>Oliver (2017)</v>
      </c>
      <c r="C469" s="11" t="str">
        <f>IF($A469="", "", INDEX(Data!B:B,MATCH($A469,Data!$X:$X,1)))</f>
        <v>The Energy Trilemma and the Smart Grid: Implications Beyond the United States</v>
      </c>
      <c r="D469" s="10">
        <f>IF($A469="", "", INDEX(Data!C:C,MATCH($A469,Data!$X:$X,1)))</f>
        <v>2017</v>
      </c>
      <c r="E469" s="11" t="str">
        <f>IF($A469="","",IF(INDEX(Data!D:D,MATCH($A469,Data!$X:$X,1))="","",INDEX(Data!D:D,MATCH($A469,Data!$X:$X,1))))</f>
        <v>This article argues that smart grid technologies enable policy-makers and communities to successfully manage enduring energy policy concerns. It defines what 'smart' energy technologies, grids and policies mean, and then evaluates how the smart grid can enable policy-makers to respond to an emerging energy 'trilemma'. Drawing on case studies from the United States, the article suggests that the automated communications enabled by smart grid technologies significantly benefit each dimension of the energy trilemma: economic, social and environmental. However, successful smart grid implementation requires smart communication beyond technology. Failure to engage with customers through targeted communication, or to adequately address customers' privacy concerns, risks alienating customers, threatening the value of the smart grid investment. This article concludes that, with smart communication, both technical and human, the smart grid is an important step towards a sustainable energy future for stakeholders well beyond the United States.</v>
      </c>
      <c r="F469" s="11" t="str">
        <f>IF($A469="","",IF(INDEX(Data!E:E,MATCH($A469,Data!$X:$X,1))="","",INDEX(Data!E:E,MATCH($A469,Data!$X:$X,1))))</f>
        <v>https://search.proquest.com/docview/1859444854?accountid=14511 https://ucl-new-primo.hosted.exlibrisgroup.com/openurl/UCL/UCL_VU2?url_ver=Z39.88-2004&amp;rft_val_fmt=info:ofi/fmt:kev:mtx:journal&amp;genre=article&amp;sid=ProQ:ProQ%3Aibss&amp;atitle=The+Energy+Trilemma+and+the+Smart+Grid%3A+Implications+Beyond+the+United+States&amp;title=Asia+%26+the+Pacific+Policy+Studies&amp;issn=&amp;date=2017-01-01&amp;volume=4&amp;issue=1&amp;spage=70&amp;au=Oliver%2C+Jeannie%3BSovacool%2C+Benjamin&amp;isbn=&amp;jtitle=Asia+%26+the+Pacific+Policy+Studies&amp;bti</v>
      </c>
      <c r="G469" s="36" t="e">
        <f t="shared" si="15"/>
        <v>#VALUE!</v>
      </c>
    </row>
    <row r="470" spans="1:7" ht="15.5" customHeight="1" x14ac:dyDescent="0.35">
      <c r="A470" s="9">
        <f t="shared" si="14"/>
        <v>466</v>
      </c>
      <c r="B470" s="10" t="str">
        <f>IF($A470="", "", INDEX(Data!A:A,MATCH($A470,Data!$X:$X,1)))</f>
        <v>Oliver (2018)</v>
      </c>
      <c r="C470" s="11" t="str">
        <f>IF($A470="", "", INDEX(Data!B:B,MATCH($A470,Data!$X:$X,1)))</f>
        <v>Lessons Learned From Field Test Data of a Robust Smart Grid Concept</v>
      </c>
      <c r="D470" s="10">
        <f>IF($A470="", "", INDEX(Data!C:C,MATCH($A470,Data!$X:$X,1)))</f>
        <v>2018</v>
      </c>
      <c r="E470" s="11" t="str">
        <f>IF($A470="","",IF(INDEX(Data!D:D,MATCH($A470,Data!$X:$X,1))="","",INDEX(Data!D:D,MATCH($A470,Data!$X:$X,1))))</f>
        <v>he future energy system needs to be reliable, affordable for all parties, and capable of integrating fluctuating renewable energy sources into the grid. In this work we present first field test results of a resilient Smart Grid concept using dynamic tariff rates for end customers. The tariff system is based on the course of the EPEX Day-Ahead electricity price. Ripple control was used as a robust and reliable communication system. This work focuses on three main aspects: the reliability of the communication system, the financial advantages for the end-customers, and the load shifting potential given by the external incentive signals. Results show that ripple control is an adequate communication system for sending tariff information signals to the end customers. A financial benefit for all field test participants was achieved by implementing the dynamic tariff system. We show that during the field test period, the Prosumers changed their energy consumption behavior when stimulated by the external incentives.</v>
      </c>
      <c r="F470" s="11" t="str">
        <f>IF($A470="","",IF(INDEX(Data!E:E,MATCH($A470,Data!$X:$X,1))="","",INDEX(Data!E:E,MATCH($A470,Data!$X:$X,1))))</f>
        <v/>
      </c>
      <c r="G470" s="36" t="str">
        <f t="shared" si="15"/>
        <v/>
      </c>
    </row>
    <row r="471" spans="1:7" ht="15.5" customHeight="1" x14ac:dyDescent="0.35">
      <c r="A471" s="9">
        <f t="shared" si="14"/>
        <v>467</v>
      </c>
      <c r="B471" s="10" t="str">
        <f>IF($A471="", "", INDEX(Data!A:A,MATCH($A471,Data!$X:$X,1)))</f>
        <v>Olivieri (2013)</v>
      </c>
      <c r="C471" s="11" t="str">
        <f>IF($A471="", "", INDEX(Data!B:B,MATCH($A471,Data!$X:$X,1)))</f>
        <v>The Italian regulatory framework for developing smart distribution grids</v>
      </c>
      <c r="D471" s="10">
        <f>IF($A471="", "", INDEX(Data!C:C,MATCH($A471,Data!$X:$X,1)))</f>
        <v>2013</v>
      </c>
      <c r="E471" s="11" t="str">
        <f>IF($A471="","",IF(INDEX(Data!D:D,MATCH($A471,Data!$X:$X,1))="","",INDEX(Data!D:D,MATCH($A471,Data!$X:$X,1))))</f>
        <v>The integration of Dispersed Generation (DG) is by far the most important and challenging issue that modern power systems are facing nowadays, and is the only way of exploiting Renewable Energy Sources (RES) for electric production. This revolution is running particularly fast in Europe, where significant incentive schemes have been promoted by many Member States in order to match the targets decided by the European institutions. As a consequence of the important share of RES already connected (especially to low voltage and medium voltage networks), new technical challenges have to be faced both at a distribution network level and at a transmission system level. Some of these challenges are covered by Smart grids that represent a new framework for improved management of distribution and transmission networks with attention to interoperability, security, resilience problems, and quality of service (QoS). It is recognized that an intelligent use of Information and Communication Technology (ICT), as enabling technology, is the only approach able to solve new problems arising on energy networks due to larger DG penetration, without hindering system security and QoS. The paper focuses on the Italian case and in particular on the Italian regulatory framework for developing Smart Grids, and describes the technical foundations of the regulatory innovations introduced by the Italian energy regulatory authority (Autorita per l'energia elettrica e il gas-AEEG). After a selection process based on cost/benefit assessment, some demonstration projects for Smart Grid proposed by Distribution System Operators have been awarded with special capital cost remuneration (extra WACC of 2% for 12 years, on top of the ordinary WACC equal to 7% for distribution investments). The smart grid demonstration projects founded by AEEG introduce and test a new advanced management of DG in order to avoid the problems coming from reverse power flowing and maintain the necessary level of security, availability and quality of service. 2012 De Gruyter. All rights reserved.</v>
      </c>
      <c r="F471" s="11" t="str">
        <f>IF($A471="","",IF(INDEX(Data!E:E,MATCH($A471,Data!$X:$X,1))="","",INDEX(Data!E:E,MATCH($A471,Data!$X:$X,1))))</f>
        <v>http://dx.doi.org/10.1515/1553-779X.2889</v>
      </c>
      <c r="G471" s="36" t="str">
        <f t="shared" si="15"/>
        <v>http://dx.doi.org/10.1515/1553-779X.2889</v>
      </c>
    </row>
    <row r="472" spans="1:7" ht="15.5" customHeight="1" x14ac:dyDescent="0.35">
      <c r="A472" s="9">
        <f t="shared" si="14"/>
        <v>468</v>
      </c>
      <c r="B472" s="10" t="str">
        <f>IF($A472="", "", INDEX(Data!A:A,MATCH($A472,Data!$X:$X,1)))</f>
        <v>Ooka (2015)</v>
      </c>
      <c r="C472" s="11" t="str">
        <f>IF($A472="", "", INDEX(Data!B:B,MATCH($A472,Data!$X:$X,1)))</f>
        <v>A review on optimization techniques for active thermal energy storage control</v>
      </c>
      <c r="D472" s="10">
        <f>IF($A472="", "", INDEX(Data!C:C,MATCH($A472,Data!$X:$X,1)))</f>
        <v>2015</v>
      </c>
      <c r="E472" s="11" t="str">
        <f>IF($A472="","",IF(INDEX(Data!D:D,MATCH($A472,Data!$X:$X,1))="","",INDEX(Data!D:D,MATCH($A472,Data!$X:$X,1))))</f>
        <v>The increasing popularity of smart energy systems has led to a gradual increase in the importance of thermal energy storage (TES) technology. Thus, the control strategy employed to efficiently take advantage of TES is expected to be very important. In other words, the time schedule, the particular components to be activated, and the amount of charging/discharging have to be appropriately determined. To date, a number of studies have investigated the optimization of TES operations by using optimization techniques. Current methods being used to achieve optimal TES operation are reviewed in this paper. © 2015 Elsevier B.V. All rights reserved.</v>
      </c>
      <c r="F472" s="11" t="str">
        <f>IF($A472="","",IF(INDEX(Data!E:E,MATCH($A472,Data!$X:$X,1))="","",INDEX(Data!E:E,MATCH($A472,Data!$X:$X,1))))</f>
        <v>https://www.scopus.com/inward/record.uri?eid=2-s2.0-84943348552&amp;doi=10.1016%2fj.enbuild.2015.07.031&amp;partnerID=40&amp;md5=2361fda903d98700b6cf31a5f444abae</v>
      </c>
      <c r="G472" s="36" t="str">
        <f t="shared" si="15"/>
        <v>https://www.scopus.com/inward/record.uri?eid=2-s2.0-84943348552&amp;doi=10.1016%2fj.enbuild.2015.07.031&amp;partnerID=40&amp;md5=2361fda903d98700b6cf31a5f444abae</v>
      </c>
    </row>
    <row r="473" spans="1:7" ht="15.5" customHeight="1" x14ac:dyDescent="0.35">
      <c r="A473" s="9">
        <f t="shared" si="14"/>
        <v>469</v>
      </c>
      <c r="B473" s="10" t="str">
        <f>IF($A473="", "", INDEX(Data!A:A,MATCH($A473,Data!$X:$X,1)))</f>
        <v>Ordono (2019)</v>
      </c>
      <c r="C473" s="11" t="str">
        <f>IF($A473="", "", INDEX(Data!B:B,MATCH($A473,Data!$X:$X,1)))</f>
        <v>Interlinking converters and their contribution to primary regulation: a review</v>
      </c>
      <c r="D473" s="10">
        <f>IF($A473="", "", INDEX(Data!C:C,MATCH($A473,Data!$X:$X,1)))</f>
        <v>2019</v>
      </c>
      <c r="E473" s="11" t="str">
        <f>IF($A473="","",IF(INDEX(Data!D:D,MATCH($A473,Data!$X:$X,1))="","",INDEX(Data!D:D,MATCH($A473,Data!$X:$X,1))))</f>
        <v>Classical power systems, which are typically structured in top-down topologies, are gradually evolving towards more decentralized systems comprised by clusters of smart subgrids to cope with the increasing penetration of distributed generation, energy storage systems and controllable loads. These clusters will increase the overall reliability, optimize resource usage and reduce investments in back-up systems. However, tying subgrids via passive devices (tie lines or power transformers) poses certain problems from the point of view of modularity and controllability. They also limit the connection capability of subgrids, as it is expected that systems with different voltage natures (ac and dc) will coexist in the future network. In this context, interlinking converters (IC) have emerged as a universal approach for the interconnection of such subgrids regardless of their characteristics. These power converters not only provide power flow control, but they also improve the power quality of networks through different ancillary services. Therefore, ICs are expected to be the energy routers of the future, smartly connecting and managing the interaction among grids. In the literature several topologies and control techniques have been proposed for this type of converters to transfer power between grids and provide support under contingencies. However, there are no classifications from the point of view of the participation of ICs in the primary regulation of the power system. The aim of this paper is to 1) identify the main characteristics of ICs compared to conventional interconnections based on passive devices, 2) review the most usual IC topologies depending on the nature of the grids they are interconnecting (ac-ac, ac-dc or dc-dc) and 3) analyse and compare the different control approaches for the primary regulation via ICs and propose a general classification based on this analysis regardless of the number of conversion power stages of the IC and the nature and characteristics of tied grids. 2019 Elsevier Ltd</v>
      </c>
      <c r="F473" s="11" t="str">
        <f>IF($A473="","",IF(INDEX(Data!E:E,MATCH($A473,Data!$X:$X,1))="","",INDEX(Data!E:E,MATCH($A473,Data!$X:$X,1))))</f>
        <v>http://dx.doi.org/10.1016/j.ijepes.2019.03.057</v>
      </c>
      <c r="G473" s="36" t="str">
        <f t="shared" si="15"/>
        <v>http://dx.doi.org/10.1016/j.ijepes.2019.03.057</v>
      </c>
    </row>
    <row r="474" spans="1:7" ht="15.5" customHeight="1" x14ac:dyDescent="0.35">
      <c r="A474" s="9">
        <f t="shared" si="14"/>
        <v>470</v>
      </c>
      <c r="B474" s="10" t="str">
        <f>IF($A474="", "", INDEX(Data!A:A,MATCH($A474,Data!$X:$X,1)))</f>
        <v>Osti (2018)</v>
      </c>
      <c r="C474" s="11" t="str">
        <f>IF($A474="", "", INDEX(Data!B:B,MATCH($A474,Data!$X:$X,1)))</f>
        <v>The uncertain games of energy transition in the island of Sardinia (Italy)</v>
      </c>
      <c r="D474" s="10">
        <f>IF($A474="", "", INDEX(Data!C:C,MATCH($A474,Data!$X:$X,1)))</f>
        <v>2018</v>
      </c>
      <c r="E474" s="11" t="str">
        <f>IF($A474="","",IF(INDEX(Data!D:D,MATCH($A474,Data!$X:$X,1))="","",INDEX(Data!D:D,MATCH($A474,Data!$X:$X,1))))</f>
        <v>Energy is a basic issue for cleaner production and more sustainable consumption. A transition to renewable sources and massive energy savings face several problems: technological lock-ins, energy companies oligopoly, unsteadily governments policies. These problems are especially severe in small island developing states or regions. For these territories, however, energy transition can be a chance to improve their situation, especially if they are rich of renewable sources and they can mobilise important cultural and organisational resources, such as claims for identity and autonomy. An exemplary case study is Sardinia, the second biggest island in the Mediterranean Sea. It has problems of energy supply, strained political relationships with the mainland, and low economic development. The framework for this case study is rooted in multilevel perspective and political economy, complemented by games playing metaphor. The research hypothesis is that sustainable energy practices emerge if a variety of games are visible, if they stimulate lay people participation, and if they are consistent with key goals for islanders, including independence, development and identity. In Sardinia, three games are identified: fossil fuels vs. renewables, competition on smart grid and storage system technologies, energy sovereignty vs. energy interdependency. There is not a single result of these games. Variable situations emerge, which allow forecasting a very slow progress of the energy transition. 2018 Elsevier Ltd</v>
      </c>
      <c r="F474" s="11" t="str">
        <f>IF($A474="","",IF(INDEX(Data!E:E,MATCH($A474,Data!$X:$X,1))="","",INDEX(Data!E:E,MATCH($A474,Data!$X:$X,1))))</f>
        <v>http://dx.doi.org/10.1016/j.jclepro.2018.08.346</v>
      </c>
      <c r="G474" s="36" t="str">
        <f t="shared" si="15"/>
        <v>http://dx.doi.org/10.1016/j.jclepro.2018.08.346</v>
      </c>
    </row>
    <row r="475" spans="1:7" ht="15.5" customHeight="1" x14ac:dyDescent="0.35">
      <c r="A475" s="9">
        <f t="shared" si="14"/>
        <v>471</v>
      </c>
      <c r="B475" s="10" t="str">
        <f>IF($A475="", "", INDEX(Data!A:A,MATCH($A475,Data!$X:$X,1)))</f>
        <v>Otá (2017)</v>
      </c>
      <c r="C475" s="11" t="str">
        <f>IF($A475="", "", INDEX(Data!B:B,MATCH($A475,Data!$X:$X,1)))</f>
        <v>A Distributed Stream Processing based Architecture for IoT Smart Grids Monitoring</v>
      </c>
      <c r="D475" s="10">
        <f>IF($A475="", "", INDEX(Data!C:C,MATCH($A475,Data!$X:$X,1)))</f>
        <v>2017</v>
      </c>
      <c r="E475" s="11" t="str">
        <f>IF($A475="","",IF(INDEX(Data!D:D,MATCH($A475,Data!$X:$X,1))="","",INDEX(Data!D:D,MATCH($A475,Data!$X:$X,1))))</f>
        <v/>
      </c>
      <c r="F475" s="11" t="str">
        <f>IF($A475="","",IF(INDEX(Data!E:E,MATCH($A475,Data!$X:$X,1))="","",INDEX(Data!E:E,MATCH($A475,Data!$X:$X,1))))</f>
        <v/>
      </c>
      <c r="G475" s="36" t="str">
        <f t="shared" si="15"/>
        <v/>
      </c>
    </row>
    <row r="476" spans="1:7" ht="15.5" customHeight="1" x14ac:dyDescent="0.35">
      <c r="A476" s="9">
        <f t="shared" si="14"/>
        <v>472</v>
      </c>
      <c r="B476" s="10" t="str">
        <f>IF($A476="", "", INDEX(Data!A:A,MATCH($A476,Data!$X:$X,1)))</f>
        <v>P (2015)</v>
      </c>
      <c r="C476" s="11" t="str">
        <f>IF($A476="", "", INDEX(Data!B:B,MATCH($A476,Data!$X:$X,1)))</f>
        <v>Enhanced Dynamic Power Scheduling Interoperable System for Smart Home Environment</v>
      </c>
      <c r="D476" s="10">
        <f>IF($A476="", "", INDEX(Data!C:C,MATCH($A476,Data!$X:$X,1)))</f>
        <v>2015</v>
      </c>
      <c r="E476" s="11" t="str">
        <f>IF($A476="","",IF(INDEX(Data!D:D,MATCH($A476,Data!$X:$X,1))="","",INDEX(Data!D:D,MATCH($A476,Data!$X:$X,1))))</f>
        <v/>
      </c>
      <c r="F476" s="11" t="str">
        <f>IF($A476="","",IF(INDEX(Data!E:E,MATCH($A476,Data!$X:$X,1))="","",INDEX(Data!E:E,MATCH($A476,Data!$X:$X,1))))</f>
        <v/>
      </c>
      <c r="G476" s="36" t="str">
        <f t="shared" si="15"/>
        <v/>
      </c>
    </row>
    <row r="477" spans="1:7" ht="15.5" customHeight="1" x14ac:dyDescent="0.35">
      <c r="A477" s="9">
        <f t="shared" si="14"/>
        <v>473</v>
      </c>
      <c r="B477" s="10" t="str">
        <f>IF($A477="", "", INDEX(Data!A:A,MATCH($A477,Data!$X:$X,1)))</f>
        <v>Paardekooper (2019)</v>
      </c>
      <c r="C477" s="11" t="str">
        <f>IF($A477="", "", INDEX(Data!B:B,MATCH($A477,Data!$X:$X,1)))</f>
        <v>Smart Energy Systems</v>
      </c>
      <c r="D477" s="10">
        <f>IF($A477="", "", INDEX(Data!C:C,MATCH($A477,Data!$X:$X,1)))</f>
        <v>2019</v>
      </c>
      <c r="E477" s="11" t="str">
        <f>IF($A477="","",IF(INDEX(Data!D:D,MATCH($A477,Data!$X:$X,1))="","",INDEX(Data!D:D,MATCH($A477,Data!$X:$X,1))))</f>
        <v>Smart energy systems are a concept to support the design of coherent and sustainable energy supply strategies. A smart energy system is a combination of the currently isolated energy sectors, such as electricity, heating and transport, and it includes three smart energy grid infrastructures, namely the electricity, thermal and gas grids. These grids connect the energy resources with the demands, energy production, energy storage and interconnection points. When these grids and sectors are analysed in detail and assessed as one coherent energy system, a number of synergies can be identified across the sectors, which an approach that considers only one or two sectors could not have done. The two studies 'IDA's Energy Vision 2050' and 'Smart Energy Europe' are used as case studies to demonstrate and discuss the potential of the smart energy approach. In these studies, different storage options are considered and analysed, and generally it is found that hydroelectric storage, batteries in electric vehicles, thermal storage in district heating systems and storage of renewable electrofuels are important and provide a cost-efficient flexibility to the overall energy system. However, large-scale batteries on the grid level and stationary batteries in buildings are not found feasible in an energy system perspective. © 2019 The Royal Society of Chemistry.</v>
      </c>
      <c r="F477" s="11" t="str">
        <f>IF($A477="","",IF(INDEX(Data!E:E,MATCH($A477,Data!$X:$X,1))="","",INDEX(Data!E:E,MATCH($A477,Data!$X:$X,1))))</f>
        <v>https://www.scopus.com/inward/record.uri?eid=2-s2.0-85056618265&amp;doi=10.1039%2f9781788015530-00228&amp;partnerID=40&amp;md5=7e729a837c38ee9b4d458618955f0176</v>
      </c>
      <c r="G477" s="36" t="str">
        <f t="shared" si="15"/>
        <v>https://www.scopus.com/inward/record.uri?eid=2-s2.0-85056618265&amp;doi=10.1039%2f9781788015530-00228&amp;partnerID=40&amp;md5=7e729a837c38ee9b4d458618955f0176</v>
      </c>
    </row>
    <row r="478" spans="1:7" ht="15.5" customHeight="1" x14ac:dyDescent="0.35">
      <c r="A478" s="9">
        <f t="shared" si="14"/>
        <v>474</v>
      </c>
      <c r="B478" s="10" t="str">
        <f>IF($A478="", "", INDEX(Data!A:A,MATCH($A478,Data!$X:$X,1)))</f>
        <v>Padilla (2014)</v>
      </c>
      <c r="C478" s="11" t="str">
        <f>IF($A478="", "", INDEX(Data!B:B,MATCH($A478,Data!$X:$X,1)))</f>
        <v>Towards smart integration of distributed energy resources using distributed network protocol over ethernet</v>
      </c>
      <c r="D478" s="10">
        <f>IF($A478="", "", INDEX(Data!C:C,MATCH($A478,Data!$X:$X,1)))</f>
        <v>2014</v>
      </c>
      <c r="E478" s="11" t="str">
        <f>IF($A478="","",IF(INDEX(Data!D:D,MATCH($A478,Data!$X:$X,1))="","",INDEX(Data!D:D,MATCH($A478,Data!$X:$X,1))))</f>
        <v>The Distributed Network Protocol (DNP3) is the communication protocol standardized by IEEE for electric power systems (EPS) and it is a promising communication standard in the context of Smart Grids. This paper presents the Distributed Network Protocol over Ethernet (E-DNP3) using field programmable gate array (FPGA) technology as the first step to the EPS automation. The communication architecture improves the delivery time comparing with previous works and provides an adaptable solution for real-time information exchange in electrical applications such as management, control, and protection of power systems. The developed work allows the analysis of the feasibility of the proposed communication architecture in a real microgrid scenario. This implementation accomplishes a new technique for the communication architecture in order to integrate the distributed energy resources (DERs) to the local power system. The experimental results prove that the proposed architecture satisfies the communication requirements for real-time monitoring and control of EPS towards Smart Grid applications. 2014 IEEE.</v>
      </c>
      <c r="F478" s="11" t="str">
        <f>IF($A478="","",IF(INDEX(Data!E:E,MATCH($A478,Data!$X:$X,1))="","",INDEX(Data!E:E,MATCH($A478,Data!$X:$X,1))))</f>
        <v>http://dx.doi.org/10.1109/TSG.2014.2303857</v>
      </c>
      <c r="G478" s="36" t="str">
        <f t="shared" si="15"/>
        <v>http://dx.doi.org/10.1109/TSG.2014.2303857</v>
      </c>
    </row>
    <row r="479" spans="1:7" ht="15.5" customHeight="1" x14ac:dyDescent="0.35">
      <c r="A479" s="9">
        <f t="shared" si="14"/>
        <v>475</v>
      </c>
      <c r="B479" s="10" t="str">
        <f>IF($A479="", "", INDEX(Data!A:A,MATCH($A479,Data!$X:$X,1)))</f>
        <v>Paetz (2012)</v>
      </c>
      <c r="C479" s="11" t="str">
        <f>IF($A479="", "", INDEX(Data!B:B,MATCH($A479,Data!$X:$X,1)))</f>
        <v>Smart Homes as a Means to Sustainable Energy Consumption: A Study of Consumer Perceptions: Journal of Consumer Policy</v>
      </c>
      <c r="D479" s="10">
        <f>IF($A479="", "", INDEX(Data!C:C,MATCH($A479,Data!$X:$X,1)))</f>
        <v>2012</v>
      </c>
      <c r="E479" s="11" t="str">
        <f>IF($A479="","",IF(INDEX(Data!D:D,MATCH($A479,Data!$X:$X,1))="","",INDEX(Data!D:D,MATCH($A479,Data!$X:$X,1))))</f>
        <v>European and national policies are aimed at reducing greenhouse gases and increasing energy efficiency - also in the household sector. For this purpose, new solutions for private homes based on information and communication technologies (ICT) are being developed and tested. However, up to now, hardly anyone has seen, experienced or lived in an environment that offers the full range of ICT-based energy management solutions. In this study, consumer reactions to a fully furnished and equipped smart home are analysed using focus groups (four groups with a total of 29 participants). The analysis looks at consumer perceptions of and reactions to an energy management system which optimizes electricity consumption based on different ICT solutions. The topics that were demonstrated in practice and then discussed with the participants included variable tariffs, smart metering, smart appliances, and home automation. In general, there were positive group reactions to the smart home environment. Consumers saw many advantages for themselves; especially the chance to save money. However, giving up high levels of flexibility and adapting everyday routines to fit in with electricity tariffs were regarded as difficult. Smart appliances and smart meters were therefore considered to be necessary elements by most participants. Concerns regarding data privacy played a major role in one of the groups. [PUBLICATION ABSTRACT]</v>
      </c>
      <c r="F479" s="11" t="str">
        <f>IF($A479="","",IF(INDEX(Data!E:E,MATCH($A479,Data!$X:$X,1))="","",INDEX(Data!E:E,MATCH($A479,Data!$X:$X,1))))</f>
        <v>https://search.proquest.com/docview/922368404?accountid=14511 https://ucl-new-primo.hosted.exlibrisgroup.com/openurl/UCL/UCL_VU2?url_ver=Z39.88-2004&amp;rft_val_fmt=info:ofi/fmt:kev:mtx:journal&amp;genre=article&amp;sid=ProQ:ProQ%3Aibss&amp;atitle=Smart+Homes+as+a+Means+to+Sustainable+Energy+Consumption%3A+A+Study+of+Consumer+Perceptions%3A+Journal+of+Consumer+Policy&amp;title=Journal+of+Consumer+Policy&amp;issn=01687034&amp;date=2012-03-01&amp;volume=35&amp;issue=1&amp;spage=23&amp;au=Paetz%2C+Alexandra-gwyn%3BD%C3%BCtschke%2C+Elisabeth</v>
      </c>
      <c r="G479" s="36" t="e">
        <f t="shared" si="15"/>
        <v>#VALUE!</v>
      </c>
    </row>
    <row r="480" spans="1:7" ht="15.5" customHeight="1" x14ac:dyDescent="0.35">
      <c r="A480" s="9">
        <f t="shared" si="14"/>
        <v>476</v>
      </c>
      <c r="B480" s="10" t="str">
        <f>IF($A480="", "", INDEX(Data!A:A,MATCH($A480,Data!$X:$X,1)))</f>
        <v>Paiho (2017)</v>
      </c>
      <c r="C480" s="11" t="str">
        <f>IF($A480="", "", INDEX(Data!B:B,MATCH($A480,Data!$X:$X,1)))</f>
        <v>Energy and emission analyses of solar assisted local energy solutions with seasonal heat storage in a Finnish case district</v>
      </c>
      <c r="D480" s="10">
        <f>IF($A480="", "", INDEX(Data!C:C,MATCH($A480,Data!$X:$X,1)))</f>
        <v>2017</v>
      </c>
      <c r="E480" s="11" t="str">
        <f>IF($A480="","",IF(INDEX(Data!D:D,MATCH($A480,Data!$X:$X,1))="","",INDEX(Data!D:D,MATCH($A480,Data!$X:$X,1))))</f>
        <v>Pilots for the seasonal thermal energy storage of solar energy on a local basis are few in Finland, even if international demonstrations show that the utilization level of solar energy can exceed 50% of the annual local heat requirement in similar climate zones. This study presents options for heat and electricity generation based on local energy systems and utilizing seasonal thermal energy storages. Energy needs and production on Vartiosaari district in Helsinki in Finland were explored as a case area. The project studied the impacts of introducing solar thermal energy on local energy self-sufficiency and emissions from heating energy supply, if excess solar heat in the summer is stored using borehole thermal energy storage or tank storage for use in the winter. Around 60% self-sufficiency in heat production would have been achieved in the scenarios studied. In addition, carbon dioxide emissions could be reduced by around 50%, and sulphur dioxide and particulate emissions by up to 70% compared to the business-as-usual situation. © 2017 Elsevier Ltd</v>
      </c>
      <c r="F480" s="11" t="str">
        <f>IF($A480="","",IF(INDEX(Data!E:E,MATCH($A480,Data!$X:$X,1))="","",INDEX(Data!E:E,MATCH($A480,Data!$X:$X,1))))</f>
        <v>https://www.scopus.com/inward/record.uri?eid=2-s2.0-85011842187&amp;doi=10.1016%2fj.renene.2017.02.003&amp;partnerID=40&amp;md5=68078016a250f8bf9b410efc025f879d</v>
      </c>
      <c r="G480" s="36" t="str">
        <f t="shared" si="15"/>
        <v>https://www.scopus.com/inward/record.uri?eid=2-s2.0-85011842187&amp;doi=10.1016%2fj.renene.2017.02.003&amp;partnerID=40&amp;md5=68078016a250f8bf9b410efc025f879d</v>
      </c>
    </row>
    <row r="481" spans="1:7" ht="15.5" customHeight="1" x14ac:dyDescent="0.35">
      <c r="A481" s="9">
        <f t="shared" si="14"/>
        <v>477</v>
      </c>
      <c r="B481" s="10" t="str">
        <f>IF($A481="", "", INDEX(Data!A:A,MATCH($A481,Data!$X:$X,1)))</f>
        <v>Palaniappan (2018)</v>
      </c>
      <c r="C481" s="11" t="str">
        <f>IF($A481="", "", INDEX(Data!B:B,MATCH($A481,Data!$X:$X,1)))</f>
        <v>Viable residential DC microgrids combined with household smart AC and DC loads for underserved communities</v>
      </c>
      <c r="D481" s="10">
        <f>IF($A481="", "", INDEX(Data!C:C,MATCH($A481,Data!$X:$X,1)))</f>
        <v>2018</v>
      </c>
      <c r="E481" s="11" t="str">
        <f>IF($A481="","",IF(INDEX(Data!D:D,MATCH($A481,Data!$X:$X,1))="","",INDEX(Data!D:D,MATCH($A481,Data!$X:$X,1))))</f>
        <v>The availability of fossil fuels in the future and the environmental effects such as the carbon footprint of the existing methodologies to produce electricity is an increasing area of concern. In rural areas of under-developed parts of the world, the problem is lack of access to electrification. DC microgrids have become a proven solution to electrification in these areas with demonstrated exceptional quality of power, high reliability, efficiency, and simplified integration between renewable energy sources (principally solar PV) and energy storage. In the United States, a different problem occurs that can be addressed with the same DC microgrid approach that is finding success internationally. In disinvested, underserved communities of with high unemployment and low wages, households contribute a significant portion of their income toward the fixed cost of their electrical utility connection, which by law must be supplied to every household. This paper analyzes a residential DC microgrid in an urban, underserved area that enables the sharing of renewable and stored energy resources between dwellings. The goal of the residential DC microgrid is to drive down to fixed costs of utility-provided electricity to all participants, such that the percentage of utility cost to total household income comes can be made comparable to that of more advantaged communities. A group of renovated dwellings constitute the community which the DC microgrid would serve. The distributed installation of solar panels and battery storage among dwelling locations are optimized based upon varying consumption patterns. Also, consumption patterns during different seasons of the year are considered. Electrical distribution architectures within the dwellings are based upon conventional AC. Each dwelling has a DC interface to the residential microgrid and progressive insertion of DC loads, with associated household DC distribution, is considered.</v>
      </c>
      <c r="F481" s="11" t="str">
        <f>IF($A481="","",IF(INDEX(Data!E:E,MATCH($A481,Data!$X:$X,1))="","",INDEX(Data!E:E,MATCH($A481,Data!$X:$X,1))))</f>
        <v>https://search.proquest.com/docview/2160978197?accountid=14511 https://ucl-new-primo.hosted.exlibrisgroup.com/openurl/UCL/UCL_VU2?url_ver=Z39.88-2004&amp;rft_val_fmt=info:ofi/fmt:kev:mtx:journal&amp;genre=article&amp;sid=ProQ:ProQ%3Aabiglobal&amp;atitle=Viable+residential+DC+microgrids+combined+with+household+smart+AC+and+DC+loads+for+underserved+communities&amp;title=Energy+Efficiency&amp;issn=1570646X&amp;date=2018-12-01&amp;volume=&amp;issue=&amp;spage=1&amp;au=Palaniappan%2C+Karthik%3BVeerapeneni%2C+Swachala%3BCuzner%2C+Robert+M%3BZh</v>
      </c>
      <c r="G481" s="36" t="e">
        <f t="shared" si="15"/>
        <v>#VALUE!</v>
      </c>
    </row>
    <row r="482" spans="1:7" ht="15.5" customHeight="1" x14ac:dyDescent="0.35">
      <c r="A482" s="9">
        <f t="shared" si="14"/>
        <v>478</v>
      </c>
      <c r="B482" s="10" t="str">
        <f>IF($A482="", "", INDEX(Data!A:A,MATCH($A482,Data!$X:$X,1)))</f>
        <v>Palensky (2013)</v>
      </c>
      <c r="C482" s="11" t="str">
        <f>IF($A482="", "", INDEX(Data!B:B,MATCH($A482,Data!$X:$X,1)))</f>
        <v>Smart Grids</v>
      </c>
      <c r="D482" s="10">
        <f>IF($A482="", "", INDEX(Data!C:C,MATCH($A482,Data!$X:$X,1)))</f>
        <v>2013</v>
      </c>
      <c r="E482" s="11" t="str">
        <f>IF($A482="","",IF(INDEX(Data!D:D,MATCH($A482,Data!$X:$X,1))="","",INDEX(Data!D:D,MATCH($A482,Data!$X:$X,1))))</f>
        <v>This review covers the current state of "smart" grid research and demonstration projects. At present, smart elements are making their way into traditional electricity grid systems at every level, from transmission down to distribution. The vast size of the power grid makes the extension of digitally enabled electric rastructure a question of cost. Drivers for this development are the growing security requirements and sustainability of supply in the face of rising demand and aging rastructure. ormation technology (IT) is one of the key elements of smart grids because it enables cooperation of distributed energy resources, local control, and globalized energy markets. Smart grids are expected to make our power system more resilient, "green," and efficient; a challenge that the automotive industry could only manage by introducing digital controls in engines. We now witness the same development in electric energy systems. This article provides an introduction to the topic, a snapshot of current activities, and a general outlook on what still is needed. 2013 by Annual Reviews. All rights reserved.</v>
      </c>
      <c r="F482" s="11" t="str">
        <f>IF($A482="","",IF(INDEX(Data!E:E,MATCH($A482,Data!$X:$X,1))="","",INDEX(Data!E:E,MATCH($A482,Data!$X:$X,1))))</f>
        <v>http://dx.doi.org/10.1146/annurev-environ-031312-102947</v>
      </c>
      <c r="G482" s="36" t="str">
        <f t="shared" si="15"/>
        <v>http://dx.doi.org/10.1146/annurev-environ-031312-102947</v>
      </c>
    </row>
    <row r="483" spans="1:7" ht="15.5" customHeight="1" x14ac:dyDescent="0.35">
      <c r="A483" s="9">
        <f t="shared" si="14"/>
        <v>479</v>
      </c>
      <c r="B483" s="10" t="str">
        <f>IF($A483="", "", INDEX(Data!A:A,MATCH($A483,Data!$X:$X,1)))</f>
        <v>Pallesen (2018)</v>
      </c>
      <c r="C483" s="11" t="str">
        <f>IF($A483="", "", INDEX(Data!B:B,MATCH($A483,Data!$X:$X,1)))</f>
        <v>Solving infrastructural concerns through a market reorganization: A case study of a Danish smart grid demonstration</v>
      </c>
      <c r="D483" s="10">
        <f>IF($A483="", "", INDEX(Data!C:C,MATCH($A483,Data!$X:$X,1)))</f>
        <v>2018</v>
      </c>
      <c r="E483" s="11" t="str">
        <f>IF($A483="","",IF(INDEX(Data!D:D,MATCH($A483,Data!$X:$X,1))="","",INDEX(Data!D:D,MATCH($A483,Data!$X:$X,1))))</f>
        <v>Following the rapid growth of wind power in Denmark in the past 20 years, energy infrastructure has become increasingly politicized. Fluctuating renewables not only contest the dominant `logic' of operating the system, namely `supply-follows-demand', but it also introduces new actors like aggregators and reconfigures existing market actors. In this paper, we study a case, EcoGrid 2.0 on the Danish island Bornholm, as a case of a `marketized' solution to the infrastructural concerns emerging from the large share of fluctuating wind power in the system. The market design involves transforming `flexible consumption' into an exchangeable good, as well as a transformation of households into `distributed energy resources', making it possible to capitalize on the existing infrastructure in new ways. We end the paper with a discussion of the implications for infrastructure; when households become balancing entities and a digital and smart infrastructure is made indispensable to the operation of the system, the infrastructure grows significantly in terms of scope and complexity eventually introducing yet new challenges. [All rights reserved Elsevier].</v>
      </c>
      <c r="F483" s="11" t="str">
        <f>IF($A483="","",IF(INDEX(Data!E:E,MATCH($A483,Data!$X:$X,1))="","",INDEX(Data!E:E,MATCH($A483,Data!$X:$X,1))))</f>
        <v>http://dx.doi.org/10.1016/j.erss.2018.04.005</v>
      </c>
      <c r="G483" s="36" t="str">
        <f t="shared" si="15"/>
        <v>http://dx.doi.org/10.1016/j.erss.2018.04.005</v>
      </c>
    </row>
    <row r="484" spans="1:7" ht="15.5" customHeight="1" x14ac:dyDescent="0.35">
      <c r="A484" s="9">
        <f t="shared" si="14"/>
        <v>480</v>
      </c>
      <c r="B484" s="10" t="str">
        <f>IF($A484="", "", INDEX(Data!A:A,MATCH($A484,Data!$X:$X,1)))</f>
        <v>Pan (2014)</v>
      </c>
      <c r="C484" s="11" t="str">
        <f>IF($A484="", "", INDEX(Data!B:B,MATCH($A484,Data!$X:$X,1)))</f>
        <v>A survey of energy efficiency in buildings and microgrids using networking technologies</v>
      </c>
      <c r="D484" s="10">
        <f>IF($A484="", "", INDEX(Data!C:C,MATCH($A484,Data!$X:$X,1)))</f>
        <v>2014</v>
      </c>
      <c r="E484" s="11" t="str">
        <f>IF($A484="","",IF(INDEX(Data!D:D,MATCH($A484,Data!$X:$X,1))="","",INDEX(Data!D:D,MATCH($A484,Data!$X:$X,1))))</f>
        <v>Intelligent buildings and microgrids are important parts of the future smart grid. The adoption and development process of the intelligent buildings has been slow. There are multiple technical and non-technical reasons. However, two recent trends have accelerated the research and application of the technologies related to this area. First, skyrocketing energy price and the global need for reducing fossil oil consumption for environmental sustainability combined with the fact that buildings are a significant source of energy consumption, making buildings intelligent and energy efficient will have huge impacts on the total CO2 emission and hence global sustainability. Second, rapid popularity and maturation of mobile smart phone technology and Internet technologies like cloud computing enable smart phone holders to be aware of their energy consumption and participate in controlling and running their buildings with seamless Internet connections. Cloud computing enables active interactions between the consumer-side (buildings) and the provider-side (smart grids). Hence, combining energy efficiency and networking perspectives, in this paper, we investigate the key research topics through a broad survey on the latest developments in intelligent buildings and our vision of microgrids formed by such buildings. Our aim is to draw an overall picture of the current research and potential future applications. Moreover, we further summarize and discuss in detail a series of key issues and trends that can potentially motivate and impact the adoption and development of the intelligent building and microgrid technologies in the near future. 2014 IEEE.</v>
      </c>
      <c r="F484" s="11" t="str">
        <f>IF($A484="","",IF(INDEX(Data!E:E,MATCH($A484,Data!$X:$X,1))="","",INDEX(Data!E:E,MATCH($A484,Data!$X:$X,1))))</f>
        <v>http://dx.doi.org/10.1109/SURV.2014.060914.00089</v>
      </c>
      <c r="G484" s="36" t="str">
        <f t="shared" si="15"/>
        <v>http://dx.doi.org/10.1109/SURV.2014.060914.00089</v>
      </c>
    </row>
    <row r="485" spans="1:7" ht="15.5" customHeight="1" x14ac:dyDescent="0.35">
      <c r="A485" s="9">
        <f t="shared" si="14"/>
        <v>481</v>
      </c>
      <c r="B485" s="10" t="str">
        <f>IF($A485="", "", INDEX(Data!A:A,MATCH($A485,Data!$X:$X,1)))</f>
        <v>Papastefanakis (1990)</v>
      </c>
      <c r="C485" s="11" t="str">
        <f>IF($A485="", "", INDEX(Data!B:B,MATCH($A485,Data!$X:$X,1)))</f>
        <v>Wind energy penetration in a local energy system operated on biogas an demonstration project in Chania</v>
      </c>
      <c r="D485" s="10">
        <f>IF($A485="", "", INDEX(Data!C:C,MATCH($A485,Data!$X:$X,1)))</f>
        <v>1990</v>
      </c>
      <c r="E485" s="11" t="str">
        <f>IF($A485="","",IF(INDEX(Data!D:D,MATCH($A485,Data!$X:$X,1))="","",INDEX(Data!D:D,MATCH($A485,Data!$X:$X,1))))</f>
        <v/>
      </c>
      <c r="F485" s="11" t="str">
        <f>IF($A485="","",IF(INDEX(Data!E:E,MATCH($A485,Data!$X:$X,1))="","",INDEX(Data!E:E,MATCH($A485,Data!$X:$X,1))))</f>
        <v/>
      </c>
      <c r="G485" s="36" t="str">
        <f t="shared" si="15"/>
        <v/>
      </c>
    </row>
    <row r="486" spans="1:7" ht="15.5" customHeight="1" x14ac:dyDescent="0.35">
      <c r="A486" s="9">
        <f t="shared" si="14"/>
        <v>482</v>
      </c>
      <c r="B486" s="10" t="str">
        <f>IF($A486="", "", INDEX(Data!A:A,MATCH($A486,Data!$X:$X,1)))</f>
        <v>Parag (2013)</v>
      </c>
      <c r="C486" s="11" t="str">
        <f>IF($A486="", "", INDEX(Data!B:B,MATCH($A486,Data!$X:$X,1)))</f>
        <v>Network approach for local and community governance of energy: The case of Oxfordshire</v>
      </c>
      <c r="D486" s="10">
        <f>IF($A486="", "", INDEX(Data!C:C,MATCH($A486,Data!$X:$X,1)))</f>
        <v>2013</v>
      </c>
      <c r="E486" s="11" t="str">
        <f>IF($A486="","",IF(INDEX(Data!D:D,MATCH($A486,Data!$X:$X,1))="","",INDEX(Data!D:D,MATCH($A486,Data!$X:$X,1))))</f>
        <v>One of the many barriers to the incorporation of local and community actors in emerging energy governance structures and policy delivery mechanisms is the lack of thorough understanding of how they work in practice, and how best to support and develop effective local energy governance. Taking a meso-level perspective and a network approach to governance, this paper sheds some new light on this issue, by focusing on the relation, channels of communication and interactions between low carbon community groups (LCCGs) and other actors. Based on data gathered from LCCGs in Oxfordshire, UK, via network survey and interviews the research maps the relations in terms of the exchanges of information and financial support, and presents a relation-based structure of local energy governance. Analysis reveals the intensity of energy related information exchanges that is taking place at the county level and highlights the centrality of intermediary organization in facilitating information flow. The analysis also identifies actors that are not very dominant in their amount of exchanges, but fill ‘weak-tie’ functions between otherwise disconnected LCCGs or other actors in the network. As an analytical tool the analysis could be useful for various state and non-state actors that want to better understand and support – financially and otherwise – actors that enable energy related local action.</v>
      </c>
      <c r="F486" s="11" t="str">
        <f>IF($A486="","",IF(INDEX(Data!E:E,MATCH($A486,Data!$X:$X,1))="","",INDEX(Data!E:E,MATCH($A486,Data!$X:$X,1))))</f>
        <v>http://www.sciencedirect.com/science/article/pii/S0301421513005120</v>
      </c>
      <c r="G486" s="36" t="str">
        <f t="shared" si="15"/>
        <v>http://www.sciencedirect.com/science/article/pii/S0301421513005120</v>
      </c>
    </row>
    <row r="487" spans="1:7" ht="15.5" customHeight="1" x14ac:dyDescent="0.35">
      <c r="A487" s="9">
        <f t="shared" si="14"/>
        <v>483</v>
      </c>
      <c r="B487" s="10" t="str">
        <f>IF($A487="", "", INDEX(Data!A:A,MATCH($A487,Data!$X:$X,1)))</f>
        <v>Paris (2014)</v>
      </c>
      <c r="C487" s="11" t="str">
        <f>IF($A487="", "", INDEX(Data!B:B,MATCH($A487,Data!$X:$X,1)))</f>
        <v>Hunting cyclic energy wasters</v>
      </c>
      <c r="D487" s="10">
        <f>IF($A487="", "", INDEX(Data!C:C,MATCH($A487,Data!$X:$X,1)))</f>
        <v>2014</v>
      </c>
      <c r="E487" s="11" t="str">
        <f>IF($A487="","",IF(INDEX(Data!D:D,MATCH($A487,Data!$X:$X,1))="","",INDEX(Data!D:D,MATCH($A487,Data!$X:$X,1))))</f>
        <v>Smart grid and smart meter initiatives seek to enable energy providers and consumers to intelligently manage their energy needs through real-time monitoring, analysis, and control. An essential element of intelligent management and control is access to information. The nonintrusive load monitor (NILM) identifies the operation of electrical loads from an aggregate service, making installation inexpensive, and speeding data collation and analytics. Smart meters are likely, in the near future, to be tasked with finding energy waste without requiring unreasonable demands for communication bandwidth. This paper presents NilmManager and NilmDB; tools for finding electromechanical energy wasters with a minimum of network bandwidth. 2014 IEEE.</v>
      </c>
      <c r="F487" s="11" t="str">
        <f>IF($A487="","",IF(INDEX(Data!E:E,MATCH($A487,Data!$X:$X,1))="","",INDEX(Data!E:E,MATCH($A487,Data!$X:$X,1))))</f>
        <v>http://dx.doi.org/10.1109/TSG.2014.2348532</v>
      </c>
      <c r="G487" s="36" t="str">
        <f t="shared" si="15"/>
        <v>http://dx.doi.org/10.1109/TSG.2014.2348532</v>
      </c>
    </row>
    <row r="488" spans="1:7" ht="15.5" customHeight="1" x14ac:dyDescent="0.35">
      <c r="A488" s="9">
        <f t="shared" si="14"/>
        <v>484</v>
      </c>
      <c r="B488" s="10" t="str">
        <f>IF($A488="", "", INDEX(Data!A:A,MATCH($A488,Data!$X:$X,1)))</f>
        <v>Pau (2017)</v>
      </c>
      <c r="C488" s="11" t="str">
        <f>IF($A488="", "", INDEX(Data!B:B,MATCH($A488,Data!$X:$X,1)))</f>
        <v>Smart Home Energy Management</v>
      </c>
      <c r="D488" s="10">
        <f>IF($A488="", "", INDEX(Data!C:C,MATCH($A488,Data!$X:$X,1)))</f>
        <v>2017</v>
      </c>
      <c r="E488" s="11" t="str">
        <f>IF($A488="","",IF(INDEX(Data!D:D,MATCH($A488,Data!$X:$X,1))="","",INDEX(Data!D:D,MATCH($A488,Data!$X:$X,1))))</f>
        <v>Several approaches have been studied in the last years such as advanced metering infrastructure (AMI) [1], smart sensor technologies [2], smart home appliances [3], home area network (HAN) [4] and home energy storage system (HESS) [5]. In general, a Smart Home Energy Management (SHEM) refers to the application of supervisory control and data acquisition with energy management systems, including the generation, the transmission and distribution systems of the electrical network, namely with the concept of the smart grid. This concept has been widely accepted in order to suggest the future development trend of power grids.</v>
      </c>
      <c r="F488" s="11" t="str">
        <f>IF($A488="","",IF(INDEX(Data!E:E,MATCH($A488,Data!$X:$X,1))="","",INDEX(Data!E:E,MATCH($A488,Data!$X:$X,1))))</f>
        <v>http://dx.doi.org/10.3390/en10030382</v>
      </c>
      <c r="G488" s="36" t="str">
        <f t="shared" si="15"/>
        <v>http://dx.doi.org/10.3390/en10030382</v>
      </c>
    </row>
    <row r="489" spans="1:7" ht="15.5" customHeight="1" x14ac:dyDescent="0.35">
      <c r="A489" s="9">
        <f t="shared" si="14"/>
        <v>485</v>
      </c>
      <c r="B489" s="10" t="str">
        <f>IF($A489="", "", INDEX(Data!A:A,MATCH($A489,Data!$X:$X,1)))</f>
        <v>Paul (2014)</v>
      </c>
      <c r="C489" s="11" t="str">
        <f>IF($A489="", "", INDEX(Data!B:B,MATCH($A489,Data!$X:$X,1)))</f>
        <v>Smart energy interfaces for electric vehicles</v>
      </c>
      <c r="D489" s="10">
        <f>IF($A489="", "", INDEX(Data!C:C,MATCH($A489,Data!$X:$X,1)))</f>
        <v>2014</v>
      </c>
      <c r="E489" s="11" t="str">
        <f>IF($A489="","",IF(INDEX(Data!D:D,MATCH($A489,Data!$X:$X,1))="","",INDEX(Data!D:D,MATCH($A489,Data!$X:$X,1))))</f>
        <v/>
      </c>
      <c r="F489" s="11" t="str">
        <f>IF($A489="","",IF(INDEX(Data!E:E,MATCH($A489,Data!$X:$X,1))="","",INDEX(Data!E:E,MATCH($A489,Data!$X:$X,1))))</f>
        <v/>
      </c>
      <c r="G489" s="36" t="str">
        <f t="shared" si="15"/>
        <v/>
      </c>
    </row>
    <row r="490" spans="1:7" ht="15.5" customHeight="1" x14ac:dyDescent="0.35">
      <c r="A490" s="9">
        <f t="shared" si="14"/>
        <v>486</v>
      </c>
      <c r="B490" s="10" t="str">
        <f>IF($A490="", "", INDEX(Data!A:A,MATCH($A490,Data!$X:$X,1)))</f>
        <v>Peizhong (2018)</v>
      </c>
      <c r="C490" s="11" t="str">
        <f>IF($A490="", "", INDEX(Data!B:B,MATCH($A490,Data!$X:$X,1)))</f>
        <v>Adversarial Attacks to Distributed Voltage Control in Power Distribution Networks with DERs</v>
      </c>
      <c r="D490" s="10">
        <f>IF($A490="", "", INDEX(Data!C:C,MATCH($A490,Data!$X:$X,1)))</f>
        <v>2018</v>
      </c>
      <c r="E490" s="11" t="str">
        <f>IF($A490="","",IF(INDEX(Data!D:D,MATCH($A490,Data!$X:$X,1))="","",INDEX(Data!D:D,MATCH($A490,Data!$X:$X,1))))</f>
        <v xml:space="preserve">It has been recently proposed that the reactive power injection of distributed energy resources (DERs) can be used to regulate the voltage across the power distribution network, and simple distributed control laws have been recently developed in the literature for performing such distributed Volt/VAR control. However, enabling the reactive-power injection capability of DERs also opens the door for potential adversarial attacks. Specifically, the adversary can compromise a subset of the DERs and use their reactive power to disrupt the voltage profile across the distribution network. In this paper, we study the potential damage (in terms of the voltage disruption) of such adversarial attacks and how to mitigate the damage by controlling the allowable range of reactive power injection at each bus. Somewhat surprisingly and contrary to the intuition that the reactive power injection at legitimate buses should help mitigating the voltage disruption inflicted by the adversary, we demonstrate that an intelligent attacker can actually exploit the response of the legitimate buses to amplify the damage by two times. Such a higher level of damage can be attained even when the adversary has no information about the network topology. We then formulate an optimization problem to limit the potential damage of such adversarial attacks. Our formulation sets the range of the reactive power injection on each bus so that the damage by the adversary is minimized, subject to the constraint that the voltage mismatch (without attack) can still be maintained within a given threshold under an uncertainty set of external inputs. Numerical results demonstrate the validity of our analysis and the effectiveness of our approach to mitigate the damage caused by such attacks. </v>
      </c>
      <c r="F490" s="11" t="str">
        <f>IF($A490="","",IF(INDEX(Data!E:E,MATCH($A490,Data!$X:$X,1))="","",INDEX(Data!E:E,MATCH($A490,Data!$X:$X,1))))</f>
        <v/>
      </c>
      <c r="G490" s="36" t="str">
        <f t="shared" si="15"/>
        <v/>
      </c>
    </row>
    <row r="491" spans="1:7" ht="15.5" customHeight="1" x14ac:dyDescent="0.35">
      <c r="A491" s="9">
        <f t="shared" si="14"/>
        <v>487</v>
      </c>
      <c r="B491" s="10" t="str">
        <f>IF($A491="", "", INDEX(Data!A:A,MATCH($A491,Data!$X:$X,1)))</f>
        <v>Peng (2017)</v>
      </c>
      <c r="C491" s="11" t="str">
        <f>IF($A491="", "", INDEX(Data!B:B,MATCH($A491,Data!$X:$X,1)))</f>
        <v>Flexible AC Transmission Systems (FACTS) and Resilient AC Distribution Systems (RACDS) in Smart Grid</v>
      </c>
      <c r="D491" s="10">
        <f>IF($A491="", "", INDEX(Data!C:C,MATCH($A491,Data!$X:$X,1)))</f>
        <v>2017</v>
      </c>
      <c r="E491" s="11" t="str">
        <f>IF($A491="","",IF(INDEX(Data!D:D,MATCH($A491,Data!$X:$X,1))="","",INDEX(Data!D:D,MATCH($A491,Data!$X:$X,1))))</f>
        <v>Transmission and distribution (TD) networks are a critical part of the power grid. As moving towards a smart-grid, it is essential to modernize the TD networks and make it 'Smart-grid ready'. The concept of flexible ac transmission systems (FACTS) has been well-known for three decades. Rapid advancements in power electronics technology in the past decades have led to a new generation of FACTS devices. The Modern FACTS technology helps the transition of transmission networks to 'smart'. With increasing penetration of distributed generation, the distribution network is seeing unprecedented variation in terms of its fundamental operation and control, from renewable energy integration to microgrid, from active control of power quality, volt/var and frequency to self-healing and islanding operation. As a key part of smart-grid at the distribution level, we summarize the current efforts as a concept of resilient ac distribution systems (RACDS). The concepts of both FACTS and RACDS for a smart grid are introduced in this paper. Different configurations, key benefits, operating principles and world-wide installations of FACTS and RACDS devices are presented in detail. The ongoing and future direction of RD leading to newer generations of FACTS and RACDS are also discussed. 2012 IEEE.</v>
      </c>
      <c r="F491" s="11" t="str">
        <f>IF($A491="","",IF(INDEX(Data!E:E,MATCH($A491,Data!$X:$X,1))="","",INDEX(Data!E:E,MATCH($A491,Data!$X:$X,1))))</f>
        <v>http://dx.doi.org/10.1109/JPROC.2017.2714022</v>
      </c>
      <c r="G491" s="36" t="str">
        <f t="shared" si="15"/>
        <v>http://dx.doi.org/10.1109/JPROC.2017.2714022</v>
      </c>
    </row>
    <row r="492" spans="1:7" ht="15.5" customHeight="1" x14ac:dyDescent="0.35">
      <c r="A492" s="9">
        <f t="shared" si="14"/>
        <v>488</v>
      </c>
      <c r="B492" s="10" t="str">
        <f>IF($A492="", "", INDEX(Data!A:A,MATCH($A492,Data!$X:$X,1)))</f>
        <v>Perez-Romero (2013)</v>
      </c>
      <c r="C492" s="11" t="str">
        <f>IF($A492="", "", INDEX(Data!B:B,MATCH($A492,Data!$X:$X,1)))</f>
        <v>Community and residential energy storage in smart grids</v>
      </c>
      <c r="D492" s="10">
        <f>IF($A492="", "", INDEX(Data!C:C,MATCH($A492,Data!$X:$X,1)))</f>
        <v>2013</v>
      </c>
      <c r="E492" s="11" t="str">
        <f>IF($A492="","",IF(INDEX(Data!D:D,MATCH($A492,Data!$X:$X,1))="","",INDEX(Data!D:D,MATCH($A492,Data!$X:$X,1))))</f>
        <v>This paper reviews the most important energy storage systems for applications in residential environments. Normally, these systems are associated with renewable energy in order to achieve specific characteristics, although new possibilities and challenges are implemented over them in any residential places. Nowadays, the development of such kind of energy systems represents a technical challenge in the market. In residential and small building applications, energy storage solutions supply the demanded power by consumers of residential areas or small stand-alone buildings placed on isolated zones. In context of smart grids, energy storage management systems are not only concerned about energy storage, also inefficiency optimization and power consume. This work presents INTELEM, a new smart storage architecture which integrates the energy storage and the intelligent energy management in communities and in residential applications. IFIP International Federation for Information Processing 2013</v>
      </c>
      <c r="F492" s="11" t="str">
        <f>IF($A492="","",IF(INDEX(Data!E:E,MATCH($A492,Data!$X:$X,1))="","",INDEX(Data!E:E,MATCH($A492,Data!$X:$X,1))))</f>
        <v/>
      </c>
      <c r="G492" s="36" t="str">
        <f t="shared" si="15"/>
        <v/>
      </c>
    </row>
    <row r="493" spans="1:7" ht="15.5" customHeight="1" x14ac:dyDescent="0.35">
      <c r="A493" s="9">
        <f t="shared" si="14"/>
        <v>489</v>
      </c>
      <c r="B493" s="10" t="str">
        <f>IF($A493="", "", INDEX(Data!A:A,MATCH($A493,Data!$X:$X,1)))</f>
        <v>Pestalozzi (2019)</v>
      </c>
      <c r="C493" s="11" t="str">
        <f>IF($A493="", "", INDEX(Data!B:B,MATCH($A493,Data!$X:$X,1)))</f>
        <v>Integrating power-to-gas in the biogas value chain: analysis of stakeholder perception and risk governance requirements</v>
      </c>
      <c r="D493" s="10">
        <f>IF($A493="", "", INDEX(Data!C:C,MATCH($A493,Data!$X:$X,1)))</f>
        <v>2019</v>
      </c>
      <c r="E493" s="11" t="str">
        <f>IF($A493="","",IF(INDEX(Data!D:D,MATCH($A493,Data!$X:$X,1))="","",INDEX(Data!D:D,MATCH($A493,Data!$X:$X,1))))</f>
        <v>BackgroundWhen integrating power-to-gas (PtG) in the biogas sector (BGS), it is essential to consider how risk is perceived and handled since it influences technology uptake, acceptance, and legitimacy. In this study, we aimed to identify factors that determine how risks are managed in the BGS grounded on stakeholders’ perceptions of environmental and safety risks, and the socio-political, technological, and economic challenges associated with the adoption of PtG in this industry.MethodsSemi-structured interviews were conducted with 27 experts located throughout Germany. They represented relevant institutions associated with the development of the BGS and PtG. Participants included expert stakeholders from science, industry, associations, and politics. The interview data were assessed by the use of thematic qualitative text analysis, followed by inductive reasoning, based on holistic and axial coding of the transcribed interviews.ResultsThe participants predominantly trusted existing regulations to ascertain that environmental and safety risks from this energy concept are under control. The expert stakeholders were convinced that except for farm-based biogas facilities, there is adequate know-how in the BGS to appropriately manage risks of biogas and PtG technologies and thus prevent potential negative externalities. Furthermore, they were inclined to identify socio-political challenges, such as public criticism of biogas, and missing financial incentives as the most relevant matters to the development and adoption of PtG in this sector. The interviewees mainly identified politicians as responsible actors to handle identified risks and challenges. Such risk rationalities are characterized as hierarchist in the cultural theory of risk perception.ConclusionsPossible reasons behind the prevailing high level of risk tolerance among the participants of this study could be related to (1) strong reliance on governmental action, technical protocols, and the perception that others are responsible for risk management in the BGS; (2) a high confidence in expertise in the biogas industry to control risks; and (3) the tendency of experts to advocate biogas and PtG, linked to possible professional roles and motivational factors. These aspects may influence them to attenuate the urgency to prevent accidents and environmental risks, even if this can have undesirable consequences when incorporating PtG in the biogas industry. While critical environmental and safety risks are not acknowledged and adequately tackled, societal controversies may accentuate to the disadvantage of the BGS and the potential benefits linked to the integration of PtG in this field. We recommend implementing measures that enhance risk awareness within this community, urge interest groups to adopt collaborative risk management strategies and consider the involvement of multiple stakeholders in risk assessment and control, and likewise, address the particularities of the social context in defining strategies for risk management and communication.</v>
      </c>
      <c r="F493" s="11" t="str">
        <f>IF($A493="","",IF(INDEX(Data!E:E,MATCH($A493,Data!$X:$X,1))="","",INDEX(Data!E:E,MATCH($A493,Data!$X:$X,1))))</f>
        <v>https://search.proquest.com/docview/2292730612?accountid=14511 https://ucl-new-primo.hosted.exlibrisgroup.com/openurl/UCL/UCL_VU2?url_ver=Z39.88-2004&amp;rft_val_fmt=info:ofi/fmt:kev:mtx:journal&amp;genre=article&amp;sid=ProQ:ProQ%3Aabiglobal&amp;atitle=Integrating+power-to-gas+in+the+biogas+value+chain%3A+analysis+of+stakeholder+perception+and+risk+governance+requirements&amp;title=Energy%2C+Sustainability+and+Society&amp;issn=&amp;date=2019-09-01&amp;volume=9&amp;issue=1&amp;spage=1&amp;au=Pestalozzi%2C+Johanny%3BBieling%2C+Claudia%3BS</v>
      </c>
      <c r="G493" s="36" t="e">
        <f t="shared" si="15"/>
        <v>#VALUE!</v>
      </c>
    </row>
    <row r="494" spans="1:7" ht="15.5" customHeight="1" x14ac:dyDescent="0.35">
      <c r="A494" s="9">
        <f t="shared" si="14"/>
        <v>490</v>
      </c>
      <c r="B494" s="10" t="str">
        <f>IF($A494="", "", INDEX(Data!A:A,MATCH($A494,Data!$X:$X,1)))</f>
        <v>Peters (2018)</v>
      </c>
      <c r="C494" s="11" t="str">
        <f>IF($A494="", "", INDEX(Data!B:B,MATCH($A494,Data!$X:$X,1)))</f>
        <v>The role of environmental framing in socio-political acceptance of smart grid: The case of British Columbia, Canada</v>
      </c>
      <c r="D494" s="10">
        <f>IF($A494="", "", INDEX(Data!C:C,MATCH($A494,Data!$X:$X,1)))</f>
        <v>2018</v>
      </c>
      <c r="E494" s="11" t="str">
        <f>IF($A494="","",IF(INDEX(Data!D:D,MATCH($A494,Data!$X:$X,1))="","",INDEX(Data!D:D,MATCH($A494,Data!$X:$X,1))))</f>
        <v>Various smart grid technologies can help achieve a region's environmental and climate mitigation goals by facilitating the deployment of renewable energy sources, transportation electrification, energy conservation and load-shifting of electricity use. This study reviews and explores the role of environmental framing in the socio-political acceptance of smart grid technologies by citizens, media, and key stakeholders, using the case study of British Columbia, Canadaa low carbon electricity-based region where smart grid deployment has been mandated as part of climate change legislation. We collected and analyzed data from British Columbia via a survey of Canadian citizens implemented in 2013 (n = 2930), a media analysis of newspaper articles from 2007 to 2012, and interviews with key stakeholders in 2013. We find that overall citizen acceptance of one smart grid technology (smart meters) is relatively low in British Columbia, but acceptance doubles when the survey explicitly describes smart meters according to positive frames, namely environmental benefits without installation costs or mandatory enrolment. In contrast, we find that media and key stakeholders in British Columbia focus more on economic frames of smart grid deployment (e.g. reducing electricity costs) than environmental frames (e.g. climate abatement). Further, we find that news media mention smart grid risks 50% more frequently than benefits. By comparing these different aspects of socio-political acceptance, we suggest that key stakeholders seeking to deploy smart grid technology could better stimulate citizen support in certain jurisdictions by more actively using positive, pro-environmental frames and by better engaging with citizens earlier in the technology and policy design and deployment process. 2017 Elsevier Ltd</v>
      </c>
      <c r="F494" s="11" t="str">
        <f>IF($A494="","",IF(INDEX(Data!E:E,MATCH($A494,Data!$X:$X,1))="","",INDEX(Data!E:E,MATCH($A494,Data!$X:$X,1))))</f>
        <v>http://dx.doi.org/10.1016/j.rser.2017.06.020</v>
      </c>
      <c r="G494" s="36" t="str">
        <f t="shared" si="15"/>
        <v>http://dx.doi.org/10.1016/j.rser.2017.06.020</v>
      </c>
    </row>
    <row r="495" spans="1:7" ht="15.5" customHeight="1" x14ac:dyDescent="0.35">
      <c r="A495" s="9">
        <f t="shared" si="14"/>
        <v>491</v>
      </c>
      <c r="B495" s="10" t="str">
        <f>IF($A495="", "", INDEX(Data!A:A,MATCH($A495,Data!$X:$X,1)))</f>
        <v>Peterson (2010)</v>
      </c>
      <c r="C495" s="11" t="str">
        <f>IF($A495="", "", INDEX(Data!B:B,MATCH($A495,Data!$X:$X,1)))</f>
        <v>Closing the loop</v>
      </c>
      <c r="D495" s="10">
        <f>IF($A495="", "", INDEX(Data!C:C,MATCH($A495,Data!$X:$X,1)))</f>
        <v>2010</v>
      </c>
      <c r="E495" s="11" t="str">
        <f>IF($A495="","",IF(INDEX(Data!D:D,MATCH($A495,Data!$X:$X,1))="","",INDEX(Data!D:D,MATCH($A495,Data!$X:$X,1))))</f>
        <v>Utilities are always looking for ways of improving customer service while optimizing overall performance and reducing operating costs. At the distribution control center level, smart distribution management system (DMS) applications have the potential to help utilities achieve this by providing fast, accurate and detailed information about a distribution system so that strategic decisions can be made. Historically, the main DMS application data sources were SCADA telemetry, end-customer calls and maintenance/repair crew reports. With the industry drive toward smart grids, these sources are being augmented by a multitude of sensors with communication capabilities that are deployed for substation automation, distribution automation, and advanced metering infrastructure. Integrating these sensor data into DMS-advanced applications is essential to reaping the potential investment benefits as well as justifying the cost of creating the sensing and communication infrastructure. Through advanced applications, the distribution system provides more efficient and reliable services to customers and, at the same time, helps reduce the ecological footprint of energy production. The availability of real-time and near real-time system information not only enhances the capabilities of existing applications like outage analysis, but also enables advanced smart grid applications that were not possible before.</v>
      </c>
      <c r="F495" s="11" t="str">
        <f>IF($A495="","",IF(INDEX(Data!E:E,MATCH($A495,Data!$X:$X,1))="","",INDEX(Data!E:E,MATCH($A495,Data!$X:$X,1))))</f>
        <v/>
      </c>
      <c r="G495" s="36" t="str">
        <f t="shared" si="15"/>
        <v/>
      </c>
    </row>
    <row r="496" spans="1:7" ht="15.5" customHeight="1" x14ac:dyDescent="0.35">
      <c r="A496" s="9">
        <f t="shared" si="14"/>
        <v>492</v>
      </c>
      <c r="B496" s="10" t="str">
        <f>IF($A496="", "", INDEX(Data!A:A,MATCH($A496,Data!$X:$X,1)))</f>
        <v>Pietras-Szewczyk (2017)</v>
      </c>
      <c r="C496" s="11" t="str">
        <f>IF($A496="", "", INDEX(Data!B:B,MATCH($A496,Data!$X:$X,1)))</f>
        <v>Appraisement of geographic information systems as tool supporting energy management in the cities</v>
      </c>
      <c r="D496" s="10">
        <f>IF($A496="", "", INDEX(Data!C:C,MATCH($A496,Data!$X:$X,1)))</f>
        <v>2017</v>
      </c>
      <c r="E496" s="11" t="str">
        <f>IF($A496="","",IF(INDEX(Data!D:D,MATCH($A496,Data!$X:$X,1))="","",INDEX(Data!D:D,MATCH($A496,Data!$X:$X,1))))</f>
        <v>Polish international obligations, in particular the European Union and European Commission directives, pose a real challenge for Poland to radically reduce emissions of atmospheric pollutions and significantly increase the usage of energy coming from renewable sources in the overall energy balance of the country. These goals seem to be difficult to achieve, nevertheless the development and implementation of innovative concepts is always a step forward. Nowadays the renewable energy sources seem to be the panacea for the problems of pollutions and energy saving. Many inventors and scientists work on concept of smart grid technology. The basic concept of this technology is producing energy directly in the cities. It seems to be a good idea but often in urban areas there is no place for new installations or cost of land is the barrier. Therefore to produce and manage energy directly in the cities, we have to take into account many aspects such as cost of land, location, available renewable energy sources, number of inhabitants, electrical network, terrain obstacles, and local plans. Here is the good place to use geographic information system technology which can help us to analyze all these issues and combine spatial, satellite, and statistical data to create one coherent concept of managing various sources of energy in the cities. The aim of this study is to consider opportunities of using geographic information systems in supporting process of energy management in the cities. It was taken into account many important elements: solar conditions, impact of cloudiness on value of solar radiation, spatial data, buildings and electrical network, obstacles, and number of inhabitants. It is all for identify the advantages and disadvantages of geographic information system in the analysis of solar energy potential in the city.</v>
      </c>
      <c r="F496" s="11" t="str">
        <f>IF($A496="","",IF(INDEX(Data!E:E,MATCH($A496,Data!$X:$X,1))="","",INDEX(Data!E:E,MATCH($A496,Data!$X:$X,1))))</f>
        <v>http://dx.doi.org/10.1177/0958305X17706682</v>
      </c>
      <c r="G496" s="36" t="str">
        <f t="shared" si="15"/>
        <v>http://dx.doi.org/10.1177/0958305X17706682</v>
      </c>
    </row>
    <row r="497" spans="1:7" ht="15.5" customHeight="1" x14ac:dyDescent="0.35">
      <c r="A497" s="9">
        <f t="shared" si="14"/>
        <v>493</v>
      </c>
      <c r="B497" s="10" t="str">
        <f>IF($A497="", "", INDEX(Data!A:A,MATCH($A497,Data!$X:$X,1)))</f>
        <v>Piette (2014)</v>
      </c>
      <c r="C497" s="11" t="str">
        <f>IF($A497="", "", INDEX(Data!B:B,MATCH($A497,Data!$X:$X,1)))</f>
        <v>Smart grid: Implementing automated demand response</v>
      </c>
      <c r="D497" s="10">
        <f>IF($A497="", "", INDEX(Data!C:C,MATCH($A497,Data!$X:$X,1)))</f>
        <v>2014</v>
      </c>
      <c r="E497" s="11" t="str">
        <f>IF($A497="","",IF(INDEX(Data!D:D,MATCH($A497,Data!$X:$X,1))="","",INDEX(Data!D:D,MATCH($A497,Data!$X:$X,1))))</f>
        <v>Low-cost automation and communication smart grid systems will be critical to the success of demand-response (DR) programs. The efforts at formal standardization of DR and distributed energy resources signals produced a set of communication specifications that is known as OpenADR 2.0. OpenADR 2.0 uses different terminology for clients and servers than Version 1.0, and servers are known as virtual top nodes (VTNs) and clients as virtual end nodes (VENs). OpenADR 2.0 offers additional services to support standardization of wholesale and retail DR market signals in the US.</v>
      </c>
      <c r="F497" s="11" t="str">
        <f>IF($A497="","",IF(INDEX(Data!E:E,MATCH($A497,Data!$X:$X,1))="","",INDEX(Data!E:E,MATCH($A497,Data!$X:$X,1))))</f>
        <v/>
      </c>
      <c r="G497" s="36" t="str">
        <f t="shared" si="15"/>
        <v/>
      </c>
    </row>
    <row r="498" spans="1:7" ht="15.5" customHeight="1" x14ac:dyDescent="0.35">
      <c r="A498" s="9">
        <f t="shared" si="14"/>
        <v>494</v>
      </c>
      <c r="B498" s="10" t="str">
        <f>IF($A498="", "", INDEX(Data!A:A,MATCH($A498,Data!$X:$X,1)))</f>
        <v>Pilo (2014)</v>
      </c>
      <c r="C498" s="11" t="str">
        <f>IF($A498="", "", INDEX(Data!B:B,MATCH($A498,Data!$X:$X,1)))</f>
        <v>Railway Electrical Smart Grids: An introduction to next-generation railway power systems and their operation</v>
      </c>
      <c r="D498" s="10">
        <f>IF($A498="", "", INDEX(Data!C:C,MATCH($A498,Data!$X:$X,1)))</f>
        <v>2014</v>
      </c>
      <c r="E498" s="11" t="str">
        <f>IF($A498="","",IF(INDEX(Data!D:D,MATCH($A498,Data!$X:$X,1))="","",INDEX(Data!D:D,MATCH($A498,Data!$X:$X,1))))</f>
        <v>In the last decade, the development of next-generation electrical smart grids (ESGs) has been one of the priorities in the field of electrical engineering, both for most of the research centers and for the industry. In short, an ESG consists of the integration of information technologies into the electrical system to improve its controllability. In traditional power systems, the control has been carried out only by the power plants and some elements of the grid (transformer tap-changers, compensation capacitors, and reactances), whereas, in the next-generation smart grids, most of the elements can respond to control orders from the system operator, which allows, for instance, for the integration of the distributed generation and the demand into the control schemes of the power system. Because of this improved controllability, ESG technologies promise a significant improvement in the capacity utilization, the reliability of the system, and the energy efficiency of the grid. 2013 IEEE.</v>
      </c>
      <c r="F498" s="11" t="str">
        <f>IF($A498="","",IF(INDEX(Data!E:E,MATCH($A498,Data!$X:$X,1))="","",INDEX(Data!E:E,MATCH($A498,Data!$X:$X,1))))</f>
        <v>http://dx.doi.org/10.1109/MELE.2014.2338411</v>
      </c>
      <c r="G498" s="36" t="str">
        <f t="shared" si="15"/>
        <v>http://dx.doi.org/10.1109/MELE.2014.2338411</v>
      </c>
    </row>
    <row r="499" spans="1:7" ht="15.5" customHeight="1" x14ac:dyDescent="0.35">
      <c r="A499" s="9">
        <f t="shared" si="14"/>
        <v>495</v>
      </c>
      <c r="B499" s="10" t="str">
        <f>IF($A499="", "", INDEX(Data!A:A,MATCH($A499,Data!$X:$X,1)))</f>
        <v>Pinomaa (2011)</v>
      </c>
      <c r="C499" s="11" t="str">
        <f>IF($A499="", "", INDEX(Data!B:B,MATCH($A499,Data!$X:$X,1)))</f>
        <v>PLC concept for LVDC distribution systems</v>
      </c>
      <c r="D499" s="10">
        <f>IF($A499="", "", INDEX(Data!C:C,MATCH($A499,Data!$X:$X,1)))</f>
        <v>2011</v>
      </c>
      <c r="E499" s="11" t="str">
        <f>IF($A499="","",IF(INDEX(Data!D:D,MATCH($A499,Data!$X:$X,1))="","",INDEX(Data!D:D,MATCH($A499,Data!$X:$X,1))))</f>
        <v>The basis for smart grids is the implementation of active functionalities that interconnect the power system stakeholders, such as electricity end users (customers), producers, retailers, and system operators in a novel manner. Not only electric energy but also data flows are required between all the actors involved. A communication network between components and actuators is needed for functionalities such as grid operation, monitoring, and protection. This article studies powerline communication for a low-voltage direct current distribution system. An LVDC system is considered as part of future smart grids. The channel characteristic measurements carried out for an LVDC laboratory setup and the subsequent theoretical and practical analysis show that the studied LVDC distribution system provides a suitable medium for the high frequency band PLC between 5 and 20 MHz when an inductive PLC signal coupling method is used. Moreover, the article proposes an IP-based PLC network concept for the LVDC system; the concept is based on commercial industrial compliant HF band PLC modems. 2006 IEEE.</v>
      </c>
      <c r="F499" s="11" t="str">
        <f>IF($A499="","",IF(INDEX(Data!E:E,MATCH($A499,Data!$X:$X,1))="","",INDEX(Data!E:E,MATCH($A499,Data!$X:$X,1))))</f>
        <v>http://dx.doi.org/10.1109/MCOM.2011.6094006</v>
      </c>
      <c r="G499" s="36" t="str">
        <f t="shared" si="15"/>
        <v>http://dx.doi.org/10.1109/MCOM.2011.6094006</v>
      </c>
    </row>
    <row r="500" spans="1:7" ht="15.5" customHeight="1" x14ac:dyDescent="0.35">
      <c r="A500" s="9">
        <f t="shared" si="14"/>
        <v>496</v>
      </c>
      <c r="B500" s="10" t="str">
        <f>IF($A500="", "", INDEX(Data!A:A,MATCH($A500,Data!$X:$X,1)))</f>
        <v>Pinto (2013)</v>
      </c>
      <c r="C500" s="11" t="str">
        <f>IF($A500="", "", INDEX(Data!B:B,MATCH($A500,Data!$X:$X,1)))</f>
        <v>Analysis of the features of a UPQC to improve power quality in smart grids</v>
      </c>
      <c r="D500" s="10">
        <f>IF($A500="", "", INDEX(Data!C:C,MATCH($A500,Data!$X:$X,1)))</f>
        <v>2013</v>
      </c>
      <c r="E500" s="11" t="str">
        <f>IF($A500="","",IF(INDEX(Data!D:D,MATCH($A500,Data!$X:$X,1))="","",INDEX(Data!D:D,MATCH($A500,Data!$X:$X,1))))</f>
        <v>An UPQC (Unified Power Quality Conditioner) is an equipment composed by two active conditioners operating in a combined way. One of the active conditioners is connected in series with the electrical power system, allowing the compensation of problems in the system voltages. The other active conditioner is connected in parallel with the electrical system, and allows the compensation of current harmonics, current unbalances and power factor. In three-phase four-wire systems the parallel connected active conditioner also compensates the zero sequence current components, eliminating the neutral wire current. The UPQC operates in an automatic way, adjusting itself dynamically to the variations of the load and of the electrical system, keeping high levels of power quality in the voltages delivered to the load. At the same time, it only consumes from the electrical system the active power necessary to the load operation, in a balanced way through the three phases, and with sinusoidal currents. The compensation capabilities of the UPQC can be very useful to ensure high levels of power quality in the future Smart Grids, which are not characterized as a single technology or device, but rather as a vision of a distributed electrical system, supported by reference technologies, as Power Electronics Devices, Renewable Energy Resources, Energy Storage Systems (ESS), Advanced Metering Infrastructures (AMI), and Information and Communication Technologies (ICT). IFIP International Federation for Information Processing 2013</v>
      </c>
      <c r="F500" s="11" t="str">
        <f>IF($A500="","",IF(INDEX(Data!E:E,MATCH($A500,Data!$X:$X,1))="","",INDEX(Data!E:E,MATCH($A500,Data!$X:$X,1))))</f>
        <v/>
      </c>
      <c r="G500" s="36" t="str">
        <f t="shared" si="15"/>
        <v/>
      </c>
    </row>
    <row r="501" spans="1:7" ht="15.5" customHeight="1" x14ac:dyDescent="0.35">
      <c r="A501" s="9">
        <f t="shared" si="14"/>
        <v>497</v>
      </c>
      <c r="B501" s="10" t="str">
        <f>IF($A501="", "", INDEX(Data!A:A,MATCH($A501,Data!$X:$X,1)))</f>
        <v>Pislaru-Dnescu (2016)</v>
      </c>
      <c r="C501" s="11" t="str">
        <f>IF($A501="", "", INDEX(Data!B:B,MATCH($A501,Data!$X:$X,1)))</f>
        <v>Microgrids smart structures used for back-up power supply</v>
      </c>
      <c r="D501" s="10">
        <f>IF($A501="", "", INDEX(Data!C:C,MATCH($A501,Data!$X:$X,1)))</f>
        <v>2016</v>
      </c>
      <c r="E501" s="11" t="str">
        <f>IF($A501="","",IF(INDEX(Data!D:D,MATCH($A501,Data!$X:$X,1))="","",INDEX(Data!D:D,MATCH($A501,Data!$X:$X,1))))</f>
        <v>The paper focuses on the role of automatic transfer switch devices, along with the conditions which they have to satisfy. Moreover, the operation of automatic transfer switch devices by qualified personnel serving low-voltage electric substations is discussed. A case study is presented, envisaging the possibility of modernising the electric installations with or without isolated neutral in order to convert them into active distribution microgrids, provided with intelligent devices. In this scope, it is considered that the Recloser devices are being used as smart devices (in pilot stage now, being open to development and testing). 2016, ICPE Electra Publishing House. All rights reserved.</v>
      </c>
      <c r="F501" s="11" t="str">
        <f>IF($A501="","",IF(INDEX(Data!E:E,MATCH($A501,Data!$X:$X,1))="","",INDEX(Data!E:E,MATCH($A501,Data!$X:$X,1))))</f>
        <v/>
      </c>
      <c r="G501" s="36" t="str">
        <f t="shared" si="15"/>
        <v/>
      </c>
    </row>
    <row r="502" spans="1:7" ht="15.5" customHeight="1" x14ac:dyDescent="0.35">
      <c r="A502" s="9">
        <f t="shared" si="14"/>
        <v>498</v>
      </c>
      <c r="B502" s="10" t="str">
        <f>IF($A502="", "", INDEX(Data!A:A,MATCH($A502,Data!$X:$X,1)))</f>
        <v>Pournaras (2014)</v>
      </c>
      <c r="C502" s="11" t="str">
        <f>IF($A502="", "", INDEX(Data!B:B,MATCH($A502,Data!$X:$X,1)))</f>
        <v>Peer-to-peer aggregation for dynamic adjustments in power demand</v>
      </c>
      <c r="D502" s="10">
        <f>IF($A502="", "", INDEX(Data!C:C,MATCH($A502,Data!$X:$X,1)))</f>
        <v>2014</v>
      </c>
      <c r="E502" s="11" t="str">
        <f>IF($A502="","",IF(INDEX(Data!D:D,MATCH($A502,Data!$X:$X,1))="","",INDEX(Data!D:D,MATCH($A502,Data!$X:$X,1))))</f>
        <v>Energy demand-side management becomes a well-established approach in the Smart Power Grid. Aggregation of consumption information is a critical operation performed by most demand-side energy management mechanisms as it provides information about the required adjustment of power demand. However, a centralized demand-side energy management approach controlled exclusively by utility companies is not always scalable, robust and aligned to the privacy requirements of consumers. A large amount of end-user consumption information is aggregated continuously in centralized approaches. This paper introduces an alternative demand-side energy management scheme: ALMA, the Adaptive Load Management by Aggregation. In ALMA, consumers adjust their demand by selecting between different incentivized demand-options based on aggregate consumption information provided by peer-to-peer aggregation mechanisms. The feasibility of dynamic adjustment in power demand is evaluated and confirmed analytically using data from the current reality and practice of Smart Power Grids. 2014, Springer Science+Business Media New York.</v>
      </c>
      <c r="F502" s="11" t="str">
        <f>IF($A502="","",IF(INDEX(Data!E:E,MATCH($A502,Data!$X:$X,1))="","",INDEX(Data!E:E,MATCH($A502,Data!$X:$X,1))))</f>
        <v>http://dx.doi.org/10.1007/s12083-013-0246-y</v>
      </c>
      <c r="G502" s="36" t="str">
        <f t="shared" si="15"/>
        <v>http://dx.doi.org/10.1007/s12083-013-0246-y</v>
      </c>
    </row>
    <row r="503" spans="1:7" ht="15.5" customHeight="1" x14ac:dyDescent="0.35">
      <c r="A503" s="9">
        <f t="shared" si="14"/>
        <v>499</v>
      </c>
      <c r="B503" s="10" t="str">
        <f>IF($A503="", "", INDEX(Data!A:A,MATCH($A503,Data!$X:$X,1)))</f>
        <v>Pournaras (2014)</v>
      </c>
      <c r="C503" s="11" t="str">
        <f>IF($A503="", "", INDEX(Data!B:B,MATCH($A503,Data!$X:$X,1)))</f>
        <v>Decentralized planning of energy demand for the management of robustness and discomfort</v>
      </c>
      <c r="D503" s="10">
        <f>IF($A503="", "", INDEX(Data!C:C,MATCH($A503,Data!$X:$X,1)))</f>
        <v>2014</v>
      </c>
      <c r="E503" s="11" t="str">
        <f>IF($A503="","",IF(INDEX(Data!D:D,MATCH($A503,Data!$X:$X,1))="","",INDEX(Data!D:D,MATCH($A503,Data!$X:$X,1))))</f>
        <v>The robustness of smart grids is challenged by unpredictable power peaks or temporal demand oscillations that can cause blackouts and increase supply costs. Planning of demand can mitigate these effects and increase robustness. However, the impact on consumers in regards to the discomfort they experience as a result of improving robustness is usually neglected. This paper introduces a decentralized agent-based approach that quantifies and manages the tradeoff between robustness and discomfort under demand planning. Eight selection functions of plans are experimentally evaluated using real data from two operational smart grids. These functions can provide different quality of service levels for demand-side energy self-management that capture both robustness and discomfort criteria. 2005-2012 IEEE.</v>
      </c>
      <c r="F503" s="11" t="str">
        <f>IF($A503="","",IF(INDEX(Data!E:E,MATCH($A503,Data!$X:$X,1))="","",INDEX(Data!E:E,MATCH($A503,Data!$X:$X,1))))</f>
        <v>http://dx.doi.org/10.1109/TII.2014.2332114</v>
      </c>
      <c r="G503" s="36" t="str">
        <f t="shared" si="15"/>
        <v>http://dx.doi.org/10.1109/TII.2014.2332114</v>
      </c>
    </row>
    <row r="504" spans="1:7" ht="15.5" customHeight="1" x14ac:dyDescent="0.35">
      <c r="A504" s="9">
        <f t="shared" si="14"/>
        <v>500</v>
      </c>
      <c r="B504" s="10" t="str">
        <f>IF($A504="", "", INDEX(Data!A:A,MATCH($A504,Data!$X:$X,1)))</f>
        <v>Powells (2016)</v>
      </c>
      <c r="C504" s="11" t="str">
        <f>IF($A504="", "", INDEX(Data!B:B,MATCH($A504,Data!$X:$X,1)))</f>
        <v>Fostering active network management through SMEs practises</v>
      </c>
      <c r="D504" s="10">
        <f>IF($A504="", "", INDEX(Data!C:C,MATCH($A504,Data!$X:$X,1)))</f>
        <v>2016</v>
      </c>
      <c r="E504" s="11" t="str">
        <f>IF($A504="","",IF(INDEX(Data!D:D,MATCH($A504,Data!$X:$X,1))="","",INDEX(Data!D:D,MATCH($A504,Data!$X:$X,1))))</f>
        <v>Managing the electricity network through smart grid systems is a key strategy to address challenges of energy security, low carbon transitions and the replacement of ageing infrastructure networks in the UK. Small and medium enterprises (SMEs) have a significant role in shaping patterns of energy consumption. Understanding how their activities interrelate with changes in electricity systems is critical for active network management. A significant challenge for the transformation of electricity systems involves comprehending the complexity that stems from the variety of commercial activities and diversity of social and organizational practises among SMEs that interact with material infrastructures. We engage with SMEs to consider how smart grid interventions fit into everyday operational activities. Drawing on analysis of empirical data on electricity use, smart metre data, surveys, interviews and energy tours with SMEs to understand lighting, space heating and cooling, refrigeration and IT use, this paper argues for experimenting with the use of practise theory as a framework for bringing together technical and social aspects of energy use in SMEs. This approach reveals that material circumstances and temporal factors shape current energy demand among SMEs, with connectedness an emergent factor. 2015, Springer Science+Business Media Dordrecht.</v>
      </c>
      <c r="F504" s="11" t="str">
        <f>IF($A504="","",IF(INDEX(Data!E:E,MATCH($A504,Data!$X:$X,1))="","",INDEX(Data!E:E,MATCH($A504,Data!$X:$X,1))))</f>
        <v>http://dx.doi.org/10.1007/s12053-015-9382-y</v>
      </c>
      <c r="G504" s="36" t="str">
        <f t="shared" si="15"/>
        <v>http://dx.doi.org/10.1007/s12053-015-9382-y</v>
      </c>
    </row>
    <row r="505" spans="1:7" ht="15.5" customHeight="1" x14ac:dyDescent="0.35">
      <c r="A505" s="9">
        <f t="shared" si="14"/>
        <v>501</v>
      </c>
      <c r="B505" s="10" t="str">
        <f>IF($A505="", "", INDEX(Data!A:A,MATCH($A505,Data!$X:$X,1)))</f>
        <v>Pragya (2016)</v>
      </c>
      <c r="C505" s="11" t="str">
        <f>IF($A505="", "", INDEX(Data!B:B,MATCH($A505,Data!$X:$X,1)))</f>
        <v>Constraint-based graceful degradation in smart grids</v>
      </c>
      <c r="D505" s="10">
        <f>IF($A505="", "", INDEX(Data!C:C,MATCH($A505,Data!$X:$X,1)))</f>
        <v>2016</v>
      </c>
      <c r="E505" s="11" t="str">
        <f>IF($A505="","",IF(INDEX(Data!D:D,MATCH($A505,Data!$X:$X,1))="","",INDEX(Data!D:D,MATCH($A505,Data!$X:$X,1))))</f>
        <v/>
      </c>
      <c r="F505" s="11" t="str">
        <f>IF($A505="","",IF(INDEX(Data!E:E,MATCH($A505,Data!$X:$X,1))="","",INDEX(Data!E:E,MATCH($A505,Data!$X:$X,1))))</f>
        <v/>
      </c>
      <c r="G505" s="36" t="str">
        <f t="shared" si="15"/>
        <v/>
      </c>
    </row>
    <row r="506" spans="1:7" ht="15.5" customHeight="1" x14ac:dyDescent="0.35">
      <c r="A506" s="9">
        <f t="shared" si="14"/>
        <v>502</v>
      </c>
      <c r="B506" s="10" t="str">
        <f>IF($A506="", "", INDEX(Data!A:A,MATCH($A506,Data!$X:$X,1)))</f>
        <v>Pramangioulis (2019)</v>
      </c>
      <c r="C506" s="11" t="str">
        <f>IF($A506="", "", INDEX(Data!B:B,MATCH($A506,Data!$X:$X,1)))</f>
        <v>A methodology for determination and definition of key performance indicators for smart grids development in island energy systems</v>
      </c>
      <c r="D506" s="10">
        <f>IF($A506="", "", INDEX(Data!C:C,MATCH($A506,Data!$X:$X,1)))</f>
        <v>2019</v>
      </c>
      <c r="E506" s="11" t="str">
        <f>IF($A506="","",IF(INDEX(Data!D:D,MATCH($A506,Data!$X:$X,1))="","",INDEX(Data!D:D,MATCH($A506,Data!$X:$X,1))))</f>
        <v>There is a growing interest over the last decades in the field of autonomous island grids that is driven mainly by climate reasons. The common objective among the members of the European Union (EU) is the increase of Renewable Energy Sources (RES) penetration in the energy mixture, as well as turning the grid into a smart grid. Consequently, more and more state-of-the-art solutions are being proposed for the electricity generation and the optimization of the energy system management, taking advantage of innovations in all energy related sectors. The evaluation of all available solutions requires quantitative assessment, through the adoption of representative Key Performance Indicators (KPIs) for the projects that are related to smart grid development in isolated energy systems, providing the relevant stakeholders with a useful comparison among the proposed solutions. The evaluation approach that is described in this paper emphasizes the role of the various stakeholder groups who face the proposed solutions by different points of view. Apart from the domains of interest that are also observed in previous approaches, the proposed list also contains a set of legal KPIs, since the regulatory framework can either represent a serious barrier or grant a strong incentive for the implementation of state-of-the-art energy technology and grid management solutions in different countries. 2019 by the authors.</v>
      </c>
      <c r="F506" s="11" t="str">
        <f>IF($A506="","",IF(INDEX(Data!E:E,MATCH($A506,Data!$X:$X,1))="","",INDEX(Data!E:E,MATCH($A506,Data!$X:$X,1))))</f>
        <v>http://dx.doi.org/10.3390/en12020242</v>
      </c>
      <c r="G506" s="36" t="str">
        <f t="shared" si="15"/>
        <v>http://dx.doi.org/10.3390/en12020242</v>
      </c>
    </row>
    <row r="507" spans="1:7" ht="15.5" customHeight="1" x14ac:dyDescent="0.35">
      <c r="A507" s="9">
        <f t="shared" si="14"/>
        <v>503</v>
      </c>
      <c r="B507" s="10" t="str">
        <f>IF($A507="", "", INDEX(Data!A:A,MATCH($A507,Data!$X:$X,1)))</f>
        <v>Priyanka (2018)</v>
      </c>
      <c r="C507" s="11" t="str">
        <f>IF($A507="", "", INDEX(Data!B:B,MATCH($A507,Data!$X:$X,1)))</f>
        <v>Want to Reduce Energy Consumption, Whom should we call?</v>
      </c>
      <c r="D507" s="10">
        <f>IF($A507="", "", INDEX(Data!C:C,MATCH($A507,Data!$X:$X,1)))</f>
        <v>2018</v>
      </c>
      <c r="E507" s="11" t="str">
        <f>IF($A507="","",IF(INDEX(Data!D:D,MATCH($A507,Data!$X:$X,1))="","",INDEX(Data!D:D,MATCH($A507,Data!$X:$X,1))))</f>
        <v/>
      </c>
      <c r="F507" s="11" t="str">
        <f>IF($A507="","",IF(INDEX(Data!E:E,MATCH($A507,Data!$X:$X,1))="","",INDEX(Data!E:E,MATCH($A507,Data!$X:$X,1))))</f>
        <v/>
      </c>
      <c r="G507" s="36" t="str">
        <f t="shared" si="15"/>
        <v/>
      </c>
    </row>
    <row r="508" spans="1:7" ht="15.5" customHeight="1" x14ac:dyDescent="0.35">
      <c r="A508" s="9">
        <f t="shared" si="14"/>
        <v>504</v>
      </c>
      <c r="B508" s="10" t="str">
        <f>IF($A508="", "", INDEX(Data!A:A,MATCH($A508,Data!$X:$X,1)))</f>
        <v>Pruggler (2011)</v>
      </c>
      <c r="C508" s="11" t="str">
        <f>IF($A508="", "", INDEX(Data!B:B,MATCH($A508,Data!$X:$X,1)))</f>
        <v>Grid regulation in Austria: Smart grids incentives or disincentives?</v>
      </c>
      <c r="D508" s="10">
        <f>IF($A508="", "", INDEX(Data!C:C,MATCH($A508,Data!$X:$X,1)))</f>
        <v>2011</v>
      </c>
      <c r="E508" s="11" t="str">
        <f>IF($A508="","",IF(INDEX(Data!D:D,MATCH($A508,Data!$X:$X,1))="","",INDEX(Data!D:D,MATCH($A508,Data!$X:$X,1))))</f>
        <v>On European and national level grid initiatives, technology platforms as well as other stakeholders are debating how the future grid structure should be organized to cope with upcoming challenges like increased distributed deployment of renewable generation. In Austria .smart grids. are currently one of the most popular suggested grid infrastructure solutions. But on the regulatory level many open questions still remain to be answered. The purpose of this paper is to discuss the question, whether the current regulatory regime in Austria is able to provide sufficient incentives for distribution grid operators to invest in such innovative grid structure options, especially if this requires less capital-intensive investments. Thereby, the actual power of the so-called .carry-over. mechanism is discussed and an analytical framework demonstrates the required shape of the carry-over rate in order to impose sufficient incentives. Additionally, an inherent rate-of-return regulation - literally .through the back door. - within the current price cap regime in Austria is identified. Springer-Verlag 2011.</v>
      </c>
      <c r="F508" s="11" t="str">
        <f>IF($A508="","",IF(INDEX(Data!E:E,MATCH($A508,Data!$X:$X,1))="","",INDEX(Data!E:E,MATCH($A508,Data!$X:$X,1))))</f>
        <v>http://dx.doi.org/10.1007/s00502-011-0042-4</v>
      </c>
      <c r="G508" s="36" t="str">
        <f t="shared" si="15"/>
        <v>http://dx.doi.org/10.1007/s00502-011-0042-4</v>
      </c>
    </row>
    <row r="509" spans="1:7" ht="15.5" customHeight="1" x14ac:dyDescent="0.35">
      <c r="A509" s="9">
        <f t="shared" si="14"/>
        <v>505</v>
      </c>
      <c r="B509" s="10" t="str">
        <f>IF($A509="", "", INDEX(Data!A:A,MATCH($A509,Data!$X:$X,1)))</f>
        <v>Purvins (2017)</v>
      </c>
      <c r="C509" s="11" t="str">
        <f>IF($A509="", "", INDEX(Data!B:B,MATCH($A509,Data!$X:$X,1)))</f>
        <v>Automated energy management in distributed electricity systems: An EEPOS approach</v>
      </c>
      <c r="D509" s="10">
        <f>IF($A509="", "", INDEX(Data!C:C,MATCH($A509,Data!$X:$X,1)))</f>
        <v>2017</v>
      </c>
      <c r="E509" s="11" t="str">
        <f>IF($A509="","",IF(INDEX(Data!D:D,MATCH($A509,Data!$X:$X,1))="","",INDEX(Data!D:D,MATCH($A509,Data!$X:$X,1))))</f>
        <v>The increasing capacity of distributed electricity generation brings new challenges in maintaining a high security and quality of electricity supply. New techniques are required for grid support and power balance. The highest potential for these techniques is to be found on the part of the electricity distribution grid. This article addresses this potential and presents the EEPOS projects approach to the automated management of flexible electrical loads in neighborhoods. The management goals are (i) maximum utilization of distributed generation in the local grid, (ii) peak load shaving/congestion management, and (iii) reduction of electricity distribution losses. Contribution to the power balance is considered by applying two-tariff pricing for electricity. The presented approach to energy management is tested in a hypothetical sensitivity analysis of a distribution feeder with 10 households and 10 photovoltaic (PV) plants with an average daily consumption of electricity of 4.54kWh per household and a peak PV panel output of 0.38kW per plant. Energy management shows efficient performance at relatively low capacities of flexible load. At a flexible load capacity of 2.5% (of the average daily electricity consumption), PV generation surplus is compensated by 34100% depending on solar irradiance. Peak load is reduced by 30% on average. The article also presents the load shifting effect on electricity distribution losses and electricity costs for the grid user. 2017 The Author(s). Published by Taylor &amp; Francis.</v>
      </c>
      <c r="F509" s="11" t="str">
        <f>IF($A509="","",IF(INDEX(Data!E:E,MATCH($A509,Data!$X:$X,1))="","",INDEX(Data!E:E,MATCH($A509,Data!$X:$X,1))))</f>
        <v>http://dx.doi.org/10.1080/15435075.2017.1355309</v>
      </c>
      <c r="G509" s="36" t="str">
        <f t="shared" si="15"/>
        <v>http://dx.doi.org/10.1080/15435075.2017.1355309</v>
      </c>
    </row>
    <row r="510" spans="1:7" ht="15.5" customHeight="1" x14ac:dyDescent="0.35">
      <c r="A510" s="9">
        <f t="shared" si="14"/>
        <v>506</v>
      </c>
      <c r="B510" s="10" t="str">
        <f>IF($A510="", "", INDEX(Data!A:A,MATCH($A510,Data!$X:$X,1)))</f>
        <v>Putrus (2013)</v>
      </c>
      <c r="C510" s="11" t="str">
        <f>IF($A510="", "", INDEX(Data!B:B,MATCH($A510,Data!$X:$X,1)))</f>
        <v>Smart grids: Energising the future</v>
      </c>
      <c r="D510" s="10">
        <f>IF($A510="", "", INDEX(Data!C:C,MATCH($A510,Data!$X:$X,1)))</f>
        <v>2013</v>
      </c>
      <c r="E510" s="11" t="str">
        <f>IF($A510="","",IF(INDEX(Data!D:D,MATCH($A510,Data!$X:$X,1))="","",INDEX(Data!D:D,MATCH($A510,Data!$X:$X,1))))</f>
        <v>Electrical power systems are the backbone of industry, society and current civilisation. Power engineers have accumulated the necessary skills and procedures, to enable them to operate the system in the most reliable way possible. The main principles of system operation have not changed much, despite the rapid developments in power electronics, computing, information and communication technologies. This paper surveys existing power networks and their limits in meeting modern developments and environmental concerns. There is an evaluation of the impacts of deployment of new low carbon technologies such as distributed generation and electric vehicles on existing networks, together with the main drivers for change and features of the new concept of the 'smart grid'. The paper also examines the challenges and benefits that the 'smart grid' will bring, and describes the enabling technologies. 2013 2013 Taylor Francis.</v>
      </c>
      <c r="F510" s="11" t="str">
        <f>IF($A510="","",IF(INDEX(Data!E:E,MATCH($A510,Data!$X:$X,1))="","",INDEX(Data!E:E,MATCH($A510,Data!$X:$X,1))))</f>
        <v>http://dx.doi.org/10.1080/00207233.2013.798500</v>
      </c>
      <c r="G510" s="36" t="str">
        <f t="shared" si="15"/>
        <v>http://dx.doi.org/10.1080/00207233.2013.798500</v>
      </c>
    </row>
    <row r="511" spans="1:7" ht="15.5" customHeight="1" x14ac:dyDescent="0.35">
      <c r="A511" s="9">
        <f t="shared" si="14"/>
        <v>507</v>
      </c>
      <c r="B511" s="10" t="str">
        <f>IF($A511="", "", INDEX(Data!A:A,MATCH($A511,Data!$X:$X,1)))</f>
        <v>Pyrko (2011)</v>
      </c>
      <c r="C511" s="11" t="str">
        <f>IF($A511="", "", INDEX(Data!B:B,MATCH($A511,Data!$X:$X,1)))</f>
        <v>Conditions of energy efficient behaviour--a comparative study between Sweden and the UK</v>
      </c>
      <c r="D511" s="10">
        <f>IF($A511="", "", INDEX(Data!C:C,MATCH($A511,Data!$X:$X,1)))</f>
        <v>2011</v>
      </c>
      <c r="E511" s="11" t="str">
        <f>IF($A511="","",IF(INDEX(Data!D:D,MATCH($A511,Data!$X:$X,1))="","",INDEX(Data!D:D,MATCH($A511,Data!$X:$X,1))))</f>
        <v>The main aim of this study is to compare how specific conditions in certain countries (in this case, the UK and Sweden) can stimulate or oblige householders to be more energy efficient, or can obstruct this. European goals for energy and emission reductions now constitute the main frame for long-term energy policy changes, but national governments develop and implement policy in contrasting ways and in different contexts. Important aspects are: geographical context, degree of liberalisation of electricity and gas industry, structure and composition of energy systems, metering and billing infrastructure, and the nature of electrical load problems. The following conditions are described and compared in this paper: (1) regulation to control residential consumption and emissions; (2) energy systems; (3) electricity pricing; (4) the role of utilities and other agents in residential demand reduction; (5) quality of feedback on energy use to the householder; and (6) customer behaviour and perceptions of energy use. The analysis is carried out with a view to ecological, economic and social aspects of energy systems. The comparison shows the significance of factors that are sometimes overlooked when considering the potential for demand reduction and load management, and produces some lessons and questions that are widely applicable.[PUBLICATION ABSTRACT]</v>
      </c>
      <c r="F511" s="11" t="str">
        <f>IF($A511="","",IF(INDEX(Data!E:E,MATCH($A511,Data!$X:$X,1))="","",INDEX(Data!E:E,MATCH($A511,Data!$X:$X,1))))</f>
        <v>https://search.proquest.com/docview/868229766?accountid=14511 https://ucl-new-primo.hosted.exlibrisgroup.com/openurl/UCL/UCL_VU2?url_ver=Z39.88-2004&amp;rft_val_fmt=info:ofi/fmt:kev:mtx:journal&amp;genre=article&amp;sid=ProQ:ProQ%3Aabiglobal&amp;atitle=Conditions+of+energy+efficient+behaviour--a+comparative+study+between+Sweden+and+the+UK&amp;title=Energy+Efficiency&amp;issn=1570646X&amp;date=2011-08-01&amp;volume=4&amp;issue=3&amp;spage=393&amp;au=Pyrko%2C+Jurek%3BDarby%2C+Sarah&amp;isbn=&amp;jtitle=Energy+Efficiency&amp;btitle=&amp;rft_id=info:eric/&amp;r</v>
      </c>
      <c r="G511" s="36" t="e">
        <f t="shared" si="15"/>
        <v>#VALUE!</v>
      </c>
    </row>
    <row r="512" spans="1:7" ht="15.5" customHeight="1" x14ac:dyDescent="0.35">
      <c r="A512" s="9">
        <f t="shared" si="14"/>
        <v>508</v>
      </c>
      <c r="B512" s="10" t="str">
        <f>IF($A512="", "", INDEX(Data!A:A,MATCH($A512,Data!$X:$X,1)))</f>
        <v>Qiao (2015)</v>
      </c>
      <c r="C512" s="11" t="str">
        <f>IF($A512="", "", INDEX(Data!B:B,MATCH($A512,Data!$X:$X,1)))</f>
        <v>Auc2Charge: An Online Auction Framework for Eectric Vehicle Park-and-Charge</v>
      </c>
      <c r="D512" s="10">
        <f>IF($A512="", "", INDEX(Data!C:C,MATCH($A512,Data!$X:$X,1)))</f>
        <v>2015</v>
      </c>
      <c r="E512" s="11" t="str">
        <f>IF($A512="","",IF(INDEX(Data!D:D,MATCH($A512,Data!$X:$X,1))="","",INDEX(Data!D:D,MATCH($A512,Data!$X:$X,1))))</f>
        <v/>
      </c>
      <c r="F512" s="11" t="str">
        <f>IF($A512="","",IF(INDEX(Data!E:E,MATCH($A512,Data!$X:$X,1))="","",INDEX(Data!E:E,MATCH($A512,Data!$X:$X,1))))</f>
        <v/>
      </c>
      <c r="G512" s="36" t="str">
        <f t="shared" si="15"/>
        <v/>
      </c>
    </row>
    <row r="513" spans="1:7" ht="15.5" customHeight="1" x14ac:dyDescent="0.35">
      <c r="A513" s="9">
        <f t="shared" si="14"/>
        <v>509</v>
      </c>
      <c r="B513" s="10" t="str">
        <f>IF($A513="", "", INDEX(Data!A:A,MATCH($A513,Data!$X:$X,1)))</f>
        <v>Qingdong (2014)</v>
      </c>
      <c r="C513" s="11" t="str">
        <f>IF($A513="", "", INDEX(Data!B:B,MATCH($A513,Data!$X:$X,1)))</f>
        <v>Smart Grid support the development of intelligent energy public service platform</v>
      </c>
      <c r="D513" s="10">
        <f>IF($A513="", "", INDEX(Data!C:C,MATCH($A513,Data!$X:$X,1)))</f>
        <v>2014</v>
      </c>
      <c r="E513" s="11" t="str">
        <f>IF($A513="","",IF(INDEX(Data!D:D,MATCH($A513,Data!$X:$X,1))="","",INDEX(Data!D:D,MATCH($A513,Data!$X:$X,1))))</f>
        <v>This paper presents the smart grid technical framework to support public service platform of smart energy, by means of the establishment of public service platform for communication and information services multi-network fusion, supporting smart residential construction by smart grid, to achieve coordinated and complementary among end-user.</v>
      </c>
      <c r="F513" s="11" t="str">
        <f>IF($A513="","",IF(INDEX(Data!E:E,MATCH($A513,Data!$X:$X,1))="","",INDEX(Data!E:E,MATCH($A513,Data!$X:$X,1))))</f>
        <v>http://dx.doi.org/10.4028/www.scientific.net/AMM.448-453.2245</v>
      </c>
      <c r="G513" s="36" t="str">
        <f t="shared" si="15"/>
        <v>http://dx.doi.org/10.4028/www.scientific.net/AMM.448-453.2245</v>
      </c>
    </row>
    <row r="514" spans="1:7" ht="15.5" customHeight="1" x14ac:dyDescent="0.35">
      <c r="A514" s="9">
        <f t="shared" si="14"/>
        <v>510</v>
      </c>
      <c r="B514" s="10" t="str">
        <f>IF($A514="", "", INDEX(Data!A:A,MATCH($A514,Data!$X:$X,1)))</f>
        <v>Qinglai (2013)</v>
      </c>
      <c r="C514" s="11" t="str">
        <f>IF($A514="", "", INDEX(Data!B:B,MATCH($A514,Data!$X:$X,1)))</f>
        <v>Optimal Voltage Control of PJM Smart Transmission Grid: Study, Implementation, and Evaluation</v>
      </c>
      <c r="D514" s="10">
        <f>IF($A514="", "", INDEX(Data!C:C,MATCH($A514,Data!$X:$X,1)))</f>
        <v>2013</v>
      </c>
      <c r="E514" s="11" t="str">
        <f>IF($A514="","",IF(INDEX(Data!D:D,MATCH($A514,Data!$X:$X,1))="","",INDEX(Data!D:D,MATCH($A514,Data!$X:$X,1))))</f>
        <v>PJM Interconnection operates the largest synchronized transmission system in North America, where one of the great challenges is being able to meet the system-wide voltage control performance requirements both pre- and post-contingency. Based on a characteristic analysis of the contingencies distribution, a practical method using an iteration scheme between the optimal power flow (OPF) and a contingency assessment (CA) is proposed to develop a control strategy, so that the calculated optimal voltage schedule solutions are better not only for pre-contingency system conditions, also for the post-contingency (N-1) system conditions. At step T, a CA considering all contingencies is carried out and those that may lead to the maximized voltage violations are saved as active contingencies for step T+1. At the same time, another CA, considering only the current active contingencies, is computed in parallel using a trial OPF result as input. According to the post-contingency indices, the new voltage constraints will be compressed and the final OPF is called again to calculate the optimal strategies. The detailed architecture of the PJM optimal voltage control (OVC) system is presented in this paper. The system has completed four-months of online operation, and the results have been evaluated using third-party software. It has been proven that the OVC system presented here will greatly improve both the pre- and post-contingency performance. The PJM OVC is a typical application of a smart transmission grid. Phase III of this study is currently under way.</v>
      </c>
      <c r="F514" s="11" t="str">
        <f>IF($A514="","",IF(INDEX(Data!E:E,MATCH($A514,Data!$X:$X,1))="","",INDEX(Data!E:E,MATCH($A514,Data!$X:$X,1))))</f>
        <v>http://dx.doi.org/10.1109/TSG.2013.2256938</v>
      </c>
      <c r="G514" s="36" t="str">
        <f t="shared" si="15"/>
        <v>http://dx.doi.org/10.1109/TSG.2013.2256938</v>
      </c>
    </row>
    <row r="515" spans="1:7" ht="15.5" customHeight="1" x14ac:dyDescent="0.35">
      <c r="A515" s="9">
        <f t="shared" si="14"/>
        <v>511</v>
      </c>
      <c r="B515" s="10" t="str">
        <f>IF($A515="", "", INDEX(Data!A:A,MATCH($A515,Data!$X:$X,1)))</f>
        <v>Quetchenbach (2013)</v>
      </c>
      <c r="C515" s="11" t="str">
        <f>IF($A515="", "", INDEX(Data!B:B,MATCH($A515,Data!$X:$X,1)))</f>
        <v>The GridShare solution: A smart grid approach to improve service provision on a renewable energy mini-grid in Bhutan</v>
      </c>
      <c r="D515" s="10">
        <f>IF($A515="", "", INDEX(Data!C:C,MATCH($A515,Data!$X:$X,1)))</f>
        <v>2013</v>
      </c>
      <c r="E515" s="11" t="str">
        <f>IF($A515="","",IF(INDEX(Data!D:D,MATCH($A515,Data!$X:$X,1))="","",INDEX(Data!D:D,MATCH($A515,Data!$X:$X,1))))</f>
        <v>This letter reports on the design and pilot installation of GridShares, devices intended to alleviate brownouts caused by peak power use on isolated, village-scale mini-grids. A team consisting of the authors and partner organizations designed, built and field-tested GridShares in the village of Rukubji, Bhutan. The GridShare takes an innovative approach to reducing brownouts by using a low cost device that communicates the state of the grid to its users and regulates usage before severe brownouts occur. This demand-side solution encourages users to distribute the use of large appliances more evenly throughout the day, allowing power-limited systems to provide reliable, long-term renewable electricity to these communities. In the summer of 2011, GridShares were installed in every household and business connected to the Rukubji micro-hydro mini-grid, which serves approximately 90 households with a 40 kW nominal capacity micro-hydro system. The installation was accompanied by an extensive education program. Following the installation of the GridShares, the occurrence and average length of severe brownouts, which had been caused primarily by the use of electric cooking appliances during meal preparation, decreased by over 92%. Additionally, the majority of residents surveyed stated that now they are more certain that their rice will cook well and that they would recommend installing GridShares in other villages facing similar problems. 2013 IOP Publishing Ltd.</v>
      </c>
      <c r="F515" s="11" t="str">
        <f>IF($A515="","",IF(INDEX(Data!E:E,MATCH($A515,Data!$X:$X,1))="","",INDEX(Data!E:E,MATCH($A515,Data!$X:$X,1))))</f>
        <v>http://dx.doi.org/10.1088/1748-9326/8/1/014018</v>
      </c>
      <c r="G515" s="36" t="str">
        <f t="shared" si="15"/>
        <v>http://dx.doi.org/10.1088/1748-9326/8/1/014018</v>
      </c>
    </row>
    <row r="516" spans="1:7" ht="15.5" customHeight="1" x14ac:dyDescent="0.35">
      <c r="A516" s="9">
        <f t="shared" si="14"/>
        <v>512</v>
      </c>
      <c r="B516" s="10" t="str">
        <f>IF($A516="", "", INDEX(Data!A:A,MATCH($A516,Data!$X:$X,1)))</f>
        <v>Quraishi (2011)</v>
      </c>
      <c r="C516" s="11" t="str">
        <f>IF($A516="", "", INDEX(Data!B:B,MATCH($A516,Data!$X:$X,1)))</f>
        <v>How smart is your city?</v>
      </c>
      <c r="D516" s="10">
        <f>IF($A516="", "", INDEX(Data!C:C,MATCH($A516,Data!$X:$X,1)))</f>
        <v>2011</v>
      </c>
      <c r="E516" s="11" t="str">
        <f>IF($A516="","",IF(INDEX(Data!D:D,MATCH($A516,Data!$X:$X,1))="","",INDEX(Data!D:D,MATCH($A516,Data!$X:$X,1))))</f>
        <v>A in the foothills of the Appalachian Mountains, Cumberland, Md., invested in a smart grid system with automated meter-reading (AMR) on a network that also provides citywide WiFi service. These improvements were part of a $3.7 million energy program that is expected to save the city $8 million in energy and operating costs over 15 years. The smart grid technology provided efficiency-boosting communication to utility service personnel and among city departments and monitoring and control for functions as diverse as facility security, lighting, and parking enforcement. Software allows building systems optimize performance and cost automatically, reacting to signals, including changes in the weather or forecast increases in electricity prices. Advanced metering infrastructure (AMI) helps communities cut costs and save money to invest in larger initiatives that attract business, promote job growth, and improve quality of life.</v>
      </c>
      <c r="F516" s="11" t="str">
        <f>IF($A516="","",IF(INDEX(Data!E:E,MATCH($A516,Data!$X:$X,1))="","",INDEX(Data!E:E,MATCH($A516,Data!$X:$X,1))))</f>
        <v/>
      </c>
      <c r="G516" s="36" t="str">
        <f t="shared" si="15"/>
        <v/>
      </c>
    </row>
    <row r="517" spans="1:7" ht="15.5" customHeight="1" x14ac:dyDescent="0.35">
      <c r="A517" s="9">
        <f t="shared" si="14"/>
        <v>513</v>
      </c>
      <c r="B517" s="10" t="str">
        <f>IF($A517="", "", INDEX(Data!A:A,MATCH($A517,Data!$X:$X,1)))</f>
        <v>Radoglou-Grammatikis (2019)</v>
      </c>
      <c r="C517" s="11" t="str">
        <f>IF($A517="", "", INDEX(Data!B:B,MATCH($A517,Data!$X:$X,1)))</f>
        <v>Securing the Smart Grid: A Comprehensive Compilation of Intrusion Detection and Prevention Systems</v>
      </c>
      <c r="D517" s="10">
        <f>IF($A517="", "", INDEX(Data!C:C,MATCH($A517,Data!$X:$X,1)))</f>
        <v>2019</v>
      </c>
      <c r="E517" s="11" t="str">
        <f>IF($A517="","",IF(INDEX(Data!D:D,MATCH($A517,Data!$X:$X,1))="","",INDEX(Data!D:D,MATCH($A517,Data!$X:$X,1))))</f>
        <v>The smart grid (SG) paradigm is the next technological leap of the conventional electrical grid, contributing to the protection of the physical environment and providing multiple advantages such as increased reliability, better service quality, and the efficient utilization of the existing infrastructure and the renewable energy resources. However, despite the fact that it brings beneficial environmental, economic, and social changes, the existence of such a system possesses important security and privacy challenges, since it includes a combination of heterogeneous, co-existing smart, and legacy technologies. Based on the rapid evolution of the cyber-physical systems (CPS), both academia and industry have developed appropriate measures for enhancing the security surface of the SG paradigm using, for example, integrating efficient, lightweight encryption and authorization mechanisms. Nevertheless, these mechanisms may not prevent various security threats, such as denial of service (DoS) attacks that target on the availability of the underlying systems. An efficient countermeasure against several cyberattacks is the intrusion detection and prevention system (IDPS). In this paper, we examine the contribution of the IDPSs in the SG paradigm, providing an analysis of 37 cases. More detailed, these systems can be considered as a secondary defense mechanism, which enhances the cryptographic processes, by timely detecting or/and preventing potential security violations. For instance, if a cyberattack bypasses the essential encryption and authorization mechanisms, then the IDPS systems can act as a secondary protection service, informing the system operator for the presence of the specific attack or enabling appropriate preventive countermeasures. The cases we study focused on the advanced metering infrastructure (AMI), supervisory control and data acquisition (SCADA) systems, substations, and synchrophasors. Based on our comparative analysis, the limitations and the shortcomings of the current IDPS systems are identified, whereas appropriate recommendations are provided for future research efforts. 2013 IEEE.</v>
      </c>
      <c r="F517" s="11" t="str">
        <f>IF($A517="","",IF(INDEX(Data!E:E,MATCH($A517,Data!$X:$X,1))="","",INDEX(Data!E:E,MATCH($A517,Data!$X:$X,1))))</f>
        <v>http://dx.doi.org/10.1109/ACCESS.2019.2909807</v>
      </c>
      <c r="G517" s="36" t="str">
        <f t="shared" si="15"/>
        <v>http://dx.doi.org/10.1109/ACCESS.2019.2909807</v>
      </c>
    </row>
    <row r="518" spans="1:7" ht="15.5" customHeight="1" x14ac:dyDescent="0.35">
      <c r="A518" s="9">
        <f t="shared" ref="A518:A581" si="16">IF(A$4&gt;=ROW(A514), ROW(A514), "")</f>
        <v>514</v>
      </c>
      <c r="B518" s="10" t="str">
        <f>IF($A518="", "", INDEX(Data!A:A,MATCH($A518,Data!$X:$X,1)))</f>
        <v>Rahimi (2010)</v>
      </c>
      <c r="C518" s="11" t="str">
        <f>IF($A518="", "", INDEX(Data!B:B,MATCH($A518,Data!$X:$X,1)))</f>
        <v>Demand response as a market resource under the smart grid paradigm</v>
      </c>
      <c r="D518" s="10">
        <f>IF($A518="", "", INDEX(Data!C:C,MATCH($A518,Data!$X:$X,1)))</f>
        <v>2010</v>
      </c>
      <c r="E518" s="11" t="str">
        <f>IF($A518="","",IF(INDEX(Data!D:D,MATCH($A518,Data!$X:$X,1))="","",INDEX(Data!D:D,MATCH($A518,Data!$X:$X,1))))</f>
        <v>Demand response (DR), distributed generation (DG), and distributed energy storage (DES) are important ingredients of the emerging smart grid paradigm. For ease of reference we refer to these resources collectively as distributed energy resources (DER). Although much of the DER emerging under smart grid are targeted at the distribution level, DER, and more specifically DR resources, are considered important elements for reliable and economic operation of the transmission system and the wholesale markets. In fact, viewed from transmission and wholesale operations, sometimes the term virtual power plant is used to refer to these resources. In the context of energy and ancillary service markets facilitated by the independent system operators (ISOs)/regional transmission organizations (RTOs), the market products DER/DR can offer may include energy, ancillary services, and/or capacity, depending on the ISO/RTO market design and applicable operational standards. In this paper we first explore the main industry drivers of smart grid and the different facets of DER under the smart grid paradigm. We then concentrate on DR and summarize the existing and evolving programs at different ISOs/RTOs and the product markets they can participate in. We conclude by addressing some of the challenges and potential solutions for implementation of DR under smart grid and market paradigms. 2010 IEEE.</v>
      </c>
      <c r="F518" s="11" t="str">
        <f>IF($A518="","",IF(INDEX(Data!E:E,MATCH($A518,Data!$X:$X,1))="","",INDEX(Data!E:E,MATCH($A518,Data!$X:$X,1))))</f>
        <v>http://dx.doi.org/10.1109/TSG.2010.2045906</v>
      </c>
      <c r="G518" s="36" t="str">
        <f t="shared" ref="G518:G581" si="17">HYPERLINK(F518)</f>
        <v>http://dx.doi.org/10.1109/TSG.2010.2045906</v>
      </c>
    </row>
    <row r="519" spans="1:7" ht="15.5" customHeight="1" x14ac:dyDescent="0.35">
      <c r="A519" s="9">
        <f t="shared" si="16"/>
        <v>515</v>
      </c>
      <c r="B519" s="10" t="str">
        <f>IF($A519="", "", INDEX(Data!A:A,MATCH($A519,Data!$X:$X,1)))</f>
        <v>Ramadan (2018)</v>
      </c>
      <c r="C519" s="11" t="str">
        <f>IF($A519="", "", INDEX(Data!B:B,MATCH($A519,Data!$X:$X,1)))</f>
        <v>Mixed numerical - Experimental approach to enhance the heat pump performance by drain water heat recovery</v>
      </c>
      <c r="D519" s="10">
        <f>IF($A519="", "", INDEX(Data!C:C,MATCH($A519,Data!$X:$X,1)))</f>
        <v>2018</v>
      </c>
      <c r="E519" s="11" t="str">
        <f>IF($A519="","",IF(INDEX(Data!D:D,MATCH($A519,Data!$X:$X,1))="","",INDEX(Data!D:D,MATCH($A519,Data!$X:$X,1))))</f>
        <v>To reduce the carbon dioxide foot print, it is unescapable to adopt an energy policy that incorporates simultaneously renewable energy systems as well as smart energy strategies such as heat recovery. In the frame of this view, a heat recovery approach is suggested. The heat is recovered from drain water. It is then utilized to enhance the performance of heat pump within two schemes. Directly by replacing the ambient air heating the evaporator and indirectly by preheating the air heated by the condenser. The suggested approach is a numerical and experimental method that, on one hand, relies on experiments to determine the temperature of the drain water and on the other hand, it uses an iterative procedure to solve the energy balance equation and the mass balance equation. To that end an in-house code is developed. It allows to evaluate the heat efficiency of the heat recovery system as well as the performance of the heat pump. It has been shown that using such system may enhance the Coefficient of Performance up to 400%. In addition, economic and environmental studies are performed to assess the economic and environmental impact of the proposed techniques. Copyright 2018 Elsevier Ltd</v>
      </c>
      <c r="F519" s="11" t="str">
        <f>IF($A519="","",IF(INDEX(Data!E:E,MATCH($A519,Data!$X:$X,1))="","",INDEX(Data!E:E,MATCH($A519,Data!$X:$X,1))))</f>
        <v>file://www.elsevier.com/inca/publications/store/4/8/3/</v>
      </c>
      <c r="G519" s="36" t="str">
        <f t="shared" si="17"/>
        <v>file://www.elsevier.com/inca/publications/store/4/8/3/</v>
      </c>
    </row>
    <row r="520" spans="1:7" ht="15.5" customHeight="1" x14ac:dyDescent="0.35">
      <c r="A520" s="9">
        <f t="shared" si="16"/>
        <v>516</v>
      </c>
      <c r="B520" s="10" t="str">
        <f>IF($A520="", "", INDEX(Data!A:A,MATCH($A520,Data!$X:$X,1)))</f>
        <v>Ramakrishnan (2013)</v>
      </c>
      <c r="C520" s="11" t="str">
        <f>IF($A520="", "", INDEX(Data!B:B,MATCH($A520,Data!$X:$X,1)))</f>
        <v>WoT (Web of Things) for Energy Management in a Smart Grid-Connected Home</v>
      </c>
      <c r="D520" s="10">
        <f>IF($A520="", "", INDEX(Data!C:C,MATCH($A520,Data!$X:$X,1)))</f>
        <v>2013</v>
      </c>
      <c r="E520" s="11" t="str">
        <f>IF($A520="","",IF(INDEX(Data!D:D,MATCH($A520,Data!$X:$X,1))="","",INDEX(Data!D:D,MATCH($A520,Data!$X:$X,1))))</f>
        <v>This paper considers a case study of a smart grid-connected home in Australia that has solar photo-voltaic panels for distributed electricity generation and batteries for local energy storage. With a focus on Web of Things (WoT), this paper explores a strategy to facilitate management of electrical energy in the context of the emerging smart grid ideas that are consistent with sustainability practices. The strategy considers a cyber-physical software system that incorporates web-enabled physical devices and RESTful APIs to enable monitoring, integrating and controlling electrical appliances in a household. A dynamic adaptation is considered of the energies flowing between the smart grid, local solar panels and local storage batteries for powering the house with a view to reduce costs and greenhouse emissions.</v>
      </c>
      <c r="F520" s="11" t="str">
        <f>IF($A520="","",IF(INDEX(Data!E:E,MATCH($A520,Data!$X:$X,1))="","",INDEX(Data!E:E,MATCH($A520,Data!$X:$X,1))))</f>
        <v/>
      </c>
      <c r="G520" s="36" t="str">
        <f t="shared" si="17"/>
        <v/>
      </c>
    </row>
    <row r="521" spans="1:7" ht="15.5" customHeight="1" x14ac:dyDescent="0.35">
      <c r="A521" s="9">
        <f t="shared" si="16"/>
        <v>517</v>
      </c>
      <c r="B521" s="10" t="str">
        <f>IF($A521="", "", INDEX(Data!A:A,MATCH($A521,Data!$X:$X,1)))</f>
        <v>Ransom (2014)</v>
      </c>
      <c r="C521" s="11" t="str">
        <f>IF($A521="", "", INDEX(Data!B:B,MATCH($A521,Data!$X:$X,1)))</f>
        <v>Upgrading Relay Protection: Be Prepared for the Next Replacement or Upgrade Project</v>
      </c>
      <c r="D521" s="10">
        <f>IF($A521="", "", INDEX(Data!C:C,MATCH($A521,Data!$X:$X,1)))</f>
        <v>2014</v>
      </c>
      <c r="E521" s="11" t="str">
        <f>IF($A521="","",IF(INDEX(Data!D:D,MATCH($A521,Data!$X:$X,1))="","",INDEX(Data!D:D,MATCH($A521,Data!$X:$X,1))))</f>
        <v>There are many advantages to upgrading old electromechanical (EM), solid-state, and first-generation numeric relays with modern numeric relays. Reliability increases because there is less direct wiring and interconnection wiring, and the reliability and security of multifunction logic and settings are improved with the next-generation user interface software. Remote input-output modules, remote analog/digital inputs, and thermal measurement capabilities have expanded protection, control, and monitoring. New protection and monitoring features improve power system equipment life and increase personnel safety. Maintenance costs are reduced, while internal watchdogs alert the user if the relay has a problem. Settings groups can be changed instantaneously to adapt to varying power-system requirements. Modern second-generation numeric relays offer a variety of secure communications capabilities for interfacing with smart-grid controls, supervisory control and data-acquisition systems, and business networks. Event memory is larger for more onboard, standardized oscillographs and event reporting. Relay security is in accord with the latest North American Electric Reliability Corporation (NERC) standards.</v>
      </c>
      <c r="F521" s="11" t="str">
        <f>IF($A521="","",IF(INDEX(Data!E:E,MATCH($A521,Data!$X:$X,1))="","",INDEX(Data!E:E,MATCH($A521,Data!$X:$X,1))))</f>
        <v>http://dx.doi.org/10.1109/MIAS.2013.2288404</v>
      </c>
      <c r="G521" s="36" t="str">
        <f t="shared" si="17"/>
        <v>http://dx.doi.org/10.1109/MIAS.2013.2288404</v>
      </c>
    </row>
    <row r="522" spans="1:7" ht="15.5" customHeight="1" x14ac:dyDescent="0.35">
      <c r="A522" s="9">
        <f t="shared" si="16"/>
        <v>518</v>
      </c>
      <c r="B522" s="10" t="str">
        <f>IF($A522="", "", INDEX(Data!A:A,MATCH($A522,Data!$X:$X,1)))</f>
        <v>Rathnayaka (2014)</v>
      </c>
      <c r="C522" s="11" t="str">
        <f>IF($A522="", "", INDEX(Data!B:B,MATCH($A522,Data!$X:$X,1)))</f>
        <v>Goal-Oriented Prosumer Community Groups for the Smart Grid</v>
      </c>
      <c r="D522" s="10">
        <f>IF($A522="", "", INDEX(Data!C:C,MATCH($A522,Data!$X:$X,1)))</f>
        <v>2014</v>
      </c>
      <c r="E522" s="11" t="str">
        <f>IF($A522="","",IF(INDEX(Data!D:D,MATCH($A522,Data!$X:$X,1))="","",INDEX(Data!D:D,MATCH($A522,Data!$X:$X,1))))</f>
        <v>Energy demand is continually rising, worldwide. Most of the current demand is met by non-renewable energy sources, like coal, petroleum, and natural gas. However, currently, society is faced with the problem of dwindling and scarce non-renewable energy resources, resulting in a shortage of energy. Moreover, the process of energy production from non-renewable sources is increasing greenhouse gas emissions, leading to unpleasant and potentially dangerous climatic changes. Therefore, in today?s world, the focus is on inducing users to reduce their household energy consumption, and shift to using energy produced from renewable sources, such as solar, water, and wind. Not only this, but users are being encouraged to generate the green energy, and to either store the surplus for future usage or to feed it back into the utility grid. In order to evolve such bidirectional energy and information flow, the concept of the smart-grid has been proposed [1].</v>
      </c>
      <c r="F522" s="11" t="str">
        <f>IF($A522="","",IF(INDEX(Data!E:E,MATCH($A522,Data!$X:$X,1))="","",INDEX(Data!E:E,MATCH($A522,Data!$X:$X,1))))</f>
        <v>http://dx.doi.org/10.1109/MTS.2014.2301859</v>
      </c>
      <c r="G522" s="36" t="str">
        <f t="shared" si="17"/>
        <v>http://dx.doi.org/10.1109/MTS.2014.2301859</v>
      </c>
    </row>
    <row r="523" spans="1:7" ht="15.5" customHeight="1" x14ac:dyDescent="0.35">
      <c r="A523" s="9">
        <f t="shared" si="16"/>
        <v>519</v>
      </c>
      <c r="B523" s="10" t="str">
        <f>IF($A523="", "", INDEX(Data!A:A,MATCH($A523,Data!$X:$X,1)))</f>
        <v>Rathnayaka (2014)</v>
      </c>
      <c r="C523" s="11" t="str">
        <f>IF($A523="", "", INDEX(Data!B:B,MATCH($A523,Data!$X:$X,1)))</f>
        <v>Goal-oriented prosumer community groups for the smart grid</v>
      </c>
      <c r="D523" s="10">
        <f>IF($A523="", "", INDEX(Data!C:C,MATCH($A523,Data!$X:$X,1)))</f>
        <v>2014</v>
      </c>
      <c r="E523" s="11" t="str">
        <f>IF($A523="","",IF(INDEX(Data!D:D,MATCH($A523,Data!$X:$X,1))="","",INDEX(Data!D:D,MATCH($A523,Data!$X:$X,1))))</f>
        <v>Energy demand is continually rising, worldwide. Most of the current demand is met by non-renewable energy sources, like coal, petroleum, and natural gas. However, currently, society is faced with the problem of dwindling and scarce non-renewable energy resources, resulting in a shortage of energy. Moreover, the process of energy production from non-renewable sources is increasing greenhouse gas emissions, leading to unpleasant and potentially dangerous climatic changes. Therefore, in today's world, the focus is on inducing users to reduce their household energy consumption, and shift to using energy produced from renewable sources, such as solar, water, and wind. Not only this, but users are being encouraged to generate the green energy, and to either store the surplus for future usage or to feed it back into the utility grid. In order to evolve such bidirectional energy and information flow, the concept of the smart-grid has been proposed [1]. 1982-2012 IEEE.</v>
      </c>
      <c r="F523" s="11" t="str">
        <f>IF($A523="","",IF(INDEX(Data!E:E,MATCH($A523,Data!$X:$X,1))="","",INDEX(Data!E:E,MATCH($A523,Data!$X:$X,1))))</f>
        <v>http://dx.doi.org/10.1109/MTS.2014.2301859</v>
      </c>
      <c r="G523" s="36" t="str">
        <f t="shared" si="17"/>
        <v>http://dx.doi.org/10.1109/MTS.2014.2301859</v>
      </c>
    </row>
    <row r="524" spans="1:7" ht="15.5" customHeight="1" x14ac:dyDescent="0.35">
      <c r="A524" s="9">
        <f t="shared" si="16"/>
        <v>520</v>
      </c>
      <c r="B524" s="10" t="str">
        <f>IF($A524="", "", INDEX(Data!A:A,MATCH($A524,Data!$X:$X,1)))</f>
        <v>Regen (2017)</v>
      </c>
      <c r="C524" s="11" t="str">
        <f>IF($A524="", "", INDEX(Data!B:B,MATCH($A524,Data!$X:$X,1)))</f>
        <v>Local supply: options for selling your energy locally: 3rd edition</v>
      </c>
      <c r="D524" s="10">
        <f>IF($A524="", "", INDEX(Data!C:C,MATCH($A524,Data!$X:$X,1)))</f>
        <v>2017</v>
      </c>
      <c r="E524" s="11" t="str">
        <f>IF($A524="","",IF(INDEX(Data!D:D,MATCH($A524,Data!$X:$X,1))="","",INDEX(Data!D:D,MATCH($A524,Data!$X:$X,1))))</f>
        <v xml:space="preserve">Our energy system is changing . Communities across the UK are no longer satisfied with a centralised, carbon intensive energy market . Instead, many have a desire to have a stake in local, low carbon energy generation and management projects . Our energy system is also getting smarter. The roll-out of smart meters and the growth in smart technologies and services is changing the way households and businesses interact with the energy they use. The way that energy is generated, transmitted and balanced is changing with better data, new generation technologies and more active management systems. There is a growing interest in local supply options that enable: • Locally-owned generators to sell their power directly to the local community • Greater control over energy bills and the ability to pass on savings to customers • The creation of social enterprises that customers trust • A greater connection with and support for local renewable energy projects • Access to new sources of value through providing local balancing and flexibility services. The third edition of this paper focusses on the most recent innovations and thinking in local supply models. It looks at where there are sources of value from a more local approach, which can then be reflected in lower tariffs for demand customers and a better price for local generation. The purpose of this paper is to help community organisations and suppliers understand how the electricity supply market is changing, what the emerging local supply models are and the key considerations and challenges to making them work. Previous editions of the paper provide more information on more established local supply models, such as white labels, sleeving and energy service companies. </v>
      </c>
      <c r="F524" s="11" t="str">
        <f>IF($A524="","",IF(INDEX(Data!E:E,MATCH($A524,Data!$X:$X,1))="","",INDEX(Data!E:E,MATCH($A524,Data!$X:$X,1))))</f>
        <v/>
      </c>
      <c r="G524" s="36" t="str">
        <f t="shared" si="17"/>
        <v/>
      </c>
    </row>
    <row r="525" spans="1:7" ht="15.5" customHeight="1" x14ac:dyDescent="0.35">
      <c r="A525" s="9">
        <f t="shared" si="16"/>
        <v>521</v>
      </c>
      <c r="B525" s="10" t="str">
        <f>IF($A525="", "", INDEX(Data!A:A,MATCH($A525,Data!$X:$X,1)))</f>
        <v>Rehmani (2018)</v>
      </c>
      <c r="C525" s="11" t="str">
        <f>IF($A525="", "", INDEX(Data!B:B,MATCH($A525,Data!$X:$X,1)))</f>
        <v>Integrating Renewable Energy Resources into the Smart Grid: Recent Developments in Information and Communication Technologies</v>
      </c>
      <c r="D525" s="10">
        <f>IF($A525="", "", INDEX(Data!C:C,MATCH($A525,Data!$X:$X,1)))</f>
        <v>2018</v>
      </c>
      <c r="E525" s="11" t="str">
        <f>IF($A525="","",IF(INDEX(Data!D:D,MATCH($A525,Data!$X:$X,1))="","",INDEX(Data!D:D,MATCH($A525,Data!$X:$X,1))))</f>
        <v>Rising energy costs, losses in the present-day electricity grid, risks from nuclear power generation, and global environmental changes are motivating a transformation of the conventional ways of generating electricity. Globally, there is a desire to rely more on renewable energy resources (RERs) for electricity generation. RERs reduce greenhouse gas emissions and may have economic benefits, e.g., through applying demand side management with dynamic pricing so as to shift loads from fossil fuel-based generators to RERs. The electricity grid is presently evolving toward an intelligent grid, the so-called smart grid (SG). One of the major goals of the future SG is to move toward 100% electricity generation from RERs, i.e., toward a 100% renewable grid. However, the disparate, intermittent, and typically widely geographically distributed nature of RERs complicates the integration of RERs into the SG. Moreover, individual RERs have generally lower capacity than conventional fossil fuel-based plants, and these RERs are based on a wide spectrum of different technologies. In this article, we give an overview of recent efforts that aim to integrate RERs into the SG. We outline the integration of RERs into the SG along with their supporting communication networks. We also discuss ongoing projects that seek to integrate RERs into the SG around the globe. Finally, we outline future research directions on integrating RERs into the SG. 2005-2012 IEEE.</v>
      </c>
      <c r="F525" s="11" t="str">
        <f>IF($A525="","",IF(INDEX(Data!E:E,MATCH($A525,Data!$X:$X,1))="","",INDEX(Data!E:E,MATCH($A525,Data!$X:$X,1))))</f>
        <v>http://dx.doi.org/10.1109/TII.2018.2819169</v>
      </c>
      <c r="G525" s="36" t="str">
        <f t="shared" si="17"/>
        <v>http://dx.doi.org/10.1109/TII.2018.2819169</v>
      </c>
    </row>
    <row r="526" spans="1:7" ht="15.5" customHeight="1" x14ac:dyDescent="0.35">
      <c r="A526" s="9">
        <f t="shared" si="16"/>
        <v>522</v>
      </c>
      <c r="B526" s="10" t="str">
        <f>IF($A526="", "", INDEX(Data!A:A,MATCH($A526,Data!$X:$X,1)))</f>
        <v>Reyes-Chamorro (2018)</v>
      </c>
      <c r="C526" s="11" t="str">
        <f>IF($A526="", "", INDEX(Data!B:B,MATCH($A526,Data!$X:$X,1)))</f>
        <v>Experimental validation of an explicit power-flow primary control in microgrids</v>
      </c>
      <c r="D526" s="10">
        <f>IF($A526="", "", INDEX(Data!C:C,MATCH($A526,Data!$X:$X,1)))</f>
        <v>2018</v>
      </c>
      <c r="E526" s="11" t="str">
        <f>IF($A526="","",IF(INDEX(Data!D:D,MATCH($A526,Data!$X:$X,1))="","",INDEX(Data!D:D,MATCH($A526,Data!$X:$X,1))))</f>
        <v>The existing approaches to control electrical grids combine frequency and voltage controls at different time-scales. When applied in microgrids with stochastic distributed generation, grid quality of service problems may occur, such as under- or overvoltages as well as congestion of lines and transformers. The COMMELEC framework proposes to solve this compelling issue by performing explicit control of power flows with two novel strategies: 1) a common abstract model is used by resources to advertise their state in real time to a grid agent; and 2) subsystems can be aggregated into virtual devices that hide their internal complexity in order to ensure scalability. While the framework has already been published in the literature, in this paper, we present the first experimental validation of a practicable explicit power-flow primary control applied in a real-scale test-bed microgrid. We demonstrate how an explicit power-flow control solves the active and reactive power sharing problem in real time, easily allowing the microgrid to be dispatchable in real time (i.e., it is able to participate in energy markets) and capable of providing frequency support, while always maintaining quality of service.</v>
      </c>
      <c r="F526" s="11" t="str">
        <f>IF($A526="","",IF(INDEX(Data!E:E,MATCH($A526,Data!$X:$X,1))="","",INDEX(Data!E:E,MATCH($A526,Data!$X:$X,1))))</f>
        <v>http://dx.doi.org/10.1109/TII.2018.2802907</v>
      </c>
      <c r="G526" s="36" t="str">
        <f t="shared" si="17"/>
        <v>http://dx.doi.org/10.1109/TII.2018.2802907</v>
      </c>
    </row>
    <row r="527" spans="1:7" ht="15.5" customHeight="1" x14ac:dyDescent="0.35">
      <c r="A527" s="9">
        <f t="shared" si="16"/>
        <v>523</v>
      </c>
      <c r="B527" s="10" t="str">
        <f>IF($A527="", "", INDEX(Data!A:A,MATCH($A527,Data!$X:$X,1)))</f>
        <v>Reynolds (2017)</v>
      </c>
      <c r="C527" s="11" t="str">
        <f>IF($A527="", "", INDEX(Data!B:B,MATCH($A527,Data!$X:$X,1)))</f>
        <v>Upscaling energy control from building to districts: Current limitations and future perspectives</v>
      </c>
      <c r="D527" s="10">
        <f>IF($A527="", "", INDEX(Data!C:C,MATCH($A527,Data!$X:$X,1)))</f>
        <v>2017</v>
      </c>
      <c r="E527" s="11" t="str">
        <f>IF($A527="","",IF(INDEX(Data!D:D,MATCH($A527,Data!$X:$X,1))="","",INDEX(Data!D:D,MATCH($A527,Data!$X:$X,1))))</f>
        <v>Due to the complexity and increasing decentralisation of the energy infrastructure, as well as growing penetration of renewable generation and proliferation of energy prosumers, the way in which energy consumption in buildings is managed must change. Buildings need to be considered as active participants in a complex and wider district-level energy landscape. To achieve this, the authors argue the need for a new generation of energy control systems capable of adapting to near real-time environmental conditions while maximising the use of renewables and minimising energy demand within a district environment. This will be enabled by cloud-based demand-response strategies through advanced data analytics and optimisation, underpinned by semantic data models as demonstrated by the Computational Urban Sustainability Platform, CUSP, prototype presented in this paper. The growing popularity of time of use tariffs and smart, IoT connected devices offer opportunities for Energy Service Companies, ESCo's, to play a significant role in this new energy landscape. They could provide energy management and cost savings for adaptable users, while meeting energy and CO2reduction targets. The paper provides a critical review and agenda setting perspective for energy management in buildings and beyond. 2017 The Authors</v>
      </c>
      <c r="F527" s="11" t="str">
        <f>IF($A527="","",IF(INDEX(Data!E:E,MATCH($A527,Data!$X:$X,1))="","",INDEX(Data!E:E,MATCH($A527,Data!$X:$X,1))))</f>
        <v>http://dx.doi.org/10.1016/j.scs.2017.05.012</v>
      </c>
      <c r="G527" s="36" t="str">
        <f t="shared" si="17"/>
        <v>http://dx.doi.org/10.1016/j.scs.2017.05.012</v>
      </c>
    </row>
    <row r="528" spans="1:7" ht="15.5" customHeight="1" x14ac:dyDescent="0.35">
      <c r="A528" s="9">
        <f t="shared" si="16"/>
        <v>524</v>
      </c>
      <c r="B528" s="10" t="str">
        <f>IF($A528="", "", INDEX(Data!A:A,MATCH($A528,Data!$X:$X,1)))</f>
        <v>Rhodes (2014)</v>
      </c>
      <c r="C528" s="11" t="str">
        <f>IF($A528="", "", INDEX(Data!B:B,MATCH($A528,Data!$X:$X,1)))</f>
        <v>Experimental and data collection methods for a large-scale smart grid deployment: Methods and first results</v>
      </c>
      <c r="D528" s="10">
        <f>IF($A528="", "", INDEX(Data!C:C,MATCH($A528,Data!$X:$X,1)))</f>
        <v>2014</v>
      </c>
      <c r="E528" s="11" t="str">
        <f>IF($A528="","",IF(INDEX(Data!D:D,MATCH($A528,Data!$X:$X,1))="","",INDEX(Data!D:D,MATCH($A528,Data!$X:$X,1))))</f>
        <v>This paper has two objectives: 1) to describe the experimental and data collection methods for a large-scale smart grid deployment in Austin, Texas, and 2) to provide results based on those data. As of October 2012, the test bed was comprised of 1) 250 homes concentrated in a single neighborhood all built after 2007, and 2) 160 homes distributed throughout Austin with ages ranging from 10 to 92 years old. This experiment includes 200 electric monitoring systems (15-s resolution), 211 electric monitoring systems (1-min), 182 gas meters (2-cubic foot), and 51 water meters (1 gallon) and many of the monitored homes also have energy audits and homeowner surveys. The test bed also includes 185 rooftop PV (photovoltaic) installations and 50 electric vehicles in the same neighborhood. Data streams were automated and gathered at a supercomputing facility at UT-Austin yielding 250 GB (2.95 109records) of data in the first year. This paper describes the baseline study and monitoring methods, characterizes the study participants, and provides some first results about residential energy use. These results include a negative correlation between energy use and knowledge about energy as well as a possible positive correlation between energy use and some rebates. 2013 Elsevier Ltd.</v>
      </c>
      <c r="F528" s="11" t="str">
        <f>IF($A528="","",IF(INDEX(Data!E:E,MATCH($A528,Data!$X:$X,1))="","",INDEX(Data!E:E,MATCH($A528,Data!$X:$X,1))))</f>
        <v>http://dx.doi.org/10.1016/j.energy.2013.11.004</v>
      </c>
      <c r="G528" s="36" t="str">
        <f t="shared" si="17"/>
        <v>http://dx.doi.org/10.1016/j.energy.2013.11.004</v>
      </c>
    </row>
    <row r="529" spans="1:7" ht="15.5" customHeight="1" x14ac:dyDescent="0.35">
      <c r="A529" s="9">
        <f t="shared" si="16"/>
        <v>525</v>
      </c>
      <c r="B529" s="10" t="str">
        <f>IF($A529="", "", INDEX(Data!A:A,MATCH($A529,Data!$X:$X,1)))</f>
        <v>Rhodes (2014)</v>
      </c>
      <c r="C529" s="11" t="str">
        <f>IF($A529="", "", INDEX(Data!B:B,MATCH($A529,Data!$X:$X,1)))</f>
        <v>Experimental and data collection methods for a large-scale smart grid deployment: Methods and first results</v>
      </c>
      <c r="D529" s="10">
        <f>IF($A529="", "", INDEX(Data!C:C,MATCH($A529,Data!$X:$X,1)))</f>
        <v>2014</v>
      </c>
      <c r="E529" s="11" t="str">
        <f>IF($A529="","",IF(INDEX(Data!D:D,MATCH($A529,Data!$X:$X,1))="","",INDEX(Data!D:D,MATCH($A529,Data!$X:$X,1))))</f>
        <v>This paper has two objectives: 1) to describe the experimental and data collection methods for a large-scale smart grid deployment in Austin, Texas, and 2) to provide results based on those data. As of October 2012, the test bed was comprised of 1) 250 homes concentrated in a single neighborhood all built after 2007, and 2) 160 homes distributed throughout Austin with ages ranging from 10 to 92 years old. This experiment includes 200 electric monitoring systems (15-s resolution), 211 electric monitoring systems (1-min), 182 gas meters (2-cubic foot), and 51 water meters (1 gallon) and many of the monitored homes also have energy audits and homeowner surveys. The test bed also includes 185 rooftop PV (photovoltaic) installations and 50 electric vehicles in the same neighborhood. Data streams were automated and gathered at a supercomputing facility at UT-Austin yielding 250 GB (2.95 109 records) of data in the first year. This paper describes the baseline study and monitoring methods, characterizes the study participants, and provides some first results about residential energy use. These results include a negative correlation between energy use and knowledge about energy as well as a possible positive correlation between energy use and some rebates. [All rights reserved Elsevier].</v>
      </c>
      <c r="F529" s="11" t="str">
        <f>IF($A529="","",IF(INDEX(Data!E:E,MATCH($A529,Data!$X:$X,1))="","",INDEX(Data!E:E,MATCH($A529,Data!$X:$X,1))))</f>
        <v>http://dx.doi.org/10.1016/j.energy.2013.11.004</v>
      </c>
      <c r="G529" s="36" t="str">
        <f t="shared" si="17"/>
        <v>http://dx.doi.org/10.1016/j.energy.2013.11.004</v>
      </c>
    </row>
    <row r="530" spans="1:7" ht="15.5" customHeight="1" x14ac:dyDescent="0.35">
      <c r="A530" s="9">
        <f t="shared" si="16"/>
        <v>526</v>
      </c>
      <c r="B530" s="10" t="str">
        <f>IF($A530="", "", INDEX(Data!A:A,MATCH($A530,Data!$X:$X,1)))</f>
        <v>Rikiya (2012)</v>
      </c>
      <c r="C530" s="11" t="str">
        <f>IF($A530="", "", INDEX(Data!B:B,MATCH($A530,Data!$X:$X,1)))</f>
        <v>The digital grid: the convergence of power and information, and its application</v>
      </c>
      <c r="D530" s="10">
        <f>IF($A530="", "", INDEX(Data!C:C,MATCH($A530,Data!$X:$X,1)))</f>
        <v>2012</v>
      </c>
      <c r="E530" s="11" t="str">
        <f>IF($A530="","",IF(INDEX(Data!D:D,MATCH($A530,Data!$X:$X,1))="","",INDEX(Data!D:D,MATCH($A530,Data!$X:$X,1))))</f>
        <v>The large scale deployment of wind-generated power, solar power and other powerfrom renewable energy sources cannot be achieved without overcoming fundamental issues with the existing electric power grid and the urgent development of new power supply systems. This special article will introduce the reader to the Digital Grid concept the convergence of power and information in a next-generation network architecture that holds the potential to revolutionize power transmission networks. In this architecture, IP addressed digital grid routers mutually interconnect a "cell grid" of distributed asynchronous power networks, while digital grid controllers enable inter-cell power transfers. Through the adoption of this architecture, the large-scale deployment of a renewable energy-based power system can be a reality.</v>
      </c>
      <c r="F530" s="11" t="str">
        <f>IF($A530="","",IF(INDEX(Data!E:E,MATCH($A530,Data!$X:$X,1))="","",INDEX(Data!E:E,MATCH($A530,Data!$X:$X,1))))</f>
        <v/>
      </c>
      <c r="G530" s="36" t="str">
        <f t="shared" si="17"/>
        <v/>
      </c>
    </row>
    <row r="531" spans="1:7" ht="15.5" customHeight="1" x14ac:dyDescent="0.35">
      <c r="A531" s="9">
        <f t="shared" si="16"/>
        <v>527</v>
      </c>
      <c r="B531" s="10" t="str">
        <f>IF($A531="", "", INDEX(Data!A:A,MATCH($A531,Data!$X:$X,1)))</f>
        <v>Rikke (2018)</v>
      </c>
      <c r="C531" s="11" t="str">
        <f>IF($A531="", "", INDEX(Data!B:B,MATCH($A531,Data!$X:$X,1)))</f>
        <v>Exploring Hygge as a Desirable Design Vision for the Sustainable Smart Home</v>
      </c>
      <c r="D531" s="10">
        <f>IF($A531="", "", INDEX(Data!C:C,MATCH($A531,Data!$X:$X,1)))</f>
        <v>2018</v>
      </c>
      <c r="E531" s="11" t="str">
        <f>IF($A531="","",IF(INDEX(Data!D:D,MATCH($A531,Data!$X:$X,1))="","",INDEX(Data!D:D,MATCH($A531,Data!$X:$X,1))))</f>
        <v/>
      </c>
      <c r="F531" s="11" t="str">
        <f>IF($A531="","",IF(INDEX(Data!E:E,MATCH($A531,Data!$X:$X,1))="","",INDEX(Data!E:E,MATCH($A531,Data!$X:$X,1))))</f>
        <v/>
      </c>
      <c r="G531" s="36" t="str">
        <f t="shared" si="17"/>
        <v/>
      </c>
    </row>
    <row r="532" spans="1:7" ht="15.5" customHeight="1" x14ac:dyDescent="0.35">
      <c r="A532" s="9">
        <f t="shared" si="16"/>
        <v>528</v>
      </c>
      <c r="B532" s="10" t="str">
        <f>IF($A532="", "", INDEX(Data!A:A,MATCH($A532,Data!$X:$X,1)))</f>
        <v>Rinaldi (2016)</v>
      </c>
      <c r="C532" s="11" t="str">
        <f>IF($A532="", "", INDEX(Data!B:B,MATCH($A532,Data!$X:$X,1)))</f>
        <v>Time synchronization over heterogeneous network for smart grid application: Design and characterization of a real case</v>
      </c>
      <c r="D532" s="10">
        <f>IF($A532="", "", INDEX(Data!C:C,MATCH($A532,Data!$X:$X,1)))</f>
        <v>2016</v>
      </c>
      <c r="E532" s="11" t="str">
        <f>IF($A532="","",IF(INDEX(Data!D:D,MATCH($A532,Data!$X:$X,1))="","",INDEX(Data!D:D,MATCH($A532,Data!$X:$X,1))))</f>
        <v>Distributed monitoring and control systems are mandatory for the efficient management of the distribution grid, due to the growing presence of renewable energy sources. Time synchronization among devices deployed in distribution grid plays a key role, since a common time reference is essential to correlate power quality and high sampling frequency measure, and generally coordinate any distributed actions. The design and the deployment of a time synchronization system over an existing heterogeneous network is investigated in the paper. The Network Time Protocol (NTP) has been chosen due to its backward compatibility, the good security level, and the intrinsically robust hierarchy. Several NTP synchronization architectures have been proposed and then applied to a real (operating) distribution grid, both at Medium Voltage (MV) and Low Voltage (LV). The experimental validation was carried out during several weeks on the live system. The results in the MV grid highlight the trade-off existing between synchronization accuracy and availability: the synchronization accuracy over MV Broadband Power Line (BPL) links decreases from 20 ms to 50 ms when a more reliable architecture, from the point of view of time synchronization, is used. On the other hand, experimental results show as end-nodes connected on LV grid by means of BPL have a mean offset typically below 50 ms, and a synchronization accuracy on the order of 150 ms. These results are due to the limitation of the synchronization protocol deployed in the LV end-nodes and to scalability issues of power line communication networks when the number of nodes increases. 2016 Elsevier B.V.</v>
      </c>
      <c r="F532" s="11" t="str">
        <f>IF($A532="","",IF(INDEX(Data!E:E,MATCH($A532,Data!$X:$X,1))="","",INDEX(Data!E:E,MATCH($A532,Data!$X:$X,1))))</f>
        <v>http://dx.doi.org/10.1016/j.adhoc.2016.04.001</v>
      </c>
      <c r="G532" s="36" t="str">
        <f t="shared" si="17"/>
        <v>http://dx.doi.org/10.1016/j.adhoc.2016.04.001</v>
      </c>
    </row>
    <row r="533" spans="1:7" ht="15.5" customHeight="1" x14ac:dyDescent="0.35">
      <c r="A533" s="9">
        <f t="shared" si="16"/>
        <v>529</v>
      </c>
      <c r="B533" s="10" t="str">
        <f>IF($A533="", "", INDEX(Data!A:A,MATCH($A533,Data!$X:$X,1)))</f>
        <v>Rob (2018)</v>
      </c>
      <c r="C533" s="11" t="str">
        <f>IF($A533="", "", INDEX(Data!B:B,MATCH($A533,Data!$X:$X,1)))</f>
        <v>Smart Control of a Future Micro-grid in Olst</v>
      </c>
      <c r="D533" s="10">
        <f>IF($A533="", "", INDEX(Data!C:C,MATCH($A533,Data!$X:$X,1)))</f>
        <v>2018</v>
      </c>
      <c r="E533" s="11" t="str">
        <f>IF($A533="","",IF(INDEX(Data!D:D,MATCH($A533,Data!$X:$X,1))="","",INDEX(Data!D:D,MATCH($A533,Data!$X:$X,1))))</f>
        <v xml:space="preserve">Due to the growing influence of sustainable energy sources, fluctuations in supply peaks are increasing, and thus, an imbalance in the grid may occur. This paper uses a basic smart control and battery algorithm to deal with these energy flow issues on a micro-grid level. Furthermore, a realistic model of a neighborhood located in Olst, the Netherlands is created in order to demonstrate the impact of smart control and battery storage in a practical setting. This model consists of PV generation, a washing machine, dishwasher together with various other devices which are assumed uncontrollable, as well as a grid connection. Three different scenarios were investigated to determine the effectiveness of the smart control algorithm and battery storage in terms of self-consumption, self-sufficiency and peak reduction. The results are shown by means of simulation and indicate a significant increase in self-consumption, self-sufficiency and peak reduction. </v>
      </c>
      <c r="F533" s="11" t="str">
        <f>IF($A533="","",IF(INDEX(Data!E:E,MATCH($A533,Data!$X:$X,1))="","",INDEX(Data!E:E,MATCH($A533,Data!$X:$X,1))))</f>
        <v/>
      </c>
      <c r="G533" s="36" t="str">
        <f t="shared" si="17"/>
        <v/>
      </c>
    </row>
    <row r="534" spans="1:7" ht="15.5" customHeight="1" x14ac:dyDescent="0.35">
      <c r="A534" s="9">
        <f t="shared" si="16"/>
        <v>530</v>
      </c>
      <c r="B534" s="10" t="str">
        <f>IF($A534="", "", INDEX(Data!A:A,MATCH($A534,Data!$X:$X,1)))</f>
        <v>Roberts (2011)</v>
      </c>
      <c r="C534" s="11" t="str">
        <f>IF($A534="", "", INDEX(Data!B:B,MATCH($A534,Data!$X:$X,1)))</f>
        <v>The Role of Energy Storage in Development of Smart Grids</v>
      </c>
      <c r="D534" s="10">
        <f>IF($A534="", "", INDEX(Data!C:C,MATCH($A534,Data!$X:$X,1)))</f>
        <v>2011</v>
      </c>
      <c r="E534" s="11" t="str">
        <f>IF($A534="","",IF(INDEX(Data!D:D,MATCH($A534,Data!$X:$X,1))="","",INDEX(Data!D:D,MATCH($A534,Data!$X:$X,1))))</f>
        <v>The adoption of Smart Grid devices throughout utility networks will effect tremendous change in grid operations and usage of electricity over the next two decades. The changes in ways to control loads, coupled with increased penetration of renewable energy sources, offer a new set of challenges in balancing consumption and generation. Increased deployment of energy storage devices in the distribution grid will help make this process happen more effectively and improve system performance. This paper addresses the new types of storage being utilized for grid support and the ways they are integrated into the grid.</v>
      </c>
      <c r="F534" s="11" t="str">
        <f>IF($A534="","",IF(INDEX(Data!E:E,MATCH($A534,Data!$X:$X,1))="","",INDEX(Data!E:E,MATCH($A534,Data!$X:$X,1))))</f>
        <v>http://dx.doi.org/10.1109/JPROC.2011.2116752</v>
      </c>
      <c r="G534" s="36" t="str">
        <f t="shared" si="17"/>
        <v>http://dx.doi.org/10.1109/JPROC.2011.2116752</v>
      </c>
    </row>
    <row r="535" spans="1:7" ht="15.5" customHeight="1" x14ac:dyDescent="0.35">
      <c r="A535" s="9">
        <f t="shared" si="16"/>
        <v>531</v>
      </c>
      <c r="B535" s="10" t="str">
        <f>IF($A535="", "", INDEX(Data!A:A,MATCH($A535,Data!$X:$X,1)))</f>
        <v>Rödder (2018)</v>
      </c>
      <c r="C535" s="11" t="str">
        <f>IF($A535="", "", INDEX(Data!B:B,MATCH($A535,Data!$X:$X,1)))</f>
        <v>EnergiBUS4home – Sustainable energy resourcing in low-energy buildings</v>
      </c>
      <c r="D535" s="10">
        <f>IF($A535="", "", INDEX(Data!C:C,MATCH($A535,Data!$X:$X,1)))</f>
        <v>2018</v>
      </c>
      <c r="E535" s="11" t="str">
        <f>IF($A535="","",IF(INDEX(Data!D:D,MATCH($A535,Data!$X:$X,1))="","",INDEX(Data!D:D,MATCH($A535,Data!$X:$X,1))))</f>
        <v>Since the overall energy consumption of residential buildings has significantly increased over the recent decades many technologies have been established to reduce the power consumption of households significantly and to use energy efficiently. In general, thermal energy for heating or cooling devices of domestic appliances is generated decentralized by the respective device and not in one central location of the building. This paper introduces a novel system design, where domestic appliances like the washing machine, dishwasher, condensing dryer, refrigerator and freezer are thermally interconnected to the heating and ventilation system in a low-energy building via the “energiBUS” – not only in terms of warm water, but also for cooling tasks. The integrated system concept is presented and load profiles are analyzed to discuss the functionality of the system and the energetic flows. The system benefits from the replacement of power consuming heating and cooling devices of the domestic appliances and the synchronized operation of the heat pump due to an additional hot and a cold water storage. In comparison to a system without the “energiBUS” the overall power consumption of a four-person family home in passive house design is reduced by about 200 kWh/a without the improved heat pump synchronization. © 2018 Elsevier Ltd</v>
      </c>
      <c r="F535" s="11" t="str">
        <f>IF($A535="","",IF(INDEX(Data!E:E,MATCH($A535,Data!$X:$X,1))="","",INDEX(Data!E:E,MATCH($A535,Data!$X:$X,1))))</f>
        <v>https://www.scopus.com/inward/record.uri?eid=2-s2.0-85049307589&amp;doi=10.1016%2fj.energy.2018.06.145&amp;partnerID=40&amp;md5=31ef9edafa86923aae326d975b497ddb</v>
      </c>
      <c r="G535" s="36" t="str">
        <f t="shared" si="17"/>
        <v>https://www.scopus.com/inward/record.uri?eid=2-s2.0-85049307589&amp;doi=10.1016%2fj.energy.2018.06.145&amp;partnerID=40&amp;md5=31ef9edafa86923aae326d975b497ddb</v>
      </c>
    </row>
    <row r="536" spans="1:7" ht="15.5" customHeight="1" x14ac:dyDescent="0.35">
      <c r="A536" s="9">
        <f t="shared" si="16"/>
        <v>532</v>
      </c>
      <c r="B536" s="10" t="str">
        <f>IF($A536="", "", INDEX(Data!A:A,MATCH($A536,Data!$X:$X,1)))</f>
        <v>Rodriguez-Molina (2013)</v>
      </c>
      <c r="C536" s="11" t="str">
        <f>IF($A536="", "", INDEX(Data!B:B,MATCH($A536,Data!$X:$X,1)))</f>
        <v>SMArc: A proposal for a smart, semantic middleware architecture focused on smart city energy management</v>
      </c>
      <c r="D536" s="10">
        <f>IF($A536="", "", INDEX(Data!C:C,MATCH($A536,Data!$X:$X,1)))</f>
        <v>2013</v>
      </c>
      <c r="E536" s="11" t="str">
        <f>IF($A536="","",IF(INDEX(Data!D:D,MATCH($A536,Data!$X:$X,1))="","",INDEX(Data!D:D,MATCH($A536,Data!$X:$X,1))))</f>
        <v>Among the main features that are intended to become part of what can be expected from the Smart City, one of them should be an improved energy management system, in order to benefit from a healthier relation with the environment, minimize energy expenses, and offer dynamic market opportunities. A Smart Grid seems like a very suitable infrastructure for this objective, as it guarantees a two-way information flow that will provide the means for energy management enhancement. However, to obtain all the required information, another entity must care about all the devices required to gather the data. What is more, this entity must consider the lifespan of the devices within the Smart Grid - when they are turned on and off or when new appliances are added - along with the services that devices are able to provide. This paper puts forward SMArc - an acronym for semantic middleware architecture - as a middleware proposal for the Smart Grid, so as to process the collected data and use it to insulate applications from the complexity of the metering facilities and guarantee that any change that may happen at these lower levels will be updated for future actions in the system. 2013 Jesus Rodriguez- Molina et al.</v>
      </c>
      <c r="F536" s="11" t="str">
        <f>IF($A536="","",IF(INDEX(Data!E:E,MATCH($A536,Data!$X:$X,1))="","",INDEX(Data!E:E,MATCH($A536,Data!$X:$X,1))))</f>
        <v>http://dx.doi.org/10.1155/2013/560418</v>
      </c>
      <c r="G536" s="36" t="str">
        <f t="shared" si="17"/>
        <v>http://dx.doi.org/10.1155/2013/560418</v>
      </c>
    </row>
    <row r="537" spans="1:7" ht="15.5" customHeight="1" x14ac:dyDescent="0.35">
      <c r="A537" s="9">
        <f t="shared" si="16"/>
        <v>533</v>
      </c>
      <c r="B537" s="10" t="str">
        <f>IF($A537="", "", INDEX(Data!A:A,MATCH($A537,Data!$X:$X,1)))</f>
        <v>Rodriguez-Molina (2016)</v>
      </c>
      <c r="C537" s="11" t="str">
        <f>IF($A537="", "", INDEX(Data!B:B,MATCH($A537,Data!$X:$X,1)))</f>
        <v>A Study on applicability of distributed energy generation, storage and consumption within small scale facilities</v>
      </c>
      <c r="D537" s="10">
        <f>IF($A537="", "", INDEX(Data!C:C,MATCH($A537,Data!$X:$X,1)))</f>
        <v>2016</v>
      </c>
      <c r="E537" s="11" t="str">
        <f>IF($A537="","",IF(INDEX(Data!D:D,MATCH($A537,Data!$X:$X,1))="","",INDEX(Data!D:D,MATCH($A537,Data!$X:$X,1))))</f>
        <v>Distributed generation and storage of energy, conceived as one of the prominent applications of the Smart Grid, has become one of the most popular ways for generation and usage of electricity. Not only does it offer environmental advantages and a more decentralized way to produce energy, but it also enables former consumers to become producers (thus turning them into prosumers). Alternatively, regular power production and consumption is still widely used in most of the world. Unfortunately, accurate business models representations and descriptive use cases for small scale facilitates, either involved in distributed energy or not, have not been provided in a descriptive enough manner. What is more, the possibilities that electricity trade and its storage and consumption activities offer for small users to obtain profits are yet to be addressed and offered to the research community in a thorough manner, so that small consumers will use them to their advantage. This paper puts forward a study on four different business models for small scale facilities and offers an economical study on how they can be deployed as a way to offer profitability for end users and new companies, while at the same time showing the required technological background to have them implemented. 2016 by the Authors.</v>
      </c>
      <c r="F537" s="11" t="str">
        <f>IF($A537="","",IF(INDEX(Data!E:E,MATCH($A537,Data!$X:$X,1))="","",INDEX(Data!E:E,MATCH($A537,Data!$X:$X,1))))</f>
        <v>http://dx.doi.org/10.3390/en9090745</v>
      </c>
      <c r="G537" s="36" t="str">
        <f t="shared" si="17"/>
        <v>http://dx.doi.org/10.3390/en9090745</v>
      </c>
    </row>
    <row r="538" spans="1:7" ht="15.5" customHeight="1" x14ac:dyDescent="0.35">
      <c r="A538" s="9">
        <f t="shared" si="16"/>
        <v>534</v>
      </c>
      <c r="B538" s="10" t="str">
        <f>IF($A538="", "", INDEX(Data!A:A,MATCH($A538,Data!$X:$X,1)))</f>
        <v>Rogers (2010)</v>
      </c>
      <c r="C538" s="11" t="str">
        <f>IF($A538="", "", INDEX(Data!B:B,MATCH($A538,Data!$X:$X,1)))</f>
        <v>An Authenticated Control Framework for Distributed Voltage Support on the Smart Grid</v>
      </c>
      <c r="D538" s="10">
        <f>IF($A538="", "", INDEX(Data!C:C,MATCH($A538,Data!$X:$X,1)))</f>
        <v>2010</v>
      </c>
      <c r="E538" s="11" t="str">
        <f>IF($A538="","",IF(INDEX(Data!D:D,MATCH($A538,Data!$X:$X,1))="","",INDEX(Data!D:D,MATCH($A538,Data!$X:$X,1))))</f>
        <v>Existing and forthcoming devices at the residential level have the ability to provide reactive power support. Inverters which connect distributed generation such as solar panels and pluggable hybrid electric vehicles (PHEVs) to the grid are an example. Such devices are not currently utilized by the power system. We investigate the integration of these end-user reactive-power-capable devices to provide voltage support to the grid via a secure communications infrastructure. We determine effective locations in the transmission system and show how reactive power resources connected at those buses can be controlled. Buses belong to reactive support groups which parallel the regions of the secure communications architecture that is presented. Ultimately, our goal is to present how the smart grid can enable the utilization of available end-user devices as a resource to mitigate power system problems such as voltage collapse.</v>
      </c>
      <c r="F538" s="11" t="str">
        <f>IF($A538="","",IF(INDEX(Data!E:E,MATCH($A538,Data!$X:$X,1))="","",INDEX(Data!E:E,MATCH($A538,Data!$X:$X,1))))</f>
        <v>http://dx.doi.org/10.1109/TSG.2010.2044816</v>
      </c>
      <c r="G538" s="36" t="str">
        <f t="shared" si="17"/>
        <v>http://dx.doi.org/10.1109/TSG.2010.2044816</v>
      </c>
    </row>
    <row r="539" spans="1:7" ht="15.5" customHeight="1" x14ac:dyDescent="0.35">
      <c r="A539" s="9">
        <f t="shared" si="16"/>
        <v>535</v>
      </c>
      <c r="B539" s="10" t="str">
        <f>IF($A539="", "", INDEX(Data!A:A,MATCH($A539,Data!$X:$X,1)))</f>
        <v>Rohbogner (2014)</v>
      </c>
      <c r="C539" s="11" t="str">
        <f>IF($A539="", "", INDEX(Data!B:B,MATCH($A539,Data!$X:$X,1)))</f>
        <v>Design of a Multiagent-Based Voltage Control System in Peer-to-Peer Networks for Smart Grids</v>
      </c>
      <c r="D539" s="10">
        <f>IF($A539="", "", INDEX(Data!C:C,MATCH($A539,Data!$X:$X,1)))</f>
        <v>2014</v>
      </c>
      <c r="E539" s="11" t="str">
        <f>IF($A539="","",IF(INDEX(Data!D:D,MATCH($A539,Data!$X:$X,1))="","",INDEX(Data!D:D,MATCH($A539,Data!$X:$X,1))))</f>
        <v>Energy management in distribution grids is one of the key challenges that needs to be overcome to increase the share of fluctuating renewable energies. Current control systems for energy management mainly demonstrate centralized- or decentralized-hierarchical control structures. Very few systems manifest a fully decentralized multiagent-based control structure. Multiagent-based control systems promise to be an advantageous approach for the future distributed energy supply system because no central control entity is necessary, which eases parameterization in case of grid topology changes, and the agents are more stable against failures and changes of control topologies. Research is necessary to prove these benefits. In this study, we introduce a design of a multiagent-based voltage control system for low-voltage grids. In detail we introduce cooperative decision-making processes and software solutions that allow the agents to perceive and control their environment, the agent-discovery and localization in different types of communication networks, agent-to-agent communication, and the integration of the multiagent system in existing grid-control infrastructures. Furthermore, the study proposes how different existing technologies can be combined into an applicable multiagent-based voltage control system: the Java/OSGi-based OpenMUC framework allows a generic field-device interaction; peer-to-peer discovery and session establishment functionalities are combined with the agent communication defined by the Foundation for Intelligent Physical Agents (FIPA). The ripple control-signal technology is applied as a fallback communication between the agent and a central grid-control center. 2014 WILEY-VCH Verlag GmbH &amp; Co. KGaA, Weinheim.</v>
      </c>
      <c r="F539" s="11" t="str">
        <f>IF($A539="","",IF(INDEX(Data!E:E,MATCH($A539,Data!$X:$X,1))="","",INDEX(Data!E:E,MATCH($A539,Data!$X:$X,1))))</f>
        <v>http://dx.doi.org/10.1002/ente.201300080</v>
      </c>
      <c r="G539" s="36" t="str">
        <f t="shared" si="17"/>
        <v>http://dx.doi.org/10.1002/ente.201300080</v>
      </c>
    </row>
    <row r="540" spans="1:7" ht="15.5" customHeight="1" x14ac:dyDescent="0.35">
      <c r="A540" s="9">
        <f t="shared" si="16"/>
        <v>536</v>
      </c>
      <c r="B540" s="10" t="str">
        <f>IF($A540="", "", INDEX(Data!A:A,MATCH($A540,Data!$X:$X,1)))</f>
        <v>Romer (2012)</v>
      </c>
      <c r="C540" s="11" t="str">
        <f>IF($A540="", "", INDEX(Data!B:B,MATCH($A540,Data!$X:$X,1)))</f>
        <v>The role of smart metering and decentralized electricity storage for smart grids: The importance of positive externalities</v>
      </c>
      <c r="D540" s="10">
        <f>IF($A540="", "", INDEX(Data!C:C,MATCH($A540,Data!$X:$X,1)))</f>
        <v>2012</v>
      </c>
      <c r="E540" s="11" t="str">
        <f>IF($A540="","",IF(INDEX(Data!D:D,MATCH($A540,Data!$X:$X,1))="","",INDEX(Data!D:D,MATCH($A540,Data!$X:$X,1))))</f>
        <v>Because of its fluctuating nature, the feed-in of renewable energy sources into low-voltage distribution grids complicates the balancing of demand and supply. This carries the risk of grid instabilities causing damage to electronic devices and power outages, which eventually lead to deadweight losses. In principle, the problems arising from fluctuating feed-in can be solved by increasing demand elasticity or decoupling generation and consumption; for the first, an advanced metering infrastructure and, for the second, decentralized electricity storage are considered core enablers. However, to date, the diffusion of these future smart grids' core components is low. The present study provides new insights for understanding and overcoming diffusion barriers. For this purpose, a qualitative research approach was chosen. The most important stakeholders as well as related private costs and benefits are identified. The findings show that both of these smart grid components are widely considered beneficial to society by experts. However, because the numerous private benefits are widely distributed among distinct players, socially desired investments are hampered by positive externalities. The importance of well-designed and consistent regulatory and legal frameworks that provide economic incentives to involved stakeholders is highlighted in the results. 2012 Elsevier Ltd.</v>
      </c>
      <c r="F540" s="11" t="str">
        <f>IF($A540="","",IF(INDEX(Data!E:E,MATCH($A540,Data!$X:$X,1))="","",INDEX(Data!E:E,MATCH($A540,Data!$X:$X,1))))</f>
        <v>http://dx.doi.org/10.1016/j.enpol.2012.07.047</v>
      </c>
      <c r="G540" s="36" t="str">
        <f t="shared" si="17"/>
        <v>http://dx.doi.org/10.1016/j.enpol.2012.07.047</v>
      </c>
    </row>
    <row r="541" spans="1:7" ht="15.5" customHeight="1" x14ac:dyDescent="0.35">
      <c r="A541" s="9">
        <f t="shared" si="16"/>
        <v>537</v>
      </c>
      <c r="B541" s="10" t="str">
        <f>IF($A541="", "", INDEX(Data!A:A,MATCH($A541,Data!$X:$X,1)))</f>
        <v>Rong (2011)</v>
      </c>
      <c r="C541" s="11" t="str">
        <f>IF($A541="", "", INDEX(Data!B:B,MATCH($A541,Data!$X:$X,1)))</f>
        <v>Cognitive radio based hierarchical communications infrastructure for smart grid</v>
      </c>
      <c r="D541" s="10">
        <f>IF($A541="", "", INDEX(Data!C:C,MATCH($A541,Data!$X:$X,1)))</f>
        <v>2011</v>
      </c>
      <c r="E541" s="11" t="str">
        <f>IF($A541="","",IF(INDEX(Data!D:D,MATCH($A541,Data!$X:$X,1))="","",INDEX(Data!D:D,MATCH($A541,Data!$X:$X,1))))</f>
        <v>The current centrally controlled power grid is undergoing a drastic change in order to deal with increasingly diversified challenges, including environment and infrastructure. The next-generation power grid, known as the smart grid, will be realized with proactive usage of state-of-the-art technologies in the areas of sensing, communications, control, computing, and information technology. In a smart power grid, an efficient and reliable communication architecture plays a crucial role in improving efficiency, sustainability, and stability. In this article, we first identify the fundamental challenges in the data communications for the smart grid and introduce the ongoing standardization effort in the industry. Then we present an unprecedented cognitive radio based communications architecture for the smart grid, which is mainly motivated by the explosive data volume, diverse data traffic, and need for QoS support. The proposed architecture is decomposed into three subareas: cognitive home area network, cognitive neighborhood area network, and cognitive wide area network, depending on the service ranges and potential applications. Finally, we focus on dynamic spectrum access and sharing in each subarea. We also identify a very unique challenge in the smart grid, the necessity of joint resource management in the decomposed NAN and WAN geographic subareas in order to achieve network scale performance optimization. Illustrative results indicate that the joint NAN/WAN design is able to intelligently allocate spectra to support the communication requirements in the smart grid.</v>
      </c>
      <c r="F541" s="11" t="str">
        <f>IF($A541="","",IF(INDEX(Data!E:E,MATCH($A541,Data!$X:$X,1))="","",INDEX(Data!E:E,MATCH($A541,Data!$X:$X,1))))</f>
        <v>http://dx.doi.org/10.1109/MNET.2011.6033030</v>
      </c>
      <c r="G541" s="36" t="str">
        <f t="shared" si="17"/>
        <v>http://dx.doi.org/10.1109/MNET.2011.6033030</v>
      </c>
    </row>
    <row r="542" spans="1:7" ht="15.5" customHeight="1" x14ac:dyDescent="0.35">
      <c r="A542" s="9">
        <f t="shared" si="16"/>
        <v>538</v>
      </c>
      <c r="B542" s="10" t="str">
        <f>IF($A542="", "", INDEX(Data!A:A,MATCH($A542,Data!$X:$X,1)))</f>
        <v>Rongxing (2012)</v>
      </c>
      <c r="C542" s="11" t="str">
        <f>IF($A542="", "", INDEX(Data!B:B,MATCH($A542,Data!$X:$X,1)))</f>
        <v>EPPA: an efficient and privacy-preserving aggregation scheme for secure smart grid communications</v>
      </c>
      <c r="D542" s="10">
        <f>IF($A542="", "", INDEX(Data!C:C,MATCH($A542,Data!$X:$X,1)))</f>
        <v>2012</v>
      </c>
      <c r="E542" s="11" t="str">
        <f>IF($A542="","",IF(INDEX(Data!D:D,MATCH($A542,Data!$X:$X,1))="","",INDEX(Data!D:D,MATCH($A542,Data!$X:$X,1))))</f>
        <v>The concept of smart grid has emerged as a convergence of traditional power system engineering and information and communication technology. It is vital to the success of next generation of power grid, which is expected to be featuring reliable, efficient, flexible, clean, friendly, and secure characteristics. In this paper, we propose an efficient and privacy-preserving aggregation scheme, named EPPA, for smart grid communications. EPPA uses a superincreasing sequence to structure multidimensional data and encrypt the structured data by the homomorphic Paillier cryptosystem technique. For data communications from user to smart grid operation center, data aggregation is performed directly on ciphertext at local gateways without decryption, and the aggregation result of the original data can be obtained at the operation center. EPPA also adopts the batch verification technique to reduce authentication cost. Through extensive analysis, we demonstrate that EPPA resists various security threats and preserve user privacy, and has significantly less computation and communication overhead than existing competing approaches.</v>
      </c>
      <c r="F542" s="11" t="str">
        <f>IF($A542="","",IF(INDEX(Data!E:E,MATCH($A542,Data!$X:$X,1))="","",INDEX(Data!E:E,MATCH($A542,Data!$X:$X,1))))</f>
        <v>http://dx.doi.org/10.1109/TPDS.2012.86</v>
      </c>
      <c r="G542" s="36" t="str">
        <f t="shared" si="17"/>
        <v>http://dx.doi.org/10.1109/TPDS.2012.86</v>
      </c>
    </row>
    <row r="543" spans="1:7" ht="15.5" customHeight="1" x14ac:dyDescent="0.35">
      <c r="A543" s="9">
        <f t="shared" si="16"/>
        <v>539</v>
      </c>
      <c r="B543" s="10" t="str">
        <f>IF($A543="", "", INDEX(Data!A:A,MATCH($A543,Data!$X:$X,1)))</f>
        <v>Rouland (2015)</v>
      </c>
      <c r="C543" s="11" t="str">
        <f>IF($A543="", "", INDEX(Data!B:B,MATCH($A543,Data!$X:$X,1)))</f>
        <v>SMART CITIES: Weighing the Risks and Rewards of Connecting Communities</v>
      </c>
      <c r="D543" s="10">
        <f>IF($A543="", "", INDEX(Data!C:C,MATCH($A543,Data!$X:$X,1)))</f>
        <v>2015</v>
      </c>
      <c r="E543" s="11" t="str">
        <f>IF($A543="","",IF(INDEX(Data!D:D,MATCH($A543,Data!$X:$X,1))="","",INDEX(Data!D:D,MATCH($A543,Data!$X:$X,1))))</f>
        <v>With the endless advances in technology and the proliferation of the Internet of Things (IoT), people have seen the concept of the "smart city" emerge in urban areas across the globe. Like a smart grid or smart automobile, a smart city implements modern information and communication technologies to improve the quality and performance of municipal services, while also reducing costs for its citizens. The adoption of smart city initiatives is accelerating worldwide, with more than 26 cities expected to become smart by 2025. To be considered a smart city, according to market research company Frost &amp; Sullivan, a city must adopt five of the following eight parameters: smart energy, smart building, smart mobility, smart health care, smart infrastructure, smart technology, smart governance and smart education. Recognizing the potential benefits, the Amsterdam Smart City initiative began in 2009 as a partnership between companies, governments, knowledge institutions and the citizens of Amsterdam.</v>
      </c>
      <c r="F543" s="11" t="str">
        <f>IF($A543="","",IF(INDEX(Data!E:E,MATCH($A543,Data!$X:$X,1))="","",INDEX(Data!E:E,MATCH($A543,Data!$X:$X,1))))</f>
        <v>areas</v>
      </c>
      <c r="G543" s="36" t="str">
        <f t="shared" si="17"/>
        <v>areas</v>
      </c>
    </row>
    <row r="544" spans="1:7" ht="15.5" customHeight="1" x14ac:dyDescent="0.35">
      <c r="A544" s="9">
        <f t="shared" si="16"/>
        <v>540</v>
      </c>
      <c r="B544" s="10" t="str">
        <f>IF($A544="", "", INDEX(Data!A:A,MATCH($A544,Data!$X:$X,1)))</f>
        <v>Rui (2015)</v>
      </c>
      <c r="C544" s="11" t="str">
        <f>IF($A544="", "", INDEX(Data!B:B,MATCH($A544,Data!$X:$X,1)))</f>
        <v>Integrity Attacks on Real-Time Pricing in Electric Power Grids</v>
      </c>
      <c r="D544" s="10">
        <f>IF($A544="", "", INDEX(Data!C:C,MATCH($A544,Data!$X:$X,1)))</f>
        <v>2015</v>
      </c>
      <c r="E544" s="11" t="str">
        <f>IF($A544="","",IF(INDEX(Data!D:D,MATCH($A544,Data!$X:$X,1))="","",INDEX(Data!D:D,MATCH($A544,Data!$X:$X,1))))</f>
        <v/>
      </c>
      <c r="F544" s="11" t="str">
        <f>IF($A544="","",IF(INDEX(Data!E:E,MATCH($A544,Data!$X:$X,1))="","",INDEX(Data!E:E,MATCH($A544,Data!$X:$X,1))))</f>
        <v/>
      </c>
      <c r="G544" s="36" t="str">
        <f t="shared" si="17"/>
        <v/>
      </c>
    </row>
    <row r="545" spans="1:7" ht="15.5" customHeight="1" x14ac:dyDescent="0.35">
      <c r="A545" s="9">
        <f t="shared" si="16"/>
        <v>541</v>
      </c>
      <c r="B545" s="10" t="str">
        <f>IF($A545="", "", INDEX(Data!A:A,MATCH($A545,Data!$X:$X,1)))</f>
        <v>Rui (2017)</v>
      </c>
      <c r="C545" s="11" t="str">
        <f>IF($A545="", "", INDEX(Data!B:B,MATCH($A545,Data!$X:$X,1)))</f>
        <v>Collaborative Load Management with Safety Assurance in Smart Grids</v>
      </c>
      <c r="D545" s="10">
        <f>IF($A545="", "", INDEX(Data!C:C,MATCH($A545,Data!$X:$X,1)))</f>
        <v>2017</v>
      </c>
      <c r="E545" s="11" t="str">
        <f>IF($A545="","",IF(INDEX(Data!D:D,MATCH($A545,Data!$X:$X,1))="","",INDEX(Data!D:D,MATCH($A545,Data!$X:$X,1))))</f>
        <v/>
      </c>
      <c r="F545" s="11" t="str">
        <f>IF($A545="","",IF(INDEX(Data!E:E,MATCH($A545,Data!$X:$X,1))="","",INDEX(Data!E:E,MATCH($A545,Data!$X:$X,1))))</f>
        <v/>
      </c>
      <c r="G545" s="36" t="str">
        <f t="shared" si="17"/>
        <v/>
      </c>
    </row>
    <row r="546" spans="1:7" ht="15.5" customHeight="1" x14ac:dyDescent="0.35">
      <c r="A546" s="9">
        <f t="shared" si="16"/>
        <v>542</v>
      </c>
      <c r="B546" s="10" t="str">
        <f>IF($A546="", "", INDEX(Data!A:A,MATCH($A546,Data!$X:$X,1)))</f>
        <v>Ruiz-Cortes (2019)</v>
      </c>
      <c r="C546" s="11" t="str">
        <f>IF($A546="", "", INDEX(Data!B:B,MATCH($A546,Data!$X:$X,1)))</f>
        <v>Optimal Charge/Discharge Scheduling of Batteries in Microgrids of Prosumers</v>
      </c>
      <c r="D546" s="10">
        <f>IF($A546="", "", INDEX(Data!C:C,MATCH($A546,Data!$X:$X,1)))</f>
        <v>2019</v>
      </c>
      <c r="E546" s="11" t="str">
        <f>IF($A546="","",IF(INDEX(Data!D:D,MATCH($A546,Data!$X:$X,1))="","",INDEX(Data!D:D,MATCH($A546,Data!$X:$X,1))))</f>
        <v>Integration of renewable energy sources, active role of consumers, and energy management systems is currently among research priorities in energy systems. This paper proposes an innovative coordinated energy scheduling for a microgrid of neighbor prosumers with different consumption patterns. All prosumers have photovoltaic generation systems, Li-ion batteries as energy storage systems, and regular household loads. A genetic algorithm is used to schedule each prosumer's battery charge/discharge, with the aim of reducing energy exchange losses by minimizing the power in the point of interconnection of the microgrid with the main grid, with several advantages compared to classical optimization objectives, and without worsening battery lifespan degradation. Individual and coordinated strategies are compared, and self-consumption and self-sufficiency of the prosumers' set are evaluated with the aim of showing the advantage of coordination. The paper concludes that coordinated operation can contribute to improve the exploitation of energy resources in the prosumer microgrid, reducing the amount of energy interchanged with the distribution grid by approximately 13%, and, at the same time, avoiding increasing the battery cycling and consequent degradation. 1986-2012 IEEE.</v>
      </c>
      <c r="F546" s="11" t="str">
        <f>IF($A546="","",IF(INDEX(Data!E:E,MATCH($A546,Data!$X:$X,1))="","",INDEX(Data!E:E,MATCH($A546,Data!$X:$X,1))))</f>
        <v>http://dx.doi.org/10.1109/TEC.2018.2878351</v>
      </c>
      <c r="G546" s="36" t="str">
        <f t="shared" si="17"/>
        <v>http://dx.doi.org/10.1109/TEC.2018.2878351</v>
      </c>
    </row>
    <row r="547" spans="1:7" ht="15.5" customHeight="1" x14ac:dyDescent="0.35">
      <c r="A547" s="9">
        <f t="shared" si="16"/>
        <v>543</v>
      </c>
      <c r="B547" s="10" t="str">
        <f>IF($A547="", "", INDEX(Data!A:A,MATCH($A547,Data!$X:$X,1)))</f>
        <v>Ruiz-Romero (2013)</v>
      </c>
      <c r="C547" s="11" t="str">
        <f>IF($A547="", "", INDEX(Data!B:B,MATCH($A547,Data!$X:$X,1)))</f>
        <v>Distributed generation: The definitive boost for renewable energy in Spain</v>
      </c>
      <c r="D547" s="10">
        <f>IF($A547="", "", INDEX(Data!C:C,MATCH($A547,Data!$X:$X,1)))</f>
        <v>2013</v>
      </c>
      <c r="E547" s="11" t="str">
        <f>IF($A547="","",IF(INDEX(Data!D:D,MATCH($A547,Data!$X:$X,1))="","",INDEX(Data!D:D,MATCH($A547,Data!$X:$X,1))))</f>
        <v>European efforts to fight climate change, to improve the security of energy supply, and to drive innovation and competitiveness in the next decade will make distributed generation (DG) develop and grow considerably.DG growth is an integral component of a new vision of an effective and highly responsive " European Smart Grid" in which the actions of all stakeholders are fully integrated.According to IMPROGRES (Improvement of the Social Optimal Outcome of Market Integration of Distributed Generation (DG) and renewable energy resources (RES) in European Electricity Markets), DG/RES electricity generation in the EU-27 will increase from 490 TWh/year in 2005 to approximately 1280 TWh/year in 2030. The relative proportion to the total electricity generated will also grow from 15% to approximately 26% during the same time period.However, there are a number of existing barriers that prevent the spread of DG in the European market. These barriers range from simple commercial issues, such as the fact that the energy produced is currently not cost-effective in comparison to the electricity generated on a large scale, to complex regulatory reforms.In Spain, these barriers are being overcome, grid parity is almost certain, and regulatory reform is on track to become a reality.In this article, several comparisons are made regarding different solutions already adopted in European countries for low power distributed generation, thereby providing possible solutions to the budding energy situation in Spain, as well as an overview of trends and growth forecasts for distributed generation and smart grid (SG) projects. 2012 Elsevier Ltd.</v>
      </c>
      <c r="F547" s="11" t="str">
        <f>IF($A547="","",IF(INDEX(Data!E:E,MATCH($A547,Data!$X:$X,1))="","",INDEX(Data!E:E,MATCH($A547,Data!$X:$X,1))))</f>
        <v>http://dx.doi.org/10.1016/j.renene.2012.12.010</v>
      </c>
      <c r="G547" s="36" t="str">
        <f t="shared" si="17"/>
        <v>http://dx.doi.org/10.1016/j.renene.2012.12.010</v>
      </c>
    </row>
    <row r="548" spans="1:7" ht="15.5" customHeight="1" x14ac:dyDescent="0.35">
      <c r="A548" s="9">
        <f t="shared" si="16"/>
        <v>544</v>
      </c>
      <c r="B548" s="10" t="str">
        <f>IF($A548="", "", INDEX(Data!A:A,MATCH($A548,Data!$X:$X,1)))</f>
        <v>Ruiz-Romero (2014)</v>
      </c>
      <c r="C548" s="11" t="str">
        <f>IF($A548="", "", INDEX(Data!B:B,MATCH($A548,Data!$X:$X,1)))</f>
        <v>Integration of distributed generation in the power distribution network: The need for smart grid control systems, communication and equipment for a smart city - Use cases</v>
      </c>
      <c r="D548" s="10">
        <f>IF($A548="", "", INDEX(Data!C:C,MATCH($A548,Data!$X:$X,1)))</f>
        <v>2014</v>
      </c>
      <c r="E548" s="11" t="str">
        <f>IF($A548="","",IF(INDEX(Data!D:D,MATCH($A548,Data!$X:$X,1))="","",INDEX(Data!D:D,MATCH($A548,Data!$X:$X,1))))</f>
        <v>The exploitation of renewable energy resources poses great challenges regarding the manner in which they can be integrated into the modern electrical distribution infrastructure. To understand the difficulties of integration of Distributed Generation (DG) in electricity distribution network, the analyses and result of the effects on aspects of power quality are provided, as can be the problem of failure defects in networks and how DG grid connection affects voltage control at both medium-voltage (MV) and low-voltage (LV) levels. Results demonstrated that there was a communication system between all generators protective systems, a selective protective system, a tracking of perturbations system to isolate failure defects, and a phase control system between the generators and the network. Also synchronizing voltage regulation is crucial for guaranteeing the quality of the power supply. Currently, recent and modern technologies allow different services to share a single communications infrastructure while guaranteeing the required levels of security, reliability, and efficiency. This paper aims to provide a Smart City (SC) project, implemented in the city of Malaga, Spain, where the integration of the applications of Smart Grid (SG) and the Use Cases (UCs) for the different functionalities of SG has been developed. The SC architecture proposed envisions a hierarchical, distributed, and autonomous structure to address the challenge of smart distribution grids. As a result of this project, new levels of standardization of languages and protocols and new interconnection functions will be required. These functions will allow smart devices to recognize each other so that they can reconnect in case of failure regardless of the state of the network topology. In conclusion, renewable energy sources (RES) can be optimally integrated into the distribution grid. Generation can approach consumption through the installation of photovoltaic (PV) panels and mini-wind generators, with the reuse of electrical infrastructure. 2014 Elsevier Ltd.</v>
      </c>
      <c r="F548" s="11" t="str">
        <f>IF($A548="","",IF(INDEX(Data!E:E,MATCH($A548,Data!$X:$X,1))="","",INDEX(Data!E:E,MATCH($A548,Data!$X:$X,1))))</f>
        <v>http://dx.doi.org/10.1016/j.rser.2014.05.082</v>
      </c>
      <c r="G548" s="36" t="str">
        <f t="shared" si="17"/>
        <v>http://dx.doi.org/10.1016/j.rser.2014.05.082</v>
      </c>
    </row>
    <row r="549" spans="1:7" ht="15.5" customHeight="1" x14ac:dyDescent="0.35">
      <c r="A549" s="9">
        <f t="shared" si="16"/>
        <v>545</v>
      </c>
      <c r="B549" s="10" t="str">
        <f>IF($A549="", "", INDEX(Data!A:A,MATCH($A549,Data!$X:$X,1)))</f>
        <v>Ruofei (2013)</v>
      </c>
      <c r="C549" s="11" t="str">
        <f>IF($A549="", "", INDEX(Data!B:B,MATCH($A549,Data!$X:$X,1)))</f>
        <v>Smart Grid Communication: Its Challenges and Opportunities</v>
      </c>
      <c r="D549" s="10">
        <f>IF($A549="", "", INDEX(Data!C:C,MATCH($A549,Data!$X:$X,1)))</f>
        <v>2013</v>
      </c>
      <c r="E549" s="11" t="str">
        <f>IF($A549="","",IF(INDEX(Data!D:D,MATCH($A549,Data!$X:$X,1))="","",INDEX(Data!D:D,MATCH($A549,Data!$X:$X,1))))</f>
        <v>The necessity to promote smart grid (SG) has been recognized with a strong consensus. The SG integrates electrical grids and communication infrastructures and forms an intelligent electricity network working with all connected components to deliver sustainable electricity supplies. Many advanced communication technologies have been identified for SG applications with a potential to significantly enhance the overall efficiency of power grids. In this paper, the challenges and applications of communication technologies in SG are discussed. In particular, we identify three major challenges to implement SG communication systems, including standards interoperability, cognitive access to unlicensed radio spectra, and cyber security. The issues to implement SG communications on an evolutional path and its future trends are also addressed. The aim of this paper is to offer a comprehensive review of state-of-the-art researches on SG communications.</v>
      </c>
      <c r="F549" s="11" t="str">
        <f>IF($A549="","",IF(INDEX(Data!E:E,MATCH($A549,Data!$X:$X,1))="","",INDEX(Data!E:E,MATCH($A549,Data!$X:$X,1))))</f>
        <v>http://dx.doi.org/10.1109/TSG.2012.2225851</v>
      </c>
      <c r="G549" s="36" t="str">
        <f t="shared" si="17"/>
        <v>http://dx.doi.org/10.1109/TSG.2012.2225851</v>
      </c>
    </row>
    <row r="550" spans="1:7" ht="15.5" customHeight="1" x14ac:dyDescent="0.35">
      <c r="A550" s="9">
        <f t="shared" si="16"/>
        <v>546</v>
      </c>
      <c r="B550" s="10" t="str">
        <f>IF($A550="", "", INDEX(Data!A:A,MATCH($A550,Data!$X:$X,1)))</f>
        <v>Rydin (2015)</v>
      </c>
      <c r="C550" s="11" t="str">
        <f>IF($A550="", "", INDEX(Data!B:B,MATCH($A550,Data!$X:$X,1)))</f>
        <v>The financial entanglements of local energy projects</v>
      </c>
      <c r="D550" s="10">
        <f>IF($A550="", "", INDEX(Data!C:C,MATCH($A550,Data!$X:$X,1)))</f>
        <v>2015</v>
      </c>
      <c r="E550" s="11" t="str">
        <f>IF($A550="","",IF(INDEX(Data!D:D,MATCH($A550,Data!$X:$X,1))="","",INDEX(Data!D:D,MATCH($A550,Data!$X:$X,1))))</f>
        <v>There is currently an expansion of local energy initiatives, underpinned by the desire to reduce energy-related carbon emissions and in recognition of the importance of the local arena to achieving suchchange. Much of the research on these initiatives has been framed by a conventional economic approach,identifying barriers, drivers and incentives to explain their emergence (or not). Here a new economicsociological approach is taken which sees markets as socio-materially constructed and points to theimportance of tracing exchange flows and determining modalities of valuation for such exchanges. Arte-facts or market devices are seen to play a particular role in connecting actors and technologies withincoordinating institutional arrangements and offer the potential for making innovative projects conven-tional. These aspects are explored in four international case-studies from Wales, Sweden, Germany andUSA, mapping relations, identifying exchange flows, pinpointing how artefacts coordinate and showingthe multiple modalities of valuation involved in each case. Conclusions concerning the importance ofnegotiation against a market backdrop and rendering exchange flows more certain are drawn.</v>
      </c>
      <c r="F550" s="11" t="str">
        <f>IF($A550="","",IF(INDEX(Data!E:E,MATCH($A550,Data!$X:$X,1))="","",INDEX(Data!E:E,MATCH($A550,Data!$X:$X,1))))</f>
        <v/>
      </c>
      <c r="G550" s="36" t="str">
        <f t="shared" si="17"/>
        <v/>
      </c>
    </row>
    <row r="551" spans="1:7" ht="15.5" customHeight="1" x14ac:dyDescent="0.35">
      <c r="A551" s="9">
        <f t="shared" si="16"/>
        <v>547</v>
      </c>
      <c r="B551" s="10" t="str">
        <f>IF($A551="", "", INDEX(Data!A:A,MATCH($A551,Data!$X:$X,1)))</f>
        <v>S. (2006)</v>
      </c>
      <c r="C551" s="11" t="str">
        <f>IF($A551="", "", INDEX(Data!B:B,MATCH($A551,Data!$X:$X,1)))</f>
        <v>Can microgrids make a major contribution to UK energy supply?</v>
      </c>
      <c r="D551" s="10">
        <f>IF($A551="", "", INDEX(Data!C:C,MATCH($A551,Data!$X:$X,1)))</f>
        <v>2006</v>
      </c>
      <c r="E551" s="11" t="str">
        <f>IF($A551="","",IF(INDEX(Data!D:D,MATCH($A551,Data!$X:$X,1))="","",INDEX(Data!D:D,MATCH($A551,Data!$X:$X,1))))</f>
        <v xml:space="preserve">Abstract Almost all the electricity currently produced in the UK is generated as part of a centralised power system designed around large fossil fuel or nuclear power stations. This power system is robust and reliable but the efficiency of power generation is low, resulting in large quantities of waste heat. The principal aim of this paper is to investigate an alternative concept: the energy production by small scale generators in close proximity to the energy users, integrated into microgrids. Microgrids—de-centralised electricity generation combined with on-site production of heat—bear the promise of substantial environmental benefits, brought about by a higher energy efficiency and by facilitating the integration of renewable sources such as photovoltaic arrays or wind turbines. By virtue of good match between generation and load, microgrids have a low impact on the electricity network, despite a potentially significant level of generation by intermittent energy sources. The paper discusses the technical and economic issues associated with this novel concept, giving an overview of the generator technologies, the current regulatory framework in the UK, and the barriers that have to be overcome if microgrids are to make a major contribution to the UK energy supply. The focus of this study is a microgrid of domestic users powered by small Combined Heat and Power generators and photovoltaics. Focusing on the energy balance between the generation and load, it is found that the optimum combination of the generators in the microgrid- consisting of around 1.4 kWp PV array per household and 45% household ownership of micro-CHP generators- will maintain energy balance on a yearly basis if supplemented by energy storage of 2.7 kWh per household. We find that there is no fundamental technological reason why microgrids cannot contribute an appreciable part of the UK energy demand. Indeed, an estimate of cost indicates that the microgrids considered in this study would supply electricity at a cost comparable with the present electricity supply if the current support mechanisms for photovoltaics were maintained. Combining photovoltaics and micro-CHP and a small battery requirement gives a microgrid that is independent of the national electricity network. In the short term, this has particular benefits for remote communities but more wide-ranging possibilities open up in the medium to long term. Microgrids could meet the need to replace current generation nuclear and coal fired power stations, greatly reducing the demand on the transmission and distribution network. </v>
      </c>
      <c r="F551" s="11" t="str">
        <f>IF($A551="","",IF(INDEX(Data!E:E,MATCH($A551,Data!$X:$X,1))="","",INDEX(Data!E:E,MATCH($A551,Data!$X:$X,1))))</f>
        <v/>
      </c>
      <c r="G551" s="36" t="str">
        <f t="shared" si="17"/>
        <v/>
      </c>
    </row>
    <row r="552" spans="1:7" ht="15.5" customHeight="1" x14ac:dyDescent="0.35">
      <c r="A552" s="9">
        <f t="shared" si="16"/>
        <v>548</v>
      </c>
      <c r="B552" s="10" t="str">
        <f>IF($A552="", "", INDEX(Data!A:A,MATCH($A552,Data!$X:$X,1)))</f>
        <v>Sabbah (2014)</v>
      </c>
      <c r="C552" s="11" t="str">
        <f>IF($A552="", "", INDEX(Data!B:B,MATCH($A552,Data!$X:$X,1)))</f>
        <v>A Survey of Networking Challenges and Routing Protocols in Smart Grids</v>
      </c>
      <c r="D552" s="10">
        <f>IF($A552="", "", INDEX(Data!C:C,MATCH($A552,Data!$X:$X,1)))</f>
        <v>2014</v>
      </c>
      <c r="E552" s="11" t="str">
        <f>IF($A552="","",IF(INDEX(Data!D:D,MATCH($A552,Data!$X:$X,1))="","",INDEX(Data!D:D,MATCH($A552,Data!$X:$X,1))))</f>
        <v>Smart grids (SG) represent the next step in modernizing the current electric grid. In this structure, a communications network is combined with the power grid in order to gather information that can be used to increase the efficiency of the grid, reduce power consumption, and improve the reliability of services, among other numerous advantages. SG communication networks are unique in their large scale and the limited capabilities of nodes which present several challenges in the design of efficient routing protocols. This paper provides a comprehensive survey of the main networking challenges present in the design of SG communication networks, and some of the important routing protocols proposed to address those challenges. Various technologies and architectures proposed for routing in SGs are discussed. A detailed comparison of the protocols considered in this paper is also given, and key areas that require further investigation are highlighted.</v>
      </c>
      <c r="F552" s="11" t="str">
        <f>IF($A552="","",IF(INDEX(Data!E:E,MATCH($A552,Data!$X:$X,1))="","",INDEX(Data!E:E,MATCH($A552,Data!$X:$X,1))))</f>
        <v>http://dx.doi.org/10.1109/TII.2013.2258930</v>
      </c>
      <c r="G552" s="36" t="str">
        <f t="shared" si="17"/>
        <v>http://dx.doi.org/10.1109/TII.2013.2258930</v>
      </c>
    </row>
    <row r="553" spans="1:7" ht="15.5" customHeight="1" x14ac:dyDescent="0.35">
      <c r="A553" s="9">
        <f t="shared" si="16"/>
        <v>549</v>
      </c>
      <c r="B553" s="10" t="str">
        <f>IF($A553="", "", INDEX(Data!A:A,MATCH($A553,Data!$X:$X,1)))</f>
        <v>Sachs (2019)</v>
      </c>
      <c r="C553" s="11" t="str">
        <f>IF($A553="", "", INDEX(Data!B:B,MATCH($A553,Data!$X:$X,1)))</f>
        <v>Framing Microgrid Design from a Business and Information Systems Engineering Perspective</v>
      </c>
      <c r="D553" s="10">
        <f>IF($A553="", "", INDEX(Data!C:C,MATCH($A553,Data!$X:$X,1)))</f>
        <v>2019</v>
      </c>
      <c r="E553" s="11" t="str">
        <f>IF($A553="","",IF(INDEX(Data!D:D,MATCH($A553,Data!$X:$X,1))="","",INDEX(Data!D:D,MATCH($A553,Data!$X:$X,1))))</f>
        <v>Microgrids are decentralized distribution networks that integrate distributed energy resources and balance energy generation and loads locally. The introduction of microgrids can help overcome the challenges of global energy systems. Despite this potential, the information systems domain has seen limited research on microgrids. This paper synthesizes research on elements of microgrids for electric energy. Interviewed experts maintain that technological microgrid solutions have been solidly developed; nevertheless, the lack of economic and business consideration is stalling their deployment. The authors argue that business and information systems engineering research can provide integrated perspectives that connect technology and markets. Consequently, the authors derive a framework from an extensive interdisciplinary literature review that structures the academic state of the art on microgrid design and could guide associated information systems research. The framework comprises four layers: energy technology and infrastructure, information and communication infrastructure, application systems, and governance. The authors evaluate the framework in interviews with 15 experts from industry and three from academia. Their feedback allows to iteratively refine the framework and point out research directions on microgrids in business and information systems engineering.</v>
      </c>
      <c r="F553" s="11" t="str">
        <f>IF($A553="","",IF(INDEX(Data!E:E,MATCH($A553,Data!$X:$X,1))="","",INDEX(Data!E:E,MATCH($A553,Data!$X:$X,1))))</f>
        <v>https://search.proquest.com/docview/2166270282?accountid=14511 https://ucl-new-primo.hosted.exlibrisgroup.com/openurl/UCL/UCL_VU2?url_ver=Z39.88-2004&amp;rft_val_fmt=info:ofi/fmt:kev:mtx:journal&amp;genre=article&amp;sid=ProQ:ProQ%3Aabiglobal&amp;atitle=Framing+Microgrid+Design+from+a+Business+and+Information+Systems+Engineering+Perspective&amp;title=Business+%26+Information+Systems+Engineering&amp;issn=23637005&amp;date=2019-01-01&amp;volume=&amp;issue=&amp;spage=1&amp;au=Sachs%2C+Thomas%3BGr%C3%BCndler%2C+Anna%3BRusic%2C+Milos%3BFridge</v>
      </c>
      <c r="G553" s="36" t="e">
        <f t="shared" si="17"/>
        <v>#VALUE!</v>
      </c>
    </row>
    <row r="554" spans="1:7" ht="15.5" customHeight="1" x14ac:dyDescent="0.35">
      <c r="A554" s="9">
        <f t="shared" si="16"/>
        <v>550</v>
      </c>
      <c r="B554" s="10" t="str">
        <f>IF($A554="", "", INDEX(Data!A:A,MATCH($A554,Data!$X:$X,1)))</f>
        <v>Safdarian (2014)</v>
      </c>
      <c r="C554" s="11" t="str">
        <f>IF($A554="", "", INDEX(Data!B:B,MATCH($A554,Data!$X:$X,1)))</f>
        <v>Distribution network reliability improvements in presence of demand response</v>
      </c>
      <c r="D554" s="10">
        <f>IF($A554="", "", INDEX(Data!C:C,MATCH($A554,Data!$X:$X,1)))</f>
        <v>2014</v>
      </c>
      <c r="E554" s="11" t="str">
        <f>IF($A554="","",IF(INDEX(Data!D:D,MATCH($A554,Data!$X:$X,1))="","",INDEX(Data!D:D,MATCH($A554,Data!$X:$X,1))))</f>
        <v>Demand response (DR) as a key integral part of the future smart grid is gaining a great and still growing focus of attention in nowadays electric power industries. However, many potential benefits of DR, although they have been envisioned to be significant, have not been yet thoroughly and quantitatively investigated. DR provides network operators with the opportunity to mitigate operational limit violations by load modification in place of load shedding when network reliability is jeopardised. This paper aims to comprehensively assess the potential impacts of DR on major attributes of service reliability in a residential distribution network. For doing so, firstly, load profiles for major residential appliances are extracted from grossly metered consumptions. Secondly, the flexibility associated with individual load profiles is estimated using the statistical data gathered through surveys and questionnaires. Thirdly, for every contingency, appliance level load profiles are modified based on their flexibilities such that the least possible interruption cost is realised. The obtained results are finally combined to calculate service reliability indices. The proposed framework is applied to Finnish distribution system and the obtained results demonstrate the efficiency and applicability of the proposed approach in real-world systems. The Institution of Engineering and Technology 2014.</v>
      </c>
      <c r="F554" s="11" t="str">
        <f>IF($A554="","",IF(INDEX(Data!E:E,MATCH($A554,Data!$X:$X,1))="","",INDEX(Data!E:E,MATCH($A554,Data!$X:$X,1))))</f>
        <v>http://dx.doi.org/10.1049/iet-gtd.2013.0815</v>
      </c>
      <c r="G554" s="36" t="str">
        <f t="shared" si="17"/>
        <v>http://dx.doi.org/10.1049/iet-gtd.2013.0815</v>
      </c>
    </row>
    <row r="555" spans="1:7" ht="15.5" customHeight="1" x14ac:dyDescent="0.35">
      <c r="A555" s="9">
        <f t="shared" si="16"/>
        <v>551</v>
      </c>
      <c r="B555" s="10" t="str">
        <f>IF($A555="", "", INDEX(Data!A:A,MATCH($A555,Data!$X:$X,1)))</f>
        <v>Saitou (2012)</v>
      </c>
      <c r="C555" s="11" t="str">
        <f>IF($A555="", "", INDEX(Data!B:B,MATCH($A555,Data!$X:$X,1)))</f>
        <v>Development of large-scale energy storage systems and the strategy of global deployment</v>
      </c>
      <c r="D555" s="10">
        <f>IF($A555="", "", INDEX(Data!C:C,MATCH($A555,Data!$X:$X,1)))</f>
        <v>2012</v>
      </c>
      <c r="E555" s="11" t="str">
        <f>IF($A555="","",IF(INDEX(Data!D:D,MATCH($A555,Data!$X:$X,1))="","",INDEX(Data!D:D,MATCH($A555,Data!$X:$X,1))))</f>
        <v>NEC has been developing an energy storage system for industrial and grid use. We have been applying our expertise in this regard in developing the energy management system of the "Yokohama Smart City Project (YSCP)" selected as "Next-Generation Energy and Social Systems Demonstration Areas" implemented by the Ministry of Economy, Trade and Industry in Japan. We have also conducted the overseas field trials of a large-scale energy storage system using a lithium-ion battery technology in collaboration with the U.S. Electric Power Research Institute (EPRI). Furthermore, we have started to examine the introduction of an energy storage system for the Italian electricity company Enel and a self-sustained power supply system for the Indonesian islands.</v>
      </c>
      <c r="F555" s="11" t="str">
        <f>IF($A555="","",IF(INDEX(Data!E:E,MATCH($A555,Data!$X:$X,1))="","",INDEX(Data!E:E,MATCH($A555,Data!$X:$X,1))))</f>
        <v/>
      </c>
      <c r="G555" s="36" t="str">
        <f t="shared" si="17"/>
        <v/>
      </c>
    </row>
    <row r="556" spans="1:7" ht="15.5" customHeight="1" x14ac:dyDescent="0.35">
      <c r="A556" s="9">
        <f t="shared" si="16"/>
        <v>552</v>
      </c>
      <c r="B556" s="10" t="str">
        <f>IF($A556="", "", INDEX(Data!A:A,MATCH($A556,Data!$X:$X,1)))</f>
        <v>Sakis (2011)</v>
      </c>
      <c r="C556" s="11" t="str">
        <f>IF($A556="", "", INDEX(Data!B:B,MATCH($A556,Data!$X:$X,1)))</f>
        <v>Smart grid technologies for autonomous operation and control</v>
      </c>
      <c r="D556" s="10">
        <f>IF($A556="", "", INDEX(Data!C:C,MATCH($A556,Data!$X:$X,1)))</f>
        <v>2011</v>
      </c>
      <c r="E556" s="11" t="str">
        <f>IF($A556="","",IF(INDEX(Data!D:D,MATCH($A556,Data!$X:$X,1))="","",INDEX(Data!D:D,MATCH($A556,Data!$X:$X,1))))</f>
        <v>This paper presents a new smart grid infrastructure for active distribution systems that will allow continuous and accurate monitoring of distribution system operations and customer utilization of electric power. The infrastructure allows a complete array of applications. The paper discusses four specific applications: a) protection against downed conductors; b) load levelization; c) loss minimization; and d) reliability enhancement. 2010 IEEE.</v>
      </c>
      <c r="F556" s="11" t="str">
        <f>IF($A556="","",IF(INDEX(Data!E:E,MATCH($A556,Data!$X:$X,1))="","",INDEX(Data!E:E,MATCH($A556,Data!$X:$X,1))))</f>
        <v>http://dx.doi.org/10.1109/TSG.2010.2091656</v>
      </c>
      <c r="G556" s="36" t="str">
        <f t="shared" si="17"/>
        <v>http://dx.doi.org/10.1109/TSG.2010.2091656</v>
      </c>
    </row>
    <row r="557" spans="1:7" ht="15.5" customHeight="1" x14ac:dyDescent="0.35">
      <c r="A557" s="9">
        <f t="shared" si="16"/>
        <v>553</v>
      </c>
      <c r="B557" s="10" t="str">
        <f>IF($A557="", "", INDEX(Data!A:A,MATCH($A557,Data!$X:$X,1)))</f>
        <v>Sanguinetti (2018)</v>
      </c>
      <c r="C557" s="11" t="str">
        <f>IF($A557="", "", INDEX(Data!B:B,MATCH($A557,Data!$X:$X,1)))</f>
        <v>What’s energy management got to do with it? Exploring the role of energy management in the smart home adoption process</v>
      </c>
      <c r="D557" s="10">
        <f>IF($A557="", "", INDEX(Data!C:C,MATCH($A557,Data!$X:$X,1)))</f>
        <v>2018</v>
      </c>
      <c r="E557" s="11" t="str">
        <f>IF($A557="","",IF(INDEX(Data!D:D,MATCH($A557,Data!$X:$X,1))="","",INDEX(Data!D:D,MATCH($A557,Data!$X:$X,1))))</f>
        <v>There are high hopes for smart home technology to deliver Home Energy Management (HEM) solutions, including through smart thermostats, plugs, lights, switches, and appliances. However, adoption of these technologies is lagging behind expectations. Moreover, it is unclear how energy management features in the smart home consumer adoption process. We know there is technical potential for the smart home to support energy management, but we know little about the degree to which energy benefits interest consumers and motivate them to adopt smart home technologies relative to non-energy benefits such as security, comfort, and convenience, which could have implications for increasing rather than decreasing energy consumption. To that point, we know little about whether and how the energy management functionalities of smart home products are actually used by adopters. The present research investigated consumers’ knowledge of, attitudes toward, and experiences with smart home technologies that have energy management functionalities (smart HEMS), in order to assess barriers to adoption and to achieving purported energy benefits. Specifically, we studied shoppers at smart home retailers to gauge their existing awareness of and attitudes toward smart HEMS, and we analyzed Amazon customer reviews of smart HEMS to better understand early adopters’ motivations and experiences. Results revealed challenges to achieving energy benefits with existing products and marketing strategies, and implications for shaping the future of these technologies to achieve energy demand reductions and load shifting capabilities at scale for the smart home and smart grid of the future.</v>
      </c>
      <c r="F557" s="11" t="str">
        <f>IF($A557="","",IF(INDEX(Data!E:E,MATCH($A557,Data!$X:$X,1))="","",INDEX(Data!E:E,MATCH($A557,Data!$X:$X,1))))</f>
        <v>https://search.proquest.com/docview/2058111303?accountid=14511 https://ucl-new-primo.hosted.exlibrisgroup.com/openurl/UCL/UCL_VU2?url_ver=Z39.88-2004&amp;rft_val_fmt=info:ofi/fmt:kev:mtx:journal&amp;genre=article&amp;sid=ProQ:ProQ%3Aabiglobal&amp;atitle=What%E2%80%99s+energy+management+got+to+do+with+it%3F+Exploring+the+role+of+energy+management+in+the+smart+home+adoption+process&amp;title=Energy+Efficiency&amp;issn=1570646X&amp;date=2018-10-01&amp;volume=11&amp;issue=7&amp;spage=1897&amp;au=Sanguinetti%2C+Angela%3BKarlin%2C+Beth%3BFord%</v>
      </c>
      <c r="G557" s="36" t="e">
        <f t="shared" si="17"/>
        <v>#VALUE!</v>
      </c>
    </row>
    <row r="558" spans="1:7" ht="15.5" customHeight="1" x14ac:dyDescent="0.35">
      <c r="A558" s="9">
        <f t="shared" si="16"/>
        <v>554</v>
      </c>
      <c r="B558" s="10" t="str">
        <f>IF($A558="", "", INDEX(Data!A:A,MATCH($A558,Data!$X:$X,1)))</f>
        <v>Sanmukh (2018)</v>
      </c>
      <c r="C558" s="11" t="str">
        <f>IF($A558="", "", INDEX(Data!B:B,MATCH($A558,Data!$X:$X,1)))</f>
        <v>Optimal Discrete Net-Load Balancing in Smart Grids with High PV Penetration</v>
      </c>
      <c r="D558" s="10">
        <f>IF($A558="", "", INDEX(Data!C:C,MATCH($A558,Data!$X:$X,1)))</f>
        <v>2018</v>
      </c>
      <c r="E558" s="11" t="str">
        <f>IF($A558="","",IF(INDEX(Data!D:D,MATCH($A558,Data!$X:$X,1))="","",INDEX(Data!D:D,MATCH($A558,Data!$X:$X,1))))</f>
        <v xml:space="preserve">Mitigating supply-demand mismatch is critical for smooth power grid operation. Traditionally, load curtailment techniques such as demand response have been used for this purpose. However, these cannot be the only component of a net-load balancing framework for smart grids with high PV penetration. These grids sometimes exhibit supply surplus, causing overvoltages. Currently, these are mitigated using voltage manipulation techniques such as Volt-Var Optimizations, which are computationally expensive, thereby increasing the complexity of grid operations. Taking advantage of recent technological developments that enable rapid selective connection of PV modules of an installation to the grid, we develop a unified net-load balancing framework that performs both load and solar curtailment. We show that when the available curtailment values are discrete, this problem is NP-hard and we develop bounded approximation algorithms. Our algorithms produce fast solutions, given the tight timing constraints required for grid operation, while ensuring that practical constraints such as fairness, network capacity limits, and so forth are satisfied. We also develop an online algorithm that performs net-load balancing using only data available for the current interval. Using both theoretical analysis and practical evaluations, we show that our net-load balancing algorithms provide solutions that are close to optimal in a small amount of time. </v>
      </c>
      <c r="F558" s="11" t="str">
        <f>IF($A558="","",IF(INDEX(Data!E:E,MATCH($A558,Data!$X:$X,1))="","",INDEX(Data!E:E,MATCH($A558,Data!$X:$X,1))))</f>
        <v/>
      </c>
      <c r="G558" s="36" t="str">
        <f t="shared" si="17"/>
        <v/>
      </c>
    </row>
    <row r="559" spans="1:7" ht="15.5" customHeight="1" x14ac:dyDescent="0.35">
      <c r="A559" s="9">
        <f t="shared" si="16"/>
        <v>555</v>
      </c>
      <c r="B559" s="10" t="str">
        <f>IF($A559="", "", INDEX(Data!A:A,MATCH($A559,Data!$X:$X,1)))</f>
        <v>Sareen (2019)</v>
      </c>
      <c r="C559" s="11" t="str">
        <f>IF($A559="", "", INDEX(Data!B:B,MATCH($A559,Data!$X:$X,1)))</f>
        <v>Smart gridlock? Challenging hegemonic framings of mitigation solutions and scalability</v>
      </c>
      <c r="D559" s="10">
        <f>IF($A559="", "", INDEX(Data!C:C,MATCH($A559,Data!$X:$X,1)))</f>
        <v>2019</v>
      </c>
      <c r="E559" s="11" t="str">
        <f>IF($A559="","",IF(INDEX(Data!D:D,MATCH($A559,Data!$X:$X,1))="","",INDEX(Data!D:D,MATCH($A559,Data!$X:$X,1))))</f>
        <v>Urban energy transitions are key components of urgently requisite climate change mitigation. Promissory discourse accords smart grids pride of place within them. We employ a living lab to study smart grids as a solution geared towards upscaling and systematisation, investigate their limits as a climate change mitigation solution, and assess them rigorously as urban energy transitions. Our 18 month living lab simulates a household energy management platform in Bergen. Norway's mitigation focus promotes smart meter roll-out as reducing carbon emissions, by (i) unlocking efficiency gains, and (ii) increasing awareness for demand-side management. We problematise this discourse. Raising awareness encounters intractable challenges for smart grid scalability. Scattered efficiency gains constitute modest increments rather than the substantial change requisite for rapid mitigation. Whereas promissory smart grid discourse overlooks these ground-truthed limits, our findings caution against misplaced expectations concerning mitigation. We contest discursive enthusiasm on smart grids and argue for aligning local and systemic concerns before upscaling to avoid obscuring risks. Scaling up requires understanding and addressing interdependencies and trade-offs across scales. Focus group discussions and surveys with living lab participants who used sub-meter monitors to track real-time household electricity consumption data over an extended period show that technical issues and energy behaviour, as well as political economic and policy structures and factors, pose significant limits to smart grids. Urban strategies for climate change mitigation must be informed by this recognition. Our results indicate that upscaling relies on bottom-up popular acceptance of the salient technical, organisational and standardisation measures, but that measures to improve the democratic legitimacy of and participation in energy transitions remain weak. We highlight limits to smart grids as a standalone urban mitigation solution and call for a sharper focus on accompanying thrust areas for systematisation and scalability, such as renewable energy integration and grid coordination.</v>
      </c>
      <c r="F559" s="11" t="str">
        <f>IF($A559="","",IF(INDEX(Data!E:E,MATCH($A559,Data!$X:$X,1))="","",INDEX(Data!E:E,MATCH($A559,Data!$X:$X,1))))</f>
        <v>http://dx.doi.org/10.1088/1748-9326/ab21e6</v>
      </c>
      <c r="G559" s="36" t="str">
        <f t="shared" si="17"/>
        <v>http://dx.doi.org/10.1088/1748-9326/ab21e6</v>
      </c>
    </row>
    <row r="560" spans="1:7" ht="15.5" customHeight="1" x14ac:dyDescent="0.35">
      <c r="A560" s="9">
        <f t="shared" si="16"/>
        <v>556</v>
      </c>
      <c r="B560" s="10" t="str">
        <f>IF($A560="", "", INDEX(Data!A:A,MATCH($A560,Data!$X:$X,1)))</f>
        <v>Sarvapali (2011)</v>
      </c>
      <c r="C560" s="11" t="str">
        <f>IF($A560="", "", INDEX(Data!B:B,MATCH($A560,Data!$X:$X,1)))</f>
        <v>Agent-based homeostatic control for green energy in the smart grid</v>
      </c>
      <c r="D560" s="10">
        <f>IF($A560="", "", INDEX(Data!C:C,MATCH($A560,Data!$X:$X,1)))</f>
        <v>2011</v>
      </c>
      <c r="E560" s="11" t="str">
        <f>IF($A560="","",IF(INDEX(Data!D:D,MATCH($A560,Data!$X:$X,1))="","",INDEX(Data!D:D,MATCH($A560,Data!$X:$X,1))))</f>
        <v/>
      </c>
      <c r="F560" s="11" t="str">
        <f>IF($A560="","",IF(INDEX(Data!E:E,MATCH($A560,Data!$X:$X,1))="","",INDEX(Data!E:E,MATCH($A560,Data!$X:$X,1))))</f>
        <v/>
      </c>
      <c r="G560" s="36" t="str">
        <f t="shared" si="17"/>
        <v/>
      </c>
    </row>
    <row r="561" spans="1:7" ht="15.5" customHeight="1" x14ac:dyDescent="0.35">
      <c r="A561" s="9">
        <f t="shared" si="16"/>
        <v>557</v>
      </c>
      <c r="B561" s="10" t="str">
        <f>IF($A561="", "", INDEX(Data!A:A,MATCH($A561,Data!$X:$X,1)))</f>
        <v>Sarwan (2019)</v>
      </c>
      <c r="C561" s="11" t="str">
        <f>IF($A561="", "", INDEX(Data!B:B,MATCH($A561,Data!$X:$X,1)))</f>
        <v>Short Term Load Forecasting using Smart Meter Data</v>
      </c>
      <c r="D561" s="10">
        <f>IF($A561="", "", INDEX(Data!C:C,MATCH($A561,Data!$X:$X,1)))</f>
        <v>2019</v>
      </c>
      <c r="E561" s="11" t="str">
        <f>IF($A561="","",IF(INDEX(Data!D:D,MATCH($A561,Data!$X:$X,1))="","",INDEX(Data!D:D,MATCH($A561,Data!$X:$X,1))))</f>
        <v/>
      </c>
      <c r="F561" s="11" t="str">
        <f>IF($A561="","",IF(INDEX(Data!E:E,MATCH($A561,Data!$X:$X,1))="","",INDEX(Data!E:E,MATCH($A561,Data!$X:$X,1))))</f>
        <v/>
      </c>
      <c r="G561" s="36" t="str">
        <f t="shared" si="17"/>
        <v/>
      </c>
    </row>
    <row r="562" spans="1:7" ht="15.5" customHeight="1" x14ac:dyDescent="0.35">
      <c r="A562" s="9">
        <f t="shared" si="16"/>
        <v>558</v>
      </c>
      <c r="B562" s="10" t="str">
        <f>IF($A562="", "", INDEX(Data!A:A,MATCH($A562,Data!$X:$X,1)))</f>
        <v>Sauer (2012)</v>
      </c>
      <c r="C562" s="11" t="str">
        <f>IF($A562="", "", INDEX(Data!B:B,MATCH($A562,Data!$X:$X,1)))</f>
        <v>Do Smart Cities Produce Smart Entrepreneurs?</v>
      </c>
      <c r="D562" s="10">
        <f>IF($A562="", "", INDEX(Data!C:C,MATCH($A562,Data!$X:$X,1)))</f>
        <v>2012</v>
      </c>
      <c r="E562" s="11" t="str">
        <f>IF($A562="","",IF(INDEX(Data!D:D,MATCH($A562,Data!$X:$X,1))="","",INDEX(Data!D:D,MATCH($A562,Data!$X:$X,1))))</f>
        <v>Living Labs aim to engage in user-centered design practices where users are included in their daily life environment as innovative agents. However, empirical insights in end user engagement in Living Lab practices are currently lacking. This article focuses on opening up this black box of user engagement by analyzing the involvement of a group of entrepreneurs in a Living Lab smart city pilot in Amsterdam, the Climate street. The goal of the article is to analyze how and to what extent the Climate street enabled the involved entrepreneurs to engage in bottom up innovation. Theoretically, the article explores this pilot from a Science and Technology Studies perspective, specifically its notion of the socio-technical network. The article concludes that user innovativeness was limited by the pre-configuration of the entrepreneur as lay tester rather than as an active user-innovator. Furthermore, it is suggested that the inherent tension in Living Lab practices between configuring users and actual user practices hampers user innovativeness in general. Granting users more agency and opening up Living Lab practices to daily life dynamics stimulates the transition from tester to innovator in a daily life setting and subsequently makes entrepreneurs more readily smart. [PUBLICATION ABSTRACT]</v>
      </c>
      <c r="F562" s="11" t="str">
        <f>IF($A562="","",IF(INDEX(Data!E:E,MATCH($A562,Data!$X:$X,1))="","",INDEX(Data!E:E,MATCH($A562,Data!$X:$X,1))))</f>
        <v>https://search.proquest.com/docview/1315523483?accountid=14511 https://ucl-new-primo.hosted.exlibrisgroup.com/openurl/UCL/UCL_VU2?url_ver=Z39.88-2004&amp;rft_val_fmt=info:ofi/fmt:kev:mtx:journal&amp;genre=article&amp;sid=ProQ:ProQ%3Aabiglobal&amp;atitle=Do+Smart+Cities+Produce+Smart+Entrepreneurs%3F&amp;title=Journal+of+Theoretical+and+Applied+Electronic+Commerce+Research&amp;issn=07181876&amp;date=2012-12-01&amp;volume=7&amp;issue=3&amp;spage=63&amp;au=Sauer%2C+Sabrina&amp;isbn=&amp;jtitle=Journal+of+Theoretical+and+Applied+Electronic+Commerce+</v>
      </c>
      <c r="G562" s="36" t="e">
        <f t="shared" si="17"/>
        <v>#VALUE!</v>
      </c>
    </row>
    <row r="563" spans="1:7" ht="15.5" customHeight="1" x14ac:dyDescent="0.35">
      <c r="A563" s="9">
        <f t="shared" si="16"/>
        <v>559</v>
      </c>
      <c r="B563" s="10" t="str">
        <f>IF($A563="", "", INDEX(Data!A:A,MATCH($A563,Data!$X:$X,1)))</f>
        <v>Sbordone (2016)</v>
      </c>
      <c r="C563" s="11" t="str">
        <f>IF($A563="", "", INDEX(Data!B:B,MATCH($A563,Data!$X:$X,1)))</f>
        <v>Reactive power control for an energy storage system: A real implementation in a Micro-Grid</v>
      </c>
      <c r="D563" s="10">
        <f>IF($A563="", "", INDEX(Data!C:C,MATCH($A563,Data!$X:$X,1)))</f>
        <v>2016</v>
      </c>
      <c r="E563" s="11" t="str">
        <f>IF($A563="","",IF(INDEX(Data!D:D,MATCH($A563,Data!$X:$X,1))="","",INDEX(Data!D:D,MATCH($A563,Data!$X:$X,1))))</f>
        <v>In last years, the power system operators are tackling many challenges for the renewable energies integration on the grid. Further, the expected increase of electrical demand due to the uncoordinated contemporary charging of a huge number of Electric Vehicles (EVs) can create chaotic phenomena with a negative impact especially on the distribution network. Help can be offered by the deployment of Smart Grid technologies, such as Smart Metering Systems (SMSs), Information and Communications Technology (ICT) and Energy Storage Systems (ESSs). In particular, in Micro-Grids, Battery ESSs (BESSs) can play a fundamental role and can become fundamental for the integration of EV fast charging stations and distributed generations. In this case the storage can have peak shaving, load shifting and power quality functions. The ESSs can provide ancillary services also on the grid as the reactive control to adjust the power factor. In the present paper, a monitoring control program to manage the reactive power of a real ESS in a Micro-Grid has been implemented. The system is a prototype, designed, implemented and now available at ENEA (Italian National Agency for New Technologies, Energy and Sustainable Economic Development) labs. A wide experimental activity has been performed on the prototype system in order to test this functionality for the integration in a bigger Smart Grid available at the same ENEA labs including the Micro-grid. The integration has been possible, thanks to the free ICT protocols used by the researchers and which are described here. The results of the experimental tests show that the system can have good performance to adjust the power factor in respect to the main distribution grid and an EV charging station. 2015 Elsevier Ltd. All rights reserved.</v>
      </c>
      <c r="F563" s="11" t="str">
        <f>IF($A563="","",IF(INDEX(Data!E:E,MATCH($A563,Data!$X:$X,1))="","",INDEX(Data!E:E,MATCH($A563,Data!$X:$X,1))))</f>
        <v>http://dx.doi.org/10.1016/j.jnca.2015.05.006</v>
      </c>
      <c r="G563" s="36" t="str">
        <f t="shared" si="17"/>
        <v>http://dx.doi.org/10.1016/j.jnca.2015.05.006</v>
      </c>
    </row>
    <row r="564" spans="1:7" ht="15.5" customHeight="1" x14ac:dyDescent="0.35">
      <c r="A564" s="9">
        <f t="shared" si="16"/>
        <v>560</v>
      </c>
      <c r="B564" s="10" t="str">
        <f>IF($A564="", "", INDEX(Data!A:A,MATCH($A564,Data!$X:$X,1)))</f>
        <v>Schutt (2013)</v>
      </c>
      <c r="C564" s="11" t="str">
        <f>IF($A564="", "", INDEX(Data!B:B,MATCH($A564,Data!$X:$X,1)))</f>
        <v>Future electrical energy supply for the Isle of Pellworm</v>
      </c>
      <c r="D564" s="10">
        <f>IF($A564="", "", INDEX(Data!C:C,MATCH($A564,Data!$X:$X,1)))</f>
        <v>2013</v>
      </c>
      <c r="E564" s="11" t="str">
        <f>IF($A564="","",IF(INDEX(Data!D:D,MATCH($A564,Data!$X:$X,1))="","",INDEX(Data!D:D,MATCH($A564,Data!$X:$X,1))))</f>
        <v>The electric power generation, transmission and distribution are in a profound process of change, particularly related to the activities of the various regions. It is currently not clear enough for each region, what technical requirements and non-technical requirements for a successful operation of such a smart grid must be met. It is currently not known, how to build it up and what results can be achieved. This paper describes the key technical and non-technical aspects for the successful operation of a smart grid in a certain region. It takes into account the lessons learned from the activities for the development of a smart grid on the Isle of Pellworm.</v>
      </c>
      <c r="F564" s="11" t="str">
        <f>IF($A564="","",IF(INDEX(Data!E:E,MATCH($A564,Data!$X:$X,1))="","",INDEX(Data!E:E,MATCH($A564,Data!$X:$X,1))))</f>
        <v/>
      </c>
      <c r="G564" s="36" t="str">
        <f t="shared" si="17"/>
        <v/>
      </c>
    </row>
    <row r="565" spans="1:7" ht="15.5" customHeight="1" x14ac:dyDescent="0.35">
      <c r="A565" s="9">
        <f t="shared" si="16"/>
        <v>561</v>
      </c>
      <c r="B565" s="10" t="str">
        <f>IF($A565="", "", INDEX(Data!A:A,MATCH($A565,Data!$X:$X,1)))</f>
        <v>Scott (2016)</v>
      </c>
      <c r="C565" s="11" t="str">
        <f>IF($A565="", "", INDEX(Data!B:B,MATCH($A565,Data!$X:$X,1)))</f>
        <v>Evaluating the impact of energy interventions: home audits vs. community events</v>
      </c>
      <c r="D565" s="10">
        <f>IF($A565="", "", INDEX(Data!C:C,MATCH($A565,Data!$X:$X,1)))</f>
        <v>2016</v>
      </c>
      <c r="E565" s="11" t="str">
        <f>IF($A565="","",IF(INDEX(Data!D:D,MATCH($A565,Data!$X:$X,1))="","",INDEX(Data!D:D,MATCH($A565,Data!$X:$X,1))))</f>
        <v>New Zealand's housing stock tends to be of low thermal quality that can adversely affect the health and well-being of occupants as well as costing more than necessary to heat. Householders need information and motivation to make material changes and adopt new practices to achieve warmer and more energy-efficient homes. This study compares two different types of energy interventions with householders in three different suburbs in Dunedin, New Zealand. Two suburbs received a home energy audit whereby an auditor surveyed each house and provided personalised advice. Householders in the third suburb took part in community energy events that included general advice and practical workshops. The impacts of these interventions were evaluated through pre- and post-intervention surveys and post-intervention interviews. Home energy audits were successful in encouraging change both behavioural and practical, where it was possible. The energy events promoted community engagement and awareness relating to energy-saving actions. Participant feedback suggests that a combination of both types of intervention may be most effective in promoting household change, beginning with energy events in communities before offering home energy audits. This would enable people to share their thoughts and concerns about energy with the support of their social networks and engender trust in the process, before offering personalised audits. Overall, the results show that interventions need to be correctly targeted to appropriate communities to be effective.</v>
      </c>
      <c r="F565" s="11" t="str">
        <f>IF($A565="","",IF(INDEX(Data!E:E,MATCH($A565,Data!$X:$X,1))="","",INDEX(Data!E:E,MATCH($A565,Data!$X:$X,1))))</f>
        <v>https://search.proquest.com/docview/1827585188?accountid=14511 https://ucl-new-primo.hosted.exlibrisgroup.com/openurl/UCL/UCL_VU2?url_ver=Z39.88-2004&amp;rft_val_fmt=info:ofi/fmt:kev:mtx:journal&amp;genre=article&amp;sid=ProQ:ProQ%3Aabiglobal&amp;atitle=Evaluating+the+impact+of+energy+interventions%3A+home+audits+vs.+community+events&amp;title=Energy+Efficiency&amp;issn=1570646X&amp;date=2016-12-01&amp;volume=9&amp;issue=6&amp;spage=1221&amp;au=Scott%2C+Michelle+Grace%3BMccarthy%2C+Alaric%3BFord%2C+Rebecca%3BStephenson%2C+Janet%3BGorrie%</v>
      </c>
      <c r="G565" s="36" t="e">
        <f t="shared" si="17"/>
        <v>#VALUE!</v>
      </c>
    </row>
    <row r="566" spans="1:7" ht="15.5" customHeight="1" x14ac:dyDescent="0.35">
      <c r="A566" s="9">
        <f t="shared" si="16"/>
        <v>562</v>
      </c>
      <c r="B566" s="10" t="str">
        <f>IF($A566="", "", INDEX(Data!A:A,MATCH($A566,Data!$X:$X,1)))</f>
        <v>Sean (2019)</v>
      </c>
      <c r="C566" s="11" t="str">
        <f>IF($A566="", "", INDEX(Data!B:B,MATCH($A566,Data!$X:$X,1)))</f>
        <v>Building Virtual Power Meters for Online Load Tracking</v>
      </c>
      <c r="D566" s="10">
        <f>IF($A566="", "", INDEX(Data!C:C,MATCH($A566,Data!$X:$X,1)))</f>
        <v>2019</v>
      </c>
      <c r="E566" s="11" t="str">
        <f>IF($A566="","",IF(INDEX(Data!D:D,MATCH($A566,Data!$X:$X,1))="","",INDEX(Data!D:D,MATCH($A566,Data!$X:$X,1))))</f>
        <v/>
      </c>
      <c r="F566" s="11" t="str">
        <f>IF($A566="","",IF(INDEX(Data!E:E,MATCH($A566,Data!$X:$X,1))="","",INDEX(Data!E:E,MATCH($A566,Data!$X:$X,1))))</f>
        <v/>
      </c>
      <c r="G566" s="36" t="str">
        <f t="shared" si="17"/>
        <v/>
      </c>
    </row>
    <row r="567" spans="1:7" ht="15.5" customHeight="1" x14ac:dyDescent="0.35">
      <c r="A567" s="9">
        <f t="shared" si="16"/>
        <v>563</v>
      </c>
      <c r="B567" s="10" t="str">
        <f>IF($A567="", "", INDEX(Data!A:A,MATCH($A567,Data!$X:$X,1)))</f>
        <v>Sebastian (2016)</v>
      </c>
      <c r="C567" s="11" t="str">
        <f>IF($A567="", "", INDEX(Data!B:B,MATCH($A567,Data!$X:$X,1)))</f>
        <v>An IDE for multimodal controls in smart buildings</v>
      </c>
      <c r="D567" s="10">
        <f>IF($A567="", "", INDEX(Data!C:C,MATCH($A567,Data!$X:$X,1)))</f>
        <v>2016</v>
      </c>
      <c r="E567" s="11" t="str">
        <f>IF($A567="","",IF(INDEX(Data!D:D,MATCH($A567,Data!$X:$X,1))="","",INDEX(Data!D:D,MATCH($A567,Data!$X:$X,1))))</f>
        <v/>
      </c>
      <c r="F567" s="11" t="str">
        <f>IF($A567="","",IF(INDEX(Data!E:E,MATCH($A567,Data!$X:$X,1))="","",INDEX(Data!E:E,MATCH($A567,Data!$X:$X,1))))</f>
        <v/>
      </c>
      <c r="G567" s="36" t="str">
        <f t="shared" si="17"/>
        <v/>
      </c>
    </row>
    <row r="568" spans="1:7" ht="15.5" customHeight="1" x14ac:dyDescent="0.35">
      <c r="A568" s="9">
        <f t="shared" si="16"/>
        <v>564</v>
      </c>
      <c r="B568" s="10" t="str">
        <f>IF($A568="", "", INDEX(Data!A:A,MATCH($A568,Data!$X:$X,1)))</f>
        <v>Sechilariu (2014)</v>
      </c>
      <c r="C568" s="11" t="str">
        <f>IF($A568="", "", INDEX(Data!B:B,MATCH($A568,Data!$X:$X,1)))</f>
        <v>DC microgrid power flow optimization by multi-layer supervision control. Design and experimental validation</v>
      </c>
      <c r="D568" s="10">
        <f>IF($A568="", "", INDEX(Data!C:C,MATCH($A568,Data!$X:$X,1)))</f>
        <v>2014</v>
      </c>
      <c r="E568" s="11" t="str">
        <f>IF($A568="","",IF(INDEX(Data!D:D,MATCH($A568,Data!$X:$X,1))="","",INDEX(Data!D:D,MATCH($A568,Data!$X:$X,1))))</f>
        <v>Urban areas have great potential for photovoltaic (PV) generation, however, direct PV power injection has limitations for high level PV penetration. It induces additional regulations in grid power balancing because of lacking abilities of responding to grid issues such as reducing grid peak consumption or avoiding undesired injections. The smart grid implementation, which is designed to meet these requirements, is facilitated by microgrids development. This paper presents a DC microgrid (PV array, storage, power grid connection, DC load) with multi-layer supervision control which handles instantaneous power balancing following the power flow optimization while providing interface for smart grid communication. The optimization takes into account forecast of PV power production and load power demand, while satisfying constraints such as storage capability, grid power limitations, grid time-of-use pricing and grid peak hour. Optimization, whose efficiency is related to the prediction accuracy, is carried out by mixed integer linear programming. Experimental results show that the proposed microgrid structure is able to control the power flow at near optimum cost and ensures self-correcting capability. It can respond to issues of performing peak shaving, avoiding undesired injection, and making full use of locally produced energy with respect to rigid element constraints. 2014 Elsevier Ltd. All rights reserved.</v>
      </c>
      <c r="F568" s="11" t="str">
        <f>IF($A568="","",IF(INDEX(Data!E:E,MATCH($A568,Data!$X:$X,1))="","",INDEX(Data!E:E,MATCH($A568,Data!$X:$X,1))))</f>
        <v>http://dx.doi.org/10.1016/j.enconman.2014.03.010</v>
      </c>
      <c r="G568" s="36" t="str">
        <f t="shared" si="17"/>
        <v>http://dx.doi.org/10.1016/j.enconman.2014.03.010</v>
      </c>
    </row>
    <row r="569" spans="1:7" ht="15.5" customHeight="1" x14ac:dyDescent="0.35">
      <c r="A569" s="9">
        <f t="shared" si="16"/>
        <v>565</v>
      </c>
      <c r="B569" s="10" t="str">
        <f>IF($A569="", "", INDEX(Data!A:A,MATCH($A569,Data!$X:$X,1)))</f>
        <v>Seema (2015)</v>
      </c>
      <c r="C569" s="11" t="str">
        <f>IF($A569="", "", INDEX(Data!B:B,MATCH($A569,Data!$X:$X,1)))</f>
        <v>A Framework for Evaluating the Costs and Benefits of Instrumentation in Smart Home Systems</v>
      </c>
      <c r="D569" s="10">
        <f>IF($A569="", "", INDEX(Data!C:C,MATCH($A569,Data!$X:$X,1)))</f>
        <v>2015</v>
      </c>
      <c r="E569" s="11" t="str">
        <f>IF($A569="","",IF(INDEX(Data!D:D,MATCH($A569,Data!$X:$X,1))="","",INDEX(Data!D:D,MATCH($A569,Data!$X:$X,1))))</f>
        <v/>
      </c>
      <c r="F569" s="11" t="str">
        <f>IF($A569="","",IF(INDEX(Data!E:E,MATCH($A569,Data!$X:$X,1))="","",INDEX(Data!E:E,MATCH($A569,Data!$X:$X,1))))</f>
        <v/>
      </c>
      <c r="G569" s="36" t="str">
        <f t="shared" si="17"/>
        <v/>
      </c>
    </row>
    <row r="570" spans="1:7" ht="15.5" customHeight="1" x14ac:dyDescent="0.35">
      <c r="A570" s="9">
        <f t="shared" si="16"/>
        <v>566</v>
      </c>
      <c r="B570" s="10" t="str">
        <f>IF($A570="", "", INDEX(Data!A:A,MATCH($A570,Data!$X:$X,1)))</f>
        <v>Sen (2018)</v>
      </c>
      <c r="C570" s="11" t="str">
        <f>IF($A570="", "", INDEX(Data!B:B,MATCH($A570,Data!$X:$X,1)))</f>
        <v>Microgrid control: A comprehensive survey</v>
      </c>
      <c r="D570" s="10">
        <f>IF($A570="", "", INDEX(Data!C:C,MATCH($A570,Data!$X:$X,1)))</f>
        <v>2018</v>
      </c>
      <c r="E570" s="11" t="str">
        <f>IF($A570="","",IF(INDEX(Data!D:D,MATCH($A570,Data!$X:$X,1))="","",INDEX(Data!D:D,MATCH($A570,Data!$X:$X,1))))</f>
        <v>Present researches in power and energy fraternity are driven towards the realization of smart grid (SG) technologies. Microgrids (MGs) being regarded as elementary units of SG, has undergone rigorous research for more than one and a half decade now. It provides an integration platform for microsources (MSs), loads, storage devices and power electronics (PE) converters at demand premises forming a system of systems i.e. SoSs architecture. MGs mostly operated in grid-tied mode but during an emergency, are capable of standalone operation. Stability and operational control during both the modes are of utmost concern. Involvement of several control functionalities viz. normalcy of voltage and frequency, optimal power sharing, islanding detection etc., had been adhered in the literature. In spite of that, the real world implementation has not been of significant extent, that too even is far from having ideal MG characteristics, eligible for commercial usage. These technical obstacles need to be identified and dealt with. This paper provides a comprehensive survey of different control aspects of MGs, broadly classified under four control strategies: centralized, decentralized, distributed and hierarchical frameworks. Each scheme is reviewed in detail w.r.t the principles behind, their applicability and performances. It also identifies several research gaps and future trends therein. The technical barriers for real scale application and their solutions are also briefly discussed. And finally, a discussion on different integrated technologies for MGs, to realize SG features is also presented. 2018 Elsevier Ltd</v>
      </c>
      <c r="F570" s="11" t="str">
        <f>IF($A570="","",IF(INDEX(Data!E:E,MATCH($A570,Data!$X:$X,1))="","",INDEX(Data!E:E,MATCH($A570,Data!$X:$X,1))))</f>
        <v>http://dx.doi.org/10.1016/j.arcontrol.2018.04.012</v>
      </c>
      <c r="G570" s="36" t="str">
        <f t="shared" si="17"/>
        <v>http://dx.doi.org/10.1016/j.arcontrol.2018.04.012</v>
      </c>
    </row>
    <row r="571" spans="1:7" ht="15.5" customHeight="1" x14ac:dyDescent="0.35">
      <c r="A571" s="9">
        <f t="shared" si="16"/>
        <v>567</v>
      </c>
      <c r="B571" s="10" t="str">
        <f>IF($A571="", "", INDEX(Data!A:A,MATCH($A571,Data!$X:$X,1)))</f>
        <v>Seyfang (2013)</v>
      </c>
      <c r="C571" s="11" t="str">
        <f>IF($A571="", "", INDEX(Data!B:B,MATCH($A571,Data!$X:$X,1)))</f>
        <v xml:space="preserve">A thousand flowers blooming? An examination of community energy in the UK </v>
      </c>
      <c r="D571" s="10">
        <f>IF($A571="", "", INDEX(Data!C:C,MATCH($A571,Data!$X:$X,1)))</f>
        <v>2013</v>
      </c>
      <c r="E571" s="11" t="str">
        <f>IF($A571="","",IF(INDEX(Data!D:D,MATCH($A571,Data!$X:$X,1))="","",INDEX(Data!D:D,MATCH($A571,Data!$X:$X,1))))</f>
        <v xml:space="preserve">Abstract Community energy has been proposed as a new policy tool to help achieve the transition to a low-carbon energy system, but the evidence base for this strategy is partial and fragmented. We therefore present new empirical evidence from the first independent UK-wide survey of community energy projects. Our survey investigates the objectives, origins and development of these groups across the UK, their activities and their networking activities as a sector. We also examine the strengths and weaknesses of these groups, along with the opportunities and threats presented by wider socioeconomic and political contexts, in order to improve understanding of the sector's potential and the challenges it faces. We highlight several key issues concerning the further development of the sector. First, this highly diverse sector is not reducible to a single entity; its multiple objectives need joined-up thinking among government departments. Second, its civil society basis is fundamental to its success at engaging local communities, and makes the sector quite distinct from the large energy companies these community groups are aiming to work alongside. There are inherent tensions and vulnerabilities in such a model, and limits to how much these groups can achieve on their own: consistent policy support is essential. </v>
      </c>
      <c r="F571" s="11" t="str">
        <f>IF($A571="","",IF(INDEX(Data!E:E,MATCH($A571,Data!$X:$X,1))="","",INDEX(Data!E:E,MATCH($A571,Data!$X:$X,1))))</f>
        <v/>
      </c>
      <c r="G571" s="36" t="str">
        <f t="shared" si="17"/>
        <v/>
      </c>
    </row>
    <row r="572" spans="1:7" ht="15.5" customHeight="1" x14ac:dyDescent="0.35">
      <c r="A572" s="9">
        <f t="shared" si="16"/>
        <v>568</v>
      </c>
      <c r="B572" s="10" t="str">
        <f>IF($A572="", "", INDEX(Data!A:A,MATCH($A572,Data!$X:$X,1)))</f>
        <v>Shaffer (2018)</v>
      </c>
      <c r="C572" s="11" t="str">
        <f>IF($A572="", "", INDEX(Data!B:B,MATCH($A572,Data!$X:$X,1)))</f>
        <v>Urban Energy Systems and the Transition to Zero Carbon - Research and Case Studies from the USA and Europe</v>
      </c>
      <c r="D572" s="10">
        <f>IF($A572="", "", INDEX(Data!C:C,MATCH($A572,Data!$X:$X,1)))</f>
        <v>2018</v>
      </c>
      <c r="E572" s="11" t="str">
        <f>IF($A572="","",IF(INDEX(Data!D:D,MATCH($A572,Data!$X:$X,1))="","",INDEX(Data!D:D,MATCH($A572,Data!$X:$X,1))))</f>
        <v>Local community interests in achieving carbon neutral energy supplies continues to rise whether these are cities, counties, universities, aggregated communities, or businesses themselves. Continued growth in this interest will be necessary to meet global carbon reduction targets. This paper considers some of the drivers and challenges faced by different communities in the USA and Europe, using the authors' experience of different projects and initiatives to illustrate the points. The challenges identified include technical aspects of integrating existing systems with new renewable energy generation; short term financial pressures surpassing longer term environmental considerations; the inability to compare health, wellbeing and other social indicators with financial and environmental aspects; the difficulty in balancing the need for a viable business case with the needs of multiple stakeholders; and the need for transformational digital systems to become part of smart energy systems. An in-depth case study is provided for the University of California, Irvine campus which aims to reach carbon neutrality by 2025. The case study demonstrates the technical challenges of combining existing combined heat and power (CHP) systems with heating and cooling networks with local renewables. The results reveal that existing and new CHP and community thermal and power networks systems will need to operate in a much more dynamic fashion, which has implications on economics (reduced capacity factor, higher operating and maintenance costs) as well as on emission rates. This represents a challenge but innovative strategies are emerging to manage these dynamics including the use of thermal energy storage, experimental utility tariffs, improved part load operation of CHP systems, and the emergence of carbon capture techniques utilizing molten carbonate fuel cells. © 2018 The Authors. Published by Elsevier Ltd.</v>
      </c>
      <c r="F572" s="11" t="str">
        <f>IF($A572="","",IF(INDEX(Data!E:E,MATCH($A572,Data!$X:$X,1))="","",INDEX(Data!E:E,MATCH($A572,Data!$X:$X,1))))</f>
        <v>https://www.scopus.com/inward/record.uri?eid=2-s2.0-85054061309&amp;doi=10.1016%2fj.egypro.2018.08.166&amp;partnerID=40&amp;md5=5de894d4b44cf5dccec1d40ce43dceac</v>
      </c>
      <c r="G572" s="36" t="str">
        <f t="shared" si="17"/>
        <v>https://www.scopus.com/inward/record.uri?eid=2-s2.0-85054061309&amp;doi=10.1016%2fj.egypro.2018.08.166&amp;partnerID=40&amp;md5=5de894d4b44cf5dccec1d40ce43dceac</v>
      </c>
    </row>
    <row r="573" spans="1:7" ht="15.5" customHeight="1" x14ac:dyDescent="0.35">
      <c r="A573" s="9">
        <f t="shared" si="16"/>
        <v>569</v>
      </c>
      <c r="B573" s="10" t="str">
        <f>IF($A573="", "", INDEX(Data!A:A,MATCH($A573,Data!$X:$X,1)))</f>
        <v>Shahidehpour (2017)</v>
      </c>
      <c r="C573" s="11" t="str">
        <f>IF($A573="", "", INDEX(Data!B:B,MATCH($A573,Data!$X:$X,1)))</f>
        <v>Networked Microgrids: Exploring the Possibilities of the IIT-Bronzeville Grid</v>
      </c>
      <c r="D573" s="10">
        <f>IF($A573="", "", INDEX(Data!C:C,MATCH($A573,Data!$X:$X,1)))</f>
        <v>2017</v>
      </c>
      <c r="E573" s="11" t="str">
        <f>IF($A573="","",IF(INDEX(Data!D:D,MATCH($A573,Data!$X:$X,1))="","",INDEX(Data!D:D,MATCH($A573,Data!$X:$X,1))))</f>
        <v>Bronzeville is a community located in the city of Chicago that features a diverse historic district with essential city services, residential housing, and educational institutions. The Bronzeville neighborhood houses the headquarters of the Chicago Police and Fire Department, De La Salle Institute, Illinois College of Optometry, Boulevard Care Center, Chicago Public Library, Pilgrim Baptist Church, Bronzeville Nursing and Living Center, Chicago Military Academy, Pentecostal Church, Perspectives Math Science Academy, and other institutions. The area provides an ideal location for the continued refinement and development of advanced electric power services, which can be demonstrated through the implementation of a community microgrid: the Bronzeville community microgrid (BCM). The BCM is the backbone of a planned community of the future, where residents and critical facilities enjoy a sustainable environment and utilize innovative smart grid products. The BCM can serve as a pilot project for demonstrating the merits of instituting Chicago as a smart city. Distribution automation devices capable of fault interruption and sectionalization will be strategically deployed so that a fault would only result in a local outage rather than an interruption to the entire area. The BCM operation will comprise several types of distributed energy resources (DER s). A battery energy storage system (BESS) located in close proximity to photovoltaic panels provides an effective means to mitigate the variability of renewable energy. The BESS is also effective in improving the power quality at customer sites.</v>
      </c>
      <c r="F573" s="11" t="str">
        <f>IF($A573="","",IF(INDEX(Data!E:E,MATCH($A573,Data!$X:$X,1))="","",INDEX(Data!E:E,MATCH($A573,Data!$X:$X,1))))</f>
        <v>http://dx.doi.org/10.1109/MPE.2017.2688599</v>
      </c>
      <c r="G573" s="36" t="str">
        <f t="shared" si="17"/>
        <v>http://dx.doi.org/10.1109/MPE.2017.2688599</v>
      </c>
    </row>
    <row r="574" spans="1:7" ht="15.5" customHeight="1" x14ac:dyDescent="0.35">
      <c r="A574" s="9">
        <f t="shared" si="16"/>
        <v>570</v>
      </c>
      <c r="B574" s="10" t="str">
        <f>IF($A574="", "", INDEX(Data!A:A,MATCH($A574,Data!$X:$X,1)))</f>
        <v>Shahidehpour (2017)</v>
      </c>
      <c r="C574" s="11" t="str">
        <f>IF($A574="", "", INDEX(Data!B:B,MATCH($A574,Data!$X:$X,1)))</f>
        <v>Networked microgrids</v>
      </c>
      <c r="D574" s="10">
        <f>IF($A574="", "", INDEX(Data!C:C,MATCH($A574,Data!$X:$X,1)))</f>
        <v>2017</v>
      </c>
      <c r="E574" s="11" t="str">
        <f>IF($A574="","",IF(INDEX(Data!D:D,MATCH($A574,Data!$X:$X,1))="","",INDEX(Data!D:D,MATCH($A574,Data!$X:$X,1))))</f>
        <v>Bronzeville is a community located in the city of Chicago that features a diverse historic district with essential city services, residential housing, and educational institutions. The Bronzeville neighborhood houses the headquarters of the Chicago Police and Fire Department, De La Salle Institute, Illinois College of Optometry, Boulevard Care Center, and Chicago Pulic Library, along with many other institutions. The area provides an ideal location for the continued refinement and development of advanced electric power services, which can be demonstrated through the implementation of a community microgrid, called the Bronzeville community microgrid (BCM). The BCM is the backbone of a planned community of the future, where residents and critical facilities enjoy a sustainable environment and utilize innovative smart grid products. The BCM can serve as a pilot project for demonstrating the merits of instituting Chicago as a smart city.</v>
      </c>
      <c r="F574" s="11" t="str">
        <f>IF($A574="","",IF(INDEX(Data!E:E,MATCH($A574,Data!$X:$X,1))="","",INDEX(Data!E:E,MATCH($A574,Data!$X:$X,1))))</f>
        <v>http://dx.doi.org/10.1109/MPE.2017.2688599</v>
      </c>
      <c r="G574" s="36" t="str">
        <f t="shared" si="17"/>
        <v>http://dx.doi.org/10.1109/MPE.2017.2688599</v>
      </c>
    </row>
    <row r="575" spans="1:7" ht="15.5" customHeight="1" x14ac:dyDescent="0.35">
      <c r="A575" s="9">
        <f t="shared" si="16"/>
        <v>571</v>
      </c>
      <c r="B575" s="10" t="str">
        <f>IF($A575="", "", INDEX(Data!A:A,MATCH($A575,Data!$X:$X,1)))</f>
        <v>Shailja (2014)</v>
      </c>
      <c r="C575" s="11" t="str">
        <f>IF($A575="", "", INDEX(Data!B:B,MATCH($A575,Data!$X:$X,1)))</f>
        <v>WattShare: detailed energy apportionment in shared living spaces within commercial buildings</v>
      </c>
      <c r="D575" s="10">
        <f>IF($A575="", "", INDEX(Data!C:C,MATCH($A575,Data!$X:$X,1)))</f>
        <v>2014</v>
      </c>
      <c r="E575" s="11" t="str">
        <f>IF($A575="","",IF(INDEX(Data!D:D,MATCH($A575,Data!$X:$X,1))="","",INDEX(Data!D:D,MATCH($A575,Data!$X:$X,1))))</f>
        <v/>
      </c>
      <c r="F575" s="11" t="str">
        <f>IF($A575="","",IF(INDEX(Data!E:E,MATCH($A575,Data!$X:$X,1))="","",INDEX(Data!E:E,MATCH($A575,Data!$X:$X,1))))</f>
        <v/>
      </c>
      <c r="G575" s="36" t="str">
        <f t="shared" si="17"/>
        <v/>
      </c>
    </row>
    <row r="576" spans="1:7" ht="15.5" customHeight="1" x14ac:dyDescent="0.35">
      <c r="A576" s="9">
        <f t="shared" si="16"/>
        <v>572</v>
      </c>
      <c r="B576" s="10" t="str">
        <f>IF($A576="", "", INDEX(Data!A:A,MATCH($A576,Data!$X:$X,1)))</f>
        <v>Shanshan (2014)</v>
      </c>
      <c r="C576" s="11" t="str">
        <f>IF($A576="", "", INDEX(Data!B:B,MATCH($A576,Data!$X:$X,1)))</f>
        <v>Research on Low-carbon Energy Management System of Intelligent Community</v>
      </c>
      <c r="D576" s="10">
        <f>IF($A576="", "", INDEX(Data!C:C,MATCH($A576,Data!$X:$X,1)))</f>
        <v>2014</v>
      </c>
      <c r="E576" s="11" t="str">
        <f>IF($A576="","",IF(INDEX(Data!D:D,MATCH($A576,Data!$X:$X,1))="","",INDEX(Data!D:D,MATCH($A576,Data!$X:$X,1))))</f>
        <v>The development of low-carbon energy economy has become common choice of the world to solve energy security and environmental issues in the context of climate change and energy issues. Carrying out construction of intelligent community becomes the key technology for optimizing energy efficiency of smart grid. This paper focuses on low-carbon energy management system of intelligent community, which including: construction mode, functional configuration and mode switching condition on low-carbon energy management system of intelligent community as well as the coordination between the upper and lower subsystem. These can provide reference technology solutions for energy management of intelligent community in China.</v>
      </c>
      <c r="F576" s="11" t="str">
        <f>IF($A576="","",IF(INDEX(Data!E:E,MATCH($A576,Data!$X:$X,1))="","",INDEX(Data!E:E,MATCH($A576,Data!$X:$X,1))))</f>
        <v>http://dx.doi.org/10.4028/www.scientific.net/AMM.488-489.1475</v>
      </c>
      <c r="G576" s="36" t="str">
        <f t="shared" si="17"/>
        <v>http://dx.doi.org/10.4028/www.scientific.net/AMM.488-489.1475</v>
      </c>
    </row>
    <row r="577" spans="1:7" ht="15.5" customHeight="1" x14ac:dyDescent="0.35">
      <c r="A577" s="9">
        <f t="shared" si="16"/>
        <v>573</v>
      </c>
      <c r="B577" s="10" t="str">
        <f>IF($A577="", "", INDEX(Data!A:A,MATCH($A577,Data!$X:$X,1)))</f>
        <v>Shanshan (2018)</v>
      </c>
      <c r="C577" s="11" t="str">
        <f>IF($A577="", "", INDEX(Data!B:B,MATCH($A577,Data!$X:$X,1)))</f>
        <v>Optimal Scheduling of Integrated Energy System Combined with Demand Side Flexible Loads</v>
      </c>
      <c r="D577" s="10">
        <f>IF($A577="", "", INDEX(Data!C:C,MATCH($A577,Data!$X:$X,1)))</f>
        <v>2018</v>
      </c>
      <c r="E577" s="11" t="str">
        <f>IF($A577="","",IF(INDEX(Data!D:D,MATCH($A577,Data!$X:$X,1))="","",INDEX(Data!D:D,MATCH($A577,Data!$X:$X,1))))</f>
        <v/>
      </c>
      <c r="F577" s="11" t="str">
        <f>IF($A577="","",IF(INDEX(Data!E:E,MATCH($A577,Data!$X:$X,1))="","",INDEX(Data!E:E,MATCH($A577,Data!$X:$X,1))))</f>
        <v/>
      </c>
      <c r="G577" s="36" t="str">
        <f t="shared" si="17"/>
        <v/>
      </c>
    </row>
    <row r="578" spans="1:7" ht="15.5" customHeight="1" x14ac:dyDescent="0.35">
      <c r="A578" s="9">
        <f t="shared" si="16"/>
        <v>574</v>
      </c>
      <c r="B578" s="10" t="str">
        <f>IF($A578="", "", INDEX(Data!A:A,MATCH($A578,Data!$X:$X,1)))</f>
        <v>Shibata (2013)</v>
      </c>
      <c r="C578" s="11" t="str">
        <f>IF($A578="", "", INDEX(Data!B:B,MATCH($A578,Data!$X:$X,1)))</f>
        <v>Redox flow batteries for the stable supply of renewable energy</v>
      </c>
      <c r="D578" s="10">
        <f>IF($A578="", "", INDEX(Data!C:C,MATCH($A578,Data!$X:$X,1)))</f>
        <v>2013</v>
      </c>
      <c r="E578" s="11" t="str">
        <f>IF($A578="","",IF(INDEX(Data!D:D,MATCH($A578,Data!$X:$X,1))="","",INDEX(Data!D:D,MATCH($A578,Data!$X:$X,1))))</f>
        <v>Renewable energies, such as solar and wind power, are increasingly being introduced as alternative energy sources on a global scale toward a low-carbon society. For the next generation power network, which uses a large number of these distributed power generation sources, energy storage technologies will be indispensable. Among these technologies, battery energy storage technology is considered to be most viable. Sumitomo Electric Industries, Ltd. has developed a redox flow battery system suitable for large scale energy storage, and carried out several demonstration projects on the stabilization of renewable energy output using the redox flow battery system. This paper describes the advantages of the redox flow battery and reviews the demonstration projects.</v>
      </c>
      <c r="F578" s="11" t="str">
        <f>IF($A578="","",IF(INDEX(Data!E:E,MATCH($A578,Data!$X:$X,1))="","",INDEX(Data!E:E,MATCH($A578,Data!$X:$X,1))))</f>
        <v/>
      </c>
      <c r="G578" s="36" t="str">
        <f t="shared" si="17"/>
        <v/>
      </c>
    </row>
    <row r="579" spans="1:7" ht="15.5" customHeight="1" x14ac:dyDescent="0.35">
      <c r="A579" s="9">
        <f t="shared" si="16"/>
        <v>575</v>
      </c>
      <c r="B579" s="10" t="str">
        <f>IF($A579="", "", INDEX(Data!A:A,MATCH($A579,Data!$X:$X,1)))</f>
        <v>Shijia (2013)</v>
      </c>
      <c r="C579" s="11" t="str">
        <f>IF($A579="", "", INDEX(Data!B:B,MATCH($A579,Data!$X:$X,1)))</f>
        <v>Demo abstract: saving energy in smart commercial buildings through social gaming</v>
      </c>
      <c r="D579" s="10">
        <f>IF($A579="", "", INDEX(Data!C:C,MATCH($A579,Data!$X:$X,1)))</f>
        <v>2013</v>
      </c>
      <c r="E579" s="11" t="str">
        <f>IF($A579="","",IF(INDEX(Data!D:D,MATCH($A579,Data!$X:$X,1))="","",INDEX(Data!D:D,MATCH($A579,Data!$X:$X,1))))</f>
        <v/>
      </c>
      <c r="F579" s="11" t="str">
        <f>IF($A579="","",IF(INDEX(Data!E:E,MATCH($A579,Data!$X:$X,1))="","",INDEX(Data!E:E,MATCH($A579,Data!$X:$X,1))))</f>
        <v/>
      </c>
      <c r="G579" s="36" t="str">
        <f t="shared" si="17"/>
        <v/>
      </c>
    </row>
    <row r="580" spans="1:7" ht="15.5" customHeight="1" x14ac:dyDescent="0.35">
      <c r="A580" s="9">
        <f t="shared" si="16"/>
        <v>576</v>
      </c>
      <c r="B580" s="10" t="str">
        <f>IF($A580="", "", INDEX(Data!A:A,MATCH($A580,Data!$X:$X,1)))</f>
        <v>Shubhani (2018)</v>
      </c>
      <c r="C580" s="11" t="str">
        <f>IF($A580="", "", INDEX(Data!B:B,MATCH($A580,Data!$X:$X,1)))</f>
        <v>EnergyChain: Enabling Energy Trading for Smart Homes using Blockchains in Smart Grid Ecosystem</v>
      </c>
      <c r="D580" s="10">
        <f>IF($A580="", "", INDEX(Data!C:C,MATCH($A580,Data!$X:$X,1)))</f>
        <v>2018</v>
      </c>
      <c r="E580" s="11" t="str">
        <f>IF($A580="","",IF(INDEX(Data!D:D,MATCH($A580,Data!$X:$X,1))="","",INDEX(Data!D:D,MATCH($A580,Data!$X:$X,1))))</f>
        <v/>
      </c>
      <c r="F580" s="11" t="str">
        <f>IF($A580="","",IF(INDEX(Data!E:E,MATCH($A580,Data!$X:$X,1))="","",INDEX(Data!E:E,MATCH($A580,Data!$X:$X,1))))</f>
        <v/>
      </c>
      <c r="G580" s="36" t="str">
        <f t="shared" si="17"/>
        <v/>
      </c>
    </row>
    <row r="581" spans="1:7" ht="15.5" customHeight="1" x14ac:dyDescent="0.35">
      <c r="A581" s="9">
        <f t="shared" si="16"/>
        <v>577</v>
      </c>
      <c r="B581" s="10" t="str">
        <f>IF($A581="", "", INDEX(Data!A:A,MATCH($A581,Data!$X:$X,1)))</f>
        <v>Shweta (2013)</v>
      </c>
      <c r="C581" s="11" t="str">
        <f>IF($A581="", "", INDEX(Data!B:B,MATCH($A581,Data!$X:$X,1)))</f>
        <v>Constrained tâtonnement for fast and incentive compatible distributed demand management in smart grids</v>
      </c>
      <c r="D581" s="10">
        <f>IF($A581="", "", INDEX(Data!C:C,MATCH($A581,Data!$X:$X,1)))</f>
        <v>2013</v>
      </c>
      <c r="E581" s="11" t="str">
        <f>IF($A581="","",IF(INDEX(Data!D:D,MATCH($A581,Data!$X:$X,1))="","",INDEX(Data!D:D,MATCH($A581,Data!$X:$X,1))))</f>
        <v xml:space="preserve">Growing fuel costs, environmental awareness, government directives, an aggressive push to deploy Electric Vehicles (EVs) (a single EV consumes the equivalent of 3 to 10 homes) have led to a severe strain on a grid already on the brink. Maintaining the stability of the grid requires automatic agent based control of these loads and rapid coordination between them. In the literature, a number of iterative pricing, signaling and tâtonnement (or bargaining) approaches have been proposed to allow smart homes, storage devices and the autonomous agents that control them to be responsive to the state of the grid in a distributed manner. These existing approaches are not scalable due to slow convergence and moreover the approaches are not incentive compatible. In this paper, we present a tâtonnement framework for resource allocation among intelligent agents in the smart grid, that non-trivially generalizes past work in this area. Our approach based on the work in server load balancing involves communicating carefully chosen, centrally verifiable constraints on the set of actions available to agents and cost functions, leading to distributed, incentive compatible protocols that converge in a constant number of iterations, independent of the number of users. These protocols can work on the top of prior approaches and result in a substantial speed-up, while ensuring that it is in the best interests of the agents to be truthful. We demonstrate this theoretically and through extensive simulations for three important scenarios that have been discussed in the literature. We extend the techniques to account for capacity limits in each time slot, the EV charging problem and the distributed storage control problem. We establish the generality and usefulness of this technique and making the case that it should be incorporated into future smart grid protocols. </v>
      </c>
      <c r="F581" s="11" t="str">
        <f>IF($A581="","",IF(INDEX(Data!E:E,MATCH($A581,Data!$X:$X,1))="","",INDEX(Data!E:E,MATCH($A581,Data!$X:$X,1))))</f>
        <v/>
      </c>
      <c r="G581" s="36" t="str">
        <f t="shared" si="17"/>
        <v/>
      </c>
    </row>
    <row r="582" spans="1:7" ht="15.5" customHeight="1" x14ac:dyDescent="0.35">
      <c r="A582" s="9">
        <f t="shared" ref="A582:A645" si="18">IF(A$4&gt;=ROW(A578), ROW(A578), "")</f>
        <v>578</v>
      </c>
      <c r="B582" s="10" t="str">
        <f>IF($A582="", "", INDEX(Data!A:A,MATCH($A582,Data!$X:$X,1)))</f>
        <v>Shwetak (2010)</v>
      </c>
      <c r="C582" s="11" t="str">
        <f>IF($A582="", "", INDEX(Data!B:B,MATCH($A582,Data!$X:$X,1)))</f>
        <v>The design and evaluation of an end-user-deployable, whole house, contactless power consumption sensor</v>
      </c>
      <c r="D582" s="10">
        <f>IF($A582="", "", INDEX(Data!C:C,MATCH($A582,Data!$X:$X,1)))</f>
        <v>2010</v>
      </c>
      <c r="E582" s="11" t="str">
        <f>IF($A582="","",IF(INDEX(Data!D:D,MATCH($A582,Data!$X:$X,1))="","",INDEX(Data!D:D,MATCH($A582,Data!$X:$X,1))))</f>
        <v>We present the design, development, and evaluation of an end-user installable, whole house power consumption sensing system capable of gathering accurate real-time power use that does not require installing a current transformer around the electrical feeds in a home. Rather, our sensor system offers contactless operation by simply placing it on the outside of the breaker panel in a home. Although there are a number of existing commercial systems for gathering energy use in a home, almost none can easily and safely be installed by a homeowner (especially for homes in the U.S.). Our approach leverages advances in magnetoresistive materials and circuit design to allow contactless operation by reliably sensing the magnetic field induced by the 60 Hz current and a closed loop circuit allows us to precisely infer the power consumption in real-time. The contribution of this work is an enabling technology for researchers in the fields of Ubiquitous Computing and Human-Computer Interaction wanting to conduct practical large-scale deployments of end-user-deployable energy monitoring applications. We discuss the technical details, the iterative design, and end-user evaluations of our sensing approach.</v>
      </c>
      <c r="F582" s="11" t="str">
        <f>IF($A582="","",IF(INDEX(Data!E:E,MATCH($A582,Data!$X:$X,1))="","",INDEX(Data!E:E,MATCH($A582,Data!$X:$X,1))))</f>
        <v/>
      </c>
      <c r="G582" s="36" t="str">
        <f t="shared" ref="G582:G645" si="19">HYPERLINK(F582)</f>
        <v/>
      </c>
    </row>
    <row r="583" spans="1:7" ht="15.5" customHeight="1" x14ac:dyDescent="0.35">
      <c r="A583" s="9">
        <f t="shared" si="18"/>
        <v>579</v>
      </c>
      <c r="B583" s="10" t="str">
        <f>IF($A583="", "", INDEX(Data!A:A,MATCH($A583,Data!$X:$X,1)))</f>
        <v>Siano (2014)</v>
      </c>
      <c r="C583" s="11" t="str">
        <f>IF($A583="", "", INDEX(Data!B:B,MATCH($A583,Data!$X:$X,1)))</f>
        <v>Demand response and smart grids-A survey</v>
      </c>
      <c r="D583" s="10">
        <f>IF($A583="", "", INDEX(Data!C:C,MATCH($A583,Data!$X:$X,1)))</f>
        <v>2014</v>
      </c>
      <c r="E583" s="11" t="str">
        <f>IF($A583="","",IF(INDEX(Data!D:D,MATCH($A583,Data!$X:$X,1))="","",INDEX(Data!D:D,MATCH($A583,Data!$X:$X,1))))</f>
        <v>The smart grid is conceived of as an electric grid that can deliver electricity in a controlled, smart way from points of generation to active consumers. Demand response (DR), by promoting the interaction and responsiveness of the customers, may offer a broad range of potential benefits on system operation and expansion and on market efficiency. Moreover, by improving the reliability of the power system and, in the long term, lowering peak demand, DR reduces overall plant and capital cost investments and postpones the need for network upgrades. In this paper a survey of DR potentials and benefits in smart grids is presented. Innovative enabling technologies and systems, such as smart meters, energy controllers, communication systems, decisive to facilitate the coordination of efficiency and DR in a smart grid, are described and discussed with reference to real industrial case studies and research projects. [All rights reserved Elsevier].</v>
      </c>
      <c r="F583" s="11" t="str">
        <f>IF($A583="","",IF(INDEX(Data!E:E,MATCH($A583,Data!$X:$X,1))="","",INDEX(Data!E:E,MATCH($A583,Data!$X:$X,1))))</f>
        <v>http://dx.doi.org/10.1016/j.rser.2013.10.022</v>
      </c>
      <c r="G583" s="36" t="str">
        <f t="shared" si="19"/>
        <v>http://dx.doi.org/10.1016/j.rser.2013.10.022</v>
      </c>
    </row>
    <row r="584" spans="1:7" ht="15.5" customHeight="1" x14ac:dyDescent="0.35">
      <c r="A584" s="9">
        <f t="shared" si="18"/>
        <v>580</v>
      </c>
      <c r="B584" s="10" t="str">
        <f>IF($A584="", "", INDEX(Data!A:A,MATCH($A584,Data!$X:$X,1)))</f>
        <v>Sidebotham (2015)</v>
      </c>
      <c r="C584" s="11" t="str">
        <f>IF($A584="", "", INDEX(Data!B:B,MATCH($A584,Data!$X:$X,1)))</f>
        <v>Customer-Led Network Revolution. Project Closedown Report</v>
      </c>
      <c r="D584" s="10">
        <f>IF($A584="", "", INDEX(Data!C:C,MATCH($A584,Data!$X:$X,1)))</f>
        <v>2015</v>
      </c>
      <c r="E584" s="11" t="str">
        <f>IF($A584="","",IF(INDEX(Data!D:D,MATCH($A584,Data!$X:$X,1))="","",INDEX(Data!D:D,MATCH($A584,Data!$X:$X,1))))</f>
        <v>EXECUTIVE SUMMARY The Customer-Led Network Revolution (CLNR) has successfully delivered an ambitious programme of work over a four-year period. Although principally funded by the Low Carbon Networks fund for the benefit of electricity distribution network customers, it has produced learning that offers important insights to policy makers and the broader energy industry as we seek to address the challenges caused by the decarbonisation of society in the period to 2050. A significant investment of £31m has been made in trialling a range of customer and network flexibility techniques to deliver increased network capacity at least cost to customers. This has resulted in a rich body of knowledge completed at end December 2014 with net benefits estimated in the range £5bn to £26bn in the period 2020 to 2050 (range dependent on different DECC low carbon technology take-up scenarios). However, the learning and benefit does not stop there. The insights generated on CLNR will act as a springboard for Northern Powergrid, its partners and other parties to ensure that the development of smarter grids continues to make effective progress. THE PROJECT HAS DELIVERED IMPRESSIVELY – WITH REAL CUSTOMERS ON REAL NETWORKS CLNR was a major smart grid demonstration project which brought together the key stakeholders in the electricity system (customers, energy suppliers and distributors) developing innovative technologies and commercial arrangements. In addition to the integration of people, processes and technology, this is one of the most significant trials undertaken in GB of customer electricity practices and attitudes (particularly domestic and small and medium enterprises). The following provide an overview of the scope, scale and achievements of the CLNR project: The CLNR customer trials involved ca. 11,000 domestic, 2,000 SME, industrial &amp; commercial (I&amp;C) and distributed generation customers • Domestic participants included ca. 650 on time of use (ToU) tariffs, 380 with heat pumps, 470 with solar photovoltaic (PV) panels and 160 electric vehicle (EV) users. • 16 I&amp;C customers provided a total of 17MW of demand side response (DSR) in trials for large scale fast reserve. • A wealth of customer insight and analysis undertaken by Durham University from ca. 1,250 surveys and ca. 250 face-to-face interviews completed with more than 130 customers. • We have published customer load and generation profiles based on data we collected with profiles for various subgroups such as customers with solar PV, heat pumps or on ToU tariffs. CLNR has been one of the most extensive network technology integration trials undertaken • The active network management (ANM) system deployed for CLNR is one of the most sophisticated wide area control schemes in operation in Europe - using real-time monitoring inputs, plus state estimation and optimisation rather than relying on pre-programmed rules. • We installed and commissioned a range of novel network technologies and undertook ca. 200 trials of the electrical energy storage (EES), enhanced automatic voltage control (EAVC), real-time thermal rating (RTTR) and demand side response (DSR) interventions deploying the interventions singly and in combinations under the control of the ANM system. • Over 100 operational and control staff were trained to support the safe and reliable operation of the network equipment in the four trial zones. EA Technology Limited and the University of Durham, 2015 • Newcastle University created advanced modelling techniques that predicted and validated the physical trials and facilitated the scaling up of the learning for GB-wide application. CLNR has delivered significant learning and leaves a comprehensive legacy • We published our network trial data demonstrating the performance of the various network technologies trialled, making this available to other DNOs and researchers. • The costs and benefits for the solutions trialled have been presented in templates for the Transform® model - enabling all DNOs to understand the benefits by using this industry standard forecasting tool for the integration of low-carbon technologies. • Recommendations were made to update UK electricity industry technical network planning standards. • The partnership with energy supplier (British Gas) delivered important insights into potential future commercial arrangements and learning on the practicalities of delivering end solutions that are compatible with customers’ needs. • We developed practical DNO ‘how to’ guidance including the prototype NPADDS (Network Planning and Design Decision Support) tool, policy and technical recommendations, and application guides for equipment, training materials and lessons learnt reports. Key project learning was shared at over 50 external industry forums and conferences including the Smart Grid Forum, the Energy and Climate Change Select Committee, international conferences and in peer-reviewed papers for the IEEE Transactions on Power Systems and Applied Energy journals. • We communicated with our stakeholders through press and social media channels and via a monthly e-news bulletin sent to our 900+ opt-in mailing list subscribers.</v>
      </c>
      <c r="F584" s="11" t="str">
        <f>IF($A584="","",IF(INDEX(Data!E:E,MATCH($A584,Data!$X:$X,1))="","",INDEX(Data!E:E,MATCH($A584,Data!$X:$X,1))))</f>
        <v/>
      </c>
      <c r="G584" s="36" t="str">
        <f t="shared" si="19"/>
        <v/>
      </c>
    </row>
    <row r="585" spans="1:7" ht="15.5" customHeight="1" x14ac:dyDescent="0.35">
      <c r="A585" s="9">
        <f t="shared" si="18"/>
        <v>581</v>
      </c>
      <c r="B585" s="10" t="str">
        <f>IF($A585="", "", INDEX(Data!A:A,MATCH($A585,Data!$X:$X,1)))</f>
        <v>Silvast (2018)</v>
      </c>
      <c r="C585" s="11" t="str">
        <f>IF($A585="", "", INDEX(Data!B:B,MATCH($A585,Data!$X:$X,1)))</f>
        <v>Who `Uses' Smart Grids? The Evolving Nature of User Representations in Layered Infrastructures</v>
      </c>
      <c r="D585" s="10">
        <f>IF($A585="", "", INDEX(Data!C:C,MATCH($A585,Data!$X:$X,1)))</f>
        <v>2018</v>
      </c>
      <c r="E585" s="11" t="str">
        <f>IF($A585="","",IF(INDEX(Data!D:D,MATCH($A585,Data!$X:$X,1))="","",INDEX(Data!D:D,MATCH($A585,Data!$X:$X,1))))</f>
        <v>This article addresses the anticipated use and users of smart energy technologies and the contribution of these technologies to energy sustainability. It focuses on smart grids and smart energy meters. Qualitative accounts given by European technology developers and experts reveal how they understand the final use and social impacts of these technologies. The article analyzes these accounts and compares the UK's smart meter rollout with experiences from other European countries, especially Finland, to provide insights into the later adoption stages of smart energy and how its impacts have evolved. The analysis highlights significant differences in the likely intensity and manner of user engagement with smart grids and meters: depending first on whether we are considering existing technologies or smart technologies that are expected to mature sometime in the next decade, and second on whether the `user' is the user of smart meters or the user of an entire layer of new energy services and applications. By deploying the strategic approach developed in the article, smart grid developers and experts can give more explicit attention to recognizing the descriptions of `users' in smart-grid projects and to the feasibility of these expectations of `use' in comparison to the possibilities and limits of energy services and applications in different country contexts. The examination of user representations can also point out the need for further technology and service development if some of the envisioned user profiles and user actions appear unrealistic for presently available technologies.</v>
      </c>
      <c r="F585" s="11" t="str">
        <f>IF($A585="","",IF(INDEX(Data!E:E,MATCH($A585,Data!$X:$X,1))="","",INDEX(Data!E:E,MATCH($A585,Data!$X:$X,1))))</f>
        <v>http://www.mdpi.com/2071-1050/10/10/3738 http://dx.doi.org/10.3390/su10103738</v>
      </c>
      <c r="G585" s="36" t="str">
        <f t="shared" si="19"/>
        <v>http://www.mdpi.com/2071-1050/10/10/3738 http://dx.doi.org/10.3390/su10103738</v>
      </c>
    </row>
    <row r="586" spans="1:7" ht="15.5" customHeight="1" x14ac:dyDescent="0.35">
      <c r="A586" s="9">
        <f t="shared" si="18"/>
        <v>582</v>
      </c>
      <c r="B586" s="10" t="str">
        <f>IF($A586="", "", INDEX(Data!A:A,MATCH($A586,Data!$X:$X,1)))</f>
        <v>Simeoni (2018)</v>
      </c>
      <c r="C586" s="11" t="str">
        <f>IF($A586="", "", INDEX(Data!B:B,MATCH($A586,Data!$X:$X,1)))</f>
        <v>Planning and design of sustainable smart multi energy systems. The case of a food industrial district in Italy</v>
      </c>
      <c r="D586" s="10">
        <f>IF($A586="", "", INDEX(Data!C:C,MATCH($A586,Data!$X:$X,1)))</f>
        <v>2018</v>
      </c>
      <c r="E586" s="11" t="str">
        <f>IF($A586="","",IF(INDEX(Data!D:D,MATCH($A586,Data!$X:$X,1))="","",INDEX(Data!D:D,MATCH($A586,Data!$X:$X,1))))</f>
        <v>To maximize the environmental performance of the energy systems, a paradigm change towards the concept of smart multi energy systems is needed. Optimal planning, design and operation of such energy systems, which efficiently integrate different energy sources, vectors and needs, is intrinsically a multi-objective problem in terms of sustainability. In this study, a decision support system based on performance indicators and Pareto multi-objective optimization is developed. System design combines renewable energy sources and combined cooling heat and power serving a cluster of firms through district energy distribution networks. Results show that the model enables the analysis of the trade-off between the different objective functions, allowing to identify the optimal energy systems layout through the selection of the proper size of the generation units. It also provides design directions such as the thermal energy storage capacity. The case study evidences that the smart energy systems concept can really represent a main opportunity to industrial districts both from the sustainability and the competitiveness perspective. Research also suggests that some financial incentives should be studied so that the solution providing the largest energy saving and carbon dioxide emission reduction could improve its economic attractiveness. [All rights reserved Elsevier].</v>
      </c>
      <c r="F586" s="11" t="str">
        <f>IF($A586="","",IF(INDEX(Data!E:E,MATCH($A586,Data!$X:$X,1))="","",INDEX(Data!E:E,MATCH($A586,Data!$X:$X,1))))</f>
        <v>http://dx.doi.org/10.1016/j.energy.2018.08.125</v>
      </c>
      <c r="G586" s="36" t="str">
        <f t="shared" si="19"/>
        <v>http://dx.doi.org/10.1016/j.energy.2018.08.125</v>
      </c>
    </row>
    <row r="587" spans="1:7" ht="15.5" customHeight="1" x14ac:dyDescent="0.35">
      <c r="A587" s="9">
        <f t="shared" si="18"/>
        <v>583</v>
      </c>
      <c r="B587" s="10" t="str">
        <f>IF($A587="", "", INDEX(Data!A:A,MATCH($A587,Data!$X:$X,1)))</f>
        <v>Simmhan (2013)</v>
      </c>
      <c r="C587" s="11" t="str">
        <f>IF($A587="", "", INDEX(Data!B:B,MATCH($A587,Data!$X:$X,1)))</f>
        <v>Cloud-based software platform for big data analytics in smart grids</v>
      </c>
      <c r="D587" s="10">
        <f>IF($A587="", "", INDEX(Data!C:C,MATCH($A587,Data!$X:$X,1)))</f>
        <v>2013</v>
      </c>
      <c r="E587" s="11" t="str">
        <f>IF($A587="","",IF(INDEX(Data!D:D,MATCH($A587,Data!$X:$X,1))="","",INDEX(Data!D:D,MATCH($A587,Data!$X:$X,1))))</f>
        <v>This article focuses on a scalable software platform for the Smart Grid cyber-physical system using cloud technologies. Dynamic Demand Response (D2R) is a challenge-application to perform intelligent demand-side management and relieve peak load in Smart Power Grids. The platform offers an adaptive information integration pipeline for ingesting dynamic data; a secure repository for researchers to share knowledge; scalable machine-learning models trained over massive datasets for agile demand forecasting; and a portal for visualizing consumption patterns, and validated at the University of Southern California's campus microgrid. The article examines the role of clouds and their tradeoffs for use in the Smart Grid Cyber-Physical Sagileystem.</v>
      </c>
      <c r="F587" s="11" t="str">
        <f>IF($A587="","",IF(INDEX(Data!E:E,MATCH($A587,Data!$X:$X,1))="","",INDEX(Data!E:E,MATCH($A587,Data!$X:$X,1))))</f>
        <v>http://dx.doi.org/10.1109/MCSE.2013.39</v>
      </c>
      <c r="G587" s="36" t="str">
        <f t="shared" si="19"/>
        <v>http://dx.doi.org/10.1109/MCSE.2013.39</v>
      </c>
    </row>
    <row r="588" spans="1:7" ht="15.5" customHeight="1" x14ac:dyDescent="0.35">
      <c r="A588" s="9">
        <f t="shared" si="18"/>
        <v>584</v>
      </c>
      <c r="B588" s="10" t="str">
        <f>IF($A588="", "", INDEX(Data!A:A,MATCH($A588,Data!$X:$X,1)))</f>
        <v>Simon (2017)</v>
      </c>
      <c r="C588" s="11" t="str">
        <f>IF($A588="", "", INDEX(Data!B:B,MATCH($A588,Data!$X:$X,1)))</f>
        <v>The core enabling technologies of big data analytics and context-aware computing for smart sustainable cities: a review and synthesis</v>
      </c>
      <c r="D588" s="10">
        <f>IF($A588="", "", INDEX(Data!C:C,MATCH($A588,Data!$X:$X,1)))</f>
        <v>2017</v>
      </c>
      <c r="E588" s="11" t="str">
        <f>IF($A588="","",IF(INDEX(Data!D:D,MATCH($A588,Data!$X:$X,1))="","",INDEX(Data!D:D,MATCH($A588,Data!$X:$X,1))))</f>
        <v>Data sensing, information processing, and networking technologies are being fast embedded into the very fabric of the contemporary city to enable the use of innovative solutions to overcome the challenges of sustainability and urbanization. This has been boosted by the new digital transition in ICT. Driving such transition predominantly are big data analytics and context-aware computing and their increasing amalgamation within a number of urban domains, especially as their functionality involve more or less the same core enabling technologies, namely sensing devices, cloud computing infrastructures, data processing platforms, middleware architectures, and wireless networks. Topical studies tend to only pass reference to such technologies or to largely focus on one particular technology as part of big data and context-aware ecosystems in the realm of smart cities. Moreover, empirical research on the topic, with some exceptions, is generally limited to case studies without the use of any common conceptual frameworks. In addition, relatively little attention has been given to the integration of big data analytics and context-aware computing as advanced forms of ICT in the context of smart sustainable cities. This endeavor is a first attempt to address these two major strands of ICT of the new wave of computing in relation to the informational landscape of smart sustainable cities. Therefore, the purpose of this study is to review and synthesize the relevant literature with the objective of identifying and distilling the core enabling technologies of big data analytics and context-aware computing as ecosystems in relevance to smart sustainable cities, as well as to illustrate the key computational and analytical techniques and processes associated with the functioning of such ecosystems. In doing so, we develop, elucidate, and evaluate the most relevant frameworks pertaining to big data analytics and context-aware computing in the context of smart sustainable cities, bringing together research directed at a more conceptual, analytical, and overarching level to stimulate new ways of investigating their role in advancing urban sustainability. In terms of originality, a review and synthesis of the technical literature has not been undertaken to date in the urban literature, and in doing so, we provide a basis for urban researchers to draw on a set of conceptual frameworks in future research. The proposed frameworks, which can be replicated and tested in empirical research, will add additional depth and rigor to studies in the field. In addition to reviewing the important works, we highlight important applications as well as challenges and open issues. We argue that big data analytics and context-aware computing are prerequisite technologies for the functioning of smart sustainable cities of the future, as their effects reinforce one another as to their efforts for bringing a whole new dimension to the operating and organizing processes of urban life in terms of employing a wide variety of big data and context-aware applications for advancing sustainability.</v>
      </c>
      <c r="F588" s="11" t="str">
        <f>IF($A588="","",IF(INDEX(Data!E:E,MATCH($A588,Data!$X:$X,1))="","",INDEX(Data!E:E,MATCH($A588,Data!$X:$X,1))))</f>
        <v>sustainability</v>
      </c>
      <c r="G588" s="36" t="str">
        <f t="shared" si="19"/>
        <v>sustainability</v>
      </c>
    </row>
    <row r="589" spans="1:7" ht="15.5" customHeight="1" x14ac:dyDescent="0.35">
      <c r="A589" s="9">
        <f t="shared" si="18"/>
        <v>585</v>
      </c>
      <c r="B589" s="10" t="str">
        <f>IF($A589="", "", INDEX(Data!A:A,MATCH($A589,Data!$X:$X,1)))</f>
        <v>Simonov (2013)</v>
      </c>
      <c r="C589" s="11" t="str">
        <f>IF($A589="", "", INDEX(Data!B:B,MATCH($A589,Data!$X:$X,1)))</f>
        <v>Event-driven communication in smart grid</v>
      </c>
      <c r="D589" s="10">
        <f>IF($A589="", "", INDEX(Data!C:C,MATCH($A589,Data!$X:$X,1)))</f>
        <v>2013</v>
      </c>
      <c r="E589" s="11" t="str">
        <f>IF($A589="","",IF(INDEX(Data!D:D,MATCH($A589,Data!$X:$X,1))="","",INDEX(Data!D:D,MATCH($A589,Data!$X:$X,1))))</f>
        <v>The event-driven electricity metering method makes visible both processes and their components. It enables the detection and better understanding of processes that vary energy flows. The newly obtained process knowledge is shared grid-wide using communication channels. The changes in energy exchanges (processes) originate new information flows in smart grid. We use internal metering data to obtain meta-information needed to reduce said data flows. The paper explains the use of an event-driven communication method in metering. 1997-2012 IEEE.</v>
      </c>
      <c r="F589" s="11" t="str">
        <f>IF($A589="","",IF(INDEX(Data!E:E,MATCH($A589,Data!$X:$X,1))="","",INDEX(Data!E:E,MATCH($A589,Data!$X:$X,1))))</f>
        <v>http://dx.doi.org/10.1109/LCOMM.2013.043013.122798</v>
      </c>
      <c r="G589" s="36" t="str">
        <f t="shared" si="19"/>
        <v>http://dx.doi.org/10.1109/LCOMM.2013.043013.122798</v>
      </c>
    </row>
    <row r="590" spans="1:7" ht="15.5" customHeight="1" x14ac:dyDescent="0.35">
      <c r="A590" s="9">
        <f t="shared" si="18"/>
        <v>586</v>
      </c>
      <c r="B590" s="10" t="str">
        <f>IF($A590="", "", INDEX(Data!A:A,MATCH($A590,Data!$X:$X,1)))</f>
        <v>Simpson (2017)</v>
      </c>
      <c r="C590" s="11" t="str">
        <f>IF($A590="", "", INDEX(Data!B:B,MATCH($A590,Data!$X:$X,1)))</f>
        <v>Network operators and the transition to decentralised electricity: An Australian socio-technical case study</v>
      </c>
      <c r="D590" s="10">
        <f>IF($A590="", "", INDEX(Data!C:C,MATCH($A590,Data!$X:$X,1)))</f>
        <v>2017</v>
      </c>
      <c r="E590" s="11" t="str">
        <f>IF($A590="","",IF(INDEX(Data!D:D,MATCH($A590,Data!$X:$X,1))="","",INDEX(Data!D:D,MATCH($A590,Data!$X:$X,1))))</f>
        <v>A socio-technical transitions theory approach is used to consider the extent to which network operators in Western Australia are perceived as facilitating, or blocking, a transition towards a distributed generation-based network. A total of 48 semi-structured, in-depth interviews with community, industry and government representatives were performed in 2015. This research finds that network operators are perceived as pushing back on distributed generation by increasing the complexity, cost and unreliability of connection applications, by restricting further connection of distributed generation to the network, and by requiring consumers to invest in technology for grid protection. Interview respondents suggest network operators do this because: distributed generation creates technical issues at the distribution-scale of the network; distributed generation can reduce financial revenue for the network operator; as a response to a lack of strategic direction on how network operators should respond to distributed generation; and due to a risk averse engineering culture that rejects the unknown. Government intervention may be required to direct network operators to address technical implications of increased distributed generation and redevelop tariff models to allow fair cost recovery of network assets. However, government intervention may lead to adverse outcomes, including in relation to the cost-recovery of state-owned assets. 2017 Elsevier Ltd</v>
      </c>
      <c r="F590" s="11" t="str">
        <f>IF($A590="","",IF(INDEX(Data!E:E,MATCH($A590,Data!$X:$X,1))="","",INDEX(Data!E:E,MATCH($A590,Data!$X:$X,1))))</f>
        <v>http://dx.doi.org/10.1016/j.enpol.2017.08.042</v>
      </c>
      <c r="G590" s="36" t="str">
        <f t="shared" si="19"/>
        <v>http://dx.doi.org/10.1016/j.enpol.2017.08.042</v>
      </c>
    </row>
    <row r="591" spans="1:7" ht="15.5" customHeight="1" x14ac:dyDescent="0.35">
      <c r="A591" s="9">
        <f t="shared" si="18"/>
        <v>587</v>
      </c>
      <c r="B591" s="10" t="str">
        <f>IF($A591="", "", INDEX(Data!A:A,MATCH($A591,Data!$X:$X,1)))</f>
        <v>Skjolsvold (2017)</v>
      </c>
      <c r="C591" s="11" t="str">
        <f>IF($A591="", "", INDEX(Data!B:B,MATCH($A591,Data!$X:$X,1)))</f>
        <v>Users, design and the role of feedback technologies in the Norwegian energy transition: an empirical study and some radical challenges</v>
      </c>
      <c r="D591" s="10">
        <f>IF($A591="", "", INDEX(Data!C:C,MATCH($A591,Data!$X:$X,1)))</f>
        <v>2017</v>
      </c>
      <c r="E591" s="11" t="str">
        <f>IF($A591="","",IF(INDEX(Data!D:D,MATCH($A591,Data!$X:$X,1))="","",INDEX(Data!D:D,MATCH($A591,Data!$X:$X,1))))</f>
        <v>In this paper we explore the interaction between new smart energy feedback technologies and households. Based on in-depth qualitative video interviews with participants in two smart grid demonstration projects, the paper analyses how smart technology become integrated in the day-to-day activities of these households - how they interpreted and understood the technology, and how the technology became interwoven in processes of social learning. We have identified four kinds of relational re-arrangements that the feedback caters for: knowledge re-arrangements, material re-arrangements, social re-arrangements and routine re-arrangements. The re-arrangements illustrate how the technologies' affordances open up for certain kinds transformative action, while sealing off options for others. The exercise points to some radical design challenges, and we suggest seeing both technology design and electricity use as situated practice in need of infrastructural support. [All rights reserved Elsevier].</v>
      </c>
      <c r="F591" s="11" t="str">
        <f>IF($A591="","",IF(INDEX(Data!E:E,MATCH($A591,Data!$X:$X,1))="","",INDEX(Data!E:E,MATCH($A591,Data!$X:$X,1))))</f>
        <v>http://dx.doi.org/10.1016/j.erss.2016.11.005</v>
      </c>
      <c r="G591" s="36" t="str">
        <f t="shared" si="19"/>
        <v>http://dx.doi.org/10.1016/j.erss.2016.11.005</v>
      </c>
    </row>
    <row r="592" spans="1:7" ht="15.5" customHeight="1" x14ac:dyDescent="0.35">
      <c r="A592" s="9">
        <f t="shared" si="18"/>
        <v>588</v>
      </c>
      <c r="B592" s="10" t="str">
        <f>IF($A592="", "", INDEX(Data!A:A,MATCH($A592,Data!$X:$X,1)))</f>
        <v>Smale (2019)</v>
      </c>
      <c r="C592" s="11" t="str">
        <f>IF($A592="", "", INDEX(Data!B:B,MATCH($A592,Data!$X:$X,1)))</f>
        <v>Householders co-managing energy systems: space for collaboration?</v>
      </c>
      <c r="D592" s="10">
        <f>IF($A592="", "", INDEX(Data!C:C,MATCH($A592,Data!$X:$X,1)))</f>
        <v>2019</v>
      </c>
      <c r="E592" s="11" t="str">
        <f>IF($A592="","",IF(INDEX(Data!D:D,MATCH($A592,Data!$X:$X,1))="","",INDEX(Data!D:D,MATCH($A592,Data!$X:$X,1))))</f>
        <v>The potential role of households as co-managers of energy in smart grids is widely discussed in the social science literature. Much remains uncertain about the social relations and practices emerging around novel smart grid technologies and their contribution to sustainability. Drawing on 14 show-and-tell home tours with householders in a smart grid trial, an analysis is presented of how home energy management (HEM) is performed in everyday life. The focus is on three technologies: monitoring technologies, smart heat pumps and home batteries. How and why householders do (not) engage with energy management during the pilot project is described. When householders participate in HEM practices, they gain energy management understandings and an awareness of smart grid objectives. Since HEM practices are shared between householders and actors from the energy provision system, they display particular ways of distributing responsibilities, power and agency over technologies, experts and householders. The time and space granted to these three smart grid technologies are shown to depend on the trust relationships between householders and the more or less absent providers of technologies and services. These insights emphasize the need to develop smart grid solutions reflexively with respect to the different spaces and practices in households in which they operate. 2018, 2018 The Author(s). Published by Informa UK Limited, trading as Taylor &amp; Francis Group.</v>
      </c>
      <c r="F592" s="11" t="str">
        <f>IF($A592="","",IF(INDEX(Data!E:E,MATCH($A592,Data!$X:$X,1))="","",INDEX(Data!E:E,MATCH($A592,Data!$X:$X,1))))</f>
        <v>http://dx.doi.org/10.1080/09613218.2019.1540548</v>
      </c>
      <c r="G592" s="36" t="str">
        <f t="shared" si="19"/>
        <v>http://dx.doi.org/10.1080/09613218.2019.1540548</v>
      </c>
    </row>
    <row r="593" spans="1:7" ht="15.5" customHeight="1" x14ac:dyDescent="0.35">
      <c r="A593" s="9">
        <f t="shared" si="18"/>
        <v>589</v>
      </c>
      <c r="B593" s="10" t="str">
        <f>IF($A593="", "", INDEX(Data!A:A,MATCH($A593,Data!$X:$X,1)))</f>
        <v>Smruti (2018)</v>
      </c>
      <c r="C593" s="11" t="str">
        <f>IF($A593="", "", INDEX(Data!B:B,MATCH($A593,Data!$X:$X,1)))</f>
        <v>Energy efficient scheduling in IoT networks</v>
      </c>
      <c r="D593" s="10">
        <f>IF($A593="", "", INDEX(Data!C:C,MATCH($A593,Data!$X:$X,1)))</f>
        <v>2018</v>
      </c>
      <c r="E593" s="11" t="str">
        <f>IF($A593="","",IF(INDEX(Data!D:D,MATCH($A593,Data!$X:$X,1))="","",INDEX(Data!D:D,MATCH($A593,Data!$X:$X,1))))</f>
        <v/>
      </c>
      <c r="F593" s="11" t="str">
        <f>IF($A593="","",IF(INDEX(Data!E:E,MATCH($A593,Data!$X:$X,1))="","",INDEX(Data!E:E,MATCH($A593,Data!$X:$X,1))))</f>
        <v/>
      </c>
      <c r="G593" s="36" t="str">
        <f t="shared" si="19"/>
        <v/>
      </c>
    </row>
    <row r="594" spans="1:7" ht="15.5" customHeight="1" x14ac:dyDescent="0.35">
      <c r="A594" s="9">
        <f t="shared" si="18"/>
        <v>590</v>
      </c>
      <c r="B594" s="10" t="str">
        <f>IF($A594="", "", INDEX(Data!A:A,MATCH($A594,Data!$X:$X,1)))</f>
        <v>Soares (2017)</v>
      </c>
      <c r="C594" s="11" t="str">
        <f>IF($A594="", "", INDEX(Data!B:B,MATCH($A594,Data!$X:$X,1)))</f>
        <v>A review on current advances in the energy and environmental performance of buildings towards a more sustainable built environment</v>
      </c>
      <c r="D594" s="10">
        <f>IF($A594="", "", INDEX(Data!C:C,MATCH($A594,Data!$X:$X,1)))</f>
        <v>2017</v>
      </c>
      <c r="E594" s="11" t="str">
        <f>IF($A594="","",IF(INDEX(Data!D:D,MATCH($A594,Data!$X:$X,1))="","",INDEX(Data!D:D,MATCH($A594,Data!$X:$X,1))))</f>
        <v>Nowadays, debates addressing climate change, fossil fuels depletion and energy security highlight the need for a more sustainable built environment in order to reduce energy consumption and emission trends in the buildings sector. Meeting these targets is a challenge that calls for innovative research to improve the use of renewable energy sources, new technologies, and holistic tools and methodologies. Such research should integrate the dynamics and main drivers of energy supply and demand in buildings to support new policies, plans and actions towards lowering the built environment burdens. This paper brings together ten research topics concerning the energy and environmental performance of buildings, which can support a shift towards a more sustainable built environment. Background information and state of the art literature on the covered research topics is briefly summarized, gaps are identified and guidelines for future research are provided. The selected topics cover different stages along the lifetime of buildings (from design and operation, to retrofitting and end-of-life), different scale approaches (from building elements/components, to the building, district and urban scales), and different methods to assess the energy and environmental performance of buildings (life-cycle assessment, generative design methods and retrofitting tools). Other topics are discussed such as: nearly zero-energy buildings, the control of domestic energy resources in smart grid scenarios, the need to include end-users' behaviors in the dynamics of energy demand, the advantages of improving thermal storage by using phase change materials, the importance of reducing heating and cooling energy demand (maintaining indoor thermal comfort), and the optimization of heating and cooling fluids, and their system control. [All rights reserved Elsevier].</v>
      </c>
      <c r="F594" s="11" t="str">
        <f>IF($A594="","",IF(INDEX(Data!E:E,MATCH($A594,Data!$X:$X,1))="","",INDEX(Data!E:E,MATCH($A594,Data!$X:$X,1))))</f>
        <v>http://dx.doi.org/10.1016/j.rser.2017.04.027</v>
      </c>
      <c r="G594" s="36" t="str">
        <f t="shared" si="19"/>
        <v>http://dx.doi.org/10.1016/j.rser.2017.04.027</v>
      </c>
    </row>
    <row r="595" spans="1:7" ht="15.5" customHeight="1" x14ac:dyDescent="0.35">
      <c r="A595" s="9">
        <f t="shared" si="18"/>
        <v>591</v>
      </c>
      <c r="B595" s="10" t="str">
        <f>IF($A595="", "", INDEX(Data!A:A,MATCH($A595,Data!$X:$X,1)))</f>
        <v>Sohaib (2016)</v>
      </c>
      <c r="C595" s="11" t="str">
        <f>IF($A595="", "", INDEX(Data!B:B,MATCH($A595,Data!$X:$X,1)))</f>
        <v>A low cost smart energy monitoring and control system for smart buildings</v>
      </c>
      <c r="D595" s="10">
        <f>IF($A595="", "", INDEX(Data!C:C,MATCH($A595,Data!$X:$X,1)))</f>
        <v>2016</v>
      </c>
      <c r="E595" s="11" t="str">
        <f>IF($A595="","",IF(INDEX(Data!D:D,MATCH($A595,Data!$X:$X,1))="","",INDEX(Data!D:D,MATCH($A595,Data!$X:$X,1))))</f>
        <v>With the global energy demand to rise significantly in future, the onus is to reduce energy wastage by employing real-time energy-consumption monitoring and control. In this work, an energy consumption measuring plug is designed and developed which monitors and controls energy usage of appliances in real-time. The design itself is based on low-cost, commercially available hardware such as ADE7753 energy meter IC, ATmega8 microcontroller, current sensor, etc. The monitoring system developed has shown low average error rate of 0.66 % in power measurement when compared to commercially deployed energy meters, hence proving its accuracy. The analysis of individual feedback on energy usage based on these smart monitors is being carried out as part of a five weeks field trial. In these five weeks of trial, the proposed system has led to about 12% reduction in average power consumption when compared with legacy systems that do not involve smart monitoring systems. © 2016, Institution of Engineering and Technology. All rights reserved.</v>
      </c>
      <c r="F595" s="11" t="str">
        <f>IF($A595="","",IF(INDEX(Data!E:E,MATCH($A595,Data!$X:$X,1))="","",INDEX(Data!E:E,MATCH($A595,Data!$X:$X,1))))</f>
        <v>https://www.scopus.com/inward/record.uri?eid=2-s2.0-85008943074&amp;doi=10.1049%2fcp.2016.0598&amp;partnerID=40&amp;md5=2d6079c4fcec1c60c54ec989b2aa20ae</v>
      </c>
      <c r="G595" s="36" t="str">
        <f t="shared" si="19"/>
        <v>https://www.scopus.com/inward/record.uri?eid=2-s2.0-85008943074&amp;doi=10.1049%2fcp.2016.0598&amp;partnerID=40&amp;md5=2d6079c4fcec1c60c54ec989b2aa20ae</v>
      </c>
    </row>
    <row r="596" spans="1:7" ht="15.5" customHeight="1" x14ac:dyDescent="0.35">
      <c r="A596" s="9">
        <f t="shared" si="18"/>
        <v>592</v>
      </c>
      <c r="B596" s="10" t="str">
        <f>IF($A596="", "", INDEX(Data!A:A,MATCH($A596,Data!$X:$X,1)))</f>
        <v>Song (2016)</v>
      </c>
      <c r="C596" s="11" t="str">
        <f>IF($A596="", "", INDEX(Data!B:B,MATCH($A596,Data!$X:$X,1)))</f>
        <v>A Review on Development Practice of Smart Grid Technology in China</v>
      </c>
      <c r="D596" s="10">
        <f>IF($A596="", "", INDEX(Data!C:C,MATCH($A596,Data!$X:$X,1)))</f>
        <v>2016</v>
      </c>
      <c r="E596" s="11" t="str">
        <f>IF($A596="","",IF(INDEX(Data!D:D,MATCH($A596,Data!$X:$X,1))="","",INDEX(Data!D:D,MATCH($A596,Data!$X:$X,1))))</f>
        <v>Smart grid has become an inexorable trend of energy and economy development worldwide. Since the development of smart grid was put forward in China in 2009, we have obtained abundant research results and practical experiences as well as extensive attention from international community in this field. This paper reviews the key technologies and demonstration projects on new energy connection forecast, energy storage, smart substation, disaster prevention and reduction for power transmission lines, flexible DC transmission, distribution automation, distributed generation access into micro grid, smart power consumption, the comprehensive demonstration of power distribution and utilization, smart power dispatching and control system, communication network and information platform in China, systematically, on the basis of 5 fields, i.e., renewable energy integration, smart power transmission and transformation, smart power distribution and consumption, smart power dispatching and control system and information and communication platform. Meanwhile, it also analyzes and compares the developmental level of similar technologies abroad, and provides an outlook on the future development trends of various technologies.</v>
      </c>
      <c r="F596" s="11" t="str">
        <f>IF($A596="","",IF(INDEX(Data!E:E,MATCH($A596,Data!$X:$X,1))="","",INDEX(Data!E:E,MATCH($A596,Data!$X:$X,1))))</f>
        <v>http://dx.doi.org/10.3969/j.issn.1000-7229.2016.07.001</v>
      </c>
      <c r="G596" s="36" t="str">
        <f t="shared" si="19"/>
        <v>http://dx.doi.org/10.3969/j.issn.1000-7229.2016.07.001</v>
      </c>
    </row>
    <row r="597" spans="1:7" ht="15.5" customHeight="1" x14ac:dyDescent="0.35">
      <c r="A597" s="9">
        <f t="shared" si="18"/>
        <v>593</v>
      </c>
      <c r="B597" s="10" t="str">
        <f>IF($A597="", "", INDEX(Data!A:A,MATCH($A597,Data!$X:$X,1)))</f>
        <v>Song (2017)</v>
      </c>
      <c r="C597" s="11" t="str">
        <f>IF($A597="", "", INDEX(Data!B:B,MATCH($A597,Data!$X:$X,1)))</f>
        <v>Web of Cell Architecture-New Perspective for Future Smart Grids</v>
      </c>
      <c r="D597" s="10">
        <f>IF($A597="", "", INDEX(Data!C:C,MATCH($A597,Data!$X:$X,1)))</f>
        <v>2017</v>
      </c>
      <c r="E597" s="11" t="str">
        <f>IF($A597="","",IF(INDEX(Data!D:D,MATCH($A597,Data!$X:$X,1))="","",INDEX(Data!D:D,MATCH($A597,Data!$X:$X,1))))</f>
        <v>To meet the pressing demand for massive distributed energy resources to join the grid, a brand new control architecture-Web of Cell architecture is introduced for power system in the context of smart grid. Its concept is explained and the features are summarized first. Then, after a comparison between the Web of Cell architecture and the centralized control architecture, between cell and microgrid, and also between cell and active distribution network, the advantages and feasibility of the Web of Cell architecture in future power system are fully reflected. Further analysis of voltage and frequency control structure and operating modes of the Web of Cell are carried out, and key technical issues pointed out. Finally, subsequent developments and research directions of the new architecture are prospected to provide advice and suggestions for future smart grid. 2017 Automation of Electric Power Systems Press.</v>
      </c>
      <c r="F597" s="11" t="str">
        <f>IF($A597="","",IF(INDEX(Data!E:E,MATCH($A597,Data!$X:$X,1))="","",INDEX(Data!E:E,MATCH($A597,Data!$X:$X,1))))</f>
        <v>http://dx.doi.org/10.7500/AEPS20160915002</v>
      </c>
      <c r="G597" s="36" t="str">
        <f t="shared" si="19"/>
        <v>http://dx.doi.org/10.7500/AEPS20160915002</v>
      </c>
    </row>
    <row r="598" spans="1:7" ht="15.5" customHeight="1" x14ac:dyDescent="0.35">
      <c r="A598" s="9">
        <f t="shared" si="18"/>
        <v>594</v>
      </c>
      <c r="B598" s="10" t="str">
        <f>IF($A598="", "", INDEX(Data!A:A,MATCH($A598,Data!$X:$X,1)))</f>
        <v>Sophie (2019)</v>
      </c>
      <c r="C598" s="11" t="str">
        <f>IF($A598="", "", INDEX(Data!B:B,MATCH($A598,Data!$X:$X,1)))</f>
        <v>The photovoltaic installation process and the behaviour of photovoltaic producers in insular contexts: the French island example (Corsica, Reunion Island, Guadeloupe)</v>
      </c>
      <c r="D598" s="10">
        <f>IF($A598="", "", INDEX(Data!C:C,MATCH($A598,Data!$X:$X,1)))</f>
        <v>2019</v>
      </c>
      <c r="E598" s="11" t="str">
        <f>IF($A598="","",IF(INDEX(Data!D:D,MATCH($A598,Data!$X:$X,1))="","",INDEX(Data!D:D,MATCH($A598,Data!$X:$X,1))))</f>
        <v>This article presents and discusses the results of a study of small photovoltaic (PV) producers in the context of energy production on non-interconnected French islands (Corsica, Guadeloupe, Reunion Island). We analyse the propensity of islanders to install photovoltaic panels and to change their energy-consumption habits, i.e. to reduce their use of energy or to allow the electricity grid to manage their batteries. This meant interviewing them about their willingness to shift from the role of consumer to that of “prosumer”. The analysis is part of the sociotechnical approach which suggests that decentralised production encourages people to change their attitudes towards energy when they produce it themselves. It is based on interviews (47) and on questionnaires (142) submitted to PV producers who sell their entire production (full sale) or their surplus after self-consumption to Electricité de France (EDF) and who own a storage battery. We find that the interviewees’ representations of the electricity grid and locally used energies were marked by the insular nature of their land. Due to the power cuts and the voltage variations that they endure on a daily basis, the interviewees are fully aware of their island’s limited production capacity. The producers we met aspire to a level of comfort that conflicts with their awareness of the limits of the local production system. Our findings indicate that the fact of becoming a PV electricity producer is a response to a common desire for energy autonomy (in relation to fossil fuels, power cuts or electricity bills). This reaching for autonomy is not the same as a desire to break away from the electricity grid. It provides the opportunity to redefine the role of PV producers in tomorrow’s electricity system. This observation calls for comparative studies in order to determine whether these results are tied to insular contexts or if they can be extended elsewhere.</v>
      </c>
      <c r="F598" s="11" t="str">
        <f>IF($A598="","",IF(INDEX(Data!E:E,MATCH($A598,Data!$X:$X,1))="","",INDEX(Data!E:E,MATCH($A598,Data!$X:$X,1))))</f>
        <v>https://search.proquest.com/docview/2055368409?accountid=14511 https://ucl-new-primo.hosted.exlibrisgroup.com/openurl/UCL/UCL_VU2?url_ver=Z39.88-2004&amp;rft_val_fmt=info:ofi/fmt:kev:mtx:journal&amp;genre=article&amp;sid=ProQ:ProQ%3Aabiglobal&amp;atitle=The+photovoltaic+installation+process+and+the+behaviour+of+photovoltaic+producers+in+insular+contexts%3A+the+French+island+example+%28Corsica%2C+Reunion+Island%2C+Guadeloupe%29&amp;title=Energy+Efficiency&amp;issn=1570646X&amp;date=2019-03-01&amp;volume=12&amp;issue=3&amp;spage=711&amp;au</v>
      </c>
      <c r="G598" s="36" t="e">
        <f t="shared" si="19"/>
        <v>#VALUE!</v>
      </c>
    </row>
    <row r="599" spans="1:7" ht="15.5" customHeight="1" x14ac:dyDescent="0.35">
      <c r="A599" s="9">
        <f t="shared" si="18"/>
        <v>595</v>
      </c>
      <c r="B599" s="10" t="str">
        <f>IF($A599="", "", INDEX(Data!A:A,MATCH($A599,Data!$X:$X,1)))</f>
        <v>Sornes (2017)</v>
      </c>
      <c r="C599" s="11" t="str">
        <f>IF($A599="", "", INDEX(Data!B:B,MATCH($A599,Data!$X:$X,1)))</f>
        <v>Analysis of the impact resolution has on load matching in the Norwegian context</v>
      </c>
      <c r="D599" s="10">
        <f>IF($A599="", "", INDEX(Data!C:C,MATCH($A599,Data!$X:$X,1)))</f>
        <v>2017</v>
      </c>
      <c r="E599" s="11" t="str">
        <f>IF($A599="","",IF(INDEX(Data!D:D,MATCH($A599,Data!$X:$X,1))="","",INDEX(Data!D:D,MATCH($A599,Data!$X:$X,1))))</f>
        <v>Generation of energy at building level has an increasing interest in Norway, as in rest of Europe. Load matching is the correlation between the buildings generation and load, which in most cases aims at optimization of the amount of self-consumption. When analysing generation in relation to load, it is of interest to study the choice of resolution and what impact this has on load match indicators. This study analyses the importance of choosing the right resolution, starting with hourly measurements, and going down towards one-minute resolution. Monitoring resolution has a significant impact on both the type of monitoring equipment and the data storage capacity needed. If the impact of lower resolution is small, less complex monitoring systems can be installed in projects that are not sensible to the uncertainty caused by the lack of minute-based data. Norwegian case studies with solar power production gives data to the analysis, studying a nursing home in Oslo called Okern Sykehjem. The nursing home has been a pilot building in the European Fp7 research project ZenN, Nearly Zero Energy Neighbourhood (2012-2017), which led to the installation of 130 kW solar power panels while going through a large renovation process. Generation and load have been monitored with high-resolution since 2015 and this gives useful insight into the effect of high-resolution data monitoring compared to hourly-resolution monitoring. Resulting graphs shows that by collecting data on a daily basis will give a wrong impression on self-consumption and self-generation by about 20% compared to hourly based data. The difference between minute based and hourly based resolution is relatively small (6%). [All rights reserved Elsevier].</v>
      </c>
      <c r="F599" s="11" t="str">
        <f>IF($A599="","",IF(INDEX(Data!E:E,MATCH($A599,Data!$X:$X,1))="","",INDEX(Data!E:E,MATCH($A599,Data!$X:$X,1))))</f>
        <v>http://dx.doi.org/10.1016/j.egypro.2017.09.683</v>
      </c>
      <c r="G599" s="36" t="str">
        <f t="shared" si="19"/>
        <v>http://dx.doi.org/10.1016/j.egypro.2017.09.683</v>
      </c>
    </row>
    <row r="600" spans="1:7" ht="15.5" customHeight="1" x14ac:dyDescent="0.35">
      <c r="A600" s="9">
        <f t="shared" si="18"/>
        <v>596</v>
      </c>
      <c r="B600" s="10" t="str">
        <f>IF($A600="", "", INDEX(Data!A:A,MATCH($A600,Data!$X:$X,1)))</f>
        <v>Sourajit (2018)</v>
      </c>
      <c r="C600" s="11" t="str">
        <f>IF($A600="", "", INDEX(Data!B:B,MATCH($A600,Data!$X:$X,1)))</f>
        <v>SmartPeak: Peak Shaving and Ambient Analysis For Energy Efficiency in Electrical Smart Grid</v>
      </c>
      <c r="D600" s="10">
        <f>IF($A600="", "", INDEX(Data!C:C,MATCH($A600,Data!$X:$X,1)))</f>
        <v>2018</v>
      </c>
      <c r="E600" s="11" t="str">
        <f>IF($A600="","",IF(INDEX(Data!D:D,MATCH($A600,Data!$X:$X,1))="","",INDEX(Data!D:D,MATCH($A600,Data!$X:$X,1))))</f>
        <v/>
      </c>
      <c r="F600" s="11" t="str">
        <f>IF($A600="","",IF(INDEX(Data!E:E,MATCH($A600,Data!$X:$X,1))="","",INDEX(Data!E:E,MATCH($A600,Data!$X:$X,1))))</f>
        <v/>
      </c>
      <c r="G600" s="36" t="str">
        <f t="shared" si="19"/>
        <v/>
      </c>
    </row>
    <row r="601" spans="1:7" ht="15.5" customHeight="1" x14ac:dyDescent="0.35">
      <c r="A601" s="9">
        <f t="shared" si="18"/>
        <v>597</v>
      </c>
      <c r="B601" s="10" t="str">
        <f>IF($A601="", "", INDEX(Data!A:A,MATCH($A601,Data!$X:$X,1)))</f>
        <v>Sovacool (2019)</v>
      </c>
      <c r="C601" s="11" t="str">
        <f>IF($A601="", "", INDEX(Data!B:B,MATCH($A601,Data!$X:$X,1)))</f>
        <v>Decarbonization and its discontents: a critical energy justice perspective on four low-carbon transitions</v>
      </c>
      <c r="D601" s="10">
        <f>IF($A601="", "", INDEX(Data!C:C,MATCH($A601,Data!$X:$X,1)))</f>
        <v>2019</v>
      </c>
      <c r="E601" s="11" t="str">
        <f>IF($A601="","",IF(INDEX(Data!D:D,MATCH($A601,Data!$X:$X,1))="","",INDEX(Data!D:D,MATCH($A601,Data!$X:$X,1))))</f>
        <v>Low-carbon transitions are often assumed as positive phenomena, because they supposedly reduce carbon emissions, yet without vigilance, there is evidence that they can in fact create new injustices and vulnerabilities, while also failing to address pre-existing structural drivers of injustice in energy markets and the wider socio-economy. With this in mind, we examine four European low-carbon transitions from an unusual normative perspective: that of energy justice. Because a multitude of studies looks at the co-benefits of renewable energy, low-carbon mobility, or climate change mitigation, we instead ask in this paper what are the types of injustices associated with low-carbon transitions? Relatedly, in what ways do low-carbon transitions worsen social risks or vulnerabilities? Lastly, what policies might be deployed to make these transitions more just? We answer these questions by first elaborating an “energy justice” framework consisting of four distinct dimensions—distributive justice (costs and benefits), procedural justice (due process), cosmopolitan justice (global externalities), and recognition justice (vulnerable groups). We then examine four European low-carbon transitions—nuclear power in France, smart meters in Great Britain, electric vehicles in Norway, and solar energy in Germany—through this critical justice lens. In doing so, we draw from original data collected from 64 semi-structured interviews with expert participants as well as five public focus groups and the monitoring of twelve large internet forums. We document 120 distinct energy injustices across these four transitions, including 19 commonly recurring injustices. We aim to show how when low-carbon transitions unfold, deeper injustices related to equity, distribution, and fairness invariably arise.</v>
      </c>
      <c r="F601" s="11" t="str">
        <f>IF($A601="","",IF(INDEX(Data!E:E,MATCH($A601,Data!$X:$X,1))="","",INDEX(Data!E:E,MATCH($A601,Data!$X:$X,1))))</f>
        <v>https://search.proquest.com/docview/2277176808?accountid=14511 https://ucl-new-primo.hosted.exlibrisgroup.com/openurl/UCL/UCL_VU2?url_ver=Z39.88-2004&amp;rft_val_fmt=info:ofi/fmt:kev:mtx:journal&amp;genre=article&amp;sid=ProQ:ProQ%3Aabiglobal&amp;atitle=Decarbonization+and+its+discontents%3A+a+critical+energy+justice+perspective+on+four+low-carbon+transitions&amp;title=Climatic+Change&amp;issn=01650009&amp;date=2019-08-01&amp;volume=155&amp;issue=4&amp;spage=581&amp;au=Sovacool%2C+Benjamin+K%3BMartiskainen%2C+Mari%3BHook%2C+Andrew%3BBake</v>
      </c>
      <c r="G601" s="36" t="e">
        <f t="shared" si="19"/>
        <v>#VALUE!</v>
      </c>
    </row>
    <row r="602" spans="1:7" ht="15.5" customHeight="1" x14ac:dyDescent="0.35">
      <c r="A602" s="9">
        <f t="shared" si="18"/>
        <v>598</v>
      </c>
      <c r="B602" s="10" t="str">
        <f>IF($A602="", "", INDEX(Data!A:A,MATCH($A602,Data!$X:$X,1)))</f>
        <v>Spanyol (2012)</v>
      </c>
      <c r="C602" s="11" t="str">
        <f>IF($A602="", "", INDEX(Data!B:B,MATCH($A602,Data!$X:$X,1)))</f>
        <v>Smart meter data: A behavioural marketer's dream?</v>
      </c>
      <c r="D602" s="10">
        <f>IF($A602="", "", INDEX(Data!C:C,MATCH($A602,Data!$X:$X,1)))</f>
        <v>2012</v>
      </c>
      <c r="E602" s="11" t="str">
        <f>IF($A602="","",IF(INDEX(Data!D:D,MATCH($A602,Data!$X:$X,1))="","",INDEX(Data!D:D,MATCH($A602,Data!$X:$X,1))))</f>
        <v/>
      </c>
      <c r="F602" s="11" t="str">
        <f>IF($A602="","",IF(INDEX(Data!E:E,MATCH($A602,Data!$X:$X,1))="","",INDEX(Data!E:E,MATCH($A602,Data!$X:$X,1))))</f>
        <v>https://search.proquest.com/docview/1032562001?accountid=14511 https://ucl-new-primo.hosted.exlibrisgroup.com/openurl/UCL/UCL_VU2?url_ver=Z39.88-2004&amp;rft_val_fmt=info:ofi/fmt:kev:mtx:journal&amp;genre=article&amp;sid=ProQ:ProQ%3Aabiglobal&amp;atitle=Smart+meter+data%3A+A+behavioural+marketer%27s+dream%3F&amp;title=Journal+of+Direct%2C+Data+and+Digital+Marketing+Practice&amp;issn=17460166&amp;date=2012-07-01&amp;volume=14&amp;issue=1&amp;spage=66&amp;au=Spanyol%2C+Thomas&amp;isbn=&amp;jtitle=Journal+of+Direct%2C+Data+and+Digital+Marketing+Pra</v>
      </c>
      <c r="G602" s="36" t="e">
        <f t="shared" si="19"/>
        <v>#VALUE!</v>
      </c>
    </row>
    <row r="603" spans="1:7" ht="15.5" customHeight="1" x14ac:dyDescent="0.35">
      <c r="A603" s="9">
        <f t="shared" si="18"/>
        <v>599</v>
      </c>
      <c r="B603" s="10" t="str">
        <f>IF($A603="", "", INDEX(Data!A:A,MATCH($A603,Data!$X:$X,1)))</f>
        <v>Spencer ()</v>
      </c>
      <c r="C603" s="11" t="str">
        <f>IF($A603="", "", INDEX(Data!B:B,MATCH($A603,Data!$X:$X,1)))</f>
        <v>Developing the smarter grid: The role of industrial and commercial and distributed generation customers</v>
      </c>
      <c r="D603" s="10" t="str">
        <f>IF($A603="", "", INDEX(Data!C:C,MATCH($A603,Data!$X:$X,1)))</f>
        <v xml:space="preserve"> </v>
      </c>
      <c r="E603" s="11" t="str">
        <f>IF($A603="","",IF(INDEX(Data!D:D,MATCH($A603,Data!$X:$X,1))="","",INDEX(Data!D:D,MATCH($A603,Data!$X:$X,1))))</f>
        <v>The Customer-Led Network Revolution The Customer-Led Network Revolution project, funded via the Low Carbon Networks Fund, was a smart grid project led by Northern Powergrid in partnership with British Gas, Durham University, Newcastle University and EA Technology. It was designed to test a range of customer-side solutions (innovative tariffs and load control incentives) alone and in combination with network-side technology (including voltage control, real time thermal rating and storage). The project was designed to deliver robust learning that would be applicable to a high percentage of GB networks and demographic groups. More than 13,000 domestic, SME, industrial and commercial customers and merchant generators took part in the project, which involved the trialling of innovative smart grid solutions on the Northern Powergrid electricity network and the trialling of novel commercial arrangements to encourage customer flexibility. Learning from the project will help distribution network operators (DNOs) find cost-effective ways to manage the introduction of low carbon technologies like solar PV, heat pumps and electric vehicles and ensure customers continue to receive a safe, secure and affordable electricity supply now, and in a low carbon future. The project tested the flexibility in the ways customers generate and use electricity and how DNOs can find ways to reduce customers’ energy costs and carbon footprint in the years to come. The project was designed to predict future loading patterns as the UK moves towards a low-carbon future and to research novel network and commercial tools and techniques and to establish how they can be integrated to accommodate the growth of low carbon technologies in the most efficient manner. The project trialled new network monitoring techniques to measure power flow, voltage and harmonics, trialling alternative smarter solutions that employ active network management and customer engagement to increase network capacity and/or modify load patterns, and it developed new planning and design decision support tools for engineers.</v>
      </c>
      <c r="F603" s="11" t="str">
        <f>IF($A603="","",IF(INDEX(Data!E:E,MATCH($A603,Data!$X:$X,1))="","",INDEX(Data!E:E,MATCH($A603,Data!$X:$X,1))))</f>
        <v/>
      </c>
      <c r="G603" s="36" t="str">
        <f t="shared" si="19"/>
        <v/>
      </c>
    </row>
    <row r="604" spans="1:7" ht="15.5" customHeight="1" x14ac:dyDescent="0.35">
      <c r="A604" s="9">
        <f t="shared" si="18"/>
        <v>600</v>
      </c>
      <c r="B604" s="10" t="str">
        <f>IF($A604="", "", INDEX(Data!A:A,MATCH($A604,Data!$X:$X,1)))</f>
        <v>Sridhar (2012)</v>
      </c>
      <c r="C604" s="11" t="str">
        <f>IF($A604="", "", INDEX(Data!B:B,MATCH($A604,Data!$X:$X,1)))</f>
        <v>Cyber-physical system security for the electric power grid</v>
      </c>
      <c r="D604" s="10">
        <f>IF($A604="", "", INDEX(Data!C:C,MATCH($A604,Data!$X:$X,1)))</f>
        <v>2012</v>
      </c>
      <c r="E604" s="11" t="str">
        <f>IF($A604="","",IF(INDEX(Data!D:D,MATCH($A604,Data!$X:$X,1))="","",INDEX(Data!D:D,MATCH($A604,Data!$X:$X,1))))</f>
        <v>The development of a trustworthy smart grid requires a deeper understanding of potential impacts resulting from successful cyber attacks. Estimating feasible attack impact requires an evaluation of the grid's dependency on its cyber infrastructure and its ability to tolerate potential failures. A further exploration of the cyber-physical relationships within the smart grid and a specific review of possible attack vectors is necessary to determine the adequacy of cybersecurity efforts. This paper highlights the significance of cyber infrastructure security in conjunction with power application security to prevent, mitigate, and tolerate cyber attacks. A layered approach is introduced to evaluating risk based on the security of both the physical power applications and the supporting cyber infrastructure. A classification is presented to highlight dependencies between the cyber-physical controls required to support the smart grid and the communication and computations that must be protected from cyber attack. The paper then presents current research efforts aimed at enhancing the smart grid's application and infrastructure security. Finally, current challenges are identified to facilitate future research efforts. 2012 IEEE.</v>
      </c>
      <c r="F604" s="11" t="str">
        <f>IF($A604="","",IF(INDEX(Data!E:E,MATCH($A604,Data!$X:$X,1))="","",INDEX(Data!E:E,MATCH($A604,Data!$X:$X,1))))</f>
        <v>http://dx.doi.org/10.1109/JPROC.2011.2165269</v>
      </c>
      <c r="G604" s="36" t="str">
        <f t="shared" si="19"/>
        <v>http://dx.doi.org/10.1109/JPROC.2011.2165269</v>
      </c>
    </row>
    <row r="605" spans="1:7" ht="15.5" customHeight="1" x14ac:dyDescent="0.35">
      <c r="A605" s="9">
        <f t="shared" si="18"/>
        <v>601</v>
      </c>
      <c r="B605" s="10" t="str">
        <f>IF($A605="", "", INDEX(Data!A:A,MATCH($A605,Data!$X:$X,1)))</f>
        <v>Srinivasan (2016)</v>
      </c>
      <c r="C605" s="11" t="str">
        <f>IF($A605="", "", INDEX(Data!B:B,MATCH($A605,Data!$X:$X,1)))</f>
        <v>Analyzing Energy Usage on a City-scale using Utility Smart Meters</v>
      </c>
      <c r="D605" s="10">
        <f>IF($A605="", "", INDEX(Data!C:C,MATCH($A605,Data!$X:$X,1)))</f>
        <v>2016</v>
      </c>
      <c r="E605" s="11" t="str">
        <f>IF($A605="","",IF(INDEX(Data!D:D,MATCH($A605,Data!$X:$X,1))="","",INDEX(Data!D:D,MATCH($A605,Data!$X:$X,1))))</f>
        <v/>
      </c>
      <c r="F605" s="11" t="str">
        <f>IF($A605="","",IF(INDEX(Data!E:E,MATCH($A605,Data!$X:$X,1))="","",INDEX(Data!E:E,MATCH($A605,Data!$X:$X,1))))</f>
        <v/>
      </c>
      <c r="G605" s="36" t="str">
        <f t="shared" si="19"/>
        <v/>
      </c>
    </row>
    <row r="606" spans="1:7" ht="15.5" customHeight="1" x14ac:dyDescent="0.35">
      <c r="A606" s="9">
        <f t="shared" si="18"/>
        <v>602</v>
      </c>
      <c r="B606" s="10" t="str">
        <f>IF($A606="", "", INDEX(Data!A:A,MATCH($A606,Data!$X:$X,1)))</f>
        <v>Srivastava (2017)</v>
      </c>
      <c r="C606" s="11" t="str">
        <f>IF($A606="", "", INDEX(Data!B:B,MATCH($A606,Data!$X:$X,1)))</f>
        <v>Experience with a multidisciplinary, team-taught smart grid cyber infrastructure course</v>
      </c>
      <c r="D606" s="10">
        <f>IF($A606="", "", INDEX(Data!C:C,MATCH($A606,Data!$X:$X,1)))</f>
        <v>2017</v>
      </c>
      <c r="E606" s="11" t="str">
        <f>IF($A606="","",IF(INDEX(Data!D:D,MATCH($A606,Data!$X:$X,1))="","",INDEX(Data!D:D,MATCH($A606,Data!$X:$X,1))))</f>
        <v>Electric power systems are going through a major upgrade with the integration of advanced technologies to enable the smarter electric grid (SEG). The SEG will use information and communications technology to have enhanced controllability and will become more interactive. This ongoing change also necessitates educating professionals and future generation of engineers to manage evolving complexity of the electric grid. This paper presents experiences in the design and teaching of a unique multidisciplinary team-taught course on smart grid cyber infrastructure to provide a new generation of engineers with a solid foundation of smart grid concepts and their associated challenges. This paper identifies the course topics covered, learning objectives, and assessment activities for the class as well as lessons learned based on course evaluations obtained from multiple offerings. All of the course material is available in public domain and can be easily adopted at another educational institution. 1969-2012 IEEE.</v>
      </c>
      <c r="F606" s="11" t="str">
        <f>IF($A606="","",IF(INDEX(Data!E:E,MATCH($A606,Data!$X:$X,1))="","",INDEX(Data!E:E,MATCH($A606,Data!$X:$X,1))))</f>
        <v>http://dx.doi.org/10.1109/TPWRS.2016.2611588</v>
      </c>
      <c r="G606" s="36" t="str">
        <f t="shared" si="19"/>
        <v>http://dx.doi.org/10.1109/TPWRS.2016.2611588</v>
      </c>
    </row>
    <row r="607" spans="1:7" ht="15.5" customHeight="1" x14ac:dyDescent="0.35">
      <c r="A607" s="9">
        <f t="shared" si="18"/>
        <v>603</v>
      </c>
      <c r="B607" s="10" t="str">
        <f>IF($A607="", "", INDEX(Data!A:A,MATCH($A607,Data!$X:$X,1)))</f>
        <v>Stanley (2018)</v>
      </c>
      <c r="C607" s="11" t="str">
        <f>IF($A607="", "", INDEX(Data!B:B,MATCH($A607,Data!$X:$X,1)))</f>
        <v>Time-synchronized data collection in smart grids through IPv6 over BLE</v>
      </c>
      <c r="D607" s="10">
        <f>IF($A607="", "", INDEX(Data!C:C,MATCH($A607,Data!$X:$X,1)))</f>
        <v>2018</v>
      </c>
      <c r="E607" s="11" t="str">
        <f>IF($A607="","",IF(INDEX(Data!D:D,MATCH($A607,Data!$X:$X,1))="","",INDEX(Data!D:D,MATCH($A607,Data!$X:$X,1))))</f>
        <v/>
      </c>
      <c r="F607" s="11" t="str">
        <f>IF($A607="","",IF(INDEX(Data!E:E,MATCH($A607,Data!$X:$X,1))="","",INDEX(Data!E:E,MATCH($A607,Data!$X:$X,1))))</f>
        <v/>
      </c>
      <c r="G607" s="36" t="str">
        <f t="shared" si="19"/>
        <v/>
      </c>
    </row>
    <row r="608" spans="1:7" ht="15.5" customHeight="1" x14ac:dyDescent="0.35">
      <c r="A608" s="9">
        <f t="shared" si="18"/>
        <v>604</v>
      </c>
      <c r="B608" s="10" t="str">
        <f>IF($A608="", "", INDEX(Data!A:A,MATCH($A608,Data!$X:$X,1)))</f>
        <v>Steele (2019)</v>
      </c>
      <c r="C608" s="11" t="str">
        <f>IF($A608="", "", INDEX(Data!B:B,MATCH($A608,Data!$X:$X,1)))</f>
        <v>Railway smart grids: Drivers, benefits and challenges</v>
      </c>
      <c r="D608" s="10">
        <f>IF($A608="", "", INDEX(Data!C:C,MATCH($A608,Data!$X:$X,1)))</f>
        <v>2019</v>
      </c>
      <c r="E608" s="11" t="str">
        <f>IF($A608="","",IF(INDEX(Data!D:D,MATCH($A608,Data!$X:$X,1))="","",INDEX(Data!D:D,MATCH($A608,Data!$X:$X,1))))</f>
        <v>Smart grids are considered to be the next generation of electricity supply systems, capable of increasing supply reliability, availability and energy efficiency through the use of information and communication technologies. Despite these advantages, however, the development of smart grids in rail has lagged behind the domestic sector and other industries, only recently becoming a focus of the future railway. Generally speaking, the technologies suitable for railway smart grids are already being used in other sectors, but the unique socio-political and technological environment of rail makes their implementation challenging. This review explores smart grids in the rail context, focusing on the specific drivers, benefits and challenges for the development of railway smart grids. The necessity of rail as a future transport mode is highlighted, before the following drivers and their related benefits are explored: fossil-fuel reliance, supply reliability, customer participation and the nature of rail traction demand. Finally, the railway power supply system is described and a simple railway smart grid architecture introduced before seven technical challenges are presented against the rail background. These are: interfacing new equipment, electromagnetic compatibility, developing communications, distributed generation, cybersecurity, data and standardisation and regulation. It is hoped that this review will stimulate discussion in the field of railway smart grids and direct research into addressing the railway specific challenges hindering smart grid implementation. IMechE 2018.</v>
      </c>
      <c r="F608" s="11" t="str">
        <f>IF($A608="","",IF(INDEX(Data!E:E,MATCH($A608,Data!$X:$X,1))="","",INDEX(Data!E:E,MATCH($A608,Data!$X:$X,1))))</f>
        <v>http://dx.doi.org/10.1177/0954409718800523</v>
      </c>
      <c r="G608" s="36" t="str">
        <f t="shared" si="19"/>
        <v>http://dx.doi.org/10.1177/0954409718800523</v>
      </c>
    </row>
    <row r="609" spans="1:7" ht="15.5" customHeight="1" x14ac:dyDescent="0.35">
      <c r="A609" s="9">
        <f t="shared" si="18"/>
        <v>605</v>
      </c>
      <c r="B609" s="10" t="str">
        <f>IF($A609="", "", INDEX(Data!A:A,MATCH($A609,Data!$X:$X,1)))</f>
        <v>Stefan (2019)</v>
      </c>
      <c r="C609" s="11" t="str">
        <f>IF($A609="", "", INDEX(Data!B:B,MATCH($A609,Data!$X:$X,1)))</f>
        <v>An Implemented Open Source Blockchain Market for Smart Grids and Microgrids Using Autonomous Agents</v>
      </c>
      <c r="D609" s="10">
        <f>IF($A609="", "", INDEX(Data!C:C,MATCH($A609,Data!$X:$X,1)))</f>
        <v>2019</v>
      </c>
      <c r="E609" s="11" t="str">
        <f>IF($A609="","",IF(INDEX(Data!D:D,MATCH($A609,Data!$X:$X,1))="","",INDEX(Data!D:D,MATCH($A609,Data!$X:$X,1))))</f>
        <v/>
      </c>
      <c r="F609" s="11" t="str">
        <f>IF($A609="","",IF(INDEX(Data!E:E,MATCH($A609,Data!$X:$X,1))="","",INDEX(Data!E:E,MATCH($A609,Data!$X:$X,1))))</f>
        <v/>
      </c>
      <c r="G609" s="36" t="str">
        <f t="shared" si="19"/>
        <v/>
      </c>
    </row>
    <row r="610" spans="1:7" ht="15.5" customHeight="1" x14ac:dyDescent="0.35">
      <c r="A610" s="9">
        <f t="shared" si="18"/>
        <v>606</v>
      </c>
      <c r="B610" s="10" t="str">
        <f>IF($A610="", "", INDEX(Data!A:A,MATCH($A610,Data!$X:$X,1)))</f>
        <v>Stefanovic (2017)</v>
      </c>
      <c r="C610" s="11" t="str">
        <f>IF($A610="", "", INDEX(Data!B:B,MATCH($A610,Data!$X:$X,1)))</f>
        <v>Resilient and Secure Low-Rate Connectivity for Smart Energy Applications through Power Talk in DC Microgrids</v>
      </c>
      <c r="D610" s="10">
        <f>IF($A610="", "", INDEX(Data!C:C,MATCH($A610,Data!$X:$X,1)))</f>
        <v>2017</v>
      </c>
      <c r="E610" s="11" t="str">
        <f>IF($A610="","",IF(INDEX(Data!D:D,MATCH($A610,Data!$X:$X,1))="","",INDEX(Data!D:D,MATCH($A610,Data!$X:$X,1))))</f>
        <v>The future smart grid is envisioned as a network of interconnected microgrids (MGs)-small-scale local power networks composed of generators, storage capacities, and loads. MGs bring unprecedented modularity, efficiency, sustainability, and resilience to the power grid as a whole. Due to a high share of renewable generation, MGs require innovative concepts for control and optimization, giving rise to a novel class of smart energy applications, in which communications represent an integral part. In this article, we review power talk, a communication technique specifically developed for direct current MGs, which exploits the communication potential residing within the MG power equipment. Depending on the smart energy application, power talk can be used as either a primary communication enabler or an auxiliary communication system that provides resilient and secure operation. The key advantage of power talk is that it derives its availability, reliability, and security from the very MG elements, outmatching standard off-the shelf communication solutions. 2012 IEEE.</v>
      </c>
      <c r="F610" s="11" t="str">
        <f>IF($A610="","",IF(INDEX(Data!E:E,MATCH($A610,Data!$X:$X,1))="","",INDEX(Data!E:E,MATCH($A610,Data!$X:$X,1))))</f>
        <v>http://dx.doi.org/10.1109/MCOM.2017.1700178</v>
      </c>
      <c r="G610" s="36" t="str">
        <f t="shared" si="19"/>
        <v>http://dx.doi.org/10.1109/MCOM.2017.1700178</v>
      </c>
    </row>
    <row r="611" spans="1:7" ht="15.5" customHeight="1" x14ac:dyDescent="0.35">
      <c r="A611" s="9">
        <f t="shared" si="18"/>
        <v>607</v>
      </c>
      <c r="B611" s="10" t="str">
        <f>IF($A611="", "", INDEX(Data!A:A,MATCH($A611,Data!$X:$X,1)))</f>
        <v>Stephen (2017)</v>
      </c>
      <c r="C611" s="11" t="str">
        <f>IF($A611="", "", INDEX(Data!B:B,MATCH($A611,Data!$X:$X,1)))</f>
        <v>Distributed Rate Control for Smart Solar Arrays</v>
      </c>
      <c r="D611" s="10">
        <f>IF($A611="", "", INDEX(Data!C:C,MATCH($A611,Data!$X:$X,1)))</f>
        <v>2017</v>
      </c>
      <c r="E611" s="11" t="str">
        <f>IF($A611="","",IF(INDEX(Data!D:D,MATCH($A611,Data!$X:$X,1))="","",INDEX(Data!D:D,MATCH($A611,Data!$X:$X,1))))</f>
        <v xml:space="preserve">Continued advances in technology have led to falling costs and a dramatic increase in the aggregate amount of solar capacity installed across the world. A drawback on increased solar penetration is the potential for supply-demand mismatches in the grid due to the intermittent nature of solar generation. While energy storage can be used to mask such problems, we argue that there is also a need to explicitly control the rate of solar generation of each solar array in order to achieve high penetration while also handling supply-demand mismatches. To address this issue, we present the notion of smart solar arrays that can actively modulate their solar output based on the notion proportional fairness. We present a decentralized algorithm based on Lagrangian optimization that enables each smart solar array to make local decisions on its fair share of solar power it can inject into the grid, and then present a sense-broadcast-respond protocol to implement our decentralized algorithm into smart solar arrays. Our evaluation on a city-scale dataset shows that our approach enables 2.6x more solar penetration, while causing smart arrays to reduce their output by as little as 12.4%. By employing an adaptive gradient approach, our decentralized algorithm has 3 to 30x faster convergence. Finally, we implement our distributed algorithm on a Raspberry Pi-class processor to demonstrate its feasibility on grid-tied solar inverters with limited processing capability. </v>
      </c>
      <c r="F611" s="11" t="str">
        <f>IF($A611="","",IF(INDEX(Data!E:E,MATCH($A611,Data!$X:$X,1))="","",INDEX(Data!E:E,MATCH($A611,Data!$X:$X,1))))</f>
        <v/>
      </c>
      <c r="G611" s="36" t="str">
        <f t="shared" si="19"/>
        <v/>
      </c>
    </row>
    <row r="612" spans="1:7" ht="15.5" customHeight="1" x14ac:dyDescent="0.35">
      <c r="A612" s="9">
        <f t="shared" si="18"/>
        <v>608</v>
      </c>
      <c r="B612" s="10" t="str">
        <f>IF($A612="", "", INDEX(Data!A:A,MATCH($A612,Data!$X:$X,1)))</f>
        <v>Stephenson (2018)</v>
      </c>
      <c r="C612" s="11" t="str">
        <f>IF($A612="", "", INDEX(Data!B:B,MATCH($A612,Data!$X:$X,1)))</f>
        <v>Smart grid research in New Zealand - a review from the GREEN Grid research programme</v>
      </c>
      <c r="D612" s="10">
        <f>IF($A612="", "", INDEX(Data!C:C,MATCH($A612,Data!$X:$X,1)))</f>
        <v>2018</v>
      </c>
      <c r="E612" s="11" t="str">
        <f>IF($A612="","",IF(INDEX(Data!D:D,MATCH($A612,Data!$X:$X,1))="","",INDEX(Data!D:D,MATCH($A612,Data!$X:$X,1))))</f>
        <v>Globally, renewable generation is growing rapidly, and the next few decades are likely to see many consumers adopting new grid-connected technologies such as electric vehicles, photovoltaics and energy management systems. However, these `greener' and smarter' changes could create significant challenges for power quality, safety and other aspects of grid management. We describe how New Zealand is an ideal research environment for combining smart grid capability with integration of high levels of renewables, as it already has around 80% renewable generation, and advanced metering infrastructure in over 62% of households. Challenges for achieving a greener, smarter grid identified in the GREEN Grid research programme include managing the increased variability in supply, especially from the growing use of wind and solar generation; the potential for power quality and congestion issues from high levels of small scale distributed generation; the need for increased frequency keeping and instantaneous reserves as variability increases; and the relatively low level of consumer engagement in demand response which could ideally assist with variability. In this paper we describe the methodology and approach used in the research programme, and note some initial findings that may help address these issues, including the benefits of geographically distributed wind farms to reduce overall wind variability; the development of a hosting capacity tool for small scale distributed generation; a proposal for new ancillary services to help manage (and cover the costs of) increased variability; and the increased use of hot water cylinders for demand response. As the research programme continues to move forward with developing mechanisms for managing a smart green grid, the findings are likely to have widespread relevance to other nations that are seeking high levels of renewable generation. [All rights reserved Elsevier].</v>
      </c>
      <c r="F612" s="11" t="str">
        <f>IF($A612="","",IF(INDEX(Data!E:E,MATCH($A612,Data!$X:$X,1))="","",INDEX(Data!E:E,MATCH($A612,Data!$X:$X,1))))</f>
        <v>http://dx.doi.org/10.1016/j.rser.2017.07.010</v>
      </c>
      <c r="G612" s="36" t="str">
        <f t="shared" si="19"/>
        <v>http://dx.doi.org/10.1016/j.rser.2017.07.010</v>
      </c>
    </row>
    <row r="613" spans="1:7" ht="15.5" customHeight="1" x14ac:dyDescent="0.35">
      <c r="A613" s="9">
        <f t="shared" si="18"/>
        <v>609</v>
      </c>
      <c r="B613" s="10" t="str">
        <f>IF($A613="", "", INDEX(Data!A:A,MATCH($A613,Data!$X:$X,1)))</f>
        <v>Stevens-Adams (2015)</v>
      </c>
      <c r="C613" s="11" t="str">
        <f>IF($A613="", "", INDEX(Data!B:B,MATCH($A613,Data!$X:$X,1)))</f>
        <v>Situation awareness and automation in the electric grid control room</v>
      </c>
      <c r="D613" s="10">
        <f>IF($A613="", "", INDEX(Data!C:C,MATCH($A613,Data!$X:$X,1)))</f>
        <v>2015</v>
      </c>
      <c r="E613" s="11" t="str">
        <f>IF($A613="","",IF(INDEX(Data!D:D,MATCH($A613,Data!$X:$X,1))="","",INDEX(Data!D:D,MATCH($A613,Data!$X:$X,1))))</f>
        <v>Electric distribution utilities, the companies that feed electricity to end users, are overseeing a technological transformation of their networks, installing sensors and other automated equipment, that are fundamentally changing the way the grid operates. These grid modernization efforts will allow utilities to incorporate some of the newer technology available to the home user - such as solar panels and electric cars - which will result in a bi-directional flow of energy and information. How will this new flow of information affect control room operations? How will the increased automation associated with smart grid technologies influence control room operators' decisions? And how will changes in control room operations and operator decision making impact grid resilience? These questions have not been thoroughly studied, despite the enormous changes that are taking place. In this study, which involved collaborating with utility companies in the state of Vermont, the authors proposed to advance the science of control-room decision making by understanding the impact of distribution grid modernization on operator performance. Distribution control room operators were interviewed to understand daily tasks and decisions and to gain an understanding of how these impending changes will impact control room operations. Situation awareness was found to be a major contributor to successful control room operations. However, the impact of growing levels of automation due to smart grid technology on operators' situation awareness is not well understood. Future work includes performing a naturalistic field study in which operator situation awareness will be measured in real-time during normal operations and correlated with the technological changes that are underway. The results of this future study will inform tools and strategies that will help system operators adapt to a changing grid, respond to critical incidents and maintain critical performance skills. [All rights reserved Elsevier].</v>
      </c>
      <c r="F613" s="11" t="str">
        <f>IF($A613="","",IF(INDEX(Data!E:E,MATCH($A613,Data!$X:$X,1))="","",INDEX(Data!E:E,MATCH($A613,Data!$X:$X,1))))</f>
        <v>http://dx.doi.org/10.1016/j.promfg.2015.07.609</v>
      </c>
      <c r="G613" s="36" t="str">
        <f t="shared" si="19"/>
        <v>http://dx.doi.org/10.1016/j.promfg.2015.07.609</v>
      </c>
    </row>
    <row r="614" spans="1:7" ht="15.5" customHeight="1" x14ac:dyDescent="0.35">
      <c r="A614" s="9">
        <f t="shared" si="18"/>
        <v>610</v>
      </c>
      <c r="B614" s="10" t="str">
        <f>IF($A614="", "", INDEX(Data!A:A,MATCH($A614,Data!$X:$X,1)))</f>
        <v>Strbac (2019)</v>
      </c>
      <c r="C614" s="11" t="str">
        <f>IF($A614="", "", INDEX(Data!B:B,MATCH($A614,Data!$X:$X,1)))</f>
        <v>Cost-Effective Decarbonization in a Decentralized Market: The Benefits of Using Flexible Technologies and Resources</v>
      </c>
      <c r="D614" s="10">
        <f>IF($A614="", "", INDEX(Data!C:C,MATCH($A614,Data!$X:$X,1)))</f>
        <v>2019</v>
      </c>
      <c r="E614" s="11" t="str">
        <f>IF($A614="","",IF(INDEX(Data!D:D,MATCH($A614,Data!$X:$X,1))="","",INDEX(Data!D:D,MATCH($A614,Data!$X:$X,1))))</f>
        <v>Decarbonization of the electricity system will require significant and continued investment in low-carbon energy sources and electrification of the heat and transport sectors. With diminishing output and shorter operating hours of conventional large-scale fossil-fueled generators, there is a growing need and opportunity for distributed energy resources (DERs) to contribute to the provision of system balancing and security services and support a cost-effective transition to a lower-carbon energy system. Emerging smart technologies will open new opportunities for millions of users to participate actively in the trading of electricity and various ancillary services through alternative mechanisms, such as dynamic pricing, local energy markets, security markets, and peer-to-peer (P2P) trading.</v>
      </c>
      <c r="F614" s="11" t="str">
        <f>IF($A614="","",IF(INDEX(Data!E:E,MATCH($A614,Data!$X:$X,1))="","",INDEX(Data!E:E,MATCH($A614,Data!$X:$X,1))))</f>
        <v>http://dx.doi.org/10.1109/MPE.2018.2885390</v>
      </c>
      <c r="G614" s="36" t="str">
        <f t="shared" si="19"/>
        <v>http://dx.doi.org/10.1109/MPE.2018.2885390</v>
      </c>
    </row>
    <row r="615" spans="1:7" ht="15.5" customHeight="1" x14ac:dyDescent="0.35">
      <c r="A615" s="9">
        <f t="shared" si="18"/>
        <v>611</v>
      </c>
      <c r="B615" s="10" t="str">
        <f>IF($A615="", "", INDEX(Data!A:A,MATCH($A615,Data!$X:$X,1)))</f>
        <v>Strielkowski (2017)</v>
      </c>
      <c r="C615" s="11" t="str">
        <f>IF($A615="", "", INDEX(Data!B:B,MATCH($A615,Data!$X:$X,1)))</f>
        <v>SOCIAL AND ECONOMIC IMPLICATIONS FOR THE SMART GRIDS OF THE FUTURE</v>
      </c>
      <c r="D615" s="10">
        <f>IF($A615="", "", INDEX(Data!C:C,MATCH($A615,Data!$X:$X,1)))</f>
        <v>2017</v>
      </c>
      <c r="E615" s="11" t="str">
        <f>IF($A615="","",IF(INDEX(Data!D:D,MATCH($A615,Data!$X:$X,1))="","",INDEX(Data!D:D,MATCH($A615,Data!$X:$X,1))))</f>
        <v>This paper discusses the implications of autonomous self* (self-configuring, self-healing, self-optimizing and self-protecting) systems for the development of the electrical smart grids of the future. It assesses several scenarios of the future development without prioritizing any of them. The paper employs the data from the Smart Metering Electricity Customer Behaviour Trials conducted by the Commission for Energy Regulation and kindly provided by the Irish Social Science Data Archive (ISSDA) to test the consumers' attitude toward smart meters and adaptive energy tariffs. The findings suggest that when it comes to the implementation of the new approaches to generating, supplying, and monitoring of electrical energy, most of the consumers retain the old-fashioned approach and are driven by the economic incentives. Thence, the developments of the smart grids of the future (or the system will exist beyond these smart grids) is very likely to be shaped by the economic behaviour of the optimizing rational agents on the market.</v>
      </c>
      <c r="F615" s="11" t="str">
        <f>IF($A615="","",IF(INDEX(Data!E:E,MATCH($A615,Data!$X:$X,1))="","",INDEX(Data!E:E,MATCH($A615,Data!$X:$X,1))))</f>
        <v>https://search.proquest.com/docview/1888701023?accountid=14511 https://ucl-new-primo.hosted.exlibrisgroup.com/openurl/UCL/UCL_VU2?url_ver=Z39.88-2004&amp;rft_val_fmt=info:ofi/fmt:kev:mtx:journal&amp;genre=article&amp;sid=ProQ:ProQ%3Aabiglobal&amp;atitle=SOCIAL+AND+ECONOMIC+IMPLICATIONS+FOR+THE+SMART+GRIDS+OF+THE+FUTURE&amp;title=Economics+%26+Sociology&amp;issn=2071789X&amp;date=2017-01-01&amp;volume=10&amp;issue=1&amp;spage=310&amp;au=Strielkowski%2C+Wadim&amp;isbn=&amp;jtitle=Economics+%26+Sociology&amp;btitle=&amp;rft_id=info:eric/&amp;rft_id=info:doi/10</v>
      </c>
      <c r="G615" s="36" t="e">
        <f t="shared" si="19"/>
        <v>#VALUE!</v>
      </c>
    </row>
    <row r="616" spans="1:7" ht="15.5" customHeight="1" x14ac:dyDescent="0.35">
      <c r="A616" s="9">
        <f t="shared" si="18"/>
        <v>612</v>
      </c>
      <c r="B616" s="10" t="str">
        <f>IF($A616="", "", INDEX(Data!A:A,MATCH($A616,Data!$X:$X,1)))</f>
        <v>Subhankar (2017)</v>
      </c>
      <c r="C616" s="11" t="str">
        <f>IF($A616="", "", INDEX(Data!B:B,MATCH($A616,Data!$X:$X,1)))</f>
        <v>Cyberattack on the Microgrids Through Price Modification</v>
      </c>
      <c r="D616" s="10">
        <f>IF($A616="", "", INDEX(Data!C:C,MATCH($A616,Data!$X:$X,1)))</f>
        <v>2017</v>
      </c>
      <c r="E616" s="11" t="str">
        <f>IF($A616="","",IF(INDEX(Data!D:D,MATCH($A616,Data!$X:$X,1))="","",INDEX(Data!D:D,MATCH($A616,Data!$X:$X,1))))</f>
        <v/>
      </c>
      <c r="F616" s="11" t="str">
        <f>IF($A616="","",IF(INDEX(Data!E:E,MATCH($A616,Data!$X:$X,1))="","",INDEX(Data!E:E,MATCH($A616,Data!$X:$X,1))))</f>
        <v/>
      </c>
      <c r="G616" s="36" t="str">
        <f t="shared" si="19"/>
        <v/>
      </c>
    </row>
    <row r="617" spans="1:7" ht="15.5" customHeight="1" x14ac:dyDescent="0.35">
      <c r="A617" s="9">
        <f t="shared" si="18"/>
        <v>613</v>
      </c>
      <c r="B617" s="10" t="str">
        <f>IF($A617="", "", INDEX(Data!A:A,MATCH($A617,Data!$X:$X,1)))</f>
        <v>Sugihara (2008)</v>
      </c>
      <c r="C617" s="11" t="str">
        <f>IF($A617="", "", INDEX(Data!B:B,MATCH($A617,Data!$X:$X,1)))</f>
        <v>A competitive evaluation of urban energy systems from viewpoints of energy conservation and mitigating environmental impact</v>
      </c>
      <c r="D617" s="10">
        <f>IF($A617="", "", INDEX(Data!C:C,MATCH($A617,Data!$X:$X,1)))</f>
        <v>2008</v>
      </c>
      <c r="E617" s="11" t="str">
        <f>IF($A617="","",IF(INDEX(Data!D:D,MATCH($A617,Data!$X:$X,1))="","",INDEX(Data!D:D,MATCH($A617,Data!$X:$X,1))))</f>
        <v>Although various energy system alternatives for business, commercial, and residential customers have recently been developed in order to reduce energy consumption and CO2 emission, it is important to evaluate competitive characteristics among such new energy system alternatives quantitatively, in consideration of tradeoff relations among economic cost, energy consumption, and CO2 emission. In this paper, using multiobjective optimization model for urban energy system planning, two competitive evaluations are performed. One is the break-even cost analysis for introducing more efficient, but more expensive energy equipment, such as photovoltaic system and fuel cell system. The other is that we evaluate the competitiveness of a certain energy system from the viewpoint of a whole urban area because there are multiple alternatives for attaining the same target of reducing CO2 emission of energy consumption. 2008 Wiley Periodicals, Inc.</v>
      </c>
      <c r="F617" s="11" t="str">
        <f>IF($A617="","",IF(INDEX(Data!E:E,MATCH($A617,Data!$X:$X,1))="","",INDEX(Data!E:E,MATCH($A617,Data!$X:$X,1))))</f>
        <v>http://dx.doi.org/10.1002/eej.20421</v>
      </c>
      <c r="G617" s="36" t="str">
        <f t="shared" si="19"/>
        <v>http://dx.doi.org/10.1002/eej.20421</v>
      </c>
    </row>
    <row r="618" spans="1:7" ht="15.5" customHeight="1" x14ac:dyDescent="0.35">
      <c r="A618" s="9">
        <f t="shared" si="18"/>
        <v>614</v>
      </c>
      <c r="B618" s="10" t="str">
        <f>IF($A618="", "", INDEX(Data!A:A,MATCH($A618,Data!$X:$X,1)))</f>
        <v>Sun (2019)</v>
      </c>
      <c r="C618" s="11" t="str">
        <f>IF($A618="", "", INDEX(Data!B:B,MATCH($A618,Data!$X:$X,1)))</f>
        <v>Wind-solar complementarity and effective use of distribution network capacity</v>
      </c>
      <c r="D618" s="10">
        <f>IF($A618="", "", INDEX(Data!C:C,MATCH($A618,Data!$X:$X,1)))</f>
        <v>2019</v>
      </c>
      <c r="E618" s="11" t="str">
        <f>IF($A618="","",IF(INDEX(Data!D:D,MATCH($A618,Data!$X:$X,1))="","",INDEX(Data!D:D,MATCH($A618,Data!$X:$X,1))))</f>
        <v>Exploiting the diversity between different renewable resources is regarded as a significant tool to managing their grid integration. Hybrid combinations of resources provide the potential to smooth output and so overcome limits on the export of power, but their network wide impact is not well understood. This paper examines whether combinations of renewable distributed generation can make more effective use of distribution network capacity. A multi-period, multi-resource optimal power flow approach is used to optimally configure wind and solar photovoltaic capacity to maximise energy production whilst complying with network physical limits. The effectiveness of hybrid distributed generation and the optimization method was examined through comparison with cases using single types of renewable distributed generation. This study demonstrates that by capturing the complementarity between renewables through hybrid design, the network can host more renewable generation capacity and increase total energy export. In addition, smart grid techniques, such as active network management, further boosts the value of resource diversity by allowing connection of more generation capacity of all considered renewables through isolating the infrequent co-occurrence of high outputs during periods of low electricity demand. 2019 Elsevier Ltd</v>
      </c>
      <c r="F618" s="11" t="str">
        <f>IF($A618="","",IF(INDEX(Data!E:E,MATCH($A618,Data!$X:$X,1))="","",INDEX(Data!E:E,MATCH($A618,Data!$X:$X,1))))</f>
        <v>http://dx.doi.org/10.1016/j.apenergy.2019.04.042</v>
      </c>
      <c r="G618" s="36" t="str">
        <f t="shared" si="19"/>
        <v>http://dx.doi.org/10.1016/j.apenergy.2019.04.042</v>
      </c>
    </row>
    <row r="619" spans="1:7" ht="15.5" customHeight="1" x14ac:dyDescent="0.35">
      <c r="A619" s="9">
        <f t="shared" si="18"/>
        <v>615</v>
      </c>
      <c r="B619" s="10" t="str">
        <f>IF($A619="", "", INDEX(Data!A:A,MATCH($A619,Data!$X:$X,1)))</f>
        <v>Sweetnam (2019)</v>
      </c>
      <c r="C619" s="11" t="str">
        <f>IF($A619="", "", INDEX(Data!B:B,MATCH($A619,Data!$X:$X,1)))</f>
        <v>Domestic demand-side response on district heating networks</v>
      </c>
      <c r="D619" s="10">
        <f>IF($A619="", "", INDEX(Data!C:C,MATCH($A619,Data!$X:$X,1)))</f>
        <v>2019</v>
      </c>
      <c r="E619" s="11" t="str">
        <f>IF($A619="","",IF(INDEX(Data!D:D,MATCH($A619,Data!$X:$X,1))="","",INDEX(Data!D:D,MATCH($A619,Data!$X:$X,1))))</f>
        <v>Results are presented from a field study that deployed demand-shifting technology on a sample of 28 homes connected to a district heating (DH) network in England over the winter of 2015/16. The studys aim was to improve the load factor of the participating households. This has the potential to improve the attractiveness of DH and accelerate the roll out of DH networks. Capital costs are lowered by reducing required boiler capacity and pipework sizes. Operational costs are reduced by increasing the coverage of the primary plant and reducing heat losses and pumping energy. The interventions were found to increase the load factor of the participating homes from 0.29 to 0.44. This led to an increased energy demand of approximately 3%; however, the estimated network cost savings exceed this amount. While some participants noted the altered operation of their heating systems and expressed concern, the majority indicated they would be willing to participate in a commercial scheme for a small financial reward. In addition to specific insights for the deployment of demand shifting on DH networks, the results provide general lessons for the utilization of building thermal inertia for demand shifting. 2018, 2018 Informa UK Limited, trading as Taylor &amp; Francis Group.</v>
      </c>
      <c r="F619" s="11" t="str">
        <f>IF($A619="","",IF(INDEX(Data!E:E,MATCH($A619,Data!$X:$X,1))="","",INDEX(Data!E:E,MATCH($A619,Data!$X:$X,1))))</f>
        <v>http://dx.doi.org/10.1080/09613218.2018.1426314</v>
      </c>
      <c r="G619" s="36" t="str">
        <f t="shared" si="19"/>
        <v>http://dx.doi.org/10.1080/09613218.2018.1426314</v>
      </c>
    </row>
    <row r="620" spans="1:7" ht="15.5" customHeight="1" x14ac:dyDescent="0.35">
      <c r="A620" s="9">
        <f t="shared" si="18"/>
        <v>616</v>
      </c>
      <c r="B620" s="10" t="str">
        <f>IF($A620="", "", INDEX(Data!A:A,MATCH($A620,Data!$X:$X,1)))</f>
        <v>Sylvain (2015)</v>
      </c>
      <c r="C620" s="11" t="str">
        <f>IF($A620="", "", INDEX(Data!B:B,MATCH($A620,Data!$X:$X,1)))</f>
        <v>A Generic Holonic Control Architecture for Heterogeneous Multiscale and Multiobjective Smart Microgrids</v>
      </c>
      <c r="D620" s="10">
        <f>IF($A620="", "", INDEX(Data!C:C,MATCH($A620,Data!$X:$X,1)))</f>
        <v>2015</v>
      </c>
      <c r="E620" s="11" t="str">
        <f>IF($A620="","",IF(INDEX(Data!D:D,MATCH($A620,Data!$X:$X,1))="","",INDEX(Data!D:D,MATCH($A620,Data!$X:$X,1))))</f>
        <v/>
      </c>
      <c r="F620" s="11" t="str">
        <f>IF($A620="","",IF(INDEX(Data!E:E,MATCH($A620,Data!$X:$X,1))="","",INDEX(Data!E:E,MATCH($A620,Data!$X:$X,1))))</f>
        <v/>
      </c>
      <c r="G620" s="36" t="str">
        <f t="shared" si="19"/>
        <v/>
      </c>
    </row>
    <row r="621" spans="1:7" ht="15.5" customHeight="1" x14ac:dyDescent="0.35">
      <c r="A621" s="9">
        <f t="shared" si="18"/>
        <v>617</v>
      </c>
      <c r="B621" s="10" t="str">
        <f>IF($A621="", "", INDEX(Data!A:A,MATCH($A621,Data!$X:$X,1)))</f>
        <v>Tachizawa (2015)</v>
      </c>
      <c r="C621" s="11" t="str">
        <f>IF($A621="", "", INDEX(Data!B:B,MATCH($A621,Data!$X:$X,1)))</f>
        <v>How "smart cities" will change supply chain management</v>
      </c>
      <c r="D621" s="10">
        <f>IF($A621="", "", INDEX(Data!C:C,MATCH($A621,Data!$X:$X,1)))</f>
        <v>2015</v>
      </c>
      <c r="E621" s="11" t="str">
        <f>IF($A621="","",IF(INDEX(Data!D:D,MATCH($A621,Data!$X:$X,1))="","",INDEX(Data!D:D,MATCH($A621,Data!$X:$X,1))))</f>
        <v>Purpose - The purpose of this paper is to analyze the impact of smart city initiatives and big data on supply chain management (SCM). More specifically, the connections between smart cities, big data and supply network characteristics (supply network structure and governance mechanisms) are investigated. Design/methodology/approach - An integrative framework is proposed, grounded on a literature review on smart cities, big data and supply networks. Then, the relationships between these constructs are analyzed, using the proposed integrative framework. Findings - Smart cities have different implications to network structure (complexity, density and centralization) and governance mechanisms (formal vs informal). Moreover, this work highlights and discusses the future research directions relating to smart cities and SCM. Research limitations/implications - The relationships between smart cities, big data and supply networks cannot be described simply by using a linear, cause-and-effect framework. Accordingly, an integrative framework that can be used in future empirical studies to analyze smart cities and big data implications on SCM has been proposed. Practical implications - Smart cities and big data alone have limited capacity of improving SCM processes, but combined they can support improvement initiatives. Nevertheless, smart cities and big data can also suppose some novel obstacles to effective SCM. Originality/value - Several studies have analyzed information technology innovation adoption in supply chains, but, to the best of our knowledge, no study has focused on smart cities.</v>
      </c>
      <c r="F621" s="11" t="str">
        <f>IF($A621="","",IF(INDEX(Data!E:E,MATCH($A621,Data!$X:$X,1))="","",INDEX(Data!E:E,MATCH($A621,Data!$X:$X,1))))</f>
        <v>https://search.proquest.com/docview/1676541512?accountid=14511 https://ucl-new-primo.hosted.exlibrisgroup.com/openurl/UCL/UCL_VU2?url_ver=Z39.88-2004&amp;rft_val_fmt=info:ofi/fmt:kev:mtx:journal&amp;genre=article&amp;sid=ProQ:ProQ%3Aabiglobal&amp;atitle=How+%22smart+cities%22+will+change+supply+chain+management&amp;title=Supply+Chain+Management&amp;issn=13598546&amp;date=2015-05-01&amp;volume=20&amp;issue=3&amp;spage=237&amp;au=Tachizawa%2C+Elcio+M.%3BAlvarez-Gil%2C+Mar%C3%ADa+J.%3BMontes-Sancho%2C+Mar%C3%ADa+J.&amp;isbn=&amp;jtitle=Supply+Chain</v>
      </c>
      <c r="G621" s="36" t="e">
        <f t="shared" si="19"/>
        <v>#VALUE!</v>
      </c>
    </row>
    <row r="622" spans="1:7" ht="15.5" customHeight="1" x14ac:dyDescent="0.35">
      <c r="A622" s="9">
        <f t="shared" si="18"/>
        <v>618</v>
      </c>
      <c r="B622" s="10" t="str">
        <f>IF($A622="", "", INDEX(Data!A:A,MATCH($A622,Data!$X:$X,1)))</f>
        <v>Tadokoro (2014)</v>
      </c>
      <c r="C622" s="11" t="str">
        <f>IF($A622="", "", INDEX(Data!B:B,MATCH($A622,Data!$X:$X,1)))</f>
        <v>Smart Building Technology [TC Spotlight]</v>
      </c>
      <c r="D622" s="10">
        <f>IF($A622="", "", INDEX(Data!C:C,MATCH($A622,Data!$X:$X,1)))</f>
        <v>2014</v>
      </c>
      <c r="E622" s="11" t="str">
        <f>IF($A622="","",IF(INDEX(Data!D:D,MATCH($A622,Data!$X:$X,1))="","",INDEX(Data!D:D,MATCH($A622,Data!$X:$X,1))))</f>
        <v>Smart building technology plays a key role in efficient building operation and has a close relationship with emissions reduction. A building is not only a good example for the application of automation science and engineering methods but also triggers further studies in the IEEE Robotics and Automation Society (RAS). A building is also a microgrid and, thus, provides a nice test bed for smart-grid technologies. Renewable energy systems, such as building-integrated photovoltaic panels and on-site wind power generation, will be pervasively available in commercial and residential buildings in the near future.</v>
      </c>
      <c r="F622" s="11" t="str">
        <f>IF($A622="","",IF(INDEX(Data!E:E,MATCH($A622,Data!$X:$X,1))="","",INDEX(Data!E:E,MATCH($A622,Data!$X:$X,1))))</f>
        <v>http://dx.doi.org/10.1109/MRA.2014.2314033</v>
      </c>
      <c r="G622" s="36" t="str">
        <f t="shared" si="19"/>
        <v>http://dx.doi.org/10.1109/MRA.2014.2314033</v>
      </c>
    </row>
    <row r="623" spans="1:7" ht="15.5" customHeight="1" x14ac:dyDescent="0.35">
      <c r="A623" s="9">
        <f t="shared" si="18"/>
        <v>619</v>
      </c>
      <c r="B623" s="10" t="str">
        <f>IF($A623="", "", INDEX(Data!A:A,MATCH($A623,Data!$X:$X,1)))</f>
        <v>Tanuja (2011)</v>
      </c>
      <c r="C623" s="11" t="str">
        <f>IF($A623="", "", INDEX(Data!B:B,MATCH($A623,Data!$X:$X,1)))</f>
        <v>User-sensitive scheduling of home appliances</v>
      </c>
      <c r="D623" s="10">
        <f>IF($A623="", "", INDEX(Data!C:C,MATCH($A623,Data!$X:$X,1)))</f>
        <v>2011</v>
      </c>
      <c r="E623" s="11" t="str">
        <f>IF($A623="","",IF(INDEX(Data!D:D,MATCH($A623,Data!$X:$X,1))="","",INDEX(Data!D:D,MATCH($A623,Data!$X:$X,1))))</f>
        <v/>
      </c>
      <c r="F623" s="11" t="str">
        <f>IF($A623="","",IF(INDEX(Data!E:E,MATCH($A623,Data!$X:$X,1))="","",INDEX(Data!E:E,MATCH($A623,Data!$X:$X,1))))</f>
        <v/>
      </c>
      <c r="G623" s="36" t="str">
        <f t="shared" si="19"/>
        <v/>
      </c>
    </row>
    <row r="624" spans="1:7" ht="15.5" customHeight="1" x14ac:dyDescent="0.35">
      <c r="A624" s="9">
        <f t="shared" si="18"/>
        <v>620</v>
      </c>
      <c r="B624" s="10" t="str">
        <f>IF($A624="", "", INDEX(Data!A:A,MATCH($A624,Data!$X:$X,1)))</f>
        <v>Tariq (2018)</v>
      </c>
      <c r="C624" s="11" t="str">
        <f>IF($A624="", "", INDEX(Data!B:B,MATCH($A624,Data!$X:$X,1)))</f>
        <v>Electricity Theft Detection and Localization in Grid-Tied Microgrids</v>
      </c>
      <c r="D624" s="10">
        <f>IF($A624="", "", INDEX(Data!C:C,MATCH($A624,Data!$X:$X,1)))</f>
        <v>2018</v>
      </c>
      <c r="E624" s="11" t="str">
        <f>IF($A624="","",IF(INDEX(Data!D:D,MATCH($A624,Data!$X:$X,1))="","",INDEX(Data!D:D,MATCH($A624,Data!$X:$X,1))))</f>
        <v>While operating in three different modes with bi-directional power flow, electricity theft detection, and localization in a grid-tied microgrid (MG) become challenging tasks, particularly when the occurrence rate of the theft and its frequency patterns are random. To address this problem, a stochastic Petri net formalism is used in this paper to detect and localize the occurrence of theft in grid-tied MGs. The disturbance at any instance of time in the form of resistance above a threshold in the accumulated data of a smart meter, irrespective of the mode of operation, triggers a transition assigned to the arc, which alerts the transmission module. The affected transition and suspected user information are forwarded to the meter data management system (MDMS) for localization of the theft. A smart meter forwards its readings to the MDMS only when a theft is detected; otherwise readings are sent outside an MG once or twice a day depending on utility regulations. This low sampling rate significantly improves the overall privacy of customers. For line resistance measurement in the MG, singular value decomposition is used. In experiments, it calculates the technical and non-technical losses with 100% accuracy without knowing the exact topology of the power distribution network. 2016 IEEE.</v>
      </c>
      <c r="F624" s="11" t="str">
        <f>IF($A624="","",IF(INDEX(Data!E:E,MATCH($A624,Data!$X:$X,1))="","",INDEX(Data!E:E,MATCH($A624,Data!$X:$X,1))))</f>
        <v>http://dx.doi.org/10.1109/TSG.2016.2602660</v>
      </c>
      <c r="G624" s="36" t="str">
        <f t="shared" si="19"/>
        <v>http://dx.doi.org/10.1109/TSG.2016.2602660</v>
      </c>
    </row>
    <row r="625" spans="1:7" ht="15.5" customHeight="1" x14ac:dyDescent="0.35">
      <c r="A625" s="9">
        <f t="shared" si="18"/>
        <v>621</v>
      </c>
      <c r="B625" s="10" t="str">
        <f>IF($A625="", "", INDEX(Data!A:A,MATCH($A625,Data!$X:$X,1)))</f>
        <v>Tascikaraoglu (2014)</v>
      </c>
      <c r="C625" s="11" t="str">
        <f>IF($A625="", "", INDEX(Data!B:B,MATCH($A625,Data!$X:$X,1)))</f>
        <v>A demand side management strategy based on forecasting of residential renewable sources: A smart home system in Turkey</v>
      </c>
      <c r="D625" s="10">
        <f>IF($A625="", "", INDEX(Data!C:C,MATCH($A625,Data!$X:$X,1)))</f>
        <v>2014</v>
      </c>
      <c r="E625" s="11" t="str">
        <f>IF($A625="","",IF(INDEX(Data!D:D,MATCH($A625,Data!$X:$X,1))="","",INDEX(Data!D:D,MATCH($A625,Data!$X:$X,1))))</f>
        <v>The existing electricity systems have been substantially designed to allow only centralized power generation and unidirectional power flow. Therefore, the objective of improving the conventional power systems with the capabilities of decentralized generation and advanced control has conflicted with the present power system infrastructure and thus a profound change has necessitated in the current power grids. To that end, the concept of smart grid has been introduced at the last decades in order to accomplish the modernization of the power grid while incorporating various capabilities such as advanced metering, monitoring and self-healing to the systems. Among the various advanced components in smart grid structure, "smart home" is of vital importance due to its handling difficulties caused by the stochastic behaviors of inhabitants. However, limited studies concerning the implementation of smart homes have so far been reported in the literature. Motivated by this need, this paper investigates an experimental smart home with various renewable energy sources and storage systems in terms of several aspects such as in-home energy management, appliances control and power flow. Furthermore, the study represents one of the very first attempts to evaluate the contribution of power forecasting of renewable energy sources on the performance of smart home concepts. 2014 Elsevier B.V. All rights reserved.</v>
      </c>
      <c r="F625" s="11" t="str">
        <f>IF($A625="","",IF(INDEX(Data!E:E,MATCH($A625,Data!$X:$X,1))="","",INDEX(Data!E:E,MATCH($A625,Data!$X:$X,1))))</f>
        <v>http://dx.doi.org/10.1016/j.enbuild.2014.05.042</v>
      </c>
      <c r="G625" s="36" t="str">
        <f t="shared" si="19"/>
        <v>http://dx.doi.org/10.1016/j.enbuild.2014.05.042</v>
      </c>
    </row>
    <row r="626" spans="1:7" ht="15.5" customHeight="1" x14ac:dyDescent="0.35">
      <c r="A626" s="9">
        <f t="shared" si="18"/>
        <v>622</v>
      </c>
      <c r="B626" s="10" t="str">
        <f>IF($A626="", "", INDEX(Data!A:A,MATCH($A626,Data!$X:$X,1)))</f>
        <v>Tassos (2013)</v>
      </c>
      <c r="C626" s="11" t="str">
        <f>IF($A626="", "", INDEX(Data!B:B,MATCH($A626,Data!$X:$X,1)))</f>
        <v>Privacy-friendly tasking and trading of energy in smart grids</v>
      </c>
      <c r="D626" s="10">
        <f>IF($A626="", "", INDEX(Data!C:C,MATCH($A626,Data!$X:$X,1)))</f>
        <v>2013</v>
      </c>
      <c r="E626" s="11" t="str">
        <f>IF($A626="","",IF(INDEX(Data!D:D,MATCH($A626,Data!$X:$X,1))="","",INDEX(Data!D:D,MATCH($A626,Data!$X:$X,1))))</f>
        <v/>
      </c>
      <c r="F626" s="11" t="str">
        <f>IF($A626="","",IF(INDEX(Data!E:E,MATCH($A626,Data!$X:$X,1))="","",INDEX(Data!E:E,MATCH($A626,Data!$X:$X,1))))</f>
        <v/>
      </c>
      <c r="G626" s="36" t="str">
        <f t="shared" si="19"/>
        <v/>
      </c>
    </row>
    <row r="627" spans="1:7" ht="15.5" customHeight="1" x14ac:dyDescent="0.35">
      <c r="A627" s="9">
        <f t="shared" si="18"/>
        <v>623</v>
      </c>
      <c r="B627" s="10" t="str">
        <f>IF($A627="", "", INDEX(Data!A:A,MATCH($A627,Data!$X:$X,1)))</f>
        <v>Thakur (2017)</v>
      </c>
      <c r="C627" s="11" t="str">
        <f>IF($A627="", "", INDEX(Data!B:B,MATCH($A627,Data!$X:$X,1)))</f>
        <v>Design and Construction of a Wind Turbine Simulator for Integration to a Microgrid with Renewable Energy Sources</v>
      </c>
      <c r="D627" s="10">
        <f>IF($A627="", "", INDEX(Data!C:C,MATCH($A627,Data!$X:$X,1)))</f>
        <v>2017</v>
      </c>
      <c r="E627" s="11" t="str">
        <f>IF($A627="","",IF(INDEX(Data!D:D,MATCH($A627,Data!$X:$X,1))="","",INDEX(Data!D:D,MATCH($A627,Data!$X:$X,1))))</f>
        <v>In this paper, a physical wind turbine simulator (WTS) has been designed, constructed, and evaluated in a microgrid environment. The reference turbine is a physical wind turbine (PWT), whose characteristics are obtained through wind tunnel experiments. The main purpose of this WTS is to investigate the integration and coordination control of wind energy systems in a microgrid environment. A comprehensive literature review has been performed, and the lessons learned from existing WTSs have been considered. A vector torque control strategy with an induction motor has been selected for implementation. Due to the feature of independent torque control in a vector mode, superior dynamic behavior, high accuracy at low-wind speed conditions can be achieved. This simulator, therefore, provides flexibility to accommodate a wide range of wind conditions. In addition, the simulator construction and control system design are also included. The steady-state and dynamic characteristics of the WTS correlate well with the considered reference PWT. The performance of WTS has been validated against the reference turbine under realistic wind conditions. Real-time coordination of this WTS with photovoltaic (PV) devices and battery storage within a microgrid has been also investigated. 2017, Copyright Taylor &amp; Francis Group, LLC.</v>
      </c>
      <c r="F627" s="11" t="str">
        <f>IF($A627="","",IF(INDEX(Data!E:E,MATCH($A627,Data!$X:$X,1))="","",INDEX(Data!E:E,MATCH($A627,Data!$X:$X,1))))</f>
        <v>http://dx.doi.org/10.1080/15325008.2017.1311385</v>
      </c>
      <c r="G627" s="36" t="str">
        <f t="shared" si="19"/>
        <v>http://dx.doi.org/10.1080/15325008.2017.1311385</v>
      </c>
    </row>
    <row r="628" spans="1:7" ht="15.5" customHeight="1" x14ac:dyDescent="0.35">
      <c r="A628" s="9">
        <f t="shared" si="18"/>
        <v>624</v>
      </c>
      <c r="B628" s="10" t="str">
        <f>IF($A628="", "", INDEX(Data!A:A,MATCH($A628,Data!$X:$X,1)))</f>
        <v>Thellufsen (2017)</v>
      </c>
      <c r="C628" s="11" t="str">
        <f>IF($A628="", "", INDEX(Data!B:B,MATCH($A628,Data!$X:$X,1)))</f>
        <v>Cross-border versus cross-sector interconnectivity in renewable energy systems</v>
      </c>
      <c r="D628" s="10">
        <f>IF($A628="", "", INDEX(Data!C:C,MATCH($A628,Data!$X:$X,1)))</f>
        <v>2017</v>
      </c>
      <c r="E628" s="11" t="str">
        <f>IF($A628="","",IF(INDEX(Data!D:D,MATCH($A628,Data!$X:$X,1))="","",INDEX(Data!D:D,MATCH($A628,Data!$X:$X,1))))</f>
        <v>In the transition to renewable energy systems, fluctuating renewable energy, such as wind and solar power, plays a large and important role. This creates a challenge in terms of meeting demands, as the energy production fluctuates based on weather patterns. To utilise high amounts of fluctuating renewable energy, the energy system has to be more flexible in terms of decoupling demand and production. This paper investigates two potential ways to increase flexibility. The first is the interconnection between energy systems, for instance between two countries, labelled as cross-border interconnection, and the second is cross-sector interconnection, i.e., the integration between different parts of an energy system, for instance heat and electricity. This paper seeks to compare the types of interconnectivity and discuss to which extent they are mutually beneficial. To do this, the study investigates two energy systems that represent Northern and Southern Europe. Both systems go through three developmental steps that increase the cross-sector interconnectivity. At each developmental step an increasing level of transmission capacities is examined to identify the benefits of cross-border interconnectivity. The results show that while both measures increase the system utilisation of renewable energy and the system efficiency, the cross-sector interconnection gives the best system performance. To analyse the possible interaction between cross-sector and cross-border interconnectivity, two main aspects have to be clarified. The first part defines the approach and the second is the construction of the two archetypes. © 2017 Elsevier Ltd</v>
      </c>
      <c r="F628" s="11" t="str">
        <f>IF($A628="","",IF(INDEX(Data!E:E,MATCH($A628,Data!$X:$X,1))="","",INDEX(Data!E:E,MATCH($A628,Data!$X:$X,1))))</f>
        <v>https://www.scopus.com/inward/record.uri?eid=2-s2.0-85013848385&amp;doi=10.1016%2fj.energy.2017.02.112&amp;partnerID=40&amp;md5=8aecf8d0c31bb8f332c6fa1f595aa1a7</v>
      </c>
      <c r="G628" s="36" t="str">
        <f t="shared" si="19"/>
        <v>https://www.scopus.com/inward/record.uri?eid=2-s2.0-85013848385&amp;doi=10.1016%2fj.energy.2017.02.112&amp;partnerID=40&amp;md5=8aecf8d0c31bb8f332c6fa1f595aa1a7</v>
      </c>
    </row>
    <row r="629" spans="1:7" ht="15.5" customHeight="1" x14ac:dyDescent="0.35">
      <c r="A629" s="9">
        <f t="shared" si="18"/>
        <v>625</v>
      </c>
      <c r="B629" s="10" t="str">
        <f>IF($A629="", "", INDEX(Data!A:A,MATCH($A629,Data!$X:$X,1)))</f>
        <v>Thomas (2002)</v>
      </c>
      <c r="C629" s="11" t="str">
        <f>IF($A629="", "", INDEX(Data!B:B,MATCH($A629,Data!$X:$X,1)))</f>
        <v>Status of the IEEE P1547 draft interconnection standard and distributed energy resources R &amp; D</v>
      </c>
      <c r="D629" s="10">
        <f>IF($A629="", "", INDEX(Data!C:C,MATCH($A629,Data!$X:$X,1)))</f>
        <v>2002</v>
      </c>
      <c r="E629" s="11" t="str">
        <f>IF($A629="","",IF(INDEX(Data!D:D,MATCH($A629,Data!$X:$X,1))="","",INDEX(Data!D:D,MATCH($A629,Data!$X:$X,1))))</f>
        <v>The Department of Energy (DOE) Distributed Power Program (DPP) is conducting work to complete, validate in the field, and support the development of a national interconnection standard for distributed energy resources (DER), and to address the institutional and regulatory barriers affecting the commercial adoption of DER systems. This work includes support for the IEEE interconnection standard development process, including P1547 Standard for Interconnecting Distributed Resources with Electric Power Systems, P1589 Standard for Conformance Test Procedures for Equipment Interconnecting Distributed Resources with Electric Power Systems, and the P1608 Application Guide. Work is also in progress on system integration research and development (R&amp;D) on the interface and integration of control of DER with local energy systems. Additional efforts are supporting DER's role in providing high-reliability power for industry, evaluating innovative concepts for DER applications, and exploring effective interface and control technologies for intelligent autonomous interconnection systems. This paper summarizes (1) the current status of the IEEE interconnection standards and application guides in support of DER and (2) the R&amp;D in progress at the National Renewable Energy Laboratory (NREL) for interconnection and system integration and application of distributed energy resources.</v>
      </c>
      <c r="F629" s="11" t="str">
        <f>IF($A629="","",IF(INDEX(Data!E:E,MATCH($A629,Data!$X:$X,1))="","",INDEX(Data!E:E,MATCH($A629,Data!$X:$X,1))))</f>
        <v>https://www.scopus.com/inward/record.uri?eid=2-s2.0-0036953738&amp;partnerID=40&amp;md5=9b5c1f723821a1a6d4a229783c4d66da</v>
      </c>
      <c r="G629" s="36" t="str">
        <f t="shared" si="19"/>
        <v>https://www.scopus.com/inward/record.uri?eid=2-s2.0-0036953738&amp;partnerID=40&amp;md5=9b5c1f723821a1a6d4a229783c4d66da</v>
      </c>
    </row>
    <row r="630" spans="1:7" ht="15.5" customHeight="1" x14ac:dyDescent="0.35">
      <c r="A630" s="9">
        <f t="shared" si="18"/>
        <v>626</v>
      </c>
      <c r="B630" s="10" t="str">
        <f>IF($A630="", "", INDEX(Data!A:A,MATCH($A630,Data!$X:$X,1)))</f>
        <v>Thomas (2019)</v>
      </c>
      <c r="C630" s="11" t="str">
        <f>IF($A630="", "", INDEX(Data!B:B,MATCH($A630,Data!$X:$X,1)))</f>
        <v>Deliberating the social acceptability of energy storage in the UK</v>
      </c>
      <c r="D630" s="10">
        <f>IF($A630="", "", INDEX(Data!C:C,MATCH($A630,Data!$X:$X,1)))</f>
        <v>2019</v>
      </c>
      <c r="E630" s="11" t="str">
        <f>IF($A630="","",IF(INDEX(Data!D:D,MATCH($A630,Data!$X:$X,1))="","",INDEX(Data!D:D,MATCH($A630,Data!$X:$X,1))))</f>
        <v>Energy storage technologies are receiving increasing attention in the UK and around the world as a means of increasing penetration of inflexible low-carbon electricity generation and optimising investment in energy infrastructure required to meet international decarbonisation goals. Research into the social acceptability of energy infrastructure has compellingly illustrated the importance of societal perceptions in the successful deployment of new infrastructure. However to date, no study has empirically examined public perceptions across the broad range of storage technologies available. We address this gap by presenting qualitative findings from four deliberative workshops held with members of the British public. We show that citizens underestimate the challenge of growing volumes of inflexible low-carbon electricity generation, and respond to storage technologies through reference to commonly perceived risks and benefits. When participants discussed how storage might be funded and managed, additional evaluative criteria emerged centred around equity, vulnerability, independence and convenience. Our findings suggest that perceptions of storage technologies tend to be ambivalent, and that acceptance is likely to be contingent on whether storage technologies can be designed, regulated and governed in ways which reduce technical concerns over safety, environmental impacts and reliability, while meeting societal desires for equity and the protection of vulnerable groups. 2019 The Authors</v>
      </c>
      <c r="F630" s="11" t="str">
        <f>IF($A630="","",IF(INDEX(Data!E:E,MATCH($A630,Data!$X:$X,1))="","",INDEX(Data!E:E,MATCH($A630,Data!$X:$X,1))))</f>
        <v/>
      </c>
      <c r="G630" s="36" t="str">
        <f t="shared" si="19"/>
        <v/>
      </c>
    </row>
    <row r="631" spans="1:7" ht="15.5" customHeight="1" x14ac:dyDescent="0.35">
      <c r="A631" s="9">
        <f t="shared" si="18"/>
        <v>627</v>
      </c>
      <c r="B631" s="10" t="str">
        <f>IF($A631="", "", INDEX(Data!A:A,MATCH($A631,Data!$X:$X,1)))</f>
        <v>Thomas (2019)</v>
      </c>
      <c r="C631" s="11" t="str">
        <f>IF($A631="", "", INDEX(Data!B:B,MATCH($A631,Data!$X:$X,1)))</f>
        <v>Day-Ahead Optimization of Production Schedules for Saving Electrical Energy Costs</v>
      </c>
      <c r="D631" s="10">
        <f>IF($A631="", "", INDEX(Data!C:C,MATCH($A631,Data!$X:$X,1)))</f>
        <v>2019</v>
      </c>
      <c r="E631" s="11" t="str">
        <f>IF($A631="","",IF(INDEX(Data!D:D,MATCH($A631,Data!$X:$X,1))="","",INDEX(Data!D:D,MATCH($A631,Data!$X:$X,1))))</f>
        <v/>
      </c>
      <c r="F631" s="11" t="str">
        <f>IF($A631="","",IF(INDEX(Data!E:E,MATCH($A631,Data!$X:$X,1))="","",INDEX(Data!E:E,MATCH($A631,Data!$X:$X,1))))</f>
        <v>http://dx.doi.org/10.1016/j.enpol.2019.110908</v>
      </c>
      <c r="G631" s="36" t="str">
        <f t="shared" si="19"/>
        <v>http://dx.doi.org/10.1016/j.enpol.2019.110908</v>
      </c>
    </row>
    <row r="632" spans="1:7" ht="15.5" customHeight="1" x14ac:dyDescent="0.35">
      <c r="A632" s="9">
        <f t="shared" si="18"/>
        <v>628</v>
      </c>
      <c r="B632" s="10" t="str">
        <f>IF($A632="", "", INDEX(Data!A:A,MATCH($A632,Data!$X:$X,1)))</f>
        <v>Throndsen (2017)</v>
      </c>
      <c r="C632" s="11" t="str">
        <f>IF($A632="", "", INDEX(Data!B:B,MATCH($A632,Data!$X:$X,1)))</f>
        <v>What do experts talk about when they talk about users? Expectations and imagined users in the smart grid</v>
      </c>
      <c r="D632" s="10">
        <f>IF($A632="", "", INDEX(Data!C:C,MATCH($A632,Data!$X:$X,1)))</f>
        <v>2017</v>
      </c>
      <c r="E632" s="11" t="str">
        <f>IF($A632="","",IF(INDEX(Data!D:D,MATCH($A632,Data!$X:$X,1))="","",INDEX(Data!D:D,MATCH($A632,Data!$X:$X,1))))</f>
        <v>This is a study of the visions and expectations which have been put forward by experts about smart grids. Within the sociology of expectation, such visions are given performative significance, and as such these expectations can provide us with an idea of where smart grid development is intended to take us. In order to gain insight into these issues, this paper first undertakes a literature review of 40 smart grid research papers. Thereafter, the paper reviews the self-reporting of 19 smart grid demo projects within the ERA-Net research framework of the EU. The findings suggest that there are three distinct expert smart grid narratives about users, one economic, one technical, and one which consists of a social science critique. The first one seeks to facilitate for user rationality by economic incentives, whereas the second seeks largely to automate the consumption and thereby bypass the question of active users. Social science critique is found to evaluate imagined users and their potential correspondence with real ones. When actual failure of economic incentives is recorded in demo sites, the economic rationale narrative exhibits surprising resilience within the frameworks. Technical narratives reinforce the argument for bypassing the user with the aid of technology, thereby suggesting performativity at work. The discussion raises the question of the actual and perceived need for active users in the smart grid, and suggests that strategies for non-participation of end users in the smart grid are both relevant and necessary.</v>
      </c>
      <c r="F632" s="11" t="str">
        <f>IF($A632="","",IF(INDEX(Data!E:E,MATCH($A632,Data!$X:$X,1))="","",INDEX(Data!E:E,MATCH($A632,Data!$X:$X,1))))</f>
        <v>https://search.proquest.com/docview/1882055471?accountid=14511 https://ucl-new-primo.hosted.exlibrisgroup.com/openurl/UCL/UCL_VU2?url_ver=Z39.88-2004&amp;rft_val_fmt=info:ofi/fmt:kev:mtx:journal&amp;genre=article&amp;sid=ProQ:ProQ%3Aabiglobal&amp;atitle=What+do+experts+talk+about+when+they+talk+about+users%3F+Expectations+and+imagined+users+in+the+smart+grid&amp;title=Energy+Efficiency&amp;issn=1570646X&amp;date=2017-04-01&amp;volume=10&amp;issue=2&amp;spage=283&amp;au=Throndsen%2C+William&amp;isbn=&amp;jtitle=Energy+Efficiency&amp;btitle=&amp;rft_id=in</v>
      </c>
      <c r="G632" s="36" t="e">
        <f t="shared" si="19"/>
        <v>#VALUE!</v>
      </c>
    </row>
    <row r="633" spans="1:7" ht="15.5" customHeight="1" x14ac:dyDescent="0.35">
      <c r="A633" s="9">
        <f t="shared" si="18"/>
        <v>629</v>
      </c>
      <c r="B633" s="10" t="str">
        <f>IF($A633="", "", INDEX(Data!A:A,MATCH($A633,Data!$X:$X,1)))</f>
        <v>Tiansong (2017)</v>
      </c>
      <c r="C633" s="11" t="str">
        <f>IF($A633="", "", INDEX(Data!B:B,MATCH($A633,Data!$X:$X,1)))</f>
        <v>Optimal Control of PEVs with a Charging Aggregator Considering Regulation Service Provisioning</v>
      </c>
      <c r="D633" s="10">
        <f>IF($A633="", "", INDEX(Data!C:C,MATCH($A633,Data!$X:$X,1)))</f>
        <v>2017</v>
      </c>
      <c r="E633" s="11" t="str">
        <f>IF($A633="","",IF(INDEX(Data!D:D,MATCH($A633,Data!$X:$X,1))="","",INDEX(Data!D:D,MATCH($A633,Data!$X:$X,1))))</f>
        <v xml:space="preserve">Plug-in electric vehicles (PEVs) are considered the key to reducing fossil fuel consumption and an important part of the smart grid. The plug-in electric vehicle-to-grid (V2G) technology in the smart grid infrastructure enables energy flow from PEV batteries to the power grid so that the grid stability is enhanced and the peak power demand is shaped. PEV owners will also benefit from V2G technology, as they will be able to reduce energy cost through proper PEV charging and discharging scheduling. Moreover, power regulation service (RS) reserves have been playing an increasingly important role in modern power markets. It has been shown that by providing RS reserves, the power grid achieves a better match between energy supply and demand in presence of volatile and intermittent renewable energy generation. This article starts with the problem of PEV charging under dynamic energy pricing, properly taking into account the degradation of battery state-of-health (SoH) during V2G operations as well as RS provisioning. An overall optimization throughout the whole parking period is proposed for the PEV and an adaptive control framework is presented to dynamically update the optimal charging/discharging decision at each hour to mitigate the effect of RS tracking error. As more and more PEVs are being plugged into the power grid, the control or management issue of PEV charging arises, since mass unregulated charging processes of PEVs may result in degradation of power quality and damage utility equipments and customer appliances. To solve this problem, this article also presents an SoH-aware charging aggregator design, which decides the control sequences of a group of PEVs. An energy storage system is used in the charging aggregator to do a peak power shaving, and future parking PEVs are properly taken care of. Experimental results show that the proposed optimal charging algorithm minimizes the combination of electricity cost and battery aging cost in the RS provisioning power market. Experimental results also show that the introduction of charging aggregator can significantly reduce the peak power consumption caused by simultaneous PEV charging. </v>
      </c>
      <c r="F633" s="11" t="str">
        <f>IF($A633="","",IF(INDEX(Data!E:E,MATCH($A633,Data!$X:$X,1))="","",INDEX(Data!E:E,MATCH($A633,Data!$X:$X,1))))</f>
        <v/>
      </c>
      <c r="G633" s="36" t="str">
        <f t="shared" si="19"/>
        <v/>
      </c>
    </row>
    <row r="634" spans="1:7" ht="15.5" customHeight="1" x14ac:dyDescent="0.35">
      <c r="A634" s="9">
        <f t="shared" si="18"/>
        <v>630</v>
      </c>
      <c r="B634" s="10" t="str">
        <f>IF($A634="", "", INDEX(Data!A:A,MATCH($A634,Data!$X:$X,1)))</f>
        <v>Timo (2018)</v>
      </c>
      <c r="C634" s="11" t="str">
        <f>IF($A634="", "", INDEX(Data!B:B,MATCH($A634,Data!$X:$X,1)))</f>
        <v>Evolving Needs in IoT Control and Accountability: A Longitudinal Study on Smart Home Intelligibility</v>
      </c>
      <c r="D634" s="10">
        <f>IF($A634="", "", INDEX(Data!C:C,MATCH($A634,Data!$X:$X,1)))</f>
        <v>2018</v>
      </c>
      <c r="E634" s="11" t="str">
        <f>IF($A634="","",IF(INDEX(Data!D:D,MATCH($A634,Data!$X:$X,1))="","",INDEX(Data!D:D,MATCH($A634,Data!$X:$X,1))))</f>
        <v xml:space="preserve">A key issue for smart home systems is supporting non-expert users in their management. Whereas feedback design on use cases (such as energy feedback) have gained attention, current approaches to providing awareness on the system state typically provide a rather technical view. Long-term investigations of the practices and resources needed for maintaining Do-It-Yourself smart home systems, are particularly scarce. We report on a design case study in which we equipped 12 households with DIY smart home systems for two years and studied participants' strategies for maintaining system awareness, from learning about its workings to monitoring its behavior. We find that people's needs regarding system accountability changed over time. Their privacy needs were also affected over the same period. We found that participants initially looked for in-depth awareness information from the dedicated web-based dashboard. In the later phases of appropriation, however, their interaction and information needs shifted towards management by exception on mobile or ambient displays -- only focusing on the system when things were 'going wrong'. In terms of system accountability, we find that a system's self-declaration should focus on being socially meaningful rather than technically complete, for instance by relating itself to people's activities and the home routines. </v>
      </c>
      <c r="F634" s="11" t="str">
        <f>IF($A634="","",IF(INDEX(Data!E:E,MATCH($A634,Data!$X:$X,1))="","",INDEX(Data!E:E,MATCH($A634,Data!$X:$X,1))))</f>
        <v/>
      </c>
      <c r="G634" s="36" t="str">
        <f t="shared" si="19"/>
        <v/>
      </c>
    </row>
    <row r="635" spans="1:7" ht="15.5" customHeight="1" x14ac:dyDescent="0.35">
      <c r="A635" s="9">
        <f t="shared" si="18"/>
        <v>631</v>
      </c>
      <c r="B635" s="10" t="str">
        <f>IF($A635="", "", INDEX(Data!A:A,MATCH($A635,Data!$X:$X,1)))</f>
        <v>Ting (2011)</v>
      </c>
      <c r="C635" s="11" t="str">
        <f>IF($A635="", "", INDEX(Data!B:B,MATCH($A635,Data!$X:$X,1)))</f>
        <v>The case for efficient renewable energy management in smart homes</v>
      </c>
      <c r="D635" s="10">
        <f>IF($A635="", "", INDEX(Data!C:C,MATCH($A635,Data!$X:$X,1)))</f>
        <v>2011</v>
      </c>
      <c r="E635" s="11" t="str">
        <f>IF($A635="","",IF(INDEX(Data!D:D,MATCH($A635,Data!$X:$X,1))="","",INDEX(Data!D:D,MATCH($A635,Data!$X:$X,1))))</f>
        <v/>
      </c>
      <c r="F635" s="11" t="str">
        <f>IF($A635="","",IF(INDEX(Data!E:E,MATCH($A635,Data!$X:$X,1))="","",INDEX(Data!E:E,MATCH($A635,Data!$X:$X,1))))</f>
        <v/>
      </c>
      <c r="G635" s="36" t="str">
        <f t="shared" si="19"/>
        <v/>
      </c>
    </row>
    <row r="636" spans="1:7" ht="15.5" customHeight="1" x14ac:dyDescent="0.35">
      <c r="A636" s="9">
        <f t="shared" si="18"/>
        <v>632</v>
      </c>
      <c r="B636" s="10" t="str">
        <f>IF($A636="", "", INDEX(Data!A:A,MATCH($A636,Data!$X:$X,1)))</f>
        <v>Ting (2013)</v>
      </c>
      <c r="C636" s="11" t="str">
        <f>IF($A636="", "", INDEX(Data!B:B,MATCH($A636,Data!$X:$X,1)))</f>
        <v>Sharing renewable energy in smart microgrids</v>
      </c>
      <c r="D636" s="10">
        <f>IF($A636="", "", INDEX(Data!C:C,MATCH($A636,Data!$X:$X,1)))</f>
        <v>2013</v>
      </c>
      <c r="E636" s="11" t="str">
        <f>IF($A636="","",IF(INDEX(Data!D:D,MATCH($A636,Data!$X:$X,1))="","",INDEX(Data!D:D,MATCH($A636,Data!$X:$X,1))))</f>
        <v/>
      </c>
      <c r="F636" s="11" t="str">
        <f>IF($A636="","",IF(INDEX(Data!E:E,MATCH($A636,Data!$X:$X,1))="","",INDEX(Data!E:E,MATCH($A636,Data!$X:$X,1))))</f>
        <v/>
      </c>
      <c r="G636" s="36" t="str">
        <f t="shared" si="19"/>
        <v/>
      </c>
    </row>
    <row r="637" spans="1:7" ht="15.5" customHeight="1" x14ac:dyDescent="0.35">
      <c r="A637" s="9">
        <f t="shared" si="18"/>
        <v>633</v>
      </c>
      <c r="B637" s="10" t="str">
        <f>IF($A637="", "", INDEX(Data!A:A,MATCH($A637,Data!$X:$X,1)))</f>
        <v>Tomor (2019)</v>
      </c>
      <c r="C637" s="11" t="str">
        <f>IF($A637="", "", INDEX(Data!B:B,MATCH($A637,Data!$X:$X,1)))</f>
        <v>The Citipreneur</v>
      </c>
      <c r="D637" s="10">
        <f>IF($A637="", "", INDEX(Data!C:C,MATCH($A637,Data!$X:$X,1)))</f>
        <v>2019</v>
      </c>
      <c r="E637" s="11" t="str">
        <f>IF($A637="","",IF(INDEX(Data!D:D,MATCH($A637,Data!$X:$X,1))="","",INDEX(Data!D:D,MATCH($A637,Data!$X:$X,1))))</f>
        <v>PurposeThe purpose of this paper is to explore the role of local entrepreneurs, embedded in both the civil and the business arena, in creating public value by establishing strategic collaboration around smart technologies.Design/methodology/approachThe paper suggests a novel – the local entrepreneurial – type of smart bottom-up initiative between civil grassroots and market-based initiatives. This idea is further evolved in the paper to define the patterns of this alternative type of smart bottom-up initiative. For this purpose, the paper conducts a case study of a community-based sustainable energy and mobility system launched by a local entrepreneur in Utrecht, the Netherlands.FindingsThe local entrepreneur has played a catalyzing role in public value creation by initiating and upscaling cooperative practices around smart technologies. This success has mainly been achieved due to the entrepreneurial attitudes of pioneering and risk-taking as well as the capability to bridge between the state, the market and society to accelerate urban sustainability transition.Practical implicationsThis paper offers a practical illustration of the potential of local entrepreneurs to evolve cooperative practices with smart technologies for societal change. It also shows the vital role of local governments in the achievement of bottom-up initiatives contributing to urban smartness. However, in the case of commercializing initiatives, governments also need to take a balancing role to safeguard the needs of all citizens based on fairness and equity, which is at the core of public value creation.Originality/valueThe study adds to the citizen participation literature by revealing a novel type of active citizen grasping technological opportunities to mobilize networks to cooperate for the collective good. The research also contributes to a better understanding of the bottom-up smart city as a form of governance, and its advantages as well as drawbacks concerning public value creation.</v>
      </c>
      <c r="F637" s="11" t="str">
        <f>IF($A637="","",IF(INDEX(Data!E:E,MATCH($A637,Data!$X:$X,1))="","",INDEX(Data!E:E,MATCH($A637,Data!$X:$X,1))))</f>
        <v>https://search.proquest.com/docview/2271714392?accountid=14511 https://ucl-new-primo.hosted.exlibrisgroup.com/openurl/UCL/UCL_VU2?url_ver=Z39.88-2004&amp;rft_val_fmt=info:ofi/fmt:kev:mtx:journal&amp;genre=article&amp;sid=ProQ:ProQ%3Aabiglobal&amp;atitle=The+Citipreneur&amp;title=The+International+Journal+of+Public+Sector+Management&amp;issn=09513558&amp;date=2019-07-30&amp;volume=32&amp;issue=5&amp;spage=508&amp;au=Tomor%2C+Zsuzsanna&amp;isbn=&amp;jtitle=The+International+Journal+of+Public+Sector+Management&amp;btitle=&amp;rft_id=info:eric/&amp;rft_id=info:</v>
      </c>
      <c r="G637" s="36" t="e">
        <f t="shared" si="19"/>
        <v>#VALUE!</v>
      </c>
    </row>
    <row r="638" spans="1:7" ht="15.5" customHeight="1" x14ac:dyDescent="0.35">
      <c r="A638" s="9">
        <f t="shared" si="18"/>
        <v>634</v>
      </c>
      <c r="B638" s="10" t="str">
        <f>IF($A638="", "", INDEX(Data!A:A,MATCH($A638,Data!$X:$X,1)))</f>
        <v>Tsigkas (2011)</v>
      </c>
      <c r="C638" s="11" t="str">
        <f>IF($A638="", "", INDEX(Data!B:B,MATCH($A638,Data!$X:$X,1)))</f>
        <v>Open lean electricity supply communities</v>
      </c>
      <c r="D638" s="10">
        <f>IF($A638="", "", INDEX(Data!C:C,MATCH($A638,Data!$X:$X,1)))</f>
        <v>2011</v>
      </c>
      <c r="E638" s="11" t="str">
        <f>IF($A638="","",IF(INDEX(Data!D:D,MATCH($A638,Data!$X:$X,1))="","",INDEX(Data!D:D,MATCH($A638,Data!$X:$X,1))))</f>
        <v>The purpose of this paper is to uncover the social, technological and environmental need for the development of Open lean electricity supply communities (OLESC). It is argued that the development of such communities in the future should focus on increasingly serving markets of one for lean and green electricity. Within these markets electricity service providers will offer the opportunity to their customers to design individual demand load profiles through setting up virtual private networks to fit individual needs. Communities of this kind will enable just-in-time, mass customized, as opposed to just-in-case, mass supplied electricity. Integration of locally available renewable energy sources upon demand will enhance openness and customizability of electricity generated. Mass customizing electricity reduces the environmental impact and lowers electricity needs with respect to mass production due to just-in-time on demand production and elimination of all types of waste. A combination of appropriate distributed energy systems and leading edge information and communication technology to provide customized electricity is necessary. The fundamental components of the required information systems architecture in order to enable OLESC are presented.[PUBLICATION ABSTRACT]</v>
      </c>
      <c r="F638" s="11" t="str">
        <f>IF($A638="","",IF(INDEX(Data!E:E,MATCH($A638,Data!$X:$X,1))="","",INDEX(Data!E:E,MATCH($A638,Data!$X:$X,1))))</f>
        <v>https://search.proquest.com/docview/1095573976?accountid=14511 https://ucl-new-primo.hosted.exlibrisgroup.com/openurl/UCL/UCL_VU2?url_ver=Z39.88-2004&amp;rft_val_fmt=info:ofi/fmt:kev:mtx:journal&amp;genre=article&amp;sid=ProQ:ProQ%3Aabiglobal&amp;atitle=Open+lean+electricity+supply+communities&amp;title=Energy+Systems&amp;issn=18683967&amp;date=2011-11-01&amp;volume=2&amp;issue=3-4&amp;spage=407&amp;au=Tsigkas%2C+Alexander&amp;isbn=&amp;jtitle=Energy+Systems&amp;btitle=&amp;rft_id=info:eric/&amp;rft_id=info:doi/10.1007%2Fs12667-011-0043-8</v>
      </c>
      <c r="G638" s="36" t="e">
        <f t="shared" si="19"/>
        <v>#VALUE!</v>
      </c>
    </row>
    <row r="639" spans="1:7" ht="15.5" customHeight="1" x14ac:dyDescent="0.35">
      <c r="A639" s="9">
        <f t="shared" si="18"/>
        <v>635</v>
      </c>
      <c r="B639" s="10" t="str">
        <f>IF($A639="", "", INDEX(Data!A:A,MATCH($A639,Data!$X:$X,1)))</f>
        <v>Tucci (2018)</v>
      </c>
      <c r="C639" s="11" t="str">
        <f>IF($A639="", "", INDEX(Data!B:B,MATCH($A639,Data!$X:$X,1)))</f>
        <v>Smart urban districts: Dynamic energy systems for synergic interactions between building and city</v>
      </c>
      <c r="D639" s="10">
        <f>IF($A639="", "", INDEX(Data!C:C,MATCH($A639,Data!$X:$X,1)))</f>
        <v>2018</v>
      </c>
      <c r="E639" s="11" t="str">
        <f>IF($A639="","",IF(INDEX(Data!D:D,MATCH($A639,Data!$X:$X,1))="","",INDEX(Data!D:D,MATCH($A639,Data!$X:$X,1))))</f>
        <v>The primary purpose of this paper is to illustrate the process of experimental research regarding the smart and synergic urban districts/smart and dynamic energy systems relationship, conducted by the authors as part of their activities at Technische Universität München and carried out until realization on both an urban and an architectural scale. The research and applicative experimentation regarded seven German urban situations on the conforming dimension of the "smart district" (between 15, 000 and 20, 000 inhabitants): the urban communities of Feldkirchen, Aschheim, and Kirchheim, the historical centres of the cities of Iphofen and Taufkirchen, the municipality of Ismaning, and the Wüstenahorn neighbourhood in Coburg. The various urban communities that were the object of research signed an agreement with the Technical University of Munich as part of the German national line of research called "Energienutzungsplan"-"Energy Use Plan"-supported by the Ministry of the Environment of Bavaria, for which the authors were awarded grants and served as rapporteurs. © 2018 Firenze University Press.</v>
      </c>
      <c r="F639" s="11" t="str">
        <f>IF($A639="","",IF(INDEX(Data!E:E,MATCH($A639,Data!$X:$X,1))="","",INDEX(Data!E:E,MATCH($A639,Data!$X:$X,1))))</f>
        <v>https://www.scopus.com/inward/record.uri?eid=2-s2.0-85056602418&amp;doi=10.13128%2fTechne-22741&amp;partnerID=40&amp;md5=8c2d8f034c3e8199a001946c44953b16</v>
      </c>
      <c r="G639" s="36" t="str">
        <f t="shared" si="19"/>
        <v>https://www.scopus.com/inward/record.uri?eid=2-s2.0-85056602418&amp;doi=10.13128%2fTechne-22741&amp;partnerID=40&amp;md5=8c2d8f034c3e8199a001946c44953b16</v>
      </c>
    </row>
    <row r="640" spans="1:7" ht="15.5" customHeight="1" x14ac:dyDescent="0.35">
      <c r="A640" s="9">
        <f t="shared" si="18"/>
        <v>636</v>
      </c>
      <c r="B640" s="10" t="str">
        <f>IF($A640="", "", INDEX(Data!A:A,MATCH($A640,Data!$X:$X,1)))</f>
        <v>Tuna (2013)</v>
      </c>
      <c r="C640" s="11" t="str">
        <f>IF($A640="", "", INDEX(Data!B:B,MATCH($A640,Data!$X:$X,1)))</f>
        <v>Wireless sensor networks for smart grid applications: A case study on link reliability and node lifetime evaluations in power distribution systems</v>
      </c>
      <c r="D640" s="10">
        <f>IF($A640="", "", INDEX(Data!C:C,MATCH($A640,Data!$X:$X,1)))</f>
        <v>2013</v>
      </c>
      <c r="E640" s="11" t="str">
        <f>IF($A640="","",IF(INDEX(Data!D:D,MATCH($A640,Data!$X:$X,1))="","",INDEX(Data!D:D,MATCH($A640,Data!$X:$X,1))))</f>
        <v>Recent advances in embedded systems and wireless sensor networks (WSNs) made it possible to realize low-cost monitoring and automation systems for smart grids. This paper presents opportunities and design challenges of WSNs for smart grid applications. WSN-based smart grid applications have been introduced, and some WSN standards and communication protocols have been discussed for smart grid applications. Importantly, node lifetime and link reliability in wireless sensor networking for smart grid applications have been evaluated through case studies based on field tests in electric power system environments. 2013 Gurkan Tuna et al.</v>
      </c>
      <c r="F640" s="11" t="str">
        <f>IF($A640="","",IF(INDEX(Data!E:E,MATCH($A640,Data!$X:$X,1))="","",INDEX(Data!E:E,MATCH($A640,Data!$X:$X,1))))</f>
        <v>http://dx.doi.org/10.1155/2013/796248</v>
      </c>
      <c r="G640" s="36" t="str">
        <f t="shared" si="19"/>
        <v>http://dx.doi.org/10.1155/2013/796248</v>
      </c>
    </row>
    <row r="641" spans="1:7" ht="15.5" customHeight="1" x14ac:dyDescent="0.35">
      <c r="A641" s="9">
        <f t="shared" si="18"/>
        <v>637</v>
      </c>
      <c r="B641" s="10" t="str">
        <f>IF($A641="", "", INDEX(Data!A:A,MATCH($A641,Data!$X:$X,1)))</f>
        <v>Vaccaro (2019)</v>
      </c>
      <c r="C641" s="11" t="str">
        <f>IF($A641="", "", INDEX(Data!B:B,MATCH($A641,Data!$X:$X,1)))</f>
        <v>A review of enabling methodologies for information processing in smart grids</v>
      </c>
      <c r="D641" s="10">
        <f>IF($A641="", "", INDEX(Data!C:C,MATCH($A641,Data!$X:$X,1)))</f>
        <v>2019</v>
      </c>
      <c r="E641" s="11" t="str">
        <f>IF($A641="","",IF(INDEX(Data!D:D,MATCH($A641,Data!$X:$X,1))="","",INDEX(Data!D:D,MATCH($A641,Data!$X:$X,1))))</f>
        <v>The deployment of traditional computing, control and monitoring paradigms in modern smart grids is characterized by several severe limitations. These could restrict their capability to manage the huge complexities and the vast penetration of distributed and renewable energy resources that are expected in future operational scenarios. In this context, the design of more scalable and more flexible solution paradigms represents a relevant issue to address. The enabling technologies and methodologies aimed at addressing these complex challenges include decentralized computing, self-organizing sensor networks, proactive control, and holistic computing frameworks. Accordingly, in this paper a selection from literature published on these topics will be analyzed and reviewed, in order to outline the most relevant research trends, and the main open problems. 2018</v>
      </c>
      <c r="F641" s="11" t="str">
        <f>IF($A641="","",IF(INDEX(Data!E:E,MATCH($A641,Data!$X:$X,1))="","",INDEX(Data!E:E,MATCH($A641,Data!$X:$X,1))))</f>
        <v>http://dx.doi.org/10.1016/j.ijepes.2018.11.034</v>
      </c>
      <c r="G641" s="36" t="str">
        <f t="shared" si="19"/>
        <v>http://dx.doi.org/10.1016/j.ijepes.2018.11.034</v>
      </c>
    </row>
    <row r="642" spans="1:7" ht="15.5" customHeight="1" x14ac:dyDescent="0.35">
      <c r="A642" s="9">
        <f t="shared" si="18"/>
        <v>638</v>
      </c>
      <c r="B642" s="10" t="str">
        <f>IF($A642="", "", INDEX(Data!A:A,MATCH($A642,Data!$X:$X,1)))</f>
        <v>van de Kaa (2019)</v>
      </c>
      <c r="C642" s="11" t="str">
        <f>IF($A642="", "", INDEX(Data!B:B,MATCH($A642,Data!$X:$X,1)))</f>
        <v>Realizing smart meter connectivity: analyzing the competing technologies power line communication, mobile telephony, and radio frequency using the best worst method</v>
      </c>
      <c r="D642" s="10">
        <f>IF($A642="", "", INDEX(Data!C:C,MATCH($A642,Data!$X:$X,1)))</f>
        <v>2019</v>
      </c>
      <c r="E642" s="11" t="str">
        <f>IF($A642="","",IF(INDEX(Data!D:D,MATCH($A642,Data!$X:$X,1))="","",INDEX(Data!D:D,MATCH($A642,Data!$X:$X,1))))</f>
        <v>The world is faced with various societal challenges related to e.g. climate change and energy scarcity. To address these issues, complex innovative systems may be developed such as smart grids. When these systems are realized challenges pertaining to renewable energy and sustainability may, in part, be solved. To implement them, generally accepted common standards should be developed and used by firms and society so that the technological components can be connected and quality and safety requirements of smart grids and their governance can be guaranteed. This paper studies a subcomponent of the smart grid. Specifically, the paper studies competing technologies for a standard means of interface between the smart meter and the concentration point for collecting meter data. Three types of communication technologies for the interface are currently battling for standard dominance: Power line communication, Mobile telephony, and Radio frequency. Nine relevant standard dominance factors were found: operational supremacy, technological superiority, compatibility, flexibility, pricing strategy, timing of entry, current installed base, regulator, and suppliers. The Best-Worst Method was applied to calculate the factors' relative weights. The results show that experts believe that Power line communication has a high chance of becoming dominant and that the most important factor affecting standard success is technological superiority. The relative weights per factor are explained and theoretical and practical contributions, limitations, and areas for further research are discussed. [All rights reserved Elsevier].</v>
      </c>
      <c r="F642" s="11" t="str">
        <f>IF($A642="","",IF(INDEX(Data!E:E,MATCH($A642,Data!$X:$X,1))="","",INDEX(Data!E:E,MATCH($A642,Data!$X:$X,1))))</f>
        <v>http://dx.doi.org/10.1016/j.rser.2018.12.035</v>
      </c>
      <c r="G642" s="36" t="str">
        <f t="shared" si="19"/>
        <v>http://dx.doi.org/10.1016/j.rser.2018.12.035</v>
      </c>
    </row>
    <row r="643" spans="1:7" ht="15.5" customHeight="1" x14ac:dyDescent="0.35">
      <c r="A643" s="9">
        <f t="shared" si="18"/>
        <v>639</v>
      </c>
      <c r="B643" s="10" t="str">
        <f>IF($A643="", "", INDEX(Data!A:A,MATCH($A643,Data!$X:$X,1)))</f>
        <v>van der Schoor (2015)</v>
      </c>
      <c r="C643" s="11" t="str">
        <f>IF($A643="", "", INDEX(Data!B:B,MATCH($A643,Data!$X:$X,1)))</f>
        <v>Power to the people: Local community initiatives and the transition to sustainable energy</v>
      </c>
      <c r="D643" s="10">
        <f>IF($A643="", "", INDEX(Data!C:C,MATCH($A643,Data!$X:$X,1)))</f>
        <v>2015</v>
      </c>
      <c r="E643" s="11" t="str">
        <f>IF($A643="","",IF(INDEX(Data!D:D,MATCH($A643,Data!$X:$X,1))="","",INDEX(Data!D:D,MATCH($A643,Data!$X:$X,1))))</f>
        <v>The transition towards renewable and sustainable energy is being accompanied by a transformation of communities and neighbourhoods. This transition may have huge ramifications throughout society. Many cities, towns and villages are putting together ambitious visions about how to achieve 100% sustainable energy, energy neutrality, zero carbon emission or zero-impact of their communities. We investigate what is happening at the local community level towards realizing these ambitions from a social perspective. We use the case study approach to answer the following question: how do local community energy initiatives contribute to a decentralized sustainable energy system? We find that especially the development of a shared vision, the level of activities and the type of organisation are important factors of the strength of the ‘local network’.</v>
      </c>
      <c r="F643" s="11" t="str">
        <f>IF($A643="","",IF(INDEX(Data!E:E,MATCH($A643,Data!$X:$X,1))="","",INDEX(Data!E:E,MATCH($A643,Data!$X:$X,1))))</f>
        <v>http://www.sciencedirect.com/science/article/pii/S1364032114009149</v>
      </c>
      <c r="G643" s="36" t="str">
        <f t="shared" si="19"/>
        <v>http://www.sciencedirect.com/science/article/pii/S1364032114009149</v>
      </c>
    </row>
    <row r="644" spans="1:7" ht="15.5" customHeight="1" x14ac:dyDescent="0.35">
      <c r="A644" s="9">
        <f t="shared" si="18"/>
        <v>640</v>
      </c>
      <c r="B644" s="10" t="str">
        <f>IF($A644="", "", INDEX(Data!A:A,MATCH($A644,Data!$X:$X,1)))</f>
        <v>Van Hende (2014)</v>
      </c>
      <c r="C644" s="11" t="str">
        <f>IF($A644="", "", INDEX(Data!B:B,MATCH($A644,Data!$X:$X,1)))</f>
        <v>The Regulation of Microgrids in Liberalized Electricity Markets in the EU and East Asia</v>
      </c>
      <c r="D644" s="10">
        <f>IF($A644="", "", INDEX(Data!C:C,MATCH($A644,Data!$X:$X,1)))</f>
        <v>2014</v>
      </c>
      <c r="E644" s="11" t="str">
        <f>IF($A644="","",IF(INDEX(Data!D:D,MATCH($A644,Data!$X:$X,1))="","",INDEX(Data!D:D,MATCH($A644,Data!$X:$X,1))))</f>
        <v>As electricity markets across the globe are being partially or fully liberalized and are opening their markets to competition, electricity trading across borders is transforming national electricity markets into regional ones. This paper argues that integrating microgrids into future smart energy systems cannot only coexist with a shift towards regionalization, but can potentially reinforce it, as microgrids have the ability to operate on- or off-grid and can offer flexibility. After describing a few trends at the macro- and micro-level, this paper presents some concrete microgrid examples that are analysed within the regional markets of the EU and East Asia. The analysis is performed through a technical perspective from which policy drivers are derived and lessons are drawn for implementing microgrids into regional markets. Governments should pay more attention to the importance of microgrid connections to the distribution network and the central energy system and market as a whole and allow for the integration of the microgrid concept into the regulatory framework. They can do so by focussing on the characteristics of microgricls that can be designed as policy drivers: market liberalization, ownership, structure and connection.</v>
      </c>
      <c r="F644" s="11" t="str">
        <f>IF($A644="","",IF(INDEX(Data!E:E,MATCH($A644,Data!$X:$X,1))="","",INDEX(Data!E:E,MATCH($A644,Data!$X:$X,1))))</f>
        <v>https://search.proquest.com/docview/1673049428?accountid=14511 https://ucl-new-primo.hosted.exlibrisgroup.com/openurl/UCL/UCL_VU2?url_ver=Z39.88-2004&amp;rft_val_fmt=info:ofi/fmt:kev:mtx:journal&amp;genre=article&amp;sid=ProQ:ProQ%3Aabiglobal&amp;atitle=The+Regulation+of+Microgrids+in+Liberalized+Electricity+Markets+in+the+EU+and+East+Asia&amp;title=European+Networks+Law+and+Regulation+Quarterly+%28ENLR%29&amp;issn=21974446&amp;date=2014-07-01&amp;volume=2&amp;issue=3&amp;spage=190&amp;au=Van+Hende%2C+Katelijn%3BWouters%2C+Carmen&amp;isbn=&amp;j</v>
      </c>
      <c r="G644" s="36" t="e">
        <f t="shared" si="19"/>
        <v>#VALUE!</v>
      </c>
    </row>
    <row r="645" spans="1:7" ht="15.5" customHeight="1" x14ac:dyDescent="0.35">
      <c r="A645" s="9">
        <f t="shared" si="18"/>
        <v>641</v>
      </c>
      <c r="B645" s="10" t="str">
        <f>IF($A645="", "", INDEX(Data!A:A,MATCH($A645,Data!$X:$X,1)))</f>
        <v>van Leeuwen (2017)</v>
      </c>
      <c r="C645" s="11" t="str">
        <f>IF($A645="", "", INDEX(Data!B:B,MATCH($A645,Data!$X:$X,1)))</f>
        <v>Energy scheduling model to optimize transition routes towards 100% renewable urban districts</v>
      </c>
      <c r="D645" s="10">
        <f>IF($A645="", "", INDEX(Data!C:C,MATCH($A645,Data!$X:$X,1)))</f>
        <v>2017</v>
      </c>
      <c r="E645" s="11" t="str">
        <f>IF($A645="","",IF(INDEX(Data!D:D,MATCH($A645,Data!$X:$X,1))="","",INDEX(Data!D:D,MATCH($A645,Data!$X:$X,1))))</f>
        <v>The purpose of this paper is to develop a model to analyze options for 100% renewable urban districts which self-consume locally generated renewable energy as much as possible and import (or export) energy from (or to) external grids as little as possible. Energy scheduling algorithms are developed to prioritize energy generation and storage of local renewable energy. The model is applied in a Dutch case study in which three renewable energy system concepts are evaluated against the case reference. Optimal capacities are determined for minimal operational costs including a penalty on carbon dioxide production. Attractiveness of these concepts is discussed in relation to costs, environmental concerns and applicability within the Dutch context of the energy transition. 2017, Aalborg University press. All rights reserved.</v>
      </c>
      <c r="F645" s="11" t="str">
        <f>IF($A645="","",IF(INDEX(Data!E:E,MATCH($A645,Data!$X:$X,1))="","",INDEX(Data!E:E,MATCH($A645,Data!$X:$X,1))))</f>
        <v>http://dx.doi.org/10.5278/ijsepm.2017.13.3</v>
      </c>
      <c r="G645" s="36" t="str">
        <f t="shared" si="19"/>
        <v>http://dx.doi.org/10.5278/ijsepm.2017.13.3</v>
      </c>
    </row>
    <row r="646" spans="1:7" ht="15.5" customHeight="1" x14ac:dyDescent="0.35">
      <c r="A646" s="9">
        <f t="shared" ref="A646:A709" si="20">IF(A$4&gt;=ROW(A642), ROW(A642), "")</f>
        <v>642</v>
      </c>
      <c r="B646" s="10" t="str">
        <f>IF($A646="", "", INDEX(Data!A:A,MATCH($A646,Data!$X:$X,1)))</f>
        <v>van Timmeren (2012)</v>
      </c>
      <c r="C646" s="11" t="str">
        <f>IF($A646="", "", INDEX(Data!B:B,MATCH($A646,Data!$X:$X,1)))</f>
        <v>Sustainable Urban Regeneration Based on Energy Balance</v>
      </c>
      <c r="D646" s="10">
        <f>IF($A646="", "", INDEX(Data!C:C,MATCH($A646,Data!$X:$X,1)))</f>
        <v>2012</v>
      </c>
      <c r="E646" s="11" t="str">
        <f>IF($A646="","",IF(INDEX(Data!D:D,MATCH($A646,Data!$X:$X,1))="","",INDEX(Data!D:D,MATCH($A646,Data!$X:$X,1))))</f>
        <v>In this paper, results are reported of a technology assessment of the use and integration of decentralized energy systems and storage devices in an urban renewal area. First the general context of a different approach based on 'rethinking' and the incorporation of ongoing integration of coming economical and environmental interests on infrastructure, in relation to the sustainable urban development and regeneration from the perspective of the tripod people, technology and design is elaborated. However, this is at different scales, starting mainly from the perspective of the urban dynamics. This approach includes a renewed look at the `urban metabolism' and the role of environmental technology, urban ecology and environment behavior focus. Second, the potential benefits of strategic and balanced introduction and use of decentralized devices and electric vehicles (EVs), and attached generation based on renewables are investigated in more detail in the case study of the `Merwe-Vierhaven' area (MW4) in the Rotterdam city port in the Netherlands. In order to optimize the energy balance of this urban renewal area, it is found to be impossible to do this by tuning the energy consumption. It is more effective to change the energy mix and related infrastructures. However, the problem in existing urban areas is that often these areas are restricted to a few energy sources due to lack of available space for integration. Besides this, energy consumption in most cases is relatively concentrated in (existing) urban areas. This limits the potential of sustainable urban regeneration based on decentralized systems, because there is no balanced choice regarding the energy mix based on renewables and system optimization. Possible solutions to obtain a balanced energy profile can come from either the choice to not provide all energy locally, or by adding different types of storage devices to the systems. The use of energy balance based on renewables as a guiding principle, as elaborated in the MW4 case study, is a new approach in the field. It may enhance existing communities, and in some cases result in both the saving and demolition of parts of neighborhoods, which were not foreseen, while at the same time direct introduction of flexible appliances within the energy system for (temporary) storage. It is concluded that the best achievable energy balance in the MW4 area consists of an elaboration in which a smart grid is able to shift the load of flexible devices and charge EVs via smart charging while energy generation is based upon the renewables biomass, wind, tides and the sun. The introduction of new sustainable technologies makes a protected environment for development evident. As for system configuration, the choices arise mainly from technical and social optimisation. In fact, the social, or user-related criteria will be decisive for enduring sustainability.</v>
      </c>
      <c r="F646" s="11" t="str">
        <f>IF($A646="","",IF(INDEX(Data!E:E,MATCH($A646,Data!$X:$X,1))="","",INDEX(Data!E:E,MATCH($A646,Data!$X:$X,1))))</f>
        <v>http://dx.doi.org/10.3390/su4071488</v>
      </c>
      <c r="G646" s="36" t="str">
        <f t="shared" ref="G646:G709" si="21">HYPERLINK(F646)</f>
        <v>http://dx.doi.org/10.3390/su4071488</v>
      </c>
    </row>
    <row r="647" spans="1:7" ht="15.5" customHeight="1" x14ac:dyDescent="0.35">
      <c r="A647" s="9">
        <f t="shared" si="20"/>
        <v>643</v>
      </c>
      <c r="B647" s="10" t="str">
        <f>IF($A647="", "", INDEX(Data!A:A,MATCH($A647,Data!$X:$X,1)))</f>
        <v>Varela (2015)</v>
      </c>
      <c r="C647" s="11" t="str">
        <f>IF($A647="", "", INDEX(Data!B:B,MATCH($A647,Data!$X:$X,1)))</f>
        <v>Show Me!: large-scale smart grid demonstrations for European distribution networks</v>
      </c>
      <c r="D647" s="10">
        <f>IF($A647="", "", INDEX(Data!C:C,MATCH($A647,Data!$X:$X,1)))</f>
        <v>2015</v>
      </c>
      <c r="E647" s="11" t="str">
        <f>IF($A647="","",IF(INDEX(Data!D:D,MATCH($A647,Data!$X:$X,1))="","",INDEX(Data!D:D,MATCH($A647,Data!$X:$X,1))))</f>
        <v>To reach the 2020 targets proposed by the European Commission (EC), several smart grid advances must still be implemented at the distribution grid level. The Grid+ project has described these advances in the latest European Electricity Grid Initiative (EEGI) research and innovation (RI) road map for smart grids. A good review of these research activities can be found at Grid4EU, which is a large-scale demonstration project that aims to test and validate most of the relevant smart grid technologies in distribution networks.This article introduces, from Grid4EU's perspective, the relevant research and demonstration activities on smart grids, highlighting correspondences with the main objectives of the EEGI road map. The information is organized into six work streams-integration of distributed energy resources (DER) into the grid, active demand (or customer involvement), energy storage, innovative power management at the medium-voltage level, innovative power management at the low-voltage level, and microgrids-that cover four of the five clusters of this road map.</v>
      </c>
      <c r="F647" s="11" t="str">
        <f>IF($A647="","",IF(INDEX(Data!E:E,MATCH($A647,Data!$X:$X,1))="","",INDEX(Data!E:E,MATCH($A647,Data!$X:$X,1))))</f>
        <v>http://dx.doi.org/10.1109/MPE.2014.2363536</v>
      </c>
      <c r="G647" s="36" t="str">
        <f t="shared" si="21"/>
        <v>http://dx.doi.org/10.1109/MPE.2014.2363536</v>
      </c>
    </row>
    <row r="648" spans="1:7" ht="15.5" customHeight="1" x14ac:dyDescent="0.35">
      <c r="A648" s="9">
        <f t="shared" si="20"/>
        <v>644</v>
      </c>
      <c r="B648" s="10" t="str">
        <f>IF($A648="", "", INDEX(Data!A:A,MATCH($A648,Data!$X:$X,1)))</f>
        <v>Vasconcelos (2019)</v>
      </c>
      <c r="C648" s="11" t="str">
        <f>IF($A648="", "", INDEX(Data!B:B,MATCH($A648,Data!$X:$X,1)))</f>
        <v>Dynamic security of islanded power systems with pumped storage power plants for high renewable integration - A study case</v>
      </c>
      <c r="D648" s="10">
        <f>IF($A648="", "", INDEX(Data!C:C,MATCH($A648,Data!$X:$X,1)))</f>
        <v>2019</v>
      </c>
      <c r="E648" s="11" t="str">
        <f>IF($A648="","",IF(INDEX(Data!D:D,MATCH($A648,Data!$X:$X,1))="","",INDEX(Data!D:D,MATCH($A648,Data!$X:$X,1))))</f>
        <v>This work consists in assessing a real islanded power system from a dynamic security point of view, to support the planned installation, in the near future, of a hydro power plant with pumped storage, aiming to increase the integration of renewable energy. The analysed hydro power plant will include a Pelton turbine as it is a high-head hydro facility. Due to economic reasons, the adopted water pumping technology consists in fixed speed pumps coupled to induction motors with direct grid connection. It was possible to verify through detailed simulations of this power system's time domain behaviour that, even though the expected installation of this new power plant will bring additional frequency stability constraints, a robust technical solution may be found dealing with the new constraints without increasing the complexity of operation in this islanded power system. The conclusions obtained from this specific case are also valid for similar isolated power systems, namely when hydro pumping stations are being considered to increase time-variable renewable generation penetration.</v>
      </c>
      <c r="F648" s="11" t="str">
        <f>IF($A648="","",IF(INDEX(Data!E:E,MATCH($A648,Data!$X:$X,1))="","",INDEX(Data!E:E,MATCH($A648,Data!$X:$X,1))))</f>
        <v>http://dx.doi.org/10.1049/joe.2018.9291</v>
      </c>
      <c r="G648" s="36" t="str">
        <f t="shared" si="21"/>
        <v>http://dx.doi.org/10.1049/joe.2018.9291</v>
      </c>
    </row>
    <row r="649" spans="1:7" ht="15.5" customHeight="1" x14ac:dyDescent="0.35">
      <c r="A649" s="9">
        <f t="shared" si="20"/>
        <v>645</v>
      </c>
      <c r="B649" s="10" t="str">
        <f>IF($A649="", "", INDEX(Data!A:A,MATCH($A649,Data!$X:$X,1)))</f>
        <v>Vassileva (2012)</v>
      </c>
      <c r="C649" s="11" t="str">
        <f>IF($A649="", "", INDEX(Data!B:B,MATCH($A649,Data!$X:$X,1)))</f>
        <v>Understanding energy consumption behavior for future demand response strategy development</v>
      </c>
      <c r="D649" s="10">
        <f>IF($A649="", "", INDEX(Data!C:C,MATCH($A649,Data!$X:$X,1)))</f>
        <v>2012</v>
      </c>
      <c r="E649" s="11" t="str">
        <f>IF($A649="","",IF(INDEX(Data!D:D,MATCH($A649,Data!$X:$X,1))="","",INDEX(Data!D:D,MATCH($A649,Data!$X:$X,1))))</f>
        <v>Encouraging consumers to use less electricity through information is essential for sustainable use of energy and demand response is indeed a key component of the smart grids concept. The aim with this study is to understand differences between consumer categories and what this could mean e.g. to develop effective demand response measures. In-depth analyses of answers from a questionnaire sent out to 2000 households, contribute to a better understanding of Swedish households' energy related behavior. The households have been provided with a web-site enabling them to check their daily electricity consumption compared to previous months/years and even get advice and tips on how to reduce electricity consumption. The results show clear differences in the response rates from different type of residence, different income areas of the city and in the most preferred ways of receiving information-feedback. The web based feedback, provided by the local energy company, received more visits (and more frequently) from respondents living in houses than from apartments.The analysis of the answers raises questions about the effectiveness of using only one tool of providing energy consumption information to the customers (web-site, in this case) and stresses the importance of applying an individual approach to different energy users. 2012 Elsevier Ltd.</v>
      </c>
      <c r="F649" s="11" t="str">
        <f>IF($A649="","",IF(INDEX(Data!E:E,MATCH($A649,Data!$X:$X,1))="","",INDEX(Data!E:E,MATCH($A649,Data!$X:$X,1))))</f>
        <v>http://dx.doi.org/10.1016/j.energy.2012.02.069</v>
      </c>
      <c r="G649" s="36" t="str">
        <f t="shared" si="21"/>
        <v>http://dx.doi.org/10.1016/j.energy.2012.02.069</v>
      </c>
    </row>
    <row r="650" spans="1:7" ht="15.5" customHeight="1" x14ac:dyDescent="0.35">
      <c r="A650" s="9">
        <f t="shared" si="20"/>
        <v>646</v>
      </c>
      <c r="B650" s="10" t="str">
        <f>IF($A650="", "", INDEX(Data!A:A,MATCH($A650,Data!$X:$X,1)))</f>
        <v>Vassileva (2013)</v>
      </c>
      <c r="C650" s="11" t="str">
        <f>IF($A650="", "", INDEX(Data!B:B,MATCH($A650,Data!$X:$X,1)))</f>
        <v>Energy consumption feedback devices' impact evaluation on domestic energy use</v>
      </c>
      <c r="D650" s="10">
        <f>IF($A650="", "", INDEX(Data!C:C,MATCH($A650,Data!$X:$X,1)))</f>
        <v>2013</v>
      </c>
      <c r="E650" s="11" t="str">
        <f>IF($A650="","",IF(INDEX(Data!D:D,MATCH($A650,Data!$X:$X,1))="","",INDEX(Data!D:D,MATCH($A650,Data!$X:$X,1))))</f>
        <v>Household energy accounts for one of the major contributors to the countries energy balances. It has been shown, that an effective way to achieve energy saving in that sector, is by providing consumers with information and feedback. This measure increases home inhabitants' awareness that leads to behavioral changes, and could help reduce energy consumption between 15% and 25% in some cases. Inhabitants' energy use awareness is also crucial for the success of demand response programs; one of the most important features of smart-grid adoption for the current and upcoming smart cities.The effects of different feedback strategies and information devices in households located in different cities in Sweden have been evaluated in this paper, since the impact on users' behavior of this feedback information vary depending on the way it is provided.Mobile text messages (SMSs) and digital displays placed in the building's common areas did not cause any noticeable behavioral changes, while the use of a TV channel and personal in-home displays were the most popular devices amongst households with high incomes.This paper concluded that even though feedback helped reduce domestic energy consumption and induce behavioral changes, it only reaches the consumers interested in it. It is important therefore to provide customized information to the consumer and select precise feedback tools for specific household groups. Special attention should be paid to increasing the energy consumption awareness in households with low income levels. 2013 Elsevier Ltd.</v>
      </c>
      <c r="F650" s="11" t="str">
        <f>IF($A650="","",IF(INDEX(Data!E:E,MATCH($A650,Data!$X:$X,1))="","",INDEX(Data!E:E,MATCH($A650,Data!$X:$X,1))))</f>
        <v>http://dx.doi.org/10.1016/j.apenergy.2013.01.059</v>
      </c>
      <c r="G650" s="36" t="str">
        <f t="shared" si="21"/>
        <v>http://dx.doi.org/10.1016/j.apenergy.2013.01.059</v>
      </c>
    </row>
    <row r="651" spans="1:7" ht="15.5" customHeight="1" x14ac:dyDescent="0.35">
      <c r="A651" s="9">
        <f t="shared" si="20"/>
        <v>647</v>
      </c>
      <c r="B651" s="10" t="str">
        <f>IF($A651="", "", INDEX(Data!A:A,MATCH($A651,Data!$X:$X,1)))</f>
        <v>Vassileva (2017)</v>
      </c>
      <c r="C651" s="11" t="str">
        <f>IF($A651="", "", INDEX(Data!B:B,MATCH($A651,Data!$X:$X,1)))</f>
        <v>Adoption barriers for electric vehicles: Experiences from early adopters in Sweden</v>
      </c>
      <c r="D651" s="10">
        <f>IF($A651="", "", INDEX(Data!C:C,MATCH($A651,Data!$X:$X,1)))</f>
        <v>2017</v>
      </c>
      <c r="E651" s="11" t="str">
        <f>IF($A651="","",IF(INDEX(Data!D:D,MATCH($A651,Data!$X:$X,1))="","",INDEX(Data!D:D,MATCH($A651,Data!$X:$X,1))))</f>
        <v>Electric vehicles are considered as one of the most effective technologies for reducing current greenhouse gas emissions from the transport sector. Although in many countries, local and national governments have introduced incentives and subsidies to facilitate the electric vehicle market penetration, in Sweden, such benefits have been limited. Results from a survey carried out among private owners of electric vehicles are presented in this paper, including the analysis of the respondents socio-demographic characteristics, reasons for choosing an electric vehicle, charging locations and driving preferences, among others. The main results characterize current electric vehicle drivers as male, well-educated, with medium-high income; electric vehicles are used mainly for private purposes and charged at home during night time. Furthermore, the paper presents an analysis of the impact of large-scale penetration of electric vehicles on existing power distribution systems. The findings presented in this paper provide important insights for assuring a sustainable large-scale penetration of electric vehicles by learning from the experiences of early adopters of the technology and by analyzing the impact of different EV penetration scenarios on the power distribution grid. 2016 Elsevier Ltd</v>
      </c>
      <c r="F651" s="11" t="str">
        <f>IF($A651="","",IF(INDEX(Data!E:E,MATCH($A651,Data!$X:$X,1))="","",INDEX(Data!E:E,MATCH($A651,Data!$X:$X,1))))</f>
        <v>http://dx.doi.org/10.1016/j.energy.2016.11.119</v>
      </c>
      <c r="G651" s="36" t="str">
        <f t="shared" si="21"/>
        <v>http://dx.doi.org/10.1016/j.energy.2016.11.119</v>
      </c>
    </row>
    <row r="652" spans="1:7" ht="15.5" customHeight="1" x14ac:dyDescent="0.35">
      <c r="A652" s="9">
        <f t="shared" si="20"/>
        <v>648</v>
      </c>
      <c r="B652" s="10" t="str">
        <f>IF($A652="", "", INDEX(Data!A:A,MATCH($A652,Data!$X:$X,1)))</f>
        <v>Vazquez (2017)</v>
      </c>
      <c r="C652" s="11" t="str">
        <f>IF($A652="", "", INDEX(Data!B:B,MATCH($A652,Data!$X:$X,1)))</f>
        <v>Assessment of an Adaptive Load Forecasting Methodology in a Smart Grid Demonstration Project</v>
      </c>
      <c r="D652" s="10">
        <f>IF($A652="", "", INDEX(Data!C:C,MATCH($A652,Data!$X:$X,1)))</f>
        <v>2017</v>
      </c>
      <c r="E652" s="11" t="str">
        <f>IF($A652="","",IF(INDEX(Data!D:D,MATCH($A652,Data!$X:$X,1))="","",INDEX(Data!D:D,MATCH($A652,Data!$X:$X,1))))</f>
        <v>This paper presents the implementation of an adaptive load forecasting methodology in two different power networks from a smart grid demonstration project deployed in the region of Madrid, Spain. The paper contains an exhaustive comparative study of different short-term load forecast methodologies, addressing the methods and variables that are more relevant to be applied for the smart grid deployment. The evaluation followed in this paper suggests that the performance of the different methods depends on the conditions of the site in which the smart grid is implemented. It is shown that some non-linear methods, such as support vector machine with a radial basis function kernel and extremely randomized forest offer good performance using only 24 lagged load hourly values, which could be useful when the amount of data available is limited due to communication problems in the smart grid monitoring system. However, it has to be highlighted that, in general, the behavior of different short-term load forecast methodologies is not stable when they are applied to different power networks and that when there is a considerable variability throughout the whole testing period, some methods offer good performance in some situations, but they fail in others. In this paper, an adaptive load forecasting methodology is proposed to address this issue improving the forecasting performance through iterative optimization: in each specific situation, the best short-term load forecast methodology is chosen, resulting in minimum prediction errors.</v>
      </c>
      <c r="F652" s="11" t="str">
        <f>IF($A652="","",IF(INDEX(Data!E:E,MATCH($A652,Data!$X:$X,1))="","",INDEX(Data!E:E,MATCH($A652,Data!$X:$X,1))))</f>
        <v>http://dx.doi.org/10.3390/en10020190</v>
      </c>
      <c r="G652" s="36" t="str">
        <f t="shared" si="21"/>
        <v>http://dx.doi.org/10.3390/en10020190</v>
      </c>
    </row>
    <row r="653" spans="1:7" ht="15.5" customHeight="1" x14ac:dyDescent="0.35">
      <c r="A653" s="9">
        <f t="shared" si="20"/>
        <v>649</v>
      </c>
      <c r="B653" s="10" t="str">
        <f>IF($A653="", "", INDEX(Data!A:A,MATCH($A653,Data!$X:$X,1)))</f>
        <v>Vazquez (2017)</v>
      </c>
      <c r="C653" s="11" t="str">
        <f>IF($A653="", "", INDEX(Data!B:B,MATCH($A653,Data!$X:$X,1)))</f>
        <v>Assessment of an Adaptive Load Forecasting Methodology in a Smart Grid Demonstration Project</v>
      </c>
      <c r="D653" s="10">
        <f>IF($A653="", "", INDEX(Data!C:C,MATCH($A653,Data!$X:$X,1)))</f>
        <v>2017</v>
      </c>
      <c r="E653" s="11" t="str">
        <f>IF($A653="","",IF(INDEX(Data!D:D,MATCH($A653,Data!$X:$X,1))="","",INDEX(Data!D:D,MATCH($A653,Data!$X:$X,1))))</f>
        <v>This paper presents the implementation of an adaptive load forecasting methodology in two different power networks from a smart grid demonstration project deployed in the region of Madrid, Spain. The paper contains an exhaustive comparative study of different short-term load forecast methodologies, addressing the methods and variables that are more relevant to be applied for the smart grid deployment. The evaluation followed in this paper suggests that the performance of the different methods depends on the conditions of the site in which the smart grid is implemented. It is shown that some non-linear methods, such as support vector machine with a radial basis function kernel and extremely randomized forest offer good performance using only 24 lagged load hourly values, which could be useful when the amount of data available is limited due to communication problems in the smart grid monitoring system. However, it has to be highlighted that, in general, the behavior of different short-term load forecast methodologies is not stable when they are applied to different power networks and that when there is a considerable variability throughout the whole testing period, some methods offer good performance in some situations, but they fail in others. In this paper, an adaptive load forecasting methodology is proposed to address this issue improving the forecasting performance through iterative optimization: in each specific situation, the best short-term load forecast methodology is chosen, resulting in minimum prediction errors. 2017 by the authors; licensee MDPI, Basel, Switzerland.</v>
      </c>
      <c r="F653" s="11" t="str">
        <f>IF($A653="","",IF(INDEX(Data!E:E,MATCH($A653,Data!$X:$X,1))="","",INDEX(Data!E:E,MATCH($A653,Data!$X:$X,1))))</f>
        <v>http://dx.doi.org/10.3390/en10020190</v>
      </c>
      <c r="G653" s="36" t="str">
        <f t="shared" si="21"/>
        <v>http://dx.doi.org/10.3390/en10020190</v>
      </c>
    </row>
    <row r="654" spans="1:7" ht="15.5" customHeight="1" x14ac:dyDescent="0.35">
      <c r="A654" s="9">
        <f t="shared" si="20"/>
        <v>650</v>
      </c>
      <c r="B654" s="10" t="str">
        <f>IF($A654="", "", INDEX(Data!A:A,MATCH($A654,Data!$X:$X,1)))</f>
        <v>Vijay (2017)</v>
      </c>
      <c r="C654" s="11" t="str">
        <f>IF($A654="", "", INDEX(Data!B:B,MATCH($A654,Data!$X:$X,1)))</f>
        <v>Designing sustainable smart connected communities using dynamic spectrum access via band selection</v>
      </c>
      <c r="D654" s="10">
        <f>IF($A654="", "", INDEX(Data!C:C,MATCH($A654,Data!$X:$X,1)))</f>
        <v>2017</v>
      </c>
      <c r="E654" s="11" t="str">
        <f>IF($A654="","",IF(INDEX(Data!D:D,MATCH($A654,Data!$X:$X,1))="","",INDEX(Data!D:D,MATCH($A654,Data!$X:$X,1))))</f>
        <v/>
      </c>
      <c r="F654" s="11" t="str">
        <f>IF($A654="","",IF(INDEX(Data!E:E,MATCH($A654,Data!$X:$X,1))="","",INDEX(Data!E:E,MATCH($A654,Data!$X:$X,1))))</f>
        <v/>
      </c>
      <c r="G654" s="36" t="str">
        <f t="shared" si="21"/>
        <v/>
      </c>
    </row>
    <row r="655" spans="1:7" ht="15.5" customHeight="1" x14ac:dyDescent="0.35">
      <c r="A655" s="9">
        <f t="shared" si="20"/>
        <v>651</v>
      </c>
      <c r="B655" s="10" t="str">
        <f>IF($A655="", "", INDEX(Data!A:A,MATCH($A655,Data!$X:$X,1)))</f>
        <v>Vikas (2014)</v>
      </c>
      <c r="C655" s="11" t="str">
        <f>IF($A655="", "", INDEX(Data!B:B,MATCH($A655,Data!$X:$X,1)))</f>
        <v>iDR: consumer and grid friendly demand response system</v>
      </c>
      <c r="D655" s="10">
        <f>IF($A655="", "", INDEX(Data!C:C,MATCH($A655,Data!$X:$X,1)))</f>
        <v>2014</v>
      </c>
      <c r="E655" s="11" t="str">
        <f>IF($A655="","",IF(INDEX(Data!D:D,MATCH($A655,Data!$X:$X,1))="","",INDEX(Data!D:D,MATCH($A655,Data!$X:$X,1))))</f>
        <v/>
      </c>
      <c r="F655" s="11" t="str">
        <f>IF($A655="","",IF(INDEX(Data!E:E,MATCH($A655,Data!$X:$X,1))="","",INDEX(Data!E:E,MATCH($A655,Data!$X:$X,1))))</f>
        <v/>
      </c>
      <c r="G655" s="36" t="str">
        <f t="shared" si="21"/>
        <v/>
      </c>
    </row>
    <row r="656" spans="1:7" ht="15.5" customHeight="1" x14ac:dyDescent="0.35">
      <c r="A656" s="9">
        <f t="shared" si="20"/>
        <v>652</v>
      </c>
      <c r="B656" s="10" t="str">
        <f>IF($A656="", "", INDEX(Data!A:A,MATCH($A656,Data!$X:$X,1)))</f>
        <v>Vitor (2015)</v>
      </c>
      <c r="C656" s="11" t="str">
        <f>IF($A656="", "", INDEX(Data!B:B,MATCH($A656,Data!$X:$X,1)))</f>
        <v>A Resilient Dynamic Gateway Selection Algorithm Based on Quality Aware Metrics for Smart Grids</v>
      </c>
      <c r="D656" s="10">
        <f>IF($A656="", "", INDEX(Data!C:C,MATCH($A656,Data!$X:$X,1)))</f>
        <v>2015</v>
      </c>
      <c r="E656" s="11" t="str">
        <f>IF($A656="","",IF(INDEX(Data!D:D,MATCH($A656,Data!$X:$X,1))="","",INDEX(Data!D:D,MATCH($A656,Data!$X:$X,1))))</f>
        <v/>
      </c>
      <c r="F656" s="11" t="str">
        <f>IF($A656="","",IF(INDEX(Data!E:E,MATCH($A656,Data!$X:$X,1))="","",INDEX(Data!E:E,MATCH($A656,Data!$X:$X,1))))</f>
        <v/>
      </c>
      <c r="G656" s="36" t="str">
        <f t="shared" si="21"/>
        <v/>
      </c>
    </row>
    <row r="657" spans="1:7" ht="15.5" customHeight="1" x14ac:dyDescent="0.35">
      <c r="A657" s="9">
        <f t="shared" si="20"/>
        <v>653</v>
      </c>
      <c r="B657" s="10" t="str">
        <f>IF($A657="", "", INDEX(Data!A:A,MATCH($A657,Data!$X:$X,1)))</f>
        <v>Vrba (2014)</v>
      </c>
      <c r="C657" s="11" t="str">
        <f>IF($A657="", "", INDEX(Data!B:B,MATCH($A657,Data!$X:$X,1)))</f>
        <v>A review of agent and service-oriented concepts applied to intelligent energy systems</v>
      </c>
      <c r="D657" s="10">
        <f>IF($A657="", "", INDEX(Data!C:C,MATCH($A657,Data!$X:$X,1)))</f>
        <v>2014</v>
      </c>
      <c r="E657" s="11" t="str">
        <f>IF($A657="","",IF(INDEX(Data!D:D,MATCH($A657,Data!$X:$X,1))="","",INDEX(Data!D:D,MATCH($A657,Data!$X:$X,1))))</f>
        <v>The intention of this paper is to provide an overview of using agent and service-oriented technologies in intelligent energy systems. It focuses mainly on ongoing research and development activities related to smart grids. Key challenges as a result of the massive deployment of distributed energy resources are discussed, such as aggregation, supply-demand balancing, electricity markets, as well as fault handling and diagnostics. Concepts and technologies like multiagent systems or service-oriented architectures are able to deal with future requirements supporting a flexible, intelligent, and active power grid management. This work monitors major achievements in the field and provides a brief overview of large-scale smart grid projects using agent and service-oriented principles. In addition, future trends in the digitalization of power grids are discussed covering the deployment of resource constrained devices and appropriate communication protocols. The employment of ontologies ensuring semantic interoperability as well as the improvement of security issues related to smart grids is also discussed. 2005-2012 IEEE.</v>
      </c>
      <c r="F657" s="11" t="str">
        <f>IF($A657="","",IF(INDEX(Data!E:E,MATCH($A657,Data!$X:$X,1))="","",INDEX(Data!E:E,MATCH($A657,Data!$X:$X,1))))</f>
        <v>http://dx.doi.org/10.1109/TII.2014.2326411</v>
      </c>
      <c r="G657" s="36" t="str">
        <f t="shared" si="21"/>
        <v>http://dx.doi.org/10.1109/TII.2014.2326411</v>
      </c>
    </row>
    <row r="658" spans="1:7" ht="15.5" customHeight="1" x14ac:dyDescent="0.35">
      <c r="A658" s="9">
        <f t="shared" si="20"/>
        <v>654</v>
      </c>
      <c r="B658" s="10" t="str">
        <f>IF($A658="", "", INDEX(Data!A:A,MATCH($A658,Data!$X:$X,1)))</f>
        <v>Wan (2019)</v>
      </c>
      <c r="C658" s="11" t="str">
        <f>IF($A658="", "", INDEX(Data!B:B,MATCH($A658,Data!$X:$X,1)))</f>
        <v>Demonstrability of Narrowband Internet of Things technology in advanced metering infrastructure</v>
      </c>
      <c r="D658" s="10">
        <f>IF($A658="", "", INDEX(Data!C:C,MATCH($A658,Data!$X:$X,1)))</f>
        <v>2019</v>
      </c>
      <c r="E658" s="11" t="str">
        <f>IF($A658="","",IF(INDEX(Data!D:D,MATCH($A658,Data!$X:$X,1))="","",INDEX(Data!D:D,MATCH($A658,Data!$X:$X,1))))</f>
        <v>The deployment cost of advanced metering infrastructure (AMI), one of the key elements for smart grid, often arises from three sub-systems, respectively referred to as data management system, communication network, and smart devices. Among them, the costs of communication network account for a considerable proportion. In smart grid, smart devices are generally fixed in a certain position and schedule reading of interval meter data. They do not only cover smart meters, but also extend gas, water meters, and other sensors measuring light, humidity, and temperature. Many of them are often with battery supply, and this will bring utilization constraints especially in communication network. The deployment needs of reducing cost and the energy-constrained network for an extremely large-scale AMI infrastructure both require optimum communication technologies that consider energy consumption, minimize energy use, simplify network topology, and prolong network lifetime. As an emerging 3GPP radio interface technology specifically designed for low power wide area networks (LPWANs), Narrowband Internet of Things (NB-IoT) inherits from the existing LTE but does many simplifications. Its most prominent features, enhanced coverage and low power consumption, are being pursued for a large-scale AMI communication network. In this paper, we provide a survey of AMI communication, emphasize on the key technologies of NB-IoT, analyze the performance of NB-IoT network over a real-world, and demonstrate the potential of NB-IoT to support and boost AMI in smart grid. 2019, The Author(s).</v>
      </c>
      <c r="F658" s="11" t="str">
        <f>IF($A658="","",IF(INDEX(Data!E:E,MATCH($A658,Data!$X:$X,1))="","",INDEX(Data!E:E,MATCH($A658,Data!$X:$X,1))))</f>
        <v>http://dx.doi.org/10.1186/s13638-018-1323-y</v>
      </c>
      <c r="G658" s="36" t="str">
        <f t="shared" si="21"/>
        <v>http://dx.doi.org/10.1186/s13638-018-1323-y</v>
      </c>
    </row>
    <row r="659" spans="1:7" ht="15.5" customHeight="1" x14ac:dyDescent="0.35">
      <c r="A659" s="9">
        <f t="shared" si="20"/>
        <v>655</v>
      </c>
      <c r="B659" s="10" t="str">
        <f>IF($A659="", "", INDEX(Data!A:A,MATCH($A659,Data!$X:$X,1)))</f>
        <v>Wang (2018)</v>
      </c>
      <c r="C659" s="11" t="str">
        <f>IF($A659="", "", INDEX(Data!B:B,MATCH($A659,Data!$X:$X,1)))</f>
        <v>Transactive control for connected homes and neighbourhoods</v>
      </c>
      <c r="D659" s="10">
        <f>IF($A659="", "", INDEX(Data!C:C,MATCH($A659,Data!$X:$X,1)))</f>
        <v>2018</v>
      </c>
      <c r="E659" s="11" t="str">
        <f>IF($A659="","",IF(INDEX(Data!D:D,MATCH($A659,Data!$X:$X,1))="","",INDEX(Data!D:D,MATCH($A659,Data!$X:$X,1))))</f>
        <v>Smart in-home devices, if integrated with the capability to transact energy with one another and with the electric grid, can offer a disruptive solution to managing energy supply and demand. Such transactive energy networks could turn homes from passive energy consumers into intelligent, active energy storage and service providers for the future grid. 2018, Springer Nature Limited.</v>
      </c>
      <c r="F659" s="11" t="str">
        <f>IF($A659="","",IF(INDEX(Data!E:E,MATCH($A659,Data!$X:$X,1))="","",INDEX(Data!E:E,MATCH($A659,Data!$X:$X,1))))</f>
        <v>http://dx.doi.org/10.1038/s41560-018-0257-2</v>
      </c>
      <c r="G659" s="36" t="str">
        <f t="shared" si="21"/>
        <v>http://dx.doi.org/10.1038/s41560-018-0257-2</v>
      </c>
    </row>
    <row r="660" spans="1:7" ht="15.5" customHeight="1" x14ac:dyDescent="0.35">
      <c r="A660" s="9">
        <f t="shared" si="20"/>
        <v>656</v>
      </c>
      <c r="B660" s="10" t="str">
        <f>IF($A660="", "", INDEX(Data!A:A,MATCH($A660,Data!$X:$X,1)))</f>
        <v>Weck (2017)</v>
      </c>
      <c r="C660" s="11" t="str">
        <f>IF($A660="", "", INDEX(Data!B:B,MATCH($A660,Data!$X:$X,1)))</f>
        <v>Review of barriers to the introduction of residential demand response: a case study in the Netherlands</v>
      </c>
      <c r="D660" s="10">
        <f>IF($A660="", "", INDEX(Data!C:C,MATCH($A660,Data!$X:$X,1)))</f>
        <v>2017</v>
      </c>
      <c r="E660" s="11" t="str">
        <f>IF($A660="","",IF(INDEX(Data!D:D,MATCH($A660,Data!$X:$X,1))="","",INDEX(Data!D:D,MATCH($A660,Data!$X:$X,1))))</f>
        <v>Demand response, defined as the shifting of electricity demand, is generally believed to have value both for the grid and for the market: by matching demand more closely to supply, consumers could profit from lower prices, while in a smart grid environment, more renewable electricity can be used and less grid capacity may be needed. However, the introduction of residential demand response programmes to support the development of smart grids that includes renewable generation is hampered by a number of barriers. This paper reviews these barriers and categorises them for different demand programmes and market players. The case study for the Netherlands shows that barriers can be country specific. Two types of demand response programmes have been identified as being the most promising options for households in smart grids: price-based demand response and direct load control, while they may not be beneficial for market players or distribution system operators. 2016 The Authors. International Journal of Energy Research Published by John Wiley Sons Ltd.</v>
      </c>
      <c r="F660" s="11" t="str">
        <f>IF($A660="","",IF(INDEX(Data!E:E,MATCH($A660,Data!$X:$X,1))="","",INDEX(Data!E:E,MATCH($A660,Data!$X:$X,1))))</f>
        <v>http://dx.doi.org/10.1002/er.3683</v>
      </c>
      <c r="G660" s="36" t="str">
        <f t="shared" si="21"/>
        <v>http://dx.doi.org/10.1002/er.3683</v>
      </c>
    </row>
    <row r="661" spans="1:7" ht="15.5" customHeight="1" x14ac:dyDescent="0.35">
      <c r="A661" s="9">
        <f t="shared" si="20"/>
        <v>657</v>
      </c>
      <c r="B661" s="10" t="str">
        <f>IF($A661="", "", INDEX(Data!A:A,MATCH($A661,Data!$X:$X,1)))</f>
        <v>Wei (2013)</v>
      </c>
      <c r="C661" s="11" t="str">
        <f>IF($A661="", "", INDEX(Data!B:B,MATCH($A661,Data!$X:$X,1)))</f>
        <v>Design and implementation of energy system based on smart grid</v>
      </c>
      <c r="D661" s="10">
        <f>IF($A661="", "", INDEX(Data!C:C,MATCH($A661,Data!$X:$X,1)))</f>
        <v>2013</v>
      </c>
      <c r="E661" s="11" t="str">
        <f>IF($A661="","",IF(INDEX(Data!D:D,MATCH($A661,Data!$X:$X,1))="","",INDEX(Data!D:D,MATCH($A661,Data!$X:$X,1))))</f>
        <v>Tianjin eco-city is made an example to introduce the design and implement of energy system based on smart grid. This system implemented the acquisition and testing of energy information of the residents of the smart community, buildings and large customer. This system provided user energy using strategy, energy using assistant decision-making and other technologies through analyzing user's data, diagnostic analysis of the level of user energy efficiency, and ultimately implemented the using and extension of energy saving technology in the end-user.</v>
      </c>
      <c r="F661" s="11" t="str">
        <f>IF($A661="","",IF(INDEX(Data!E:E,MATCH($A661,Data!$X:$X,1))="","",INDEX(Data!E:E,MATCH($A661,Data!$X:$X,1))))</f>
        <v>http://dx.doi.org/10.4028/www.scientific.net/AMM.336-338.2544</v>
      </c>
      <c r="G661" s="36" t="str">
        <f t="shared" si="21"/>
        <v>http://dx.doi.org/10.4028/www.scientific.net/AMM.336-338.2544</v>
      </c>
    </row>
    <row r="662" spans="1:7" ht="15.5" customHeight="1" x14ac:dyDescent="0.35">
      <c r="A662" s="9">
        <f t="shared" si="20"/>
        <v>658</v>
      </c>
      <c r="B662" s="10" t="str">
        <f>IF($A662="", "", INDEX(Data!A:A,MATCH($A662,Data!$X:$X,1)))</f>
        <v>Wemyss (2018)</v>
      </c>
      <c r="C662" s="11" t="str">
        <f>IF($A662="", "", INDEX(Data!B:B,MATCH($A662,Data!$X:$X,1)))</f>
        <v>Examining community-level collaborative vs. competitive approaches to enhance household electricity-saving behavior</v>
      </c>
      <c r="D662" s="10">
        <f>IF($A662="", "", INDEX(Data!C:C,MATCH($A662,Data!$X:$X,1)))</f>
        <v>2018</v>
      </c>
      <c r="E662" s="11" t="str">
        <f>IF($A662="","",IF(INDEX(Data!D:D,MATCH($A662,Data!$X:$X,1))="","",INDEX(Data!D:D,MATCH($A662,Data!$X:$X,1))))</f>
        <v>To test the effectiveness of a competitive or collaborative approach on engaging people to change their household electricity-use habits, a mobile app, called Social Power, is developed to provide electricity meter feedback in two gamified environments. The project aims at stimulating social engagement and promoting behavioral change to save electricity at the household level by forming teams of neighbors in two Swiss cities. The household participants are assigned to one of two teams: either a collaborative team where citizens in the same city try to reach a fixed, 10% electricity savings target collectively or a competitive team which tries to save the most electricity in comparison to another city. The collaborative and competitive gamified structures are run in parallel as a 3-month field experiment (February to May 2016) involving 108 recruited household participants in two cities, with ultimately 46 who actively play. In this paper, we present the result of the two gamified structures on the sustainability of reported behavior, as well as on actual saved electricity. Overall, a collaborative or a competitive intervention contributes to electricity savings and reported behavior as compared to the control group; however, no significant difference is found between the two gamified structures.</v>
      </c>
      <c r="F662" s="11" t="str">
        <f>IF($A662="","",IF(INDEX(Data!E:E,MATCH($A662,Data!$X:$X,1))="","",INDEX(Data!E:E,MATCH($A662,Data!$X:$X,1))))</f>
        <v>https://search.proquest.com/docview/2052641670?accountid=14511 https://ucl-new-primo.hosted.exlibrisgroup.com/openurl/UCL/UCL_VU2?url_ver=Z39.88-2004&amp;rft_val_fmt=info:ofi/fmt:kev:mtx:journal&amp;genre=article&amp;sid=ProQ:ProQ%3Aabiglobal&amp;atitle=Examining+community-level+collaborative+vs.+competitive+approaches+to+enhance+household+electricity-saving+behavior&amp;title=Energy+Efficiency&amp;issn=1570646X&amp;date=2018-12-01&amp;volume=11&amp;issue=8&amp;spage=2057&amp;au=Wemyss%2C+Devon%3BCastri%2C+Roberta%3BCellina%2C+Francesca%</v>
      </c>
      <c r="G662" s="36" t="e">
        <f t="shared" si="21"/>
        <v>#VALUE!</v>
      </c>
    </row>
    <row r="663" spans="1:7" ht="15.5" customHeight="1" x14ac:dyDescent="0.35">
      <c r="A663" s="9">
        <f t="shared" si="20"/>
        <v>659</v>
      </c>
      <c r="B663" s="10" t="str">
        <f>IF($A663="", "", INDEX(Data!A:A,MATCH($A663,Data!$X:$X,1)))</f>
        <v>Wen (2015)</v>
      </c>
      <c r="C663" s="11" t="str">
        <f>IF($A663="", "", INDEX(Data!B:B,MATCH($A663,Data!$X:$X,1)))</f>
        <v>A survey on smart grid communication system</v>
      </c>
      <c r="D663" s="10">
        <f>IF($A663="", "", INDEX(Data!C:C,MATCH($A663,Data!$X:$X,1)))</f>
        <v>2015</v>
      </c>
      <c r="E663" s="11" t="str">
        <f>IF($A663="","",IF(INDEX(Data!D:D,MATCH($A663,Data!$X:$X,1))="","",INDEX(Data!D:D,MATCH($A663,Data!$X:$X,1))))</f>
        <v>Concerns with global warming prompted many governments to mandate increased proportion of electricity generation from renewable sources. This, together with the desire to have more efficient and secure power generation and distribution, has driven research in the next-generation power grid, namely, the smart grid. Through integrating advanced information and communication technologies with power electronic and electric power technologies, smart grid will be highly reliable, efficient, and environmental-friendly. A key component of smart grid is the communication system. This paper explores the design goals and functions of the smart grid communication system, followed by an in-depth investigation on the communication requirements. Discussions on some of the recent developments related to smart grid communication systems are also introduced. Copyright The Authors, 2015.</v>
      </c>
      <c r="F663" s="11" t="str">
        <f>IF($A663="","",IF(INDEX(Data!E:E,MATCH($A663,Data!$X:$X,1))="","",INDEX(Data!E:E,MATCH($A663,Data!$X:$X,1))))</f>
        <v>http://dx.doi.org/10.1017/ATSIP.2015.9</v>
      </c>
      <c r="G663" s="36" t="str">
        <f t="shared" si="21"/>
        <v>http://dx.doi.org/10.1017/ATSIP.2015.9</v>
      </c>
    </row>
    <row r="664" spans="1:7" ht="15.5" customHeight="1" x14ac:dyDescent="0.35">
      <c r="A664" s="9">
        <f t="shared" si="20"/>
        <v>660</v>
      </c>
      <c r="B664" s="10" t="str">
        <f>IF($A664="", "", INDEX(Data!A:A,MATCH($A664,Data!$X:$X,1)))</f>
        <v>Wenlin (2016)</v>
      </c>
      <c r="C664" s="11" t="str">
        <f>IF($A664="", "", INDEX(Data!B:B,MATCH($A664,Data!$X:$X,1)))</f>
        <v>Privacy preservation for V2G networks in smart grid: a survey</v>
      </c>
      <c r="D664" s="10">
        <f>IF($A664="", "", INDEX(Data!C:C,MATCH($A664,Data!$X:$X,1)))</f>
        <v>2016</v>
      </c>
      <c r="E664" s="11" t="str">
        <f>IF($A664="","",IF(INDEX(Data!D:D,MATCH($A664,Data!$X:$X,1))="","",INDEX(Data!D:D,MATCH($A664,Data!$X:$X,1))))</f>
        <v>Vehicle to grid (V2G) network is a crucial part of smart grid. An electric vehicle (EV) in a V2G network uses electricity instead of gasoline, and this benefits the environment and helps mitigate the energy crisis. By using its battery capacity, the vehicle can serve temporarily as a distributed energy storage system to mitigate peak load of the power grid. However, the two-way communication and power flows not only facilitate the functionality of V2G network, but they also facilitate attackers as well. Privacy is now a big obstacle in the way of the development of V2G networks. The privacy preservation problem in V2G networks could be more severe than in other parts of Smart Grid due to its e-mobility. In this paper, we will analyze and summarize privacy preservation approaches which achieve various privacy preservation goals. We will survey research works, based on existing privacy preservation techniques, which address various privacy preservation problems in V2G networks, including anonymous authentication, location privacy, identification privacy, concealed data aggregation, privacy-preserving billing and payment, and privacy-preserving data publication. These techniques include homomorphic encryption, blind signature, group signature, ring signature, third party anonymity, and anonymity networks. We will summarize solved problems and issues of these techniques, and introduce possible solutions for unsolved problems. [All rights reserved Elsevier].</v>
      </c>
      <c r="F664" s="11" t="str">
        <f>IF($A664="","",IF(INDEX(Data!E:E,MATCH($A664,Data!$X:$X,1))="","",INDEX(Data!E:E,MATCH($A664,Data!$X:$X,1))))</f>
        <v>http://dx.doi.org/10.1016/j.comcom.2016.06.006</v>
      </c>
      <c r="G664" s="36" t="str">
        <f t="shared" si="21"/>
        <v>http://dx.doi.org/10.1016/j.comcom.2016.06.006</v>
      </c>
    </row>
    <row r="665" spans="1:7" ht="15.5" customHeight="1" x14ac:dyDescent="0.35">
      <c r="A665" s="9">
        <f t="shared" si="20"/>
        <v>661</v>
      </c>
      <c r="B665" s="10" t="str">
        <f>IF($A665="", "", INDEX(Data!A:A,MATCH($A665,Data!$X:$X,1)))</f>
        <v>Wiese (2018)</v>
      </c>
      <c r="C665" s="11" t="str">
        <f>IF($A665="", "", INDEX(Data!B:B,MATCH($A665,Data!$X:$X,1)))</f>
        <v>Interaction effects of energy efficiency policies: a review</v>
      </c>
      <c r="D665" s="10">
        <f>IF($A665="", "", INDEX(Data!C:C,MATCH($A665,Data!$X:$X,1)))</f>
        <v>2018</v>
      </c>
      <c r="E665" s="11" t="str">
        <f>IF($A665="","",IF(INDEX(Data!D:D,MATCH($A665,Data!$X:$X,1))="","",INDEX(Data!D:D,MATCH($A665,Data!$X:$X,1))))</f>
        <v>Increasing energy efficiency and savings will play a key role in the achievement of the climate and energy targets in the European Union (EU). To meet the EU’s objectives for greenhouse gas emission reductions, renewable energy use and energy efficiency improvements, its member states have implemented and will design and implement various energy policies. This paper reviews a range of scientific articles on the topic of policy instruments for energy efficiency and savings and evaluates the strengths and weaknesses of different measures. The review demonstrates the variety of possible instruments and points to the complex policy environment, in which not a single instrument can meet the respective energy efficiency targets, but which requires a combination of multiple instruments. Therefore, the paper in particular focuses on assessing potential interactions between combinations of energy efficiency policies, i.e. the extent to which the different instruments counteract or support one another. So far, the literature on energy efficiency policy has paid only limited attention to the effect of interacting policies. This paper reviews and analyses interaction effects thus far identified with respect to factors that determine the interaction. Drawing on this review, we identify cases for interaction effects between energy efficiency policies to assess their potential existence systematically and to show future research needs.</v>
      </c>
      <c r="F665" s="11" t="str">
        <f>IF($A665="","",IF(INDEX(Data!E:E,MATCH($A665,Data!$X:$X,1))="","",INDEX(Data!E:E,MATCH($A665,Data!$X:$X,1))))</f>
        <v>https://search.proquest.com/docview/2029291472?accountid=14511 https://ucl-new-primo.hosted.exlibrisgroup.com/openurl/UCL/UCL_VU2?url_ver=Z39.88-2004&amp;rft_val_fmt=info:ofi/fmt:kev:mtx:journal&amp;genre=article&amp;sid=ProQ:ProQ%3Aabiglobal&amp;atitle=Interaction+effects+of+energy+efficiency+policies%3A+a+review&amp;title=Energy+Efficiency&amp;issn=1570646X&amp;date=2018-12-01&amp;volume=11&amp;issue=8&amp;spage=2137&amp;au=Wiese%2C+Catharina%3BLarsen%2C+Anders%3BPade%2C+Lise-Lotte&amp;isbn=&amp;jtitle=Energy+Efficiency&amp;btitle=&amp;rft_id=info:eri</v>
      </c>
      <c r="G665" s="36" t="e">
        <f t="shared" si="21"/>
        <v>#VALUE!</v>
      </c>
    </row>
    <row r="666" spans="1:7" ht="15.5" customHeight="1" x14ac:dyDescent="0.35">
      <c r="A666" s="9">
        <f t="shared" si="20"/>
        <v>662</v>
      </c>
      <c r="B666" s="10" t="str">
        <f>IF($A666="", "", INDEX(Data!A:A,MATCH($A666,Data!$X:$X,1)))</f>
        <v>Wilhelm (2013)</v>
      </c>
      <c r="C666" s="11" t="str">
        <f>IF($A666="", "", INDEX(Data!B:B,MATCH($A666,Data!$X:$X,1)))</f>
        <v>Occupancy Detection from Electricity Consumption Data</v>
      </c>
      <c r="D666" s="10">
        <f>IF($A666="", "", INDEX(Data!C:C,MATCH($A666,Data!$X:$X,1)))</f>
        <v>2013</v>
      </c>
      <c r="E666" s="11" t="str">
        <f>IF($A666="","",IF(INDEX(Data!D:D,MATCH($A666,Data!$X:$X,1))="","",INDEX(Data!D:D,MATCH($A666,Data!$X:$X,1))))</f>
        <v/>
      </c>
      <c r="F666" s="11" t="str">
        <f>IF($A666="","",IF(INDEX(Data!E:E,MATCH($A666,Data!$X:$X,1))="","",INDEX(Data!E:E,MATCH($A666,Data!$X:$X,1))))</f>
        <v/>
      </c>
      <c r="G666" s="36" t="str">
        <f t="shared" si="21"/>
        <v/>
      </c>
    </row>
    <row r="667" spans="1:7" ht="15.5" customHeight="1" x14ac:dyDescent="0.35">
      <c r="A667" s="9">
        <f t="shared" si="20"/>
        <v>663</v>
      </c>
      <c r="B667" s="10" t="str">
        <f>IF($A667="", "", INDEX(Data!A:A,MATCH($A667,Data!$X:$X,1)))</f>
        <v>Wolfe ((200)</v>
      </c>
      <c r="C667" s="11" t="str">
        <f>IF($A667="", "", INDEX(Data!B:B,MATCH($A667,Data!$X:$X,1)))</f>
        <v>The implications of an increasingly decentralised energy system</v>
      </c>
      <c r="D667" s="10">
        <f>IF($A667="", "", INDEX(Data!C:C,MATCH($A667,Data!$X:$X,1)))</f>
        <v>2008</v>
      </c>
      <c r="E667" s="11" t="str">
        <f>IF($A667="","",IF(INDEX(Data!D:D,MATCH($A667,Data!$X:$X,1))="","",INDEX(Data!D:D,MATCH($A667,Data!$X:$X,1))))</f>
        <v>The UKgovernmenthassignalledthattheincreasinguseofdecentralisedenergyformspartofitsplan to achievetheUK’scontributiontotheEU’ssustainableenergytargets.Muchofthetechnologyfor decentralisedenergyalreadyexists,althoughitisnotwidelyusedintheUK.Therewillbeneedfornew developments inonsiteenergyproduction,andinthedelivery,integrationandregulatoryinfrastructure to supportit.OtherStateofSciencereviewsforthisprojectdescribeparticularenergytechnologies,but this paperhighlightsselecteddevelopmentsinthermaltechnologiesandinbiologicalprocesseswhich offer thepotentialforbreakthroughsinconvertingbiomasstoenergy.Theeffectivenessand deployment ofdecentralisedenergycanbeenhancedbysystemsandinfrastructuretechnology,not just forelectricitybutalsoinheatandbiogasnetworks.Suchsystemsareexpectedtobeafocusofrapid development overthenexttwodecades.Opportunitiesexistparticularlyinactivenetworks,smart metering andintelligenttariff-interactiveloadmanagement. Substantialregulatoryandpolicyreformwillberequiredtooptimisethepotentialforonsiteenergy generationandeffectivetwo-wayinterchangeswithcentralisedenergysystems.Therewillbeneedfor a regulatorysystemforheatnetworksandappropriateincentivesforactivenetworks.Thedevelopment of anenergyservicesbusinessmodelintheindustrywillnotprogressuntilthecompensationmodel changes tomakeitviable.Thestrengthofthedriversforatrendtowardsdecentralisedenergy,coupled with awiderangeofscientificdevelopments,shouldmakethisaverydynamicsectorandpresentahost of newopportunitiesforBritishtechnology. &amp; 2008Queen’sPrinterandControllerofHMSO.PublishedbyElsevierLtd.Allrightsreserved</v>
      </c>
      <c r="F667" s="11" t="str">
        <f>IF($A667="","",IF(INDEX(Data!E:E,MATCH($A667,Data!$X:$X,1))="","",INDEX(Data!E:E,MATCH($A667,Data!$X:$X,1))))</f>
        <v/>
      </c>
      <c r="G667" s="36" t="str">
        <f t="shared" si="21"/>
        <v/>
      </c>
    </row>
    <row r="668" spans="1:7" ht="15.5" customHeight="1" x14ac:dyDescent="0.35">
      <c r="A668" s="9">
        <f t="shared" si="20"/>
        <v>664</v>
      </c>
      <c r="B668" s="10" t="str">
        <f>IF($A668="", "", INDEX(Data!A:A,MATCH($A668,Data!$X:$X,1)))</f>
        <v>Wu (2017)</v>
      </c>
      <c r="C668" s="11" t="str">
        <f>IF($A668="", "", INDEX(Data!B:B,MATCH($A668,Data!$X:$X,1)))</f>
        <v>Remote Off-Grid Solutions for Greenland and Denmark: Using smart-grid technologies to ensure secure, reliable energy for island power systems.</v>
      </c>
      <c r="D668" s="10">
        <f>IF($A668="", "", INDEX(Data!C:C,MATCH($A668,Data!$X:$X,1)))</f>
        <v>2017</v>
      </c>
      <c r="E668" s="11" t="str">
        <f>IF($A668="","",IF(INDEX(Data!D:D,MATCH($A668,Data!$X:$X,1))="","",INDEX(Data!D:D,MATCH($A668,Data!$X:$X,1))))</f>
        <v>Renewable off-grid solutions are steadily growing in both developed and developing countries (R. Kempener et al. 2015). With the decreasing cost and improving performance of small hydro installations, solar power, wind power, and energy storage systems, renewable energy is expected to supplement or replace existing diesel grids on islands and in remote areas. 2013 IEEE.</v>
      </c>
      <c r="F668" s="11" t="str">
        <f>IF($A668="","",IF(INDEX(Data!E:E,MATCH($A668,Data!$X:$X,1))="","",INDEX(Data!E:E,MATCH($A668,Data!$X:$X,1))))</f>
        <v>http://dx.doi.org/10.1109/MELE.2017.2685959</v>
      </c>
      <c r="G668" s="36" t="str">
        <f t="shared" si="21"/>
        <v>http://dx.doi.org/10.1109/MELE.2017.2685959</v>
      </c>
    </row>
    <row r="669" spans="1:7" ht="15.5" customHeight="1" x14ac:dyDescent="0.35">
      <c r="A669" s="9">
        <f t="shared" si="20"/>
        <v>665</v>
      </c>
      <c r="B669" s="10" t="str">
        <f>IF($A669="", "", INDEX(Data!A:A,MATCH($A669,Data!$X:$X,1)))</f>
        <v>Xiang (2012)</v>
      </c>
      <c r="C669" s="11" t="str">
        <f>IF($A669="", "", INDEX(Data!B:B,MATCH($A669,Data!$X:$X,1)))</f>
        <v>Authentication and integrity in the smart grid: an empirical study in substation automation systems</v>
      </c>
      <c r="D669" s="10">
        <f>IF($A669="", "", INDEX(Data!C:C,MATCH($A669,Data!$X:$X,1)))</f>
        <v>2012</v>
      </c>
      <c r="E669" s="11" t="str">
        <f>IF($A669="","",IF(INDEX(Data!D:D,MATCH($A669,Data!$X:$X,1))="","",INDEX(Data!D:D,MATCH($A669,Data!$X:$X,1))))</f>
        <v>The smart grid is an emerging technology that integrates power infrastructures with information technologies to enable intelligent energy managements. As one of the most important facilities of power infrastructures, electrical substations undertake responsibilities of energy transmissions and distributions by operating interconnected electrical devices in a coordinated manner. Accordingly, it imposes a great challenge on information security, since any falsifications may trigger mal-operations, and result in damages to power usage. In this paper, we aim at authentication and integrity protections in substation automation systems (SAS), by an experimental approach on a small scale SAS prototype, in which messages are transmitted with commonly-used data origin authentication schemes, such as RSA, Message Authentication Code, and One-Time Signature. Through experimental results, we find that, current security solutions cannot be applied directly into the SAS due to insufficient performance considerations in response to application constraints, including limited device computation capabilities, stringent timing requirements and high data sampling rates. Moreover, intrinsic limitations of security schemes, such as complicated computations, shorter key valid time and limited key supplies, can easily be hijacked by malicious attackers, to undermine message deliveries, thus becoming security vulnerabilities. Our experimental results demonstrate guidelines in design of novel security schemes for the smart grid.</v>
      </c>
      <c r="F669" s="11" t="str">
        <f>IF($A669="","",IF(INDEX(Data!E:E,MATCH($A669,Data!$X:$X,1))="","",INDEX(Data!E:E,MATCH($A669,Data!$X:$X,1))))</f>
        <v>http://dx.doi.org/10.1155/2012/175262</v>
      </c>
      <c r="G669" s="36" t="str">
        <f t="shared" si="21"/>
        <v>http://dx.doi.org/10.1155/2012/175262</v>
      </c>
    </row>
    <row r="670" spans="1:7" ht="15.5" customHeight="1" x14ac:dyDescent="0.35">
      <c r="A670" s="9">
        <f t="shared" si="20"/>
        <v>666</v>
      </c>
      <c r="B670" s="10" t="str">
        <f>IF($A670="", "", INDEX(Data!A:A,MATCH($A670,Data!$X:$X,1)))</f>
        <v>Xin (2017)</v>
      </c>
      <c r="C670" s="11" t="str">
        <f>IF($A670="", "", INDEX(Data!B:B,MATCH($A670,Data!$X:$X,1)))</f>
        <v>Poster: Smart Object-Oriented Dynamic Energy Management for Base Stations in Smart Cities</v>
      </c>
      <c r="D670" s="10">
        <f>IF($A670="", "", INDEX(Data!C:C,MATCH($A670,Data!$X:$X,1)))</f>
        <v>2017</v>
      </c>
      <c r="E670" s="11" t="str">
        <f>IF($A670="","",IF(INDEX(Data!D:D,MATCH($A670,Data!$X:$X,1))="","",INDEX(Data!D:D,MATCH($A670,Data!$X:$X,1))))</f>
        <v/>
      </c>
      <c r="F670" s="11" t="str">
        <f>IF($A670="","",IF(INDEX(Data!E:E,MATCH($A670,Data!$X:$X,1))="","",INDEX(Data!E:E,MATCH($A670,Data!$X:$X,1))))</f>
        <v/>
      </c>
      <c r="G670" s="36" t="str">
        <f t="shared" si="21"/>
        <v/>
      </c>
    </row>
    <row r="671" spans="1:7" ht="15.5" customHeight="1" x14ac:dyDescent="0.35">
      <c r="A671" s="9">
        <f t="shared" si="20"/>
        <v>667</v>
      </c>
      <c r="B671" s="10" t="str">
        <f>IF($A671="", "", INDEX(Data!A:A,MATCH($A671,Data!$X:$X,1)))</f>
        <v>Xin (2018)</v>
      </c>
      <c r="C671" s="11" t="str">
        <f>IF($A671="", "", INDEX(Data!B:B,MATCH($A671,Data!$X:$X,1)))</f>
        <v>Innovative energy islands: life-cycle cost-benefit analysis for battery energy storage</v>
      </c>
      <c r="D671" s="10">
        <f>IF($A671="", "", INDEX(Data!C:C,MATCH($A671,Data!$X:$X,1)))</f>
        <v>2018</v>
      </c>
      <c r="E671" s="11" t="str">
        <f>IF($A671="","",IF(INDEX(Data!D:D,MATCH($A671,Data!$X:$X,1))="","",INDEX(Data!D:D,MATCH($A671,Data!$X:$X,1))))</f>
        <v>Cities are concentrations of economic, social, and technical assets, which are fundamental to addressing climate change challenges. Renewable energy sources are growing fast in cities to mitigate greenhouse gas emissions in response to these challenges. In this transition urban decentralized energy shares technical and economic characteristics with energy islands. This is reflected in that island energy systems essentially operate off-grid which as a modus operandi can offer lessons to small-scale urban systems. With the expansion of urban areas, communities, especially small-scale ones, are sometimes further away from the main power infrastructure. Providing power supply to these communities would require significant investment to the existing power system, either to improve its grid infrastructure or power supply facilities. The energy islands have for some time now lent themselves to energy innovation including smart grid and battery storage applications. In this research we conceptualize that urban energy communities can be benefitted by knowledge transfer from energy islands in several fronts. We specifically put forward a life-cycle cost-benefit analysis model to evaluate the economics of battery storage system used in small communities from a life-cycle perspective. In this research we put forward a novel cost-benefit analysis model. Our results show that the inclusion of externalities can improve the economic value of battery systems significantly. Nevertheless, the economic performance is still largely dependent on several parameters, including capacity cost, discharging price, and charging cost. We conclude that existing electricity price structures (e.g., using household electricity price as a benchmark) struggle to guarantee sufficient economic returns except in very favorable circumstances; therefore, governmental support is deemed necessary.</v>
      </c>
      <c r="F671" s="11" t="str">
        <f>IF($A671="","",IF(INDEX(Data!E:E,MATCH($A671,Data!$X:$X,1))="","",INDEX(Data!E:E,MATCH($A671,Data!$X:$X,1))))</f>
        <v>http://www.mdpi.com/2071-1050/10/10/3371 http://dx.doi.org/10.3390/su10103371</v>
      </c>
      <c r="G671" s="36" t="str">
        <f t="shared" si="21"/>
        <v>http://www.mdpi.com/2071-1050/10/10/3371 http://dx.doi.org/10.3390/su10103371</v>
      </c>
    </row>
    <row r="672" spans="1:7" ht="15.5" customHeight="1" x14ac:dyDescent="0.35">
      <c r="A672" s="9">
        <f t="shared" si="20"/>
        <v>668</v>
      </c>
      <c r="B672" s="10" t="str">
        <f>IF($A672="", "", INDEX(Data!A:A,MATCH($A672,Data!$X:$X,1)))</f>
        <v>Xing (2014)</v>
      </c>
      <c r="C672" s="11" t="str">
        <f>IF($A672="", "", INDEX(Data!B:B,MATCH($A672,Data!$X:$X,1)))</f>
        <v>On cascading failures and countermeasures based on energy storage in the smart grid</v>
      </c>
      <c r="D672" s="10">
        <f>IF($A672="", "", INDEX(Data!C:C,MATCH($A672,Data!$X:$X,1)))</f>
        <v>2014</v>
      </c>
      <c r="E672" s="11" t="str">
        <f>IF($A672="","",IF(INDEX(Data!D:D,MATCH($A672,Data!$X:$X,1))="","",INDEX(Data!D:D,MATCH($A672,Data!$X:$X,1))))</f>
        <v/>
      </c>
      <c r="F672" s="11" t="str">
        <f>IF($A672="","",IF(INDEX(Data!E:E,MATCH($A672,Data!$X:$X,1))="","",INDEX(Data!E:E,MATCH($A672,Data!$X:$X,1))))</f>
        <v/>
      </c>
      <c r="G672" s="36" t="str">
        <f t="shared" si="21"/>
        <v/>
      </c>
    </row>
    <row r="673" spans="1:7" ht="15.5" customHeight="1" x14ac:dyDescent="0.35">
      <c r="A673" s="9">
        <f t="shared" si="20"/>
        <v>669</v>
      </c>
      <c r="B673" s="10" t="str">
        <f>IF($A673="", "", INDEX(Data!A:A,MATCH($A673,Data!$X:$X,1)))</f>
        <v>Xing (2019)</v>
      </c>
      <c r="C673" s="11" t="str">
        <f>IF($A673="", "", INDEX(Data!B:B,MATCH($A673,Data!$X:$X,1)))</f>
        <v>Distributed State-of-Charge Balance Control with Event-Triggered Signal Transmissions for Multiple Energy Storage Systems in Smart Grid</v>
      </c>
      <c r="D673" s="10">
        <f>IF($A673="", "", INDEX(Data!C:C,MATCH($A673,Data!$X:$X,1)))</f>
        <v>2019</v>
      </c>
      <c r="E673" s="11" t="str">
        <f>IF($A673="","",IF(INDEX(Data!D:D,MATCH($A673,Data!$X:$X,1))="","",INDEX(Data!D:D,MATCH($A673,Data!$X:$X,1))))</f>
        <v>Modern power grid is increasingly integrated with battery energy storage systems (BESSs). This paper deals with the problem of state-of-charge (SoC) balance control for multiple distributed BESSs in smart grid. The BESSs are expected to work cooperatively to not only fulfil the overall power requirement but also meet the constraints of the same relative SoC variation rate. To achieve this objective, a distributed SoC balance control approach is presented with event-triggered signal transmissions. It is designed with the dynamic average consensus (DAC) mechanism for parameter estimations. The DAC enables distributed control of each BESS through communicating with its neighboring BESSs. Different from traditional periodic signal transmission, the event-triggered signal transmission embedded in our approach allows each BESS to transmit signal to its neighboring BESSs only when needed, thus reducing the communication traffic. Theoretical lower bounds are established for consecutive interevent intervals such that the Zeno behavior is excluded. Case studies are conducted to demonstrate the effectiveness of the presented approach. 2013 IEEE.</v>
      </c>
      <c r="F673" s="11" t="str">
        <f>IF($A673="","",IF(INDEX(Data!E:E,MATCH($A673,Data!$X:$X,1))="","",INDEX(Data!E:E,MATCH($A673,Data!$X:$X,1))))</f>
        <v>http://dx.doi.org/10.1109/TSMC.2019.2916152</v>
      </c>
      <c r="G673" s="36" t="str">
        <f t="shared" si="21"/>
        <v>http://dx.doi.org/10.1109/TSMC.2019.2916152</v>
      </c>
    </row>
    <row r="674" spans="1:7" ht="15.5" customHeight="1" x14ac:dyDescent="0.35">
      <c r="A674" s="9">
        <f t="shared" si="20"/>
        <v>670</v>
      </c>
      <c r="B674" s="10" t="str">
        <f>IF($A674="", "", INDEX(Data!A:A,MATCH($A674,Data!$X:$X,1)))</f>
        <v>Xiong (2019)</v>
      </c>
      <c r="C674" s="11" t="str">
        <f>IF($A674="", "", INDEX(Data!B:B,MATCH($A674,Data!$X:$X,1)))</f>
        <v>EPLC: An Efficient Privacy-Preserving Line-Loss Calculation Scheme for Residential Areas of Smart Grid</v>
      </c>
      <c r="D674" s="10">
        <f>IF($A674="", "", INDEX(Data!C:C,MATCH($A674,Data!$X:$X,1)))</f>
        <v>2019</v>
      </c>
      <c r="E674" s="11" t="str">
        <f>IF($A674="","",IF(INDEX(Data!D:D,MATCH($A674,Data!$X:$X,1))="","",INDEX(Data!D:D,MATCH($A674,Data!$X:$X,1))))</f>
        <v>Recently, smart grid is considered as the next generation of power grid by introducing information and communication technologies. Line-loss is an important synthetic indicator which can directly reflect the energy efficiency and power management level of smart grid enterprises. In order to obtain all residential areas, line-loss requires obtaining electricity consumption of each user. However, data about users' electricity consumption could reveal sensitive information; a sophisticated adversary can use some data analysis methods to deduce economic situation, habits, lifestyles, etc. In order to solve the problem, we propose an Efficient Privacy-preserving scheme for Line-loss Calculation, named EPLC. In our scheme, a data item is reading from one smart meter which implies the energy consumption in a time period of the user who owns it, and each user lives in a residential area. For each user, we encrypt user's data based on Paillier cryptosystem by using two Horner parameters, by leveraging homomorphism, and each residential area gateway calculates relevant data about corresponding line-loss and control center hides the area-level polynomial into the final output for representing line-loss of all residential areas which are both in the form of ciphertext. Finally, we can still recover each residential area line-loss with possessing private keys and Horner parameters. Moreover, EPLC adopts the batch verification technique to lower authentication cost. Finally, our analysis indicates that EPLC is not only efficient but also can protect individual user's electricity consumption privacy, and the flexibility and expansibility of EPLC are very suitable for smart grid. 2019 Yinqiao Xiong et al.</v>
      </c>
      <c r="F674" s="11" t="str">
        <f>IF($A674="","",IF(INDEX(Data!E:E,MATCH($A674,Data!$X:$X,1))="","",INDEX(Data!E:E,MATCH($A674,Data!$X:$X,1))))</f>
        <v>http://dx.doi.org/10.1155/2019/9637578</v>
      </c>
      <c r="G674" s="36" t="str">
        <f t="shared" si="21"/>
        <v>http://dx.doi.org/10.1155/2019/9637578</v>
      </c>
    </row>
    <row r="675" spans="1:7" ht="15.5" customHeight="1" x14ac:dyDescent="0.35">
      <c r="A675" s="9">
        <f t="shared" si="20"/>
        <v>671</v>
      </c>
      <c r="B675" s="10" t="str">
        <f>IF($A675="", "", INDEX(Data!A:A,MATCH($A675,Data!$X:$X,1)))</f>
        <v>Xu (2014)</v>
      </c>
      <c r="C675" s="11" t="str">
        <f>IF($A675="", "", INDEX(Data!B:B,MATCH($A675,Data!$X:$X,1)))</f>
        <v>Power system reliability impact of energy storage integration with intelligent operation strategy</v>
      </c>
      <c r="D675" s="10">
        <f>IF($A675="", "", INDEX(Data!C:C,MATCH($A675,Data!$X:$X,1)))</f>
        <v>2014</v>
      </c>
      <c r="E675" s="11" t="str">
        <f>IF($A675="","",IF(INDEX(Data!D:D,MATCH($A675,Data!$X:$X,1))="","",INDEX(Data!D:D,MATCH($A675,Data!$X:$X,1))))</f>
        <v>Electric power industry is experiencing a movement from the existing conventional electric grid to a more reliable, efficient and secure smart grid. In order to achieve these goals, components such as energy storage will be included, and potentially in large scale. Many feasible applications of energy storage in power systems have been investigated. The major benefits of energy storage include electric energy time-shift, frequency regulation and transmission congestion relief. In this paper, we focus on the reliability improvement of the bulk power system brought by the utilization of energy storage in the local distribution systems integrated with renewable energy generation. An intelligent operation strategy for energy storage which improves reliability considering the renewable energy integration is presented. The smart grid communication and control network is utilized to implement the proposed energy storage operation. A bulk power system reliability evaluation framework is proposed to study the reliability impact brought by the energy storage integration and operation. A detailed case study and sensitivity analysis is performed to demonstrate the effectiveness of the presented operation strategy and evaluation framework, and to provide valuable insights on the power system reliability impact derived from the energy storage integration. 2013 IEEE.</v>
      </c>
      <c r="F675" s="11" t="str">
        <f>IF($A675="","",IF(INDEX(Data!E:E,MATCH($A675,Data!$X:$X,1))="","",INDEX(Data!E:E,MATCH($A675,Data!$X:$X,1))))</f>
        <v>http://dx.doi.org/10.1109/TSG.2013.2278482</v>
      </c>
      <c r="G675" s="36" t="str">
        <f t="shared" si="21"/>
        <v>http://dx.doi.org/10.1109/TSG.2013.2278482</v>
      </c>
    </row>
    <row r="676" spans="1:7" ht="15.5" customHeight="1" x14ac:dyDescent="0.35">
      <c r="A676" s="9">
        <f t="shared" si="20"/>
        <v>672</v>
      </c>
      <c r="B676" s="10" t="str">
        <f>IF($A676="", "", INDEX(Data!A:A,MATCH($A676,Data!$X:$X,1)))</f>
        <v>Xypolytou (2017)</v>
      </c>
      <c r="C676" s="11" t="str">
        <f>IF($A676="", "", INDEX(Data!B:B,MATCH($A676,Data!$X:$X,1)))</f>
        <v>The FUSE testbed: establishing a microgrid for smart grid security experiments</v>
      </c>
      <c r="D676" s="10">
        <f>IF($A676="", "", INDEX(Data!C:C,MATCH($A676,Data!$X:$X,1)))</f>
        <v>2017</v>
      </c>
      <c r="E676" s="11" t="str">
        <f>IF($A676="","",IF(INDEX(Data!D:D,MATCH($A676,Data!$X:$X,1))="","",INDEX(Data!D:D,MATCH($A676,Data!$X:$X,1))))</f>
        <v>Reliable and efficient energy supply is based not only on local control but also on remote sensor data and measurements, making communication one of the important components. The increasing threat of possible attacks is the motivation behind the main purpose of the FUSE testbed - an experimental microgrid for smart grid research - to conduct experiments on smart grid security, grid optimization, stabilization and islanding. This work, after providing an insight of the current state of the art concerning research on microgrids, describes the FUSE experimental facility as well as first experiments including partial measurement equipment installation and data collection and analysis.</v>
      </c>
      <c r="F676" s="11" t="str">
        <f>IF($A676="","",IF(INDEX(Data!E:E,MATCH($A676,Data!$X:$X,1))="","",INDEX(Data!E:E,MATCH($A676,Data!$X:$X,1))))</f>
        <v>http://dx.doi.org/10.1007/s00502-017-0483-5</v>
      </c>
      <c r="G676" s="36" t="str">
        <f t="shared" si="21"/>
        <v>http://dx.doi.org/10.1007/s00502-017-0483-5</v>
      </c>
    </row>
    <row r="677" spans="1:7" ht="15.5" customHeight="1" x14ac:dyDescent="0.35">
      <c r="A677" s="9">
        <f t="shared" si="20"/>
        <v>673</v>
      </c>
      <c r="B677" s="10" t="str">
        <f>IF($A677="", "", INDEX(Data!A:A,MATCH($A677,Data!$X:$X,1)))</f>
        <v>Yan (2013)</v>
      </c>
      <c r="C677" s="11" t="str">
        <f>IF($A677="", "", INDEX(Data!B:B,MATCH($A677,Data!$X:$X,1)))</f>
        <v>A survey on smart grid communication infrastructures: Motivations, requirements and challenges</v>
      </c>
      <c r="D677" s="10">
        <f>IF($A677="", "", INDEX(Data!C:C,MATCH($A677,Data!$X:$X,1)))</f>
        <v>2013</v>
      </c>
      <c r="E677" s="11" t="str">
        <f>IF($A677="","",IF(INDEX(Data!D:D,MATCH($A677,Data!$X:$X,1))="","",INDEX(Data!D:D,MATCH($A677,Data!$X:$X,1))))</f>
        <v>A communication infrastructure is an essential part to the success of the emerging smart grid. A scalable and pervasive communication infrastructure is crucial in both construction and operation of a smart grid. In this paper, we present the background and motivation of communication infrastructures in smart grid systems. We also summarize major requirements that smart grid communications must meet. From the experience of several industrial trials on smart grid with communication infrastructures, we expect that the traditional carbon fuel based power plants can cooperate with emerging distributed renewable energy such as wind, solar, etc, to reduce the carbon fuel consumption and consequent green house gas such as carbon dioxide emission. The consumers can minimize their expense on energy by adjusting their intelligent home appliance operations to avoid the peak hours and utilize the renewable energy instead. We further explore the challenges for a communication infrastructure as the part of a complex smart grid system. Since a smart grid system might have over millions of consumers and devices, the demand of its reliability and security is extremely critical. Through a communication infrastructure, a smart grid can improve power reliability and quality to eliminate electricity blackout. Security is a challenging issue since the on-going smart grid systems facing increasing vulnerabilities as more and more automation, remote monitoring/controlling and supervision entities are interconnected. 1998-2012 IEEE.</v>
      </c>
      <c r="F677" s="11" t="str">
        <f>IF($A677="","",IF(INDEX(Data!E:E,MATCH($A677,Data!$X:$X,1))="","",INDEX(Data!E:E,MATCH($A677,Data!$X:$X,1))))</f>
        <v>http://dx.doi.org/10.1109/SURV.2012.021312.00034</v>
      </c>
      <c r="G677" s="36" t="str">
        <f t="shared" si="21"/>
        <v>http://dx.doi.org/10.1109/SURV.2012.021312.00034</v>
      </c>
    </row>
    <row r="678" spans="1:7" ht="15.5" customHeight="1" x14ac:dyDescent="0.35">
      <c r="A678" s="9">
        <f t="shared" si="20"/>
        <v>674</v>
      </c>
      <c r="B678" s="10" t="str">
        <f>IF($A678="", "", INDEX(Data!A:A,MATCH($A678,Data!$X:$X,1)))</f>
        <v>Yang (2014)</v>
      </c>
      <c r="C678" s="11" t="str">
        <f>IF($A678="", "", INDEX(Data!B:B,MATCH($A678,Data!$X:$X,1)))</f>
        <v>Optimization of load control and promotion of demand response mechanism for system service</v>
      </c>
      <c r="D678" s="10">
        <f>IF($A678="", "", INDEX(Data!C:C,MATCH($A678,Data!$X:$X,1)))</f>
        <v>2014</v>
      </c>
      <c r="E678" s="11" t="str">
        <f>IF($A678="","",IF(INDEX(Data!D:D,MATCH($A678,Data!$X:$X,1))="","",INDEX(Data!D:D,MATCH($A678,Data!$X:$X,1))))</f>
        <v>This article focused mainly on the optimization of load control and smart demand response mechanism for system service accomplished by Electricity of France (EDF). France has a successful history in carrying out demand response (DR) actions lead by EDF, who have run both advanced electricity pricing programs and industrial load balancing programs for well over several decades. In terms of incentive electric tariffs, there is a long history of time-based tariffs provided by EDF. These tariffs have been designed and generalized since 1965 and completed during last decade by adding dynamic tariffs. As part of demand response actions, direct load control is another profit-based load management using centralized programming system in France: part of customer loads have been directly controlled by power line carrier (PLC) communication system of EDF. Main objectives of DR are to promote peak shaving with win-win solutions, reduce substantially load shedding and guarantee good power quality for all users. After over 50 years efforts, French national daily load curve has been considerably improved. The recent development of French smart grid includes essentially smart distribution and smart application of electricity. Linky is the new and unique EDF smart meter designed for accomplishing more demand response, grid automation and functions. 2014 Chinese Society for Electrical Engineering.</v>
      </c>
      <c r="F678" s="11" t="str">
        <f>IF($A678="","",IF(INDEX(Data!E:E,MATCH($A678,Data!$X:$X,1))="","",INDEX(Data!E:E,MATCH($A678,Data!$X:$X,1))))</f>
        <v>http://dx.doi.org/10.13334/j.0258-8013.pcsee.2014.22.004</v>
      </c>
      <c r="G678" s="36" t="str">
        <f t="shared" si="21"/>
        <v>http://dx.doi.org/10.13334/j.0258-8013.pcsee.2014.22.004</v>
      </c>
    </row>
    <row r="679" spans="1:7" ht="15.5" customHeight="1" x14ac:dyDescent="0.35">
      <c r="A679" s="9">
        <f t="shared" si="20"/>
        <v>675</v>
      </c>
      <c r="B679" s="10" t="str">
        <f>IF($A679="", "", INDEX(Data!A:A,MATCH($A679,Data!$X:$X,1)))</f>
        <v>Yang (2015)</v>
      </c>
      <c r="C679" s="11" t="str">
        <f>IF($A679="", "", INDEX(Data!B:B,MATCH($A679,Data!$X:$X,1)))</f>
        <v>Impact assessment of net metering on smart home cyberattack detection</v>
      </c>
      <c r="D679" s="10">
        <f>IF($A679="", "", INDEX(Data!C:C,MATCH($A679,Data!$X:$X,1)))</f>
        <v>2015</v>
      </c>
      <c r="E679" s="11" t="str">
        <f>IF($A679="","",IF(INDEX(Data!D:D,MATCH($A679,Data!$X:$X,1))="","",INDEX(Data!D:D,MATCH($A679,Data!$X:$X,1))))</f>
        <v/>
      </c>
      <c r="F679" s="11" t="str">
        <f>IF($A679="","",IF(INDEX(Data!E:E,MATCH($A679,Data!$X:$X,1))="","",INDEX(Data!E:E,MATCH($A679,Data!$X:$X,1))))</f>
        <v/>
      </c>
      <c r="G679" s="36" t="str">
        <f t="shared" si="21"/>
        <v/>
      </c>
    </row>
    <row r="680" spans="1:7" ht="15.5" customHeight="1" x14ac:dyDescent="0.35">
      <c r="A680" s="9">
        <f t="shared" si="20"/>
        <v>676</v>
      </c>
      <c r="B680" s="10" t="str">
        <f>IF($A680="", "", INDEX(Data!A:A,MATCH($A680,Data!$X:$X,1)))</f>
        <v>Yang (2017)</v>
      </c>
      <c r="C680" s="11" t="str">
        <f>IF($A680="", "", INDEX(Data!B:B,MATCH($A680,Data!$X:$X,1)))</f>
        <v>Clean energy technology: materials, processes and devices for electrochemical energy conversion and storage</v>
      </c>
      <c r="D680" s="10">
        <f>IF($A680="", "", INDEX(Data!C:C,MATCH($A680,Data!$X:$X,1)))</f>
        <v>2017</v>
      </c>
      <c r="E680" s="11" t="str">
        <f>IF($A680="","",IF(INDEX(Data!D:D,MATCH($A680,Data!$X:$X,1))="","",INDEX(Data!D:D,MATCH($A680,Data!$X:$X,1))))</f>
        <v/>
      </c>
      <c r="F680" s="11" t="str">
        <f>IF($A680="","",IF(INDEX(Data!E:E,MATCH($A680,Data!$X:$X,1))="","",INDEX(Data!E:E,MATCH($A680,Data!$X:$X,1))))</f>
        <v>https://search.proquest.com/docview/1936763419?accountid=14511 https://ucl-new-primo.hosted.exlibrisgroup.com/openurl/UCL/UCL_VU2?url_ver=Z39.88-2004&amp;rft_val_fmt=info:ofi/fmt:kev:mtx:journal&amp;genre=unknown&amp;sid=ProQ:ProQ%3Aabiglobal&amp;atitle=Clean+energy+technology%3A+materials%2C+processes+and+devices+for+electrochemical+energy+conversion+and+storage&amp;title=Frontiers+in+Energy&amp;issn=20951701&amp;date=2017-09-01&amp;volume=11&amp;issue=3&amp;spage=233&amp;au=Yang%2C+Hong%3BZhang%2C+Junliang%3BYi%2C+Baolian&amp;isbn=&amp;jtitle=</v>
      </c>
      <c r="G680" s="36" t="e">
        <f t="shared" si="21"/>
        <v>#VALUE!</v>
      </c>
    </row>
    <row r="681" spans="1:7" ht="15.5" customHeight="1" x14ac:dyDescent="0.35">
      <c r="A681" s="9">
        <f t="shared" si="20"/>
        <v>677</v>
      </c>
      <c r="B681" s="10" t="str">
        <f>IF($A681="", "", INDEX(Data!A:A,MATCH($A681,Data!$X:$X,1)))</f>
        <v>Yang (2018)</v>
      </c>
      <c r="C681" s="11" t="str">
        <f>IF($A681="", "", INDEX(Data!B:B,MATCH($A681,Data!$X:$X,1)))</f>
        <v>Operation Analysis of Energy Hub Considering Seasonal Load Characteristics</v>
      </c>
      <c r="D681" s="10">
        <f>IF($A681="", "", INDEX(Data!C:C,MATCH($A681,Data!$X:$X,1)))</f>
        <v>2018</v>
      </c>
      <c r="E681" s="11" t="str">
        <f>IF($A681="","",IF(INDEX(Data!D:D,MATCH($A681,Data!$X:$X,1))="","",INDEX(Data!D:D,MATCH($A681,Data!$X:$X,1))))</f>
        <v/>
      </c>
      <c r="F681" s="11" t="str">
        <f>IF($A681="","",IF(INDEX(Data!E:E,MATCH($A681,Data!$X:$X,1))="","",INDEX(Data!E:E,MATCH($A681,Data!$X:$X,1))))</f>
        <v/>
      </c>
      <c r="G681" s="36" t="str">
        <f t="shared" si="21"/>
        <v/>
      </c>
    </row>
    <row r="682" spans="1:7" ht="15.5" customHeight="1" x14ac:dyDescent="0.35">
      <c r="A682" s="9">
        <f t="shared" si="20"/>
        <v>678</v>
      </c>
      <c r="B682" s="10" t="str">
        <f>IF($A682="", "", INDEX(Data!A:A,MATCH($A682,Data!$X:$X,1)))</f>
        <v>Yao (2017)</v>
      </c>
      <c r="C682" s="11" t="str">
        <f>IF($A682="", "", INDEX(Data!B:B,MATCH($A682,Data!$X:$X,1)))</f>
        <v>A survey on the development status and challenges of smart grids in main driver countries</v>
      </c>
      <c r="D682" s="10">
        <f>IF($A682="", "", INDEX(Data!C:C,MATCH($A682,Data!$X:$X,1)))</f>
        <v>2017</v>
      </c>
      <c r="E682" s="11" t="str">
        <f>IF($A682="","",IF(INDEX(Data!D:D,MATCH($A682,Data!$X:$X,1))="","",INDEX(Data!D:D,MATCH($A682,Data!$X:$X,1))))</f>
        <v>Smart grids are among the most significant evolutionary developments in energy management systems because they enable integrated systems, including decentralized energy systems, the use of large-scale renewable energy and major improvements in demand-side-management. Research on smart grid development has been carried out worldwide for more than ten years, and there are already successful cases and rich experiences in this field. This paper compares the development backgrounds and infrastructure statuses of smart grids in various countries. It also presents an overview of the smart grid development situation within these countries. Moreover, it discusses the research results and lessons learned from smart grid projects in different countries and summarizes their achievements and challenges. Although every country has its own electricity market modes and basic energy situation, our findings can provide a map for national policy makers and power companies to guide the development of smart grids. [All rights reserved Elsevier].</v>
      </c>
      <c r="F682" s="11" t="str">
        <f>IF($A682="","",IF(INDEX(Data!E:E,MATCH($A682,Data!$X:$X,1))="","",INDEX(Data!E:E,MATCH($A682,Data!$X:$X,1))))</f>
        <v>http://dx.doi.org/10.1016/j.rser.2017.05.032</v>
      </c>
      <c r="G682" s="36" t="str">
        <f t="shared" si="21"/>
        <v>http://dx.doi.org/10.1016/j.rser.2017.05.032</v>
      </c>
    </row>
    <row r="683" spans="1:7" ht="15.5" customHeight="1" x14ac:dyDescent="0.35">
      <c r="A683" s="9">
        <f t="shared" si="20"/>
        <v>679</v>
      </c>
      <c r="B683" s="10" t="str">
        <f>IF($A683="", "", INDEX(Data!A:A,MATCH($A683,Data!$X:$X,1)))</f>
        <v>Yasser (2005)</v>
      </c>
      <c r="C683" s="11" t="str">
        <f>IF($A683="", "", INDEX(Data!B:B,MATCH($A683,Data!$X:$X,1)))</f>
        <v>Wireless sensor network node with asynchronous architecture and vibration harvesting micro power generator</v>
      </c>
      <c r="D683" s="10">
        <f>IF($A683="", "", INDEX(Data!C:C,MATCH($A683,Data!$X:$X,1)))</f>
        <v>2005</v>
      </c>
      <c r="E683" s="11" t="str">
        <f>IF($A683="","",IF(INDEX(Data!D:D,MATCH($A683,Data!$X:$X,1))="","",INDEX(Data!D:D,MATCH($A683,Data!$X:$X,1))))</f>
        <v/>
      </c>
      <c r="F683" s="11" t="str">
        <f>IF($A683="","",IF(INDEX(Data!E:E,MATCH($A683,Data!$X:$X,1))="","",INDEX(Data!E:E,MATCH($A683,Data!$X:$X,1))))</f>
        <v/>
      </c>
      <c r="G683" s="36" t="str">
        <f t="shared" si="21"/>
        <v/>
      </c>
    </row>
    <row r="684" spans="1:7" ht="15.5" customHeight="1" x14ac:dyDescent="0.35">
      <c r="A684" s="9">
        <f t="shared" si="20"/>
        <v>680</v>
      </c>
      <c r="B684" s="10" t="str">
        <f>IF($A684="", "", INDEX(Data!A:A,MATCH($A684,Data!$X:$X,1)))</f>
        <v>Yayu (2019)</v>
      </c>
      <c r="C684" s="11" t="str">
        <f>IF($A684="", "", INDEX(Data!B:B,MATCH($A684,Data!$X:$X,1)))</f>
        <v>Short-term Load Forecasting at Different Aggregation Levels with Predictability Analysis [arXiv]</v>
      </c>
      <c r="D684" s="10">
        <f>IF($A684="", "", INDEX(Data!C:C,MATCH($A684,Data!$X:$X,1)))</f>
        <v>2019</v>
      </c>
      <c r="E684" s="11" t="str">
        <f>IF($A684="","",IF(INDEX(Data!D:D,MATCH($A684,Data!$X:$X,1))="","",INDEX(Data!D:D,MATCH($A684,Data!$X:$X,1))))</f>
        <v>Short-term load forecasting (STLF) is essential for the reliable and economic operation of power systems. Though many STLF methods were proposed over the past decades, most of them focused on loads at high aggregation levels only. Thus, low-aggregation load forecast still requires further research and development. Compared with the substation or city level loads, individual loads are typically more volatile and much more challenging to forecast. To further address this issue, this paper first discusses the characteristics of small-and-medium enterprise (SME) and residential loads at different aggregation levels and quantifies their predictability with approximate entropy. Various STLF techniques, from the conventional linear regression to state-of-the-art deep learning, are implemented for a detailed comparative analysis to verify the forecasting performances as well as the predictability using an Irish smart meter dataset. In addition, the paper also investigates how using data processing improves individual-level residential load forecasting with low predictability. Effectiveness of the discussed method is validated with numerical results.</v>
      </c>
      <c r="F684" s="11" t="str">
        <f>IF($A684="","",IF(INDEX(Data!E:E,MATCH($A684,Data!$X:$X,1))="","",INDEX(Data!E:E,MATCH($A684,Data!$X:$X,1))))</f>
        <v>http://arxiv.org/abs/1903.10679</v>
      </c>
      <c r="G684" s="36" t="str">
        <f t="shared" si="21"/>
        <v>http://arxiv.org/abs/1903.10679</v>
      </c>
    </row>
    <row r="685" spans="1:7" ht="15.5" customHeight="1" x14ac:dyDescent="0.35">
      <c r="A685" s="9">
        <f t="shared" si="20"/>
        <v>681</v>
      </c>
      <c r="B685" s="10" t="str">
        <f>IF($A685="", "", INDEX(Data!A:A,MATCH($A685,Data!$X:$X,1)))</f>
        <v>Yazdani-Damavandi (2018)</v>
      </c>
      <c r="C685" s="11" t="str">
        <f>IF($A685="", "", INDEX(Data!B:B,MATCH($A685,Data!$X:$X,1)))</f>
        <v>Aggregation of Distributed Energy Resources Under the Concept of Multienergy Players in Local Energy Systems</v>
      </c>
      <c r="D685" s="10">
        <f>IF($A685="", "", INDEX(Data!C:C,MATCH($A685,Data!$X:$X,1)))</f>
        <v>2018</v>
      </c>
      <c r="E685" s="11" t="str">
        <f>IF($A685="","",IF(INDEX(Data!D:D,MATCH($A685,Data!$X:$X,1))="","",INDEX(Data!D:D,MATCH($A685,Data!$X:$X,1))))</f>
        <v/>
      </c>
      <c r="F685" s="11" t="str">
        <f>IF($A685="","",IF(INDEX(Data!E:E,MATCH($A685,Data!$X:$X,1))="","",INDEX(Data!E:E,MATCH($A685,Data!$X:$X,1))))</f>
        <v>&lt;Go to ISI&gt;://WOS:000457893900218</v>
      </c>
      <c r="G685" s="36" t="str">
        <f t="shared" si="21"/>
        <v>&lt;Go to ISI&gt;://WOS:000457893900218</v>
      </c>
    </row>
    <row r="686" spans="1:7" ht="15.5" customHeight="1" x14ac:dyDescent="0.35">
      <c r="A686" s="9">
        <f t="shared" si="20"/>
        <v>682</v>
      </c>
      <c r="B686" s="10" t="str">
        <f>IF($A686="", "", INDEX(Data!A:A,MATCH($A686,Data!$X:$X,1)))</f>
        <v>Young (2017)</v>
      </c>
      <c r="C686" s="11" t="str">
        <f>IF($A686="", "", INDEX(Data!B:B,MATCH($A686,Data!$X:$X,1)))</f>
        <v>Analysis of factors affecting a shift in a local energy system towards 100% renewable energy community</v>
      </c>
      <c r="D686" s="10">
        <f>IF($A686="", "", INDEX(Data!C:C,MATCH($A686,Data!$X:$X,1)))</f>
        <v>2017</v>
      </c>
      <c r="E686" s="11" t="str">
        <f>IF($A686="","",IF(INDEX(Data!D:D,MATCH($A686,Data!$X:$X,1))="","",INDEX(Data!D:D,MATCH($A686,Data!$X:$X,1))))</f>
        <v>We explore what factors play a critical role in a shift of a local energy system towards 100% renewable energy community by examining the case using a framework that highlights the role of key state and non state actors (investors, local officials, citizens and policy entrepreneurs) and the role of governance mode (horizontal self steering, partnership, participation, inclusiveness of energy decision-making, co-ownership of the process) for the actual outcome. The framework is based on recent transition literature that has focused on the dynamics of change. The case study provides the evidence of the important role of participation of local community in the open decision making process from the onset, their partnership in the local energy system solutions, sense of ownership, as well as the role of mayor as a policy entrepreneur. 2017 Elsevier Ltd</v>
      </c>
      <c r="F686" s="11" t="str">
        <f>IF($A686="","",IF(INDEX(Data!E:E,MATCH($A686,Data!$X:$X,1))="","",INDEX(Data!E:E,MATCH($A686,Data!$X:$X,1))))</f>
        <v>http://dx.doi.org/10.1016/j.jclepro.2017.08.023</v>
      </c>
      <c r="G686" s="36" t="str">
        <f t="shared" si="21"/>
        <v>http://dx.doi.org/10.1016/j.jclepro.2017.08.023</v>
      </c>
    </row>
    <row r="687" spans="1:7" ht="15.5" customHeight="1" x14ac:dyDescent="0.35">
      <c r="A687" s="9">
        <f t="shared" si="20"/>
        <v>683</v>
      </c>
      <c r="B687" s="10" t="str">
        <f>IF($A687="", "", INDEX(Data!A:A,MATCH($A687,Data!$X:$X,1)))</f>
        <v>Young-Yeol (2018)</v>
      </c>
      <c r="C687" s="11" t="str">
        <f>IF($A687="", "", INDEX(Data!B:B,MATCH($A687,Data!$X:$X,1)))</f>
        <v>Development of CoAP-based IoT Communication System for Smart Energy Storage System</v>
      </c>
      <c r="D687" s="10">
        <f>IF($A687="", "", INDEX(Data!C:C,MATCH($A687,Data!$X:$X,1)))</f>
        <v>2018</v>
      </c>
      <c r="E687" s="11" t="str">
        <f>IF($A687="","",IF(INDEX(Data!D:D,MATCH($A687,Data!$X:$X,1))="","",INDEX(Data!D:D,MATCH($A687,Data!$X:$X,1))))</f>
        <v/>
      </c>
      <c r="F687" s="11" t="str">
        <f>IF($A687="","",IF(INDEX(Data!E:E,MATCH($A687,Data!$X:$X,1))="","",INDEX(Data!E:E,MATCH($A687,Data!$X:$X,1))))</f>
        <v/>
      </c>
      <c r="G687" s="36" t="str">
        <f t="shared" si="21"/>
        <v/>
      </c>
    </row>
    <row r="688" spans="1:7" ht="15.5" customHeight="1" x14ac:dyDescent="0.35">
      <c r="A688" s="9">
        <f t="shared" si="20"/>
        <v>684</v>
      </c>
      <c r="B688" s="10" t="str">
        <f>IF($A688="", "", INDEX(Data!A:A,MATCH($A688,Data!$X:$X,1)))</f>
        <v>Yu (2013)</v>
      </c>
      <c r="C688" s="11" t="str">
        <f>IF($A688="", "", INDEX(Data!B:B,MATCH($A688,Data!$X:$X,1)))</f>
        <v>Design of dual PON-MAC ONU dedicated for communication system of power distribution and utilization</v>
      </c>
      <c r="D688" s="10">
        <f>IF($A688="", "", INDEX(Data!C:C,MATCH($A688,Data!$X:$X,1)))</f>
        <v>2013</v>
      </c>
      <c r="E688" s="11" t="str">
        <f>IF($A688="","",IF(INDEX(Data!D:D,MATCH($A688,Data!$X:$X,1))="","",INDEX(Data!D:D,MATCH($A688,Data!$X:$X,1))))</f>
        <v>With the development of smart power grid technology, EPON has become a popular communications technology both in power distribution and utilization automation. The article analyses several communication path protection methods of EPON system, then introduces the development of a dual PON-MAC ONU for such application, both hardware and software design are discussed. At last, A group of test data which verify the performance of fast protect switchover is given.</v>
      </c>
      <c r="F688" s="11" t="str">
        <f>IF($A688="","",IF(INDEX(Data!E:E,MATCH($A688,Data!$X:$X,1))="","",INDEX(Data!E:E,MATCH($A688,Data!$X:$X,1))))</f>
        <v>http://dx.doi.org/10.4028/www.scientific.net/AMM.391.528</v>
      </c>
      <c r="G688" s="36" t="str">
        <f t="shared" si="21"/>
        <v>http://dx.doi.org/10.4028/www.scientific.net/AMM.391.528</v>
      </c>
    </row>
    <row r="689" spans="1:7" ht="15.5" customHeight="1" x14ac:dyDescent="0.35">
      <c r="A689" s="9">
        <f t="shared" si="20"/>
        <v>685</v>
      </c>
      <c r="B689" s="10" t="str">
        <f>IF($A689="", "", INDEX(Data!A:A,MATCH($A689,Data!$X:$X,1)))</f>
        <v>Yu (2018)</v>
      </c>
      <c r="C689" s="11" t="str">
        <f>IF($A689="", "", INDEX(Data!B:B,MATCH($A689,Data!$X:$X,1)))</f>
        <v>Detecting Anomalous Users via Streaming Data Processing in Smart Grid</v>
      </c>
      <c r="D689" s="10">
        <f>IF($A689="", "", INDEX(Data!C:C,MATCH($A689,Data!$X:$X,1)))</f>
        <v>2018</v>
      </c>
      <c r="E689" s="11" t="str">
        <f>IF($A689="","",IF(INDEX(Data!D:D,MATCH($A689,Data!$X:$X,1))="","",INDEX(Data!D:D,MATCH($A689,Data!$X:$X,1))))</f>
        <v/>
      </c>
      <c r="F689" s="11" t="str">
        <f>IF($A689="","",IF(INDEX(Data!E:E,MATCH($A689,Data!$X:$X,1))="","",INDEX(Data!E:E,MATCH($A689,Data!$X:$X,1))))</f>
        <v/>
      </c>
      <c r="G689" s="36" t="str">
        <f t="shared" si="21"/>
        <v/>
      </c>
    </row>
    <row r="690" spans="1:7" ht="15.5" customHeight="1" x14ac:dyDescent="0.35">
      <c r="A690" s="9">
        <f t="shared" si="20"/>
        <v>686</v>
      </c>
      <c r="B690" s="10" t="str">
        <f>IF($A690="", "", INDEX(Data!A:A,MATCH($A690,Data!$X:$X,1)))</f>
        <v>Zaballos (2018)</v>
      </c>
      <c r="C690" s="11" t="str">
        <f>IF($A690="", "", INDEX(Data!B:B,MATCH($A690,Data!$X:$X,1)))</f>
        <v>A custom approach for a flexible, real-time and reliable software defined utility</v>
      </c>
      <c r="D690" s="10">
        <f>IF($A690="", "", INDEX(Data!C:C,MATCH($A690,Data!$X:$X,1)))</f>
        <v>2018</v>
      </c>
      <c r="E690" s="11" t="str">
        <f>IF($A690="","",IF(INDEX(Data!D:D,MATCH($A690,Data!$X:$X,1))="","",INDEX(Data!D:D,MATCH($A690,Data!$X:$X,1))))</f>
        <v>Information and communication technologies (ICTs) have enabled the evolution of traditional electric power distribution networks towards a new paradigm referred to as the smart grid. However, the different elements that compose the ICT plane of a smart grid are usually conceived as isolated systems that typically result in rigid hardware architectures, which are hard to interoperate, manage and adapt to new situations. In the recent years, software-defined systems that take advantage of software and high-speed data network infrastructures have emerged as a promising alternative to classic ad hoc approaches in terms of integration, automation, real-time reconfiguration and resource reusability. The purpose of this paper is to propose the usage of software-defined utilities (SDUs) to address the latent deployment and management limitations of smart grids. More specifically, the implementation of a smart grids data storage and management system prototype by means of SDUs is introduced, which exhibits the feasibility of this alternative approach. This system features a hybrid cloud architecture able to meet the data storage requirements of electric utilities and adapt itself to their ever-evolving needs. Conducted experimentations endorse the feasibility of this solution and encourage practitioners to point their efforts in this direction. 2018 by the authors. Licensee MDPI, Basel, Switzerland.</v>
      </c>
      <c r="F690" s="11" t="str">
        <f>IF($A690="","",IF(INDEX(Data!E:E,MATCH($A690,Data!$X:$X,1))="","",INDEX(Data!E:E,MATCH($A690,Data!$X:$X,1))))</f>
        <v>http://dx.doi.org/10.3390/s18030718</v>
      </c>
      <c r="G690" s="36" t="str">
        <f t="shared" si="21"/>
        <v>http://dx.doi.org/10.3390/s18030718</v>
      </c>
    </row>
    <row r="691" spans="1:7" ht="15.5" customHeight="1" x14ac:dyDescent="0.35">
      <c r="A691" s="9">
        <f t="shared" si="20"/>
        <v>687</v>
      </c>
      <c r="B691" s="10" t="str">
        <f>IF($A691="", "", INDEX(Data!A:A,MATCH($A691,Data!$X:$X,1)))</f>
        <v>Zaghib (2013)</v>
      </c>
      <c r="C691" s="11" t="str">
        <f>IF($A691="", "", INDEX(Data!B:B,MATCH($A691,Data!$X:$X,1)))</f>
        <v>Review and analysis of nanostructured olivine-based lithium recheargeable batteries: status and trends</v>
      </c>
      <c r="D691" s="10">
        <f>IF($A691="", "", INDEX(Data!C:C,MATCH($A691,Data!$X:$X,1)))</f>
        <v>2013</v>
      </c>
      <c r="E691" s="11" t="str">
        <f>IF($A691="","",IF(INDEX(Data!D:D,MATCH($A691,Data!$X:$X,1))="","",INDEX(Data!D:D,MATCH($A691,Data!$X:$X,1))))</f>
        <v>LiFePO4 has emerged as the winning cathode material for a new generation of Li-ion batteries that are increasingly used for hybrid and electric vehicles, due to its remarkable electrochemical properties. The present review gives the state of the art in the understanding of the properties of this material and the other members of the same family. We discuss the effects of the decrease of the size of the particles down to circa 20 nm; some of them have been misunderstood or are still open questions. All of them are important to determine the trends in the research and development on this family of materials in the future. The cells' properties are also reviewed with both the graphite and more recently the Li4Ti5O12 anodes, the last one providing outstanding performance in terms of cycling life and power that make them promising not only for electric vehicles, but also to solve for intermittence locally in smart grids. [All rights reserved Elsevier].</v>
      </c>
      <c r="F691" s="11" t="str">
        <f>IF($A691="","",IF(INDEX(Data!E:E,MATCH($A691,Data!$X:$X,1))="","",INDEX(Data!E:E,MATCH($A691,Data!$X:$X,1))))</f>
        <v>http://dx.doi.org/10.1016/j.jpowsour.2012.12.095</v>
      </c>
      <c r="G691" s="36" t="str">
        <f t="shared" si="21"/>
        <v>http://dx.doi.org/10.1016/j.jpowsour.2012.12.095</v>
      </c>
    </row>
    <row r="692" spans="1:7" ht="15.5" customHeight="1" x14ac:dyDescent="0.35">
      <c r="A692" s="9">
        <f t="shared" si="20"/>
        <v>688</v>
      </c>
      <c r="B692" s="10" t="str">
        <f>IF($A692="", "", INDEX(Data!A:A,MATCH($A692,Data!$X:$X,1)))</f>
        <v>Zainab (2018)</v>
      </c>
      <c r="C692" s="11" t="str">
        <f>IF($A692="", "", INDEX(Data!B:B,MATCH($A692,Data!$X:$X,1)))</f>
        <v>On the Challenges and Opportunities of Smart Meters in Smart Homes and Smart Grids</v>
      </c>
      <c r="D692" s="10">
        <f>IF($A692="", "", INDEX(Data!C:C,MATCH($A692,Data!$X:$X,1)))</f>
        <v>2018</v>
      </c>
      <c r="E692" s="11" t="str">
        <f>IF($A692="","",IF(INDEX(Data!D:D,MATCH($A692,Data!$X:$X,1))="","",INDEX(Data!D:D,MATCH($A692,Data!$X:$X,1))))</f>
        <v>Nowadays, electricity companies have started applying smart grid in their systems rather than the conventional electrical grid (manual grid). Smart grid produces an efficient and effective energy management and control, reduces the cost of production, saves energy and it is more reliable compared to the conventional grid. As an advanced energy meter, smart meters can measure the power consumption as well as monitor and control electrical devices. Smart meters have been adopted in many countries since the 2000s as they provide economic, social and environmental benefits for multiple stakeholders. The design of smart meter can be customized depending on the customer and the utility company needs. There are different sensors and devices supported by dedicated communication infrastructure which can be utilized to implement smart meters. This paper presents a study of the challenges associated with smart meters, smart homes and smart grids as an effort to highlight opportunities for emerging research and industrial solutions.</v>
      </c>
      <c r="F692" s="11" t="str">
        <f>IF($A692="","",IF(INDEX(Data!E:E,MATCH($A692,Data!$X:$X,1))="","",INDEX(Data!E:E,MATCH($A692,Data!$X:$X,1))))</f>
        <v/>
      </c>
      <c r="G692" s="36" t="str">
        <f t="shared" si="21"/>
        <v/>
      </c>
    </row>
    <row r="693" spans="1:7" ht="15.5" customHeight="1" x14ac:dyDescent="0.35">
      <c r="A693" s="9">
        <f t="shared" si="20"/>
        <v>689</v>
      </c>
      <c r="B693" s="10" t="str">
        <f>IF($A693="", "", INDEX(Data!A:A,MATCH($A693,Data!$X:$X,1)))</f>
        <v>Zanabria (2018)</v>
      </c>
      <c r="C693" s="11" t="str">
        <f>IF($A693="", "", INDEX(Data!B:B,MATCH($A693,Data!$X:$X,1)))</f>
        <v>Rapid Prototyping of Multi-Functional Battery Energy Storage System Applications</v>
      </c>
      <c r="D693" s="10">
        <f>IF($A693="", "", INDEX(Data!C:C,MATCH($A693,Data!$X:$X,1)))</f>
        <v>2018</v>
      </c>
      <c r="E693" s="11" t="str">
        <f>IF($A693="","",IF(INDEX(Data!D:D,MATCH($A693,Data!$X:$X,1))="","",INDEX(Data!D:D,MATCH($A693,Data!$X:$X,1))))</f>
        <v>Battery Energy Storage Systems (BESS) are starting to play an important role in today's power distribution networks. They provide a manifold of services for fulfilling demands and requests from diverse stakeholders, such as distribution system operators, energy market operators, aggregators but also end-users. Such services are usually provided by corresponding Energy Management Systems (EMS). This paper analyzes the complexity of the EMS development process resulting from an evolving power utility automation. As a result, flexibility, complexity, interoperability, and overlapping issues were identified as main concerns to be faced during the design and implementation stages of BESS control applications. Current efforts from smart grid and power utility automation standards partially tackle the issues mentioned above. Nevertheless, an integrated methodology that guides and supports control engineers during the whole development chain is still missing. Hence, the conception of EMSOnto is introduced. The main achievements of this approach include the alignment of BESS design with broadly accepted smart grid standards (i.e., IEC 61850, smart grid architecture model), a common understanding of EMS control applications based on the conception of an ontology, the identification of conflicts within a multi-function BESS and the semi-automatic generation of software artifacts mainly important for EMS validation. To demonstrate the effectiveness of the approach, a selected use case example is designed and validated in a hardware-in-the-loop basis. This proves that EMSOnto eases the work of control engineers resulting in a flexible, adaptable, and error-free EMS design. In addition to this, limitations of EMSOnto as well as future work are grasped.</v>
      </c>
      <c r="F693" s="11" t="str">
        <f>IF($A693="","",IF(INDEX(Data!E:E,MATCH($A693,Data!$X:$X,1))="","",INDEX(Data!E:E,MATCH($A693,Data!$X:$X,1))))</f>
        <v>http://www.mdpi.com/2076-3417/8/8/1326 http://dx.doi.org/10.3390/app8081326</v>
      </c>
      <c r="G693" s="36" t="str">
        <f t="shared" si="21"/>
        <v>http://www.mdpi.com/2076-3417/8/8/1326 http://dx.doi.org/10.3390/app8081326</v>
      </c>
    </row>
    <row r="694" spans="1:7" ht="15.5" customHeight="1" x14ac:dyDescent="0.35">
      <c r="A694" s="9">
        <f t="shared" si="20"/>
        <v>690</v>
      </c>
      <c r="B694" s="10" t="str">
        <f>IF($A694="", "", INDEX(Data!A:A,MATCH($A694,Data!$X:$X,1)))</f>
        <v>Zekeriya (2014)</v>
      </c>
      <c r="C694" s="11" t="str">
        <f>IF($A694="", "", INDEX(Data!B:B,MATCH($A694,Data!$X:$X,1)))</f>
        <v>Privacy Enhanced Personal Services for Smart Grids</v>
      </c>
      <c r="D694" s="10">
        <f>IF($A694="", "", INDEX(Data!C:C,MATCH($A694,Data!$X:$X,1)))</f>
        <v>2014</v>
      </c>
      <c r="E694" s="11" t="str">
        <f>IF($A694="","",IF(INDEX(Data!D:D,MATCH($A694,Data!$X:$X,1))="","",INDEX(Data!D:D,MATCH($A694,Data!$X:$X,1))))</f>
        <v xml:space="preserve">Millions of people are now increasingly using smart devices at home to improve the quality of their lives. Unfortunately, the smart devices that we use at home for comfort and simplicity make our lives more complicated in terms of management due to several issues like mismatching interfaces and complexity of the micro-management. One approach to manage smart homes is to enable the utility provider, which has direct access to electrical devices via smart meters. It is expected that the data collected for the management can also be utilized for other personalized services using other business partners. In this paper, we address these personalized services and argue that privacy is a serious consideration for the deployment of the new business ideas. We provide a scientific method to provide new services for smart homes while protecting the privacy-sensitive data. To the best of our knowledge, privacy enhanced new services based on the utilization of smart meter data have not been considered by the research community. </v>
      </c>
      <c r="F694" s="11" t="str">
        <f>IF($A694="","",IF(INDEX(Data!E:E,MATCH($A694,Data!$X:$X,1))="","",INDEX(Data!E:E,MATCH($A694,Data!$X:$X,1))))</f>
        <v/>
      </c>
      <c r="G694" s="36" t="str">
        <f t="shared" si="21"/>
        <v/>
      </c>
    </row>
    <row r="695" spans="1:7" ht="15.5" customHeight="1" x14ac:dyDescent="0.35">
      <c r="A695" s="9">
        <f t="shared" si="20"/>
        <v>691</v>
      </c>
      <c r="B695" s="10" t="str">
        <f>IF($A695="", "", INDEX(Data!A:A,MATCH($A695,Data!$X:$X,1)))</f>
        <v>Zhang (2013)</v>
      </c>
      <c r="C695" s="11" t="str">
        <f>IF($A695="", "", INDEX(Data!B:B,MATCH($A695,Data!$X:$X,1)))</f>
        <v>Efficient energy consumption and operation management in a smart building with microgrid</v>
      </c>
      <c r="D695" s="10">
        <f>IF($A695="", "", INDEX(Data!C:C,MATCH($A695,Data!$X:$X,1)))</f>
        <v>2013</v>
      </c>
      <c r="E695" s="11" t="str">
        <f>IF($A695="","",IF(INDEX(Data!D:D,MATCH($A695,Data!$X:$X,1))="","",INDEX(Data!D:D,MATCH($A695,Data!$X:$X,1))))</f>
        <v>Microgrid works as a local energy provider for domestic buildings to reduce energy expenses and gas emissions by utilising distributed energy resources (DERs). The rapid advances in computing and communication capabilities enable the concept smart buildings become possible. Most energy-consuming household tasks do not need to be performed at specific times but rather within a preferred time. If these types of tasks can be coordinated among multiple homes so that they do not all occur at the same time yet still satisfy customers' requirement, the energy cost and power peak demand could be reduced. In this paper, the optimal scheduling of smart homes' energy consumption is studied using a mixed integer linear programming (MILP) approach. In order to minimise a 1-day forecasted energy consumption cost, DER operation and electricity-consumption household tasks are scheduled based on real-time electricity pricing, electricity task time window and forecasted renewable energy output. Peak demand charge scheme is also adopted to reduce the peak demand from grid. Two numerical examples on smart buildings of 30 homes and 90 homes with their own microgrid indicate the possibility of cost savings and electricity consumption scheduling peak reduction through the energy consumption and better management of DER operation. 2013 Elsevier Ltd. All rights reserved.</v>
      </c>
      <c r="F695" s="11" t="str">
        <f>IF($A695="","",IF(INDEX(Data!E:E,MATCH($A695,Data!$X:$X,1))="","",INDEX(Data!E:E,MATCH($A695,Data!$X:$X,1))))</f>
        <v>http://dx.doi.org/10.1016/j.enconman.2013.04.038</v>
      </c>
      <c r="G695" s="36" t="str">
        <f t="shared" si="21"/>
        <v>http://dx.doi.org/10.1016/j.enconman.2013.04.038</v>
      </c>
    </row>
    <row r="696" spans="1:7" ht="15.5" customHeight="1" x14ac:dyDescent="0.35">
      <c r="A696" s="9">
        <f t="shared" si="20"/>
        <v>692</v>
      </c>
      <c r="B696" s="10" t="str">
        <f>IF($A696="", "", INDEX(Data!A:A,MATCH($A696,Data!$X:$X,1)))</f>
        <v>Zhanle (2016)</v>
      </c>
      <c r="C696" s="11" t="str">
        <f>IF($A696="", "", INDEX(Data!B:B,MATCH($A696,Data!$X:$X,1)))</f>
        <v>A multi-agent system of evaluating residential demand response</v>
      </c>
      <c r="D696" s="10">
        <f>IF($A696="", "", INDEX(Data!C:C,MATCH($A696,Data!$X:$X,1)))</f>
        <v>2016</v>
      </c>
      <c r="E696" s="11" t="str">
        <f>IF($A696="","",IF(INDEX(Data!D:D,MATCH($A696,Data!$X:$X,1))="","",INDEX(Data!D:D,MATCH($A696,Data!$X:$X,1))))</f>
        <v xml:space="preserve">This paper presents a multi-agent system (MAS) to evaluate implementation of the residential demand response (DR), in which the main stakeholders are modeled by a class of software agents including Conventional Home Agents, Smart Home Agents, and a Utility Agent. DR is a recent effort to improve efficiency of the electricity market and the stability of the power system. We develop a Residential Load Model, a Dynamic Price Model, an Energy Management System Model, a Primary Power Plant Model and a Secondary Power Plant Model, which are further incorporated into the MAS. Simulation results show that, without the assistance of the home energy management system (EMS) or other similar technologies, the strategy of dynamic price does not lead to a successful DR application. However, by scheduling controllable load using the home EMS, the peak demand and demand standard deviation is dramatically reduced by 23.8% and 41.6% respectively, and the generation cost also decreases by 30.8%. The scheduling algorithm can be embedded into a home EMS. The proposed agent system can be utilized to evaluate various strategies, emerging techniques and algorithms that enable the DR implementation. </v>
      </c>
      <c r="F696" s="11" t="str">
        <f>IF($A696="","",IF(INDEX(Data!E:E,MATCH($A696,Data!$X:$X,1))="","",INDEX(Data!E:E,MATCH($A696,Data!$X:$X,1))))</f>
        <v/>
      </c>
      <c r="G696" s="36" t="str">
        <f t="shared" si="21"/>
        <v/>
      </c>
    </row>
    <row r="697" spans="1:7" ht="15.5" customHeight="1" x14ac:dyDescent="0.35">
      <c r="A697" s="9">
        <f t="shared" si="20"/>
        <v>693</v>
      </c>
      <c r="B697" s="10" t="str">
        <f>IF($A697="", "", INDEX(Data!A:A,MATCH($A697,Data!$X:$X,1)))</f>
        <v>Zheng (2016)</v>
      </c>
      <c r="C697" s="11" t="str">
        <f>IF($A697="", "", INDEX(Data!B:B,MATCH($A697,Data!$X:$X,1)))</f>
        <v>Study on internet of things electric system basedon distributed smart terminals in demand side management</v>
      </c>
      <c r="D697" s="10">
        <f>IF($A697="", "", INDEX(Data!C:C,MATCH($A697,Data!$X:$X,1)))</f>
        <v>2016</v>
      </c>
      <c r="E697" s="11" t="str">
        <f>IF($A697="","",IF(INDEX(Data!D:D,MATCH($A697,Data!$X:$X,1))="","",INDEX(Data!D:D,MATCH($A697,Data!$X:$X,1))))</f>
        <v>Demand side management (DSM) plays an important role in enhancing electric power grid operation, which is sophisticated due to the versatility of different loads, the vast number of users as well as the distribution in space and time. Internet of things (IoT), goes without say, is a perfect solution to the bemused situation. In this paper, the construction and implementation scheme of an IoT electricity management system for DSM based on advanced electric smart control terminals and remote load controller (SRLC), is introduced. The system not only achieves real-time online monitoring but also achieves remote dynamic load management integrated with various functions, especially "load feature identification" and "dangerous load shedding" are applied successfully in student dormitories (5 buildings with 750 units) of Wuhan University. A transparent electricity management platform is created on both Wuhan University's information WEB stations (called "cloud") and all the relative students' mobile phones (called "terminal") by this IoT system. The equipment costs are discussed for installing this system. The application results show that the system provides an optimal decision and reliable reference data for building energy management, with additional advantages on safety, low cost and easy implementation with smart power grid or e-Energy. References 15, figures 10.</v>
      </c>
      <c r="F697" s="11" t="str">
        <f>IF($A697="","",IF(INDEX(Data!E:E,MATCH($A697,Data!$X:$X,1))="","",INDEX(Data!E:E,MATCH($A697,Data!$X:$X,1))))</f>
        <v/>
      </c>
      <c r="G697" s="36" t="str">
        <f t="shared" si="21"/>
        <v/>
      </c>
    </row>
    <row r="698" spans="1:7" ht="15.5" customHeight="1" x14ac:dyDescent="0.35">
      <c r="A698" s="9">
        <f t="shared" si="20"/>
        <v>694</v>
      </c>
      <c r="B698" s="10" t="str">
        <f>IF($A698="", "", INDEX(Data!A:A,MATCH($A698,Data!$X:$X,1)))</f>
        <v>Zhi (2015)</v>
      </c>
      <c r="C698" s="11" t="str">
        <f>IF($A698="", "", INDEX(Data!B:B,MATCH($A698,Data!$X:$X,1)))</f>
        <v>Pricing Bilateral Electricity Trade between Smart Grids and Hybrid Green Datacenters</v>
      </c>
      <c r="D698" s="10">
        <f>IF($A698="", "", INDEX(Data!C:C,MATCH($A698,Data!$X:$X,1)))</f>
        <v>2015</v>
      </c>
      <c r="E698" s="11" t="str">
        <f>IF($A698="","",IF(INDEX(Data!D:D,MATCH($A698,Data!$X:$X,1))="","",INDEX(Data!D:D,MATCH($A698,Data!$X:$X,1))))</f>
        <v/>
      </c>
      <c r="F698" s="11" t="str">
        <f>IF($A698="","",IF(INDEX(Data!E:E,MATCH($A698,Data!$X:$X,1))="","",INDEX(Data!E:E,MATCH($A698,Data!$X:$X,1))))</f>
        <v/>
      </c>
      <c r="G698" s="36" t="str">
        <f t="shared" si="21"/>
        <v/>
      </c>
    </row>
    <row r="699" spans="1:7" ht="15.5" customHeight="1" x14ac:dyDescent="0.35">
      <c r="A699" s="9">
        <f t="shared" si="20"/>
        <v>695</v>
      </c>
      <c r="B699" s="10" t="str">
        <f>IF($A699="", "", INDEX(Data!A:A,MATCH($A699,Data!$X:$X,1)))</f>
        <v>Zhiwen (2014)</v>
      </c>
      <c r="C699" s="11" t="str">
        <f>IF($A699="", "", INDEX(Data!B:B,MATCH($A699,Data!$X:$X,1)))</f>
        <v>Implementation of seamless switching of micro-grid operation mode based on multi-agent system</v>
      </c>
      <c r="D699" s="10">
        <f>IF($A699="", "", INDEX(Data!C:C,MATCH($A699,Data!$X:$X,1)))</f>
        <v>2014</v>
      </c>
      <c r="E699" s="11" t="str">
        <f>IF($A699="","",IF(INDEX(Data!D:D,MATCH($A699,Data!$X:$X,1))="","",INDEX(Data!D:D,MATCH($A699,Data!$X:$X,1))))</f>
        <v>Switching control of micro-grid operation modes belongs to short time scale control level, this paper proposes three-tier structure of micro-grid energy management system suitable for switching control of micro-grid operation modes on the basis of the analysis of micro-grid operation mode switching requirements for the control system, and builds micro-grid central control system based on multi-agent technology aiming at the coordinated control of micro-grid operation mode switching, which will effectively enhance the implementation effect of switching control strategy, and play important role in achieving the seamless switching control of micro-grid operation modes.</v>
      </c>
      <c r="F699" s="11" t="str">
        <f>IF($A699="","",IF(INDEX(Data!E:E,MATCH($A699,Data!$X:$X,1))="","",INDEX(Data!E:E,MATCH($A699,Data!$X:$X,1))))</f>
        <v>http://dx.doi.org/10.4028/www.scientific.net/AMM.448-453.2583</v>
      </c>
      <c r="G699" s="36" t="str">
        <f t="shared" si="21"/>
        <v>http://dx.doi.org/10.4028/www.scientific.net/AMM.448-453.2583</v>
      </c>
    </row>
    <row r="700" spans="1:7" ht="15.5" customHeight="1" x14ac:dyDescent="0.35">
      <c r="A700" s="9">
        <f t="shared" si="20"/>
        <v>696</v>
      </c>
      <c r="B700" s="10" t="str">
        <f>IF($A700="", "", INDEX(Data!A:A,MATCH($A700,Data!$X:$X,1)))</f>
        <v>Zhong (2010)</v>
      </c>
      <c r="C700" s="11" t="str">
        <f>IF($A700="", "", INDEX(Data!B:B,MATCH($A700,Data!$X:$X,1)))</f>
        <v>The new frontier of communications research: smart grid and smart metering</v>
      </c>
      <c r="D700" s="10">
        <f>IF($A700="", "", INDEX(Data!C:C,MATCH($A700,Data!$X:$X,1)))</f>
        <v>2010</v>
      </c>
      <c r="E700" s="11" t="str">
        <f>IF($A700="","",IF(INDEX(Data!D:D,MATCH($A700,Data!$X:$X,1))="","",INDEX(Data!D:D,MATCH($A700,Data!$X:$X,1))))</f>
        <v/>
      </c>
      <c r="F700" s="11" t="str">
        <f>IF($A700="","",IF(INDEX(Data!E:E,MATCH($A700,Data!$X:$X,1))="","",INDEX(Data!E:E,MATCH($A700,Data!$X:$X,1))))</f>
        <v/>
      </c>
      <c r="G700" s="36" t="str">
        <f t="shared" si="21"/>
        <v/>
      </c>
    </row>
    <row r="701" spans="1:7" ht="15.5" customHeight="1" x14ac:dyDescent="0.35">
      <c r="A701" s="9">
        <f t="shared" si="20"/>
        <v>697</v>
      </c>
      <c r="B701" s="10" t="str">
        <f>IF($A701="", "", INDEX(Data!A:A,MATCH($A701,Data!$X:$X,1)))</f>
        <v>Zhu (2014)</v>
      </c>
      <c r="C701" s="11" t="str">
        <f>IF($A701="", "", INDEX(Data!B:B,MATCH($A701,Data!$X:$X,1)))</f>
        <v>Research on micro-grid protection strategy</v>
      </c>
      <c r="D701" s="10">
        <f>IF($A701="", "", INDEX(Data!C:C,MATCH($A701,Data!$X:$X,1)))</f>
        <v>2014</v>
      </c>
      <c r="E701" s="11" t="str">
        <f>IF($A701="","",IF(INDEX(Data!D:D,MATCH($A701,Data!$X:$X,1))="","",INDEX(Data!D:D,MATCH($A701,Data!$X:$X,1))))</f>
        <v>For these limitations on the applications of tradition distribution network protection and currently used several micro-grid protections in micro-grid, it proposed a new protection of micro-grid. The protection is based on the voltage disturbance of distributed power to determine whether the internal micro-grid faults, as well as the type and location of failure, and uses MATLAB to simulate and analyze, the results verify that it is not only able to guarantee the reliability, selectivity and speed of protection, but also has certain reference and practical value for micro-grid protection in parallel and islanded operation. Sila Science. All rights reserved.</v>
      </c>
      <c r="F701" s="11" t="str">
        <f>IF($A701="","",IF(INDEX(Data!E:E,MATCH($A701,Data!$X:$X,1))="","",INDEX(Data!E:E,MATCH($A701,Data!$X:$X,1))))</f>
        <v/>
      </c>
      <c r="G701" s="36" t="str">
        <f t="shared" si="21"/>
        <v/>
      </c>
    </row>
    <row r="702" spans="1:7" ht="15.5" customHeight="1" x14ac:dyDescent="0.35">
      <c r="A702" s="9">
        <f t="shared" si="20"/>
        <v>698</v>
      </c>
      <c r="B702" s="10" t="str">
        <f>IF($A702="", "", INDEX(Data!A:A,MATCH($A702,Data!$X:$X,1)))</f>
        <v>Zizzo (2017)</v>
      </c>
      <c r="C702" s="11" t="str">
        <f>IF($A702="", "", INDEX(Data!B:B,MATCH($A702,Data!$X:$X,1)))</f>
        <v>A feasibility study of some DSM enabling solutions in small islands: The case of Lampedusa</v>
      </c>
      <c r="D702" s="10">
        <f>IF($A702="", "", INDEX(Data!C:C,MATCH($A702,Data!$X:$X,1)))</f>
        <v>2017</v>
      </c>
      <c r="E702" s="11" t="str">
        <f>IF($A702="","",IF(INDEX(Data!D:D,MATCH($A702,Data!$X:$X,1))="","",INDEX(Data!D:D,MATCH($A702,Data!$X:$X,1))))</f>
        <v>The paper addresses the issue of the transition from a traditional electrical system without automation to a newer active and smart system allowing the possibility of implementing Demand Side Management policies, for little islands not supplied by the main grid. In particular, the paper focuses on two main topics related to the definition of: an effective control, monitoring and communication system as a tool for the full exploitation of the opportunities given by Demand Response policies;some solutions for the automation of the end-users' electrical installations, in order to offer to the utility flexibility to be used for the improvement of the generation and distribution efficiency.After a brief discussion on the international regulatory framework on automation and ICT applications for power systems, the paper presents a feasibility study, based on the characteristics of the island of Lampedusa, of a hierarchical architecture of a suitable control system and of some DSM enabling solutions for residential end-users. The proposed solutions are defined taking into account some main elements: distribution grids in small islands are generally equipped with outdated and hardly automatable devices; utilities in small islands have reduced budget for new investments; not less important, the most of the inhabitants has low income and unfamiliarity with automation.Therefore, main features of the proposed DSM enabling technologies are low cost and ease of use. [All rights reserved Elsevier].</v>
      </c>
      <c r="F702" s="11" t="str">
        <f>IF($A702="","",IF(INDEX(Data!E:E,MATCH($A702,Data!$X:$X,1))="","",INDEX(Data!E:E,MATCH($A702,Data!$X:$X,1))))</f>
        <v>http://dx.doi.org/10.1016/j.energy.2017.09.069</v>
      </c>
      <c r="G702" s="36" t="str">
        <f t="shared" si="21"/>
        <v>http://dx.doi.org/10.1016/j.energy.2017.09.069</v>
      </c>
    </row>
    <row r="703" spans="1:7" ht="15.5" customHeight="1" x14ac:dyDescent="0.35">
      <c r="A703" s="9">
        <f t="shared" si="20"/>
        <v>699</v>
      </c>
      <c r="B703" s="10" t="str">
        <f>IF($A703="", "", INDEX(Data!A:A,MATCH($A703,Data!$X:$X,1)))</f>
        <v>Zomerman (2018)</v>
      </c>
      <c r="C703" s="11" t="str">
        <f>IF($A703="", "", INDEX(Data!B:B,MATCH($A703,Data!$X:$X,1)))</f>
        <v>The distribution systems operator's role in energy transition: Options for change</v>
      </c>
      <c r="D703" s="10">
        <f>IF($A703="", "", INDEX(Data!C:C,MATCH($A703,Data!$X:$X,1)))</f>
        <v>2018</v>
      </c>
      <c r="E703" s="11" t="str">
        <f>IF($A703="","",IF(INDEX(Data!D:D,MATCH($A703,Data!$X:$X,1))="","",INDEX(Data!D:D,MATCH($A703,Data!$X:$X,1))))</f>
        <v>Distribution Systems Operators (DSOs) are key players in the design and development of a Local Energy System (LES). These systems need to adapt to the fast replacement of fossil fuels by Renewable Energy Sources (RES). With regard to this energy transition, the all-electric system is one of the potentially sustainable, future LESs. However, DSOs face problems in the development of such systems in relation to their role. They wonder how they must adapt their current design process in order to better facilitate energy transition and include values such as participation and the distribution of costs and benefits, which are seen as important by residents and other stakeholders. The purpose of this research is to consider the role of values in the design process of LES by using a value sensitive design method. A case study was set up in a newly built Dutch all-electric neighbourhood using electric heat pumps. Ten semi-structured interviews were held with DSOs' representatives and other experts. The study resulted in a description of the current and desired design process in the light of the DSOs' three core values: reliability, affordability and sustainability. We conclude that these are substantive values that relate to the technological artefact. However, four procedural values appear to be of importance too: participation, communication, trust between parties, and distribution of costs and benefits. A value based design approach for LES enables DSOs to better facilitate energy transition. In order to reach this, DSOs, (urban) planners, policymakers, real estate developers and residents have to cooperate in a transparent way during earlier phases in urban planning. More flexibility in the financial structure of investment and operational costs and benefits is required in order to enable future proof energy systems like all-electric neighbourhoods. © 2019 WIT Press</v>
      </c>
      <c r="F703" s="11" t="str">
        <f>IF($A703="","",IF(INDEX(Data!E:E,MATCH($A703,Data!$X:$X,1))="","",INDEX(Data!E:E,MATCH($A703,Data!$X:$X,1))))</f>
        <v>https://www.scopus.com/inward/record.uri?eid=2-s2.0-85062842046&amp;doi=10.2495%2fSDP180371&amp;partnerID=40&amp;md5=994229b8266c620bc0b1ba67b0908424</v>
      </c>
      <c r="G703" s="36" t="str">
        <f t="shared" si="21"/>
        <v>https://www.scopus.com/inward/record.uri?eid=2-s2.0-85062842046&amp;doi=10.2495%2fSDP180371&amp;partnerID=40&amp;md5=994229b8266c620bc0b1ba67b0908424</v>
      </c>
    </row>
    <row r="704" spans="1:7" ht="15.5" customHeight="1" x14ac:dyDescent="0.35">
      <c r="A704" s="9">
        <f t="shared" si="20"/>
        <v>700</v>
      </c>
      <c r="B704" s="10" t="str">
        <f>IF($A704="", "", INDEX(Data!A:A,MATCH($A704,Data!$X:$X,1)))</f>
        <v>Zou (2019)</v>
      </c>
      <c r="C704" s="11" t="str">
        <f>IF($A704="", "", INDEX(Data!B:B,MATCH($A704,Data!$X:$X,1)))</f>
        <v>A Survey of Energy Management in Interconnected Multi-Microgrids</v>
      </c>
      <c r="D704" s="10">
        <f>IF($A704="", "", INDEX(Data!C:C,MATCH($A704,Data!$X:$X,1)))</f>
        <v>2019</v>
      </c>
      <c r="E704" s="11" t="str">
        <f>IF($A704="","",IF(INDEX(Data!D:D,MATCH($A704,Data!$X:$X,1))="","",INDEX(Data!D:D,MATCH($A704,Data!$X:$X,1))))</f>
        <v>An interconnected multi-microgrids (IMMGs) system takes advantage of various complementary power sources and effectively coordinates the energy sharing/trading among the MGs and the main grid to improve the stability, reliability, and energy efficiency of the system. The core of this structure is to achieve the optimal distribution of energy sharing through proper strategies. However, the volatility and intermittent characteristics of renewable resources, time-varying loads in the MGs, their correlated power generations, and the coupled energy among the MGs during energy trading, all bring about new challenges to achieving a stable operation and optimal scheduling in the power system. Many solutions have been proposed to solve these problems. In this paper, we provide an overview of the current energy management systems (EMS) in IMMGs, focusing on the IMMG structure, EMS objectives, timescales, and scheduling optimization structure. We then provide a review of the distributed optimization algorithms in IMMGs. We conclude this survey with a discussion of future directions. 2013 IEEE.</v>
      </c>
      <c r="F704" s="11" t="str">
        <f>IF($A704="","",IF(INDEX(Data!E:E,MATCH($A704,Data!$X:$X,1))="","",INDEX(Data!E:E,MATCH($A704,Data!$X:$X,1))))</f>
        <v>http://dx.doi.org/10.1109/ACCESS.2019.2920008</v>
      </c>
      <c r="G704" s="36" t="str">
        <f t="shared" si="21"/>
        <v>http://dx.doi.org/10.1109/ACCESS.2019.2920008</v>
      </c>
    </row>
    <row r="705" spans="1:7" ht="15.5" customHeight="1" x14ac:dyDescent="0.35">
      <c r="A705" s="9" t="str">
        <f t="shared" si="20"/>
        <v/>
      </c>
      <c r="B705" s="10" t="str">
        <f>IF($A705="", "", INDEX(Data!A:A,MATCH($A705,Data!$X:$X,1)))</f>
        <v/>
      </c>
      <c r="C705" s="11" t="str">
        <f>IF($A705="", "", INDEX(Data!B:B,MATCH($A705,Data!$X:$X,1)))</f>
        <v/>
      </c>
      <c r="D705" s="10" t="str">
        <f>IF($A705="", "", INDEX(Data!C:C,MATCH($A705,Data!$X:$X,1)))</f>
        <v/>
      </c>
      <c r="E705" s="11" t="str">
        <f>IF($A705="","",IF(INDEX(Data!D:D,MATCH($A705,Data!$X:$X,1))="","",INDEX(Data!D:D,MATCH($A705,Data!$X:$X,1))))</f>
        <v/>
      </c>
      <c r="F705" s="11" t="str">
        <f>IF($A705="","",IF(INDEX(Data!E:E,MATCH($A705,Data!$X:$X,1))="","",INDEX(Data!E:E,MATCH($A705,Data!$X:$X,1))))</f>
        <v/>
      </c>
      <c r="G705" s="36" t="str">
        <f t="shared" si="21"/>
        <v/>
      </c>
    </row>
    <row r="706" spans="1:7" ht="15.5" customHeight="1" x14ac:dyDescent="0.35">
      <c r="A706" s="9" t="str">
        <f t="shared" si="20"/>
        <v/>
      </c>
      <c r="B706" s="10" t="str">
        <f>IF($A706="", "", INDEX(Data!A:A,MATCH($A706,Data!$X:$X,1)))</f>
        <v/>
      </c>
      <c r="C706" s="11" t="str">
        <f>IF($A706="", "", INDEX(Data!B:B,MATCH($A706,Data!$X:$X,1)))</f>
        <v/>
      </c>
      <c r="D706" s="10" t="str">
        <f>IF($A706="", "", INDEX(Data!C:C,MATCH($A706,Data!$X:$X,1)))</f>
        <v/>
      </c>
      <c r="E706" s="11" t="str">
        <f>IF($A706="","",IF(INDEX(Data!D:D,MATCH($A706,Data!$X:$X,1))="","",INDEX(Data!D:D,MATCH($A706,Data!$X:$X,1))))</f>
        <v/>
      </c>
      <c r="F706" s="11" t="str">
        <f>IF($A706="","",IF(INDEX(Data!E:E,MATCH($A706,Data!$X:$X,1))="","",INDEX(Data!E:E,MATCH($A706,Data!$X:$X,1))))</f>
        <v/>
      </c>
      <c r="G706" s="36" t="str">
        <f t="shared" si="21"/>
        <v/>
      </c>
    </row>
    <row r="707" spans="1:7" ht="15.5" customHeight="1" x14ac:dyDescent="0.35">
      <c r="A707" s="9" t="str">
        <f t="shared" si="20"/>
        <v/>
      </c>
      <c r="B707" s="10" t="str">
        <f>IF($A707="", "", INDEX(Data!A:A,MATCH($A707,Data!$X:$X,1)))</f>
        <v/>
      </c>
      <c r="C707" s="11" t="str">
        <f>IF($A707="", "", INDEX(Data!B:B,MATCH($A707,Data!$X:$X,1)))</f>
        <v/>
      </c>
      <c r="D707" s="10" t="str">
        <f>IF($A707="", "", INDEX(Data!C:C,MATCH($A707,Data!$X:$X,1)))</f>
        <v/>
      </c>
      <c r="E707" s="11" t="str">
        <f>IF($A707="","",IF(INDEX(Data!D:D,MATCH($A707,Data!$X:$X,1))="","",INDEX(Data!D:D,MATCH($A707,Data!$X:$X,1))))</f>
        <v/>
      </c>
      <c r="F707" s="11" t="str">
        <f>IF($A707="","",IF(INDEX(Data!E:E,MATCH($A707,Data!$X:$X,1))="","",INDEX(Data!E:E,MATCH($A707,Data!$X:$X,1))))</f>
        <v/>
      </c>
      <c r="G707" s="36" t="str">
        <f t="shared" si="21"/>
        <v/>
      </c>
    </row>
    <row r="708" spans="1:7" ht="15.5" customHeight="1" x14ac:dyDescent="0.35">
      <c r="A708" s="9" t="str">
        <f t="shared" si="20"/>
        <v/>
      </c>
      <c r="B708" s="10" t="str">
        <f>IF($A708="", "", INDEX(Data!A:A,MATCH($A708,Data!$X:$X,1)))</f>
        <v/>
      </c>
      <c r="C708" s="11" t="str">
        <f>IF($A708="", "", INDEX(Data!B:B,MATCH($A708,Data!$X:$X,1)))</f>
        <v/>
      </c>
      <c r="D708" s="10" t="str">
        <f>IF($A708="", "", INDEX(Data!C:C,MATCH($A708,Data!$X:$X,1)))</f>
        <v/>
      </c>
      <c r="E708" s="11" t="str">
        <f>IF($A708="","",IF(INDEX(Data!D:D,MATCH($A708,Data!$X:$X,1))="","",INDEX(Data!D:D,MATCH($A708,Data!$X:$X,1))))</f>
        <v/>
      </c>
      <c r="F708" s="11" t="str">
        <f>IF($A708="","",IF(INDEX(Data!E:E,MATCH($A708,Data!$X:$X,1))="","",INDEX(Data!E:E,MATCH($A708,Data!$X:$X,1))))</f>
        <v/>
      </c>
      <c r="G708" s="36" t="str">
        <f t="shared" si="21"/>
        <v/>
      </c>
    </row>
    <row r="709" spans="1:7" ht="15.5" customHeight="1" x14ac:dyDescent="0.35">
      <c r="A709" s="9" t="str">
        <f t="shared" si="20"/>
        <v/>
      </c>
      <c r="B709" s="10" t="str">
        <f>IF($A709="", "", INDEX(Data!A:A,MATCH($A709,Data!$X:$X,1)))</f>
        <v/>
      </c>
      <c r="C709" s="11" t="str">
        <f>IF($A709="", "", INDEX(Data!B:B,MATCH($A709,Data!$X:$X,1)))</f>
        <v/>
      </c>
      <c r="D709" s="10" t="str">
        <f>IF($A709="", "", INDEX(Data!C:C,MATCH($A709,Data!$X:$X,1)))</f>
        <v/>
      </c>
      <c r="E709" s="11" t="str">
        <f>IF($A709="","",IF(INDEX(Data!D:D,MATCH($A709,Data!$X:$X,1))="","",INDEX(Data!D:D,MATCH($A709,Data!$X:$X,1))))</f>
        <v/>
      </c>
      <c r="F709" s="11" t="str">
        <f>IF($A709="","",IF(INDEX(Data!E:E,MATCH($A709,Data!$X:$X,1))="","",INDEX(Data!E:E,MATCH($A709,Data!$X:$X,1))))</f>
        <v/>
      </c>
      <c r="G709" s="36" t="str">
        <f t="shared" si="21"/>
        <v/>
      </c>
    </row>
    <row r="710" spans="1:7" ht="15.5" customHeight="1" x14ac:dyDescent="0.35">
      <c r="A710" s="9" t="str">
        <f t="shared" ref="A710:A773" si="22">IF(A$4&gt;=ROW(A706), ROW(A706), "")</f>
        <v/>
      </c>
      <c r="B710" s="10" t="str">
        <f>IF($A710="", "", INDEX(Data!A:A,MATCH($A710,Data!$X:$X,1)))</f>
        <v/>
      </c>
      <c r="C710" s="11" t="str">
        <f>IF($A710="", "", INDEX(Data!B:B,MATCH($A710,Data!$X:$X,1)))</f>
        <v/>
      </c>
      <c r="D710" s="10" t="str">
        <f>IF($A710="", "", INDEX(Data!C:C,MATCH($A710,Data!$X:$X,1)))</f>
        <v/>
      </c>
      <c r="E710" s="11" t="str">
        <f>IF($A710="","",IF(INDEX(Data!D:D,MATCH($A710,Data!$X:$X,1))="","",INDEX(Data!D:D,MATCH($A710,Data!$X:$X,1))))</f>
        <v/>
      </c>
      <c r="F710" s="11" t="str">
        <f>IF($A710="","",IF(INDEX(Data!E:E,MATCH($A710,Data!$X:$X,1))="","",INDEX(Data!E:E,MATCH($A710,Data!$X:$X,1))))</f>
        <v/>
      </c>
      <c r="G710" s="36" t="str">
        <f t="shared" ref="G710:G773" si="23">HYPERLINK(F710)</f>
        <v/>
      </c>
    </row>
    <row r="711" spans="1:7" ht="15.5" customHeight="1" x14ac:dyDescent="0.35">
      <c r="A711" s="9" t="str">
        <f t="shared" si="22"/>
        <v/>
      </c>
      <c r="B711" s="10" t="str">
        <f>IF($A711="", "", INDEX(Data!A:A,MATCH($A711,Data!$X:$X,1)))</f>
        <v/>
      </c>
      <c r="C711" s="11" t="str">
        <f>IF($A711="", "", INDEX(Data!B:B,MATCH($A711,Data!$X:$X,1)))</f>
        <v/>
      </c>
      <c r="D711" s="10" t="str">
        <f>IF($A711="", "", INDEX(Data!C:C,MATCH($A711,Data!$X:$X,1)))</f>
        <v/>
      </c>
      <c r="E711" s="11" t="str">
        <f>IF($A711="","",IF(INDEX(Data!D:D,MATCH($A711,Data!$X:$X,1))="","",INDEX(Data!D:D,MATCH($A711,Data!$X:$X,1))))</f>
        <v/>
      </c>
      <c r="F711" s="11" t="str">
        <f>IF($A711="","",IF(INDEX(Data!E:E,MATCH($A711,Data!$X:$X,1))="","",INDEX(Data!E:E,MATCH($A711,Data!$X:$X,1))))</f>
        <v/>
      </c>
      <c r="G711" s="36" t="str">
        <f t="shared" si="23"/>
        <v/>
      </c>
    </row>
    <row r="712" spans="1:7" ht="15.5" customHeight="1" x14ac:dyDescent="0.35">
      <c r="A712" s="9" t="str">
        <f t="shared" si="22"/>
        <v/>
      </c>
      <c r="B712" s="10" t="str">
        <f>IF($A712="", "", INDEX(Data!A:A,MATCH($A712,Data!$X:$X,1)))</f>
        <v/>
      </c>
      <c r="C712" s="11" t="str">
        <f>IF($A712="", "", INDEX(Data!B:B,MATCH($A712,Data!$X:$X,1)))</f>
        <v/>
      </c>
      <c r="D712" s="10" t="str">
        <f>IF($A712="", "", INDEX(Data!C:C,MATCH($A712,Data!$X:$X,1)))</f>
        <v/>
      </c>
      <c r="E712" s="11" t="str">
        <f>IF($A712="","",IF(INDEX(Data!D:D,MATCH($A712,Data!$X:$X,1))="","",INDEX(Data!D:D,MATCH($A712,Data!$X:$X,1))))</f>
        <v/>
      </c>
      <c r="F712" s="11" t="str">
        <f>IF($A712="","",IF(INDEX(Data!E:E,MATCH($A712,Data!$X:$X,1))="","",INDEX(Data!E:E,MATCH($A712,Data!$X:$X,1))))</f>
        <v/>
      </c>
      <c r="G712" s="36" t="str">
        <f t="shared" si="23"/>
        <v/>
      </c>
    </row>
    <row r="713" spans="1:7" ht="15.5" customHeight="1" x14ac:dyDescent="0.35">
      <c r="A713" s="9" t="str">
        <f t="shared" si="22"/>
        <v/>
      </c>
      <c r="B713" s="10" t="str">
        <f>IF($A713="", "", INDEX(Data!A:A,MATCH($A713,Data!$X:$X,1)))</f>
        <v/>
      </c>
      <c r="C713" s="11" t="str">
        <f>IF($A713="", "", INDEX(Data!B:B,MATCH($A713,Data!$X:$X,1)))</f>
        <v/>
      </c>
      <c r="D713" s="10" t="str">
        <f>IF($A713="", "", INDEX(Data!C:C,MATCH($A713,Data!$X:$X,1)))</f>
        <v/>
      </c>
      <c r="E713" s="11" t="str">
        <f>IF($A713="","",IF(INDEX(Data!D:D,MATCH($A713,Data!$X:$X,1))="","",INDEX(Data!D:D,MATCH($A713,Data!$X:$X,1))))</f>
        <v/>
      </c>
      <c r="F713" s="11" t="str">
        <f>IF($A713="","",IF(INDEX(Data!E:E,MATCH($A713,Data!$X:$X,1))="","",INDEX(Data!E:E,MATCH($A713,Data!$X:$X,1))))</f>
        <v/>
      </c>
      <c r="G713" s="36" t="str">
        <f t="shared" si="23"/>
        <v/>
      </c>
    </row>
    <row r="714" spans="1:7" ht="15.5" customHeight="1" x14ac:dyDescent="0.35">
      <c r="A714" s="9" t="str">
        <f t="shared" si="22"/>
        <v/>
      </c>
      <c r="B714" s="10" t="str">
        <f>IF($A714="", "", INDEX(Data!A:A,MATCH($A714,Data!$X:$X,1)))</f>
        <v/>
      </c>
      <c r="C714" s="11" t="str">
        <f>IF($A714="", "", INDEX(Data!B:B,MATCH($A714,Data!$X:$X,1)))</f>
        <v/>
      </c>
      <c r="D714" s="10" t="str">
        <f>IF($A714="", "", INDEX(Data!C:C,MATCH($A714,Data!$X:$X,1)))</f>
        <v/>
      </c>
      <c r="E714" s="11" t="str">
        <f>IF($A714="","",IF(INDEX(Data!D:D,MATCH($A714,Data!$X:$X,1))="","",INDEX(Data!D:D,MATCH($A714,Data!$X:$X,1))))</f>
        <v/>
      </c>
      <c r="F714" s="11" t="str">
        <f>IF($A714="","",IF(INDEX(Data!E:E,MATCH($A714,Data!$X:$X,1))="","",INDEX(Data!E:E,MATCH($A714,Data!$X:$X,1))))</f>
        <v/>
      </c>
      <c r="G714" s="36" t="str">
        <f t="shared" si="23"/>
        <v/>
      </c>
    </row>
    <row r="715" spans="1:7" ht="15.5" customHeight="1" x14ac:dyDescent="0.35">
      <c r="A715" s="9" t="str">
        <f t="shared" si="22"/>
        <v/>
      </c>
      <c r="B715" s="10" t="str">
        <f>IF($A715="", "", INDEX(Data!A:A,MATCH($A715,Data!$X:$X,1)))</f>
        <v/>
      </c>
      <c r="C715" s="11" t="str">
        <f>IF($A715="", "", INDEX(Data!B:B,MATCH($A715,Data!$X:$X,1)))</f>
        <v/>
      </c>
      <c r="D715" s="10" t="str">
        <f>IF($A715="", "", INDEX(Data!C:C,MATCH($A715,Data!$X:$X,1)))</f>
        <v/>
      </c>
      <c r="E715" s="11" t="str">
        <f>IF($A715="","",IF(INDEX(Data!D:D,MATCH($A715,Data!$X:$X,1))="","",INDEX(Data!D:D,MATCH($A715,Data!$X:$X,1))))</f>
        <v/>
      </c>
      <c r="F715" s="11" t="str">
        <f>IF($A715="","",IF(INDEX(Data!E:E,MATCH($A715,Data!$X:$X,1))="","",INDEX(Data!E:E,MATCH($A715,Data!$X:$X,1))))</f>
        <v/>
      </c>
      <c r="G715" s="36" t="str">
        <f t="shared" si="23"/>
        <v/>
      </c>
    </row>
    <row r="716" spans="1:7" ht="15.5" customHeight="1" x14ac:dyDescent="0.35">
      <c r="A716" s="9" t="str">
        <f t="shared" si="22"/>
        <v/>
      </c>
      <c r="B716" s="10" t="str">
        <f>IF($A716="", "", INDEX(Data!A:A,MATCH($A716,Data!$X:$X,1)))</f>
        <v/>
      </c>
      <c r="C716" s="11" t="str">
        <f>IF($A716="", "", INDEX(Data!B:B,MATCH($A716,Data!$X:$X,1)))</f>
        <v/>
      </c>
      <c r="D716" s="10" t="str">
        <f>IF($A716="", "", INDEX(Data!C:C,MATCH($A716,Data!$X:$X,1)))</f>
        <v/>
      </c>
      <c r="E716" s="11" t="str">
        <f>IF($A716="","",IF(INDEX(Data!D:D,MATCH($A716,Data!$X:$X,1))="","",INDEX(Data!D:D,MATCH($A716,Data!$X:$X,1))))</f>
        <v/>
      </c>
      <c r="F716" s="11" t="str">
        <f>IF($A716="","",IF(INDEX(Data!E:E,MATCH($A716,Data!$X:$X,1))="","",INDEX(Data!E:E,MATCH($A716,Data!$X:$X,1))))</f>
        <v/>
      </c>
      <c r="G716" s="36" t="str">
        <f t="shared" si="23"/>
        <v/>
      </c>
    </row>
    <row r="717" spans="1:7" ht="15.5" customHeight="1" x14ac:dyDescent="0.35">
      <c r="A717" s="9" t="str">
        <f t="shared" si="22"/>
        <v/>
      </c>
      <c r="B717" s="10" t="str">
        <f>IF($A717="", "", INDEX(Data!A:A,MATCH($A717,Data!$X:$X,1)))</f>
        <v/>
      </c>
      <c r="C717" s="11" t="str">
        <f>IF($A717="", "", INDEX(Data!B:B,MATCH($A717,Data!$X:$X,1)))</f>
        <v/>
      </c>
      <c r="D717" s="10" t="str">
        <f>IF($A717="", "", INDEX(Data!C:C,MATCH($A717,Data!$X:$X,1)))</f>
        <v/>
      </c>
      <c r="E717" s="11" t="str">
        <f>IF($A717="","",IF(INDEX(Data!D:D,MATCH($A717,Data!$X:$X,1))="","",INDEX(Data!D:D,MATCH($A717,Data!$X:$X,1))))</f>
        <v/>
      </c>
      <c r="F717" s="11" t="str">
        <f>IF($A717="","",IF(INDEX(Data!E:E,MATCH($A717,Data!$X:$X,1))="","",INDEX(Data!E:E,MATCH($A717,Data!$X:$X,1))))</f>
        <v/>
      </c>
      <c r="G717" s="36" t="str">
        <f t="shared" si="23"/>
        <v/>
      </c>
    </row>
    <row r="718" spans="1:7" ht="15.5" customHeight="1" x14ac:dyDescent="0.35">
      <c r="A718" s="9" t="str">
        <f t="shared" si="22"/>
        <v/>
      </c>
      <c r="B718" s="10" t="str">
        <f>IF($A718="", "", INDEX(Data!A:A,MATCH($A718,Data!$X:$X,1)))</f>
        <v/>
      </c>
      <c r="C718" s="11" t="str">
        <f>IF($A718="", "", INDEX(Data!B:B,MATCH($A718,Data!$X:$X,1)))</f>
        <v/>
      </c>
      <c r="D718" s="10" t="str">
        <f>IF($A718="", "", INDEX(Data!C:C,MATCH($A718,Data!$X:$X,1)))</f>
        <v/>
      </c>
      <c r="E718" s="11" t="str">
        <f>IF($A718="","",IF(INDEX(Data!D:D,MATCH($A718,Data!$X:$X,1))="","",INDEX(Data!D:D,MATCH($A718,Data!$X:$X,1))))</f>
        <v/>
      </c>
      <c r="F718" s="11" t="str">
        <f>IF($A718="","",IF(INDEX(Data!E:E,MATCH($A718,Data!$X:$X,1))="","",INDEX(Data!E:E,MATCH($A718,Data!$X:$X,1))))</f>
        <v/>
      </c>
      <c r="G718" s="36" t="str">
        <f t="shared" si="23"/>
        <v/>
      </c>
    </row>
    <row r="719" spans="1:7" ht="15.5" customHeight="1" x14ac:dyDescent="0.35">
      <c r="A719" s="9" t="str">
        <f t="shared" si="22"/>
        <v/>
      </c>
      <c r="B719" s="10" t="str">
        <f>IF($A719="", "", INDEX(Data!A:A,MATCH($A719,Data!$X:$X,1)))</f>
        <v/>
      </c>
      <c r="C719" s="11" t="str">
        <f>IF($A719="", "", INDEX(Data!B:B,MATCH($A719,Data!$X:$X,1)))</f>
        <v/>
      </c>
      <c r="D719" s="10" t="str">
        <f>IF($A719="", "", INDEX(Data!C:C,MATCH($A719,Data!$X:$X,1)))</f>
        <v/>
      </c>
      <c r="E719" s="11" t="str">
        <f>IF($A719="","",IF(INDEX(Data!D:D,MATCH($A719,Data!$X:$X,1))="","",INDEX(Data!D:D,MATCH($A719,Data!$X:$X,1))))</f>
        <v/>
      </c>
      <c r="F719" s="11" t="str">
        <f>IF($A719="","",IF(INDEX(Data!E:E,MATCH($A719,Data!$X:$X,1))="","",INDEX(Data!E:E,MATCH($A719,Data!$X:$X,1))))</f>
        <v/>
      </c>
      <c r="G719" s="36" t="str">
        <f t="shared" si="23"/>
        <v/>
      </c>
    </row>
    <row r="720" spans="1:7" ht="15.5" customHeight="1" x14ac:dyDescent="0.35">
      <c r="A720" s="9" t="str">
        <f t="shared" si="22"/>
        <v/>
      </c>
      <c r="B720" s="10" t="str">
        <f>IF($A720="", "", INDEX(Data!A:A,MATCH($A720,Data!$X:$X,1)))</f>
        <v/>
      </c>
      <c r="C720" s="11" t="str">
        <f>IF($A720="", "", INDEX(Data!B:B,MATCH($A720,Data!$X:$X,1)))</f>
        <v/>
      </c>
      <c r="D720" s="10" t="str">
        <f>IF($A720="", "", INDEX(Data!C:C,MATCH($A720,Data!$X:$X,1)))</f>
        <v/>
      </c>
      <c r="E720" s="11" t="str">
        <f>IF($A720="","",IF(INDEX(Data!D:D,MATCH($A720,Data!$X:$X,1))="","",INDEX(Data!D:D,MATCH($A720,Data!$X:$X,1))))</f>
        <v/>
      </c>
      <c r="F720" s="11" t="str">
        <f>IF($A720="","",IF(INDEX(Data!E:E,MATCH($A720,Data!$X:$X,1))="","",INDEX(Data!E:E,MATCH($A720,Data!$X:$X,1))))</f>
        <v/>
      </c>
      <c r="G720" s="36" t="str">
        <f t="shared" si="23"/>
        <v/>
      </c>
    </row>
    <row r="721" spans="1:7" ht="15.5" customHeight="1" x14ac:dyDescent="0.35">
      <c r="A721" s="9" t="str">
        <f t="shared" si="22"/>
        <v/>
      </c>
      <c r="B721" s="10" t="str">
        <f>IF($A721="", "", INDEX(Data!A:A,MATCH($A721,Data!$X:$X,1)))</f>
        <v/>
      </c>
      <c r="C721" s="11" t="str">
        <f>IF($A721="", "", INDEX(Data!B:B,MATCH($A721,Data!$X:$X,1)))</f>
        <v/>
      </c>
      <c r="D721" s="10" t="str">
        <f>IF($A721="", "", INDEX(Data!C:C,MATCH($A721,Data!$X:$X,1)))</f>
        <v/>
      </c>
      <c r="E721" s="11" t="str">
        <f>IF($A721="","",IF(INDEX(Data!D:D,MATCH($A721,Data!$X:$X,1))="","",INDEX(Data!D:D,MATCH($A721,Data!$X:$X,1))))</f>
        <v/>
      </c>
      <c r="F721" s="11" t="str">
        <f>IF($A721="","",IF(INDEX(Data!E:E,MATCH($A721,Data!$X:$X,1))="","",INDEX(Data!E:E,MATCH($A721,Data!$X:$X,1))))</f>
        <v/>
      </c>
      <c r="G721" s="36" t="str">
        <f t="shared" si="23"/>
        <v/>
      </c>
    </row>
    <row r="722" spans="1:7" ht="15.5" customHeight="1" x14ac:dyDescent="0.35">
      <c r="A722" s="9" t="str">
        <f t="shared" si="22"/>
        <v/>
      </c>
      <c r="B722" s="10" t="str">
        <f>IF($A722="", "", INDEX(Data!A:A,MATCH($A722,Data!$X:$X,1)))</f>
        <v/>
      </c>
      <c r="C722" s="11" t="str">
        <f>IF($A722="", "", INDEX(Data!B:B,MATCH($A722,Data!$X:$X,1)))</f>
        <v/>
      </c>
      <c r="D722" s="10" t="str">
        <f>IF($A722="", "", INDEX(Data!C:C,MATCH($A722,Data!$X:$X,1)))</f>
        <v/>
      </c>
      <c r="E722" s="11" t="str">
        <f>IF($A722="","",IF(INDEX(Data!D:D,MATCH($A722,Data!$X:$X,1))="","",INDEX(Data!D:D,MATCH($A722,Data!$X:$X,1))))</f>
        <v/>
      </c>
      <c r="F722" s="11" t="str">
        <f>IF($A722="","",IF(INDEX(Data!E:E,MATCH($A722,Data!$X:$X,1))="","",INDEX(Data!E:E,MATCH($A722,Data!$X:$X,1))))</f>
        <v/>
      </c>
      <c r="G722" s="36" t="str">
        <f t="shared" si="23"/>
        <v/>
      </c>
    </row>
    <row r="723" spans="1:7" ht="15.5" customHeight="1" x14ac:dyDescent="0.35">
      <c r="A723" s="9" t="str">
        <f t="shared" si="22"/>
        <v/>
      </c>
      <c r="B723" s="10" t="str">
        <f>IF($A723="", "", INDEX(Data!A:A,MATCH($A723,Data!$X:$X,1)))</f>
        <v/>
      </c>
      <c r="C723" s="11" t="str">
        <f>IF($A723="", "", INDEX(Data!B:B,MATCH($A723,Data!$X:$X,1)))</f>
        <v/>
      </c>
      <c r="D723" s="10" t="str">
        <f>IF($A723="", "", INDEX(Data!C:C,MATCH($A723,Data!$X:$X,1)))</f>
        <v/>
      </c>
      <c r="E723" s="11" t="str">
        <f>IF($A723="","",IF(INDEX(Data!D:D,MATCH($A723,Data!$X:$X,1))="","",INDEX(Data!D:D,MATCH($A723,Data!$X:$X,1))))</f>
        <v/>
      </c>
      <c r="F723" s="11" t="str">
        <f>IF($A723="","",IF(INDEX(Data!E:E,MATCH($A723,Data!$X:$X,1))="","",INDEX(Data!E:E,MATCH($A723,Data!$X:$X,1))))</f>
        <v/>
      </c>
      <c r="G723" s="36" t="str">
        <f t="shared" si="23"/>
        <v/>
      </c>
    </row>
    <row r="724" spans="1:7" ht="15.5" customHeight="1" x14ac:dyDescent="0.35">
      <c r="A724" s="9" t="str">
        <f t="shared" si="22"/>
        <v/>
      </c>
      <c r="B724" s="10" t="str">
        <f>IF($A724="", "", INDEX(Data!A:A,MATCH($A724,Data!$X:$X,1)))</f>
        <v/>
      </c>
      <c r="C724" s="11" t="str">
        <f>IF($A724="", "", INDEX(Data!B:B,MATCH($A724,Data!$X:$X,1)))</f>
        <v/>
      </c>
      <c r="D724" s="10" t="str">
        <f>IF($A724="", "", INDEX(Data!C:C,MATCH($A724,Data!$X:$X,1)))</f>
        <v/>
      </c>
      <c r="E724" s="11" t="str">
        <f>IF($A724="","",IF(INDEX(Data!D:D,MATCH($A724,Data!$X:$X,1))="","",INDEX(Data!D:D,MATCH($A724,Data!$X:$X,1))))</f>
        <v/>
      </c>
      <c r="F724" s="11" t="str">
        <f>IF($A724="","",IF(INDEX(Data!E:E,MATCH($A724,Data!$X:$X,1))="","",INDEX(Data!E:E,MATCH($A724,Data!$X:$X,1))))</f>
        <v/>
      </c>
      <c r="G724" s="36" t="str">
        <f t="shared" si="23"/>
        <v/>
      </c>
    </row>
    <row r="725" spans="1:7" ht="15.5" customHeight="1" x14ac:dyDescent="0.35">
      <c r="A725" s="9" t="str">
        <f t="shared" si="22"/>
        <v/>
      </c>
      <c r="B725" s="10" t="str">
        <f>IF($A725="", "", INDEX(Data!A:A,MATCH($A725,Data!$X:$X,1)))</f>
        <v/>
      </c>
      <c r="C725" s="11" t="str">
        <f>IF($A725="", "", INDEX(Data!B:B,MATCH($A725,Data!$X:$X,1)))</f>
        <v/>
      </c>
      <c r="D725" s="10" t="str">
        <f>IF($A725="", "", INDEX(Data!C:C,MATCH($A725,Data!$X:$X,1)))</f>
        <v/>
      </c>
      <c r="E725" s="11" t="str">
        <f>IF($A725="","",IF(INDEX(Data!D:D,MATCH($A725,Data!$X:$X,1))="","",INDEX(Data!D:D,MATCH($A725,Data!$X:$X,1))))</f>
        <v/>
      </c>
      <c r="F725" s="11" t="str">
        <f>IF($A725="","",IF(INDEX(Data!E:E,MATCH($A725,Data!$X:$X,1))="","",INDEX(Data!E:E,MATCH($A725,Data!$X:$X,1))))</f>
        <v/>
      </c>
      <c r="G725" s="36" t="str">
        <f t="shared" si="23"/>
        <v/>
      </c>
    </row>
    <row r="726" spans="1:7" ht="15.5" customHeight="1" x14ac:dyDescent="0.35">
      <c r="A726" s="9" t="str">
        <f t="shared" si="22"/>
        <v/>
      </c>
      <c r="B726" s="10" t="str">
        <f>IF($A726="", "", INDEX(Data!A:A,MATCH($A726,Data!$X:$X,1)))</f>
        <v/>
      </c>
      <c r="C726" s="11" t="str">
        <f>IF($A726="", "", INDEX(Data!B:B,MATCH($A726,Data!$X:$X,1)))</f>
        <v/>
      </c>
      <c r="D726" s="10" t="str">
        <f>IF($A726="", "", INDEX(Data!C:C,MATCH($A726,Data!$X:$X,1)))</f>
        <v/>
      </c>
      <c r="E726" s="11" t="str">
        <f>IF($A726="","",IF(INDEX(Data!D:D,MATCH($A726,Data!$X:$X,1))="","",INDEX(Data!D:D,MATCH($A726,Data!$X:$X,1))))</f>
        <v/>
      </c>
      <c r="F726" s="11" t="str">
        <f>IF($A726="","",IF(INDEX(Data!E:E,MATCH($A726,Data!$X:$X,1))="","",INDEX(Data!E:E,MATCH($A726,Data!$X:$X,1))))</f>
        <v/>
      </c>
      <c r="G726" s="36" t="str">
        <f t="shared" si="23"/>
        <v/>
      </c>
    </row>
    <row r="727" spans="1:7" ht="15.5" customHeight="1" x14ac:dyDescent="0.35">
      <c r="A727" s="9" t="str">
        <f t="shared" si="22"/>
        <v/>
      </c>
      <c r="B727" s="10" t="str">
        <f>IF($A727="", "", INDEX(Data!A:A,MATCH($A727,Data!$X:$X,1)))</f>
        <v/>
      </c>
      <c r="C727" s="11" t="str">
        <f>IF($A727="", "", INDEX(Data!B:B,MATCH($A727,Data!$X:$X,1)))</f>
        <v/>
      </c>
      <c r="D727" s="10" t="str">
        <f>IF($A727="", "", INDEX(Data!C:C,MATCH($A727,Data!$X:$X,1)))</f>
        <v/>
      </c>
      <c r="E727" s="11" t="str">
        <f>IF($A727="","",IF(INDEX(Data!D:D,MATCH($A727,Data!$X:$X,1))="","",INDEX(Data!D:D,MATCH($A727,Data!$X:$X,1))))</f>
        <v/>
      </c>
      <c r="F727" s="11" t="str">
        <f>IF($A727="","",IF(INDEX(Data!E:E,MATCH($A727,Data!$X:$X,1))="","",INDEX(Data!E:E,MATCH($A727,Data!$X:$X,1))))</f>
        <v/>
      </c>
      <c r="G727" s="36" t="str">
        <f t="shared" si="23"/>
        <v/>
      </c>
    </row>
    <row r="728" spans="1:7" ht="15.5" customHeight="1" x14ac:dyDescent="0.35">
      <c r="A728" s="9" t="str">
        <f t="shared" si="22"/>
        <v/>
      </c>
      <c r="B728" s="10" t="str">
        <f>IF($A728="", "", INDEX(Data!A:A,MATCH($A728,Data!$X:$X,1)))</f>
        <v/>
      </c>
      <c r="C728" s="11" t="str">
        <f>IF($A728="", "", INDEX(Data!B:B,MATCH($A728,Data!$X:$X,1)))</f>
        <v/>
      </c>
      <c r="D728" s="10" t="str">
        <f>IF($A728="", "", INDEX(Data!C:C,MATCH($A728,Data!$X:$X,1)))</f>
        <v/>
      </c>
      <c r="E728" s="11" t="str">
        <f>IF($A728="","",IF(INDEX(Data!D:D,MATCH($A728,Data!$X:$X,1))="","",INDEX(Data!D:D,MATCH($A728,Data!$X:$X,1))))</f>
        <v/>
      </c>
      <c r="F728" s="11" t="str">
        <f>IF($A728="","",IF(INDEX(Data!E:E,MATCH($A728,Data!$X:$X,1))="","",INDEX(Data!E:E,MATCH($A728,Data!$X:$X,1))))</f>
        <v/>
      </c>
      <c r="G728" s="36" t="str">
        <f t="shared" si="23"/>
        <v/>
      </c>
    </row>
    <row r="729" spans="1:7" ht="15.5" customHeight="1" x14ac:dyDescent="0.35">
      <c r="A729" s="9" t="str">
        <f t="shared" si="22"/>
        <v/>
      </c>
      <c r="B729" s="10" t="str">
        <f>IF($A729="", "", INDEX(Data!A:A,MATCH($A729,Data!$X:$X,1)))</f>
        <v/>
      </c>
      <c r="C729" s="11" t="str">
        <f>IF($A729="", "", INDEX(Data!B:B,MATCH($A729,Data!$X:$X,1)))</f>
        <v/>
      </c>
      <c r="D729" s="10" t="str">
        <f>IF($A729="", "", INDEX(Data!C:C,MATCH($A729,Data!$X:$X,1)))</f>
        <v/>
      </c>
      <c r="E729" s="11" t="str">
        <f>IF($A729="","",IF(INDEX(Data!D:D,MATCH($A729,Data!$X:$X,1))="","",INDEX(Data!D:D,MATCH($A729,Data!$X:$X,1))))</f>
        <v/>
      </c>
      <c r="F729" s="11" t="str">
        <f>IF($A729="","",IF(INDEX(Data!E:E,MATCH($A729,Data!$X:$X,1))="","",INDEX(Data!E:E,MATCH($A729,Data!$X:$X,1))))</f>
        <v/>
      </c>
      <c r="G729" s="36" t="str">
        <f t="shared" si="23"/>
        <v/>
      </c>
    </row>
    <row r="730" spans="1:7" ht="15.5" customHeight="1" x14ac:dyDescent="0.35">
      <c r="A730" s="9" t="str">
        <f t="shared" si="22"/>
        <v/>
      </c>
      <c r="B730" s="10" t="str">
        <f>IF($A730="", "", INDEX(Data!A:A,MATCH($A730,Data!$X:$X,1)))</f>
        <v/>
      </c>
      <c r="C730" s="11" t="str">
        <f>IF($A730="", "", INDEX(Data!B:B,MATCH($A730,Data!$X:$X,1)))</f>
        <v/>
      </c>
      <c r="D730" s="10" t="str">
        <f>IF($A730="", "", INDEX(Data!C:C,MATCH($A730,Data!$X:$X,1)))</f>
        <v/>
      </c>
      <c r="E730" s="11" t="str">
        <f>IF($A730="","",IF(INDEX(Data!D:D,MATCH($A730,Data!$X:$X,1))="","",INDEX(Data!D:D,MATCH($A730,Data!$X:$X,1))))</f>
        <v/>
      </c>
      <c r="F730" s="11" t="str">
        <f>IF($A730="","",IF(INDEX(Data!E:E,MATCH($A730,Data!$X:$X,1))="","",INDEX(Data!E:E,MATCH($A730,Data!$X:$X,1))))</f>
        <v/>
      </c>
      <c r="G730" s="36" t="str">
        <f t="shared" si="23"/>
        <v/>
      </c>
    </row>
    <row r="731" spans="1:7" ht="15.5" customHeight="1" x14ac:dyDescent="0.35">
      <c r="A731" s="9" t="str">
        <f t="shared" si="22"/>
        <v/>
      </c>
      <c r="B731" s="10" t="str">
        <f>IF($A731="", "", INDEX(Data!A:A,MATCH($A731,Data!$X:$X,1)))</f>
        <v/>
      </c>
      <c r="C731" s="11" t="str">
        <f>IF($A731="", "", INDEX(Data!B:B,MATCH($A731,Data!$X:$X,1)))</f>
        <v/>
      </c>
      <c r="D731" s="10" t="str">
        <f>IF($A731="", "", INDEX(Data!C:C,MATCH($A731,Data!$X:$X,1)))</f>
        <v/>
      </c>
      <c r="E731" s="11" t="str">
        <f>IF($A731="","",IF(INDEX(Data!D:D,MATCH($A731,Data!$X:$X,1))="","",INDEX(Data!D:D,MATCH($A731,Data!$X:$X,1))))</f>
        <v/>
      </c>
      <c r="F731" s="11" t="str">
        <f>IF($A731="","",IF(INDEX(Data!E:E,MATCH($A731,Data!$X:$X,1))="","",INDEX(Data!E:E,MATCH($A731,Data!$X:$X,1))))</f>
        <v/>
      </c>
      <c r="G731" s="36" t="str">
        <f t="shared" si="23"/>
        <v/>
      </c>
    </row>
    <row r="732" spans="1:7" ht="15.5" customHeight="1" x14ac:dyDescent="0.35">
      <c r="A732" s="9" t="str">
        <f t="shared" si="22"/>
        <v/>
      </c>
      <c r="B732" s="10" t="str">
        <f>IF($A732="", "", INDEX(Data!A:A,MATCH($A732,Data!$X:$X,1)))</f>
        <v/>
      </c>
      <c r="C732" s="11" t="str">
        <f>IF($A732="", "", INDEX(Data!B:B,MATCH($A732,Data!$X:$X,1)))</f>
        <v/>
      </c>
      <c r="D732" s="10" t="str">
        <f>IF($A732="", "", INDEX(Data!C:C,MATCH($A732,Data!$X:$X,1)))</f>
        <v/>
      </c>
      <c r="E732" s="11" t="str">
        <f>IF($A732="","",IF(INDEX(Data!D:D,MATCH($A732,Data!$X:$X,1))="","",INDEX(Data!D:D,MATCH($A732,Data!$X:$X,1))))</f>
        <v/>
      </c>
      <c r="F732" s="11" t="str">
        <f>IF($A732="","",IF(INDEX(Data!E:E,MATCH($A732,Data!$X:$X,1))="","",INDEX(Data!E:E,MATCH($A732,Data!$X:$X,1))))</f>
        <v/>
      </c>
      <c r="G732" s="36" t="str">
        <f t="shared" si="23"/>
        <v/>
      </c>
    </row>
    <row r="733" spans="1:7" ht="15.5" customHeight="1" x14ac:dyDescent="0.35">
      <c r="A733" s="9" t="str">
        <f t="shared" si="22"/>
        <v/>
      </c>
      <c r="B733" s="10" t="str">
        <f>IF($A733="", "", INDEX(Data!A:A,MATCH($A733,Data!$X:$X,1)))</f>
        <v/>
      </c>
      <c r="C733" s="11" t="str">
        <f>IF($A733="", "", INDEX(Data!B:B,MATCH($A733,Data!$X:$X,1)))</f>
        <v/>
      </c>
      <c r="D733" s="10" t="str">
        <f>IF($A733="", "", INDEX(Data!C:C,MATCH($A733,Data!$X:$X,1)))</f>
        <v/>
      </c>
      <c r="E733" s="11" t="str">
        <f>IF($A733="","",IF(INDEX(Data!D:D,MATCH($A733,Data!$X:$X,1))="","",INDEX(Data!D:D,MATCH($A733,Data!$X:$X,1))))</f>
        <v/>
      </c>
      <c r="F733" s="11" t="str">
        <f>IF($A733="","",IF(INDEX(Data!E:E,MATCH($A733,Data!$X:$X,1))="","",INDEX(Data!E:E,MATCH($A733,Data!$X:$X,1))))</f>
        <v/>
      </c>
      <c r="G733" s="36" t="str">
        <f t="shared" si="23"/>
        <v/>
      </c>
    </row>
    <row r="734" spans="1:7" ht="15.5" customHeight="1" x14ac:dyDescent="0.35">
      <c r="A734" s="9" t="str">
        <f t="shared" si="22"/>
        <v/>
      </c>
      <c r="B734" s="10" t="str">
        <f>IF($A734="", "", INDEX(Data!A:A,MATCH($A734,Data!$X:$X,1)))</f>
        <v/>
      </c>
      <c r="C734" s="11" t="str">
        <f>IF($A734="", "", INDEX(Data!B:B,MATCH($A734,Data!$X:$X,1)))</f>
        <v/>
      </c>
      <c r="D734" s="10" t="str">
        <f>IF($A734="", "", INDEX(Data!C:C,MATCH($A734,Data!$X:$X,1)))</f>
        <v/>
      </c>
      <c r="E734" s="11" t="str">
        <f>IF($A734="","",IF(INDEX(Data!D:D,MATCH($A734,Data!$X:$X,1))="","",INDEX(Data!D:D,MATCH($A734,Data!$X:$X,1))))</f>
        <v/>
      </c>
      <c r="F734" s="11" t="str">
        <f>IF($A734="","",IF(INDEX(Data!E:E,MATCH($A734,Data!$X:$X,1))="","",INDEX(Data!E:E,MATCH($A734,Data!$X:$X,1))))</f>
        <v/>
      </c>
      <c r="G734" s="36" t="str">
        <f t="shared" si="23"/>
        <v/>
      </c>
    </row>
    <row r="735" spans="1:7" ht="15.5" customHeight="1" x14ac:dyDescent="0.35">
      <c r="A735" s="9" t="str">
        <f t="shared" si="22"/>
        <v/>
      </c>
      <c r="B735" s="10" t="str">
        <f>IF($A735="", "", INDEX(Data!A:A,MATCH($A735,Data!$X:$X,1)))</f>
        <v/>
      </c>
      <c r="C735" s="11" t="str">
        <f>IF($A735="", "", INDEX(Data!B:B,MATCH($A735,Data!$X:$X,1)))</f>
        <v/>
      </c>
      <c r="D735" s="10" t="str">
        <f>IF($A735="", "", INDEX(Data!C:C,MATCH($A735,Data!$X:$X,1)))</f>
        <v/>
      </c>
      <c r="E735" s="11" t="str">
        <f>IF($A735="","",IF(INDEX(Data!D:D,MATCH($A735,Data!$X:$X,1))="","",INDEX(Data!D:D,MATCH($A735,Data!$X:$X,1))))</f>
        <v/>
      </c>
      <c r="F735" s="11" t="str">
        <f>IF($A735="","",IF(INDEX(Data!E:E,MATCH($A735,Data!$X:$X,1))="","",INDEX(Data!E:E,MATCH($A735,Data!$X:$X,1))))</f>
        <v/>
      </c>
      <c r="G735" s="36" t="str">
        <f t="shared" si="23"/>
        <v/>
      </c>
    </row>
    <row r="736" spans="1:7" ht="15.5" customHeight="1" x14ac:dyDescent="0.35">
      <c r="A736" s="9" t="str">
        <f t="shared" si="22"/>
        <v/>
      </c>
      <c r="B736" s="10" t="str">
        <f>IF($A736="", "", INDEX(Data!A:A,MATCH($A736,Data!$X:$X,1)))</f>
        <v/>
      </c>
      <c r="C736" s="11" t="str">
        <f>IF($A736="", "", INDEX(Data!B:B,MATCH($A736,Data!$X:$X,1)))</f>
        <v/>
      </c>
      <c r="D736" s="10" t="str">
        <f>IF($A736="", "", INDEX(Data!C:C,MATCH($A736,Data!$X:$X,1)))</f>
        <v/>
      </c>
      <c r="E736" s="11" t="str">
        <f>IF($A736="","",IF(INDEX(Data!D:D,MATCH($A736,Data!$X:$X,1))="","",INDEX(Data!D:D,MATCH($A736,Data!$X:$X,1))))</f>
        <v/>
      </c>
      <c r="F736" s="11" t="str">
        <f>IF($A736="","",IF(INDEX(Data!E:E,MATCH($A736,Data!$X:$X,1))="","",INDEX(Data!E:E,MATCH($A736,Data!$X:$X,1))))</f>
        <v/>
      </c>
      <c r="G736" s="36" t="str">
        <f t="shared" si="23"/>
        <v/>
      </c>
    </row>
    <row r="737" spans="1:7" ht="15.5" customHeight="1" x14ac:dyDescent="0.35">
      <c r="A737" s="9" t="str">
        <f t="shared" si="22"/>
        <v/>
      </c>
      <c r="B737" s="10" t="str">
        <f>IF($A737="", "", INDEX(Data!A:A,MATCH($A737,Data!$X:$X,1)))</f>
        <v/>
      </c>
      <c r="C737" s="11" t="str">
        <f>IF($A737="", "", INDEX(Data!B:B,MATCH($A737,Data!$X:$X,1)))</f>
        <v/>
      </c>
      <c r="D737" s="10" t="str">
        <f>IF($A737="", "", INDEX(Data!C:C,MATCH($A737,Data!$X:$X,1)))</f>
        <v/>
      </c>
      <c r="E737" s="11" t="str">
        <f>IF($A737="","",IF(INDEX(Data!D:D,MATCH($A737,Data!$X:$X,1))="","",INDEX(Data!D:D,MATCH($A737,Data!$X:$X,1))))</f>
        <v/>
      </c>
      <c r="F737" s="11" t="str">
        <f>IF($A737="","",IF(INDEX(Data!E:E,MATCH($A737,Data!$X:$X,1))="","",INDEX(Data!E:E,MATCH($A737,Data!$X:$X,1))))</f>
        <v/>
      </c>
      <c r="G737" s="36" t="str">
        <f t="shared" si="23"/>
        <v/>
      </c>
    </row>
    <row r="738" spans="1:7" ht="15.5" customHeight="1" x14ac:dyDescent="0.35">
      <c r="A738" s="9" t="str">
        <f t="shared" si="22"/>
        <v/>
      </c>
      <c r="B738" s="10" t="str">
        <f>IF($A738="", "", INDEX(Data!A:A,MATCH($A738,Data!$X:$X,1)))</f>
        <v/>
      </c>
      <c r="C738" s="11" t="str">
        <f>IF($A738="", "", INDEX(Data!B:B,MATCH($A738,Data!$X:$X,1)))</f>
        <v/>
      </c>
      <c r="D738" s="10" t="str">
        <f>IF($A738="", "", INDEX(Data!C:C,MATCH($A738,Data!$X:$X,1)))</f>
        <v/>
      </c>
      <c r="E738" s="11" t="str">
        <f>IF($A738="","",IF(INDEX(Data!D:D,MATCH($A738,Data!$X:$X,1))="","",INDEX(Data!D:D,MATCH($A738,Data!$X:$X,1))))</f>
        <v/>
      </c>
      <c r="F738" s="11" t="str">
        <f>IF($A738="","",IF(INDEX(Data!E:E,MATCH($A738,Data!$X:$X,1))="","",INDEX(Data!E:E,MATCH($A738,Data!$X:$X,1))))</f>
        <v/>
      </c>
      <c r="G738" s="36" t="str">
        <f t="shared" si="23"/>
        <v/>
      </c>
    </row>
    <row r="739" spans="1:7" ht="15.5" customHeight="1" x14ac:dyDescent="0.35">
      <c r="A739" s="9" t="str">
        <f t="shared" si="22"/>
        <v/>
      </c>
      <c r="B739" s="10" t="str">
        <f>IF($A739="", "", INDEX(Data!A:A,MATCH($A739,Data!$X:$X,1)))</f>
        <v/>
      </c>
      <c r="C739" s="11" t="str">
        <f>IF($A739="", "", INDEX(Data!B:B,MATCH($A739,Data!$X:$X,1)))</f>
        <v/>
      </c>
      <c r="D739" s="10" t="str">
        <f>IF($A739="", "", INDEX(Data!C:C,MATCH($A739,Data!$X:$X,1)))</f>
        <v/>
      </c>
      <c r="E739" s="11" t="str">
        <f>IF($A739="","",IF(INDEX(Data!D:D,MATCH($A739,Data!$X:$X,1))="","",INDEX(Data!D:D,MATCH($A739,Data!$X:$X,1))))</f>
        <v/>
      </c>
      <c r="F739" s="11" t="str">
        <f>IF($A739="","",IF(INDEX(Data!E:E,MATCH($A739,Data!$X:$X,1))="","",INDEX(Data!E:E,MATCH($A739,Data!$X:$X,1))))</f>
        <v/>
      </c>
      <c r="G739" s="36" t="str">
        <f t="shared" si="23"/>
        <v/>
      </c>
    </row>
    <row r="740" spans="1:7" ht="15.5" customHeight="1" x14ac:dyDescent="0.35">
      <c r="A740" s="9" t="str">
        <f t="shared" si="22"/>
        <v/>
      </c>
      <c r="B740" s="10" t="str">
        <f>IF($A740="", "", INDEX(Data!A:A,MATCH($A740,Data!$X:$X,1)))</f>
        <v/>
      </c>
      <c r="C740" s="11" t="str">
        <f>IF($A740="", "", INDEX(Data!B:B,MATCH($A740,Data!$X:$X,1)))</f>
        <v/>
      </c>
      <c r="D740" s="10" t="str">
        <f>IF($A740="", "", INDEX(Data!C:C,MATCH($A740,Data!$X:$X,1)))</f>
        <v/>
      </c>
      <c r="E740" s="11" t="str">
        <f>IF($A740="","",IF(INDEX(Data!D:D,MATCH($A740,Data!$X:$X,1))="","",INDEX(Data!D:D,MATCH($A740,Data!$X:$X,1))))</f>
        <v/>
      </c>
      <c r="F740" s="11" t="str">
        <f>IF($A740="","",IF(INDEX(Data!E:E,MATCH($A740,Data!$X:$X,1))="","",INDEX(Data!E:E,MATCH($A740,Data!$X:$X,1))))</f>
        <v/>
      </c>
      <c r="G740" s="36" t="str">
        <f t="shared" si="23"/>
        <v/>
      </c>
    </row>
    <row r="741" spans="1:7" ht="15.5" customHeight="1" x14ac:dyDescent="0.35">
      <c r="A741" s="9" t="str">
        <f t="shared" si="22"/>
        <v/>
      </c>
      <c r="B741" s="10" t="str">
        <f>IF($A741="", "", INDEX(Data!A:A,MATCH($A741,Data!$X:$X,1)))</f>
        <v/>
      </c>
      <c r="C741" s="11" t="str">
        <f>IF($A741="", "", INDEX(Data!B:B,MATCH($A741,Data!$X:$X,1)))</f>
        <v/>
      </c>
      <c r="D741" s="10" t="str">
        <f>IF($A741="", "", INDEX(Data!C:C,MATCH($A741,Data!$X:$X,1)))</f>
        <v/>
      </c>
      <c r="E741" s="11" t="str">
        <f>IF($A741="","",IF(INDEX(Data!D:D,MATCH($A741,Data!$X:$X,1))="","",INDEX(Data!D:D,MATCH($A741,Data!$X:$X,1))))</f>
        <v/>
      </c>
      <c r="F741" s="11" t="str">
        <f>IF($A741="","",IF(INDEX(Data!E:E,MATCH($A741,Data!$X:$X,1))="","",INDEX(Data!E:E,MATCH($A741,Data!$X:$X,1))))</f>
        <v/>
      </c>
      <c r="G741" s="36" t="str">
        <f t="shared" si="23"/>
        <v/>
      </c>
    </row>
    <row r="742" spans="1:7" ht="15.5" customHeight="1" x14ac:dyDescent="0.35">
      <c r="A742" s="9" t="str">
        <f t="shared" si="22"/>
        <v/>
      </c>
      <c r="B742" s="10" t="str">
        <f>IF($A742="", "", INDEX(Data!A:A,MATCH($A742,Data!$X:$X,1)))</f>
        <v/>
      </c>
      <c r="C742" s="11" t="str">
        <f>IF($A742="", "", INDEX(Data!B:B,MATCH($A742,Data!$X:$X,1)))</f>
        <v/>
      </c>
      <c r="D742" s="10" t="str">
        <f>IF($A742="", "", INDEX(Data!C:C,MATCH($A742,Data!$X:$X,1)))</f>
        <v/>
      </c>
      <c r="E742" s="11" t="str">
        <f>IF($A742="","",IF(INDEX(Data!D:D,MATCH($A742,Data!$X:$X,1))="","",INDEX(Data!D:D,MATCH($A742,Data!$X:$X,1))))</f>
        <v/>
      </c>
      <c r="F742" s="11" t="str">
        <f>IF($A742="","",IF(INDEX(Data!E:E,MATCH($A742,Data!$X:$X,1))="","",INDEX(Data!E:E,MATCH($A742,Data!$X:$X,1))))</f>
        <v/>
      </c>
      <c r="G742" s="36" t="str">
        <f t="shared" si="23"/>
        <v/>
      </c>
    </row>
    <row r="743" spans="1:7" ht="15.5" customHeight="1" x14ac:dyDescent="0.35">
      <c r="A743" s="9" t="str">
        <f t="shared" si="22"/>
        <v/>
      </c>
      <c r="B743" s="10" t="str">
        <f>IF($A743="", "", INDEX(Data!A:A,MATCH($A743,Data!$X:$X,1)))</f>
        <v/>
      </c>
      <c r="C743" s="11" t="str">
        <f>IF($A743="", "", INDEX(Data!B:B,MATCH($A743,Data!$X:$X,1)))</f>
        <v/>
      </c>
      <c r="D743" s="10" t="str">
        <f>IF($A743="", "", INDEX(Data!C:C,MATCH($A743,Data!$X:$X,1)))</f>
        <v/>
      </c>
      <c r="E743" s="11" t="str">
        <f>IF($A743="","",IF(INDEX(Data!D:D,MATCH($A743,Data!$X:$X,1))="","",INDEX(Data!D:D,MATCH($A743,Data!$X:$X,1))))</f>
        <v/>
      </c>
      <c r="F743" s="11" t="str">
        <f>IF($A743="","",IF(INDEX(Data!E:E,MATCH($A743,Data!$X:$X,1))="","",INDEX(Data!E:E,MATCH($A743,Data!$X:$X,1))))</f>
        <v/>
      </c>
      <c r="G743" s="36" t="str">
        <f t="shared" si="23"/>
        <v/>
      </c>
    </row>
    <row r="744" spans="1:7" ht="15.5" customHeight="1" x14ac:dyDescent="0.35">
      <c r="A744" s="9" t="str">
        <f t="shared" si="22"/>
        <v/>
      </c>
      <c r="B744" s="10" t="str">
        <f>IF($A744="", "", INDEX(Data!A:A,MATCH($A744,Data!$X:$X,1)))</f>
        <v/>
      </c>
      <c r="C744" s="11" t="str">
        <f>IF($A744="", "", INDEX(Data!B:B,MATCH($A744,Data!$X:$X,1)))</f>
        <v/>
      </c>
      <c r="D744" s="10" t="str">
        <f>IF($A744="", "", INDEX(Data!C:C,MATCH($A744,Data!$X:$X,1)))</f>
        <v/>
      </c>
      <c r="E744" s="11" t="str">
        <f>IF($A744="","",IF(INDEX(Data!D:D,MATCH($A744,Data!$X:$X,1))="","",INDEX(Data!D:D,MATCH($A744,Data!$X:$X,1))))</f>
        <v/>
      </c>
      <c r="F744" s="11" t="str">
        <f>IF($A744="","",IF(INDEX(Data!E:E,MATCH($A744,Data!$X:$X,1))="","",INDEX(Data!E:E,MATCH($A744,Data!$X:$X,1))))</f>
        <v/>
      </c>
      <c r="G744" s="36" t="str">
        <f t="shared" si="23"/>
        <v/>
      </c>
    </row>
    <row r="745" spans="1:7" ht="15.5" customHeight="1" x14ac:dyDescent="0.35">
      <c r="A745" s="9" t="str">
        <f t="shared" si="22"/>
        <v/>
      </c>
      <c r="B745" s="10" t="str">
        <f>IF($A745="", "", INDEX(Data!A:A,MATCH($A745,Data!$X:$X,1)))</f>
        <v/>
      </c>
      <c r="C745" s="11" t="str">
        <f>IF($A745="", "", INDEX(Data!B:B,MATCH($A745,Data!$X:$X,1)))</f>
        <v/>
      </c>
      <c r="D745" s="10" t="str">
        <f>IF($A745="", "", INDEX(Data!C:C,MATCH($A745,Data!$X:$X,1)))</f>
        <v/>
      </c>
      <c r="E745" s="11" t="str">
        <f>IF($A745="","",IF(INDEX(Data!D:D,MATCH($A745,Data!$X:$X,1))="","",INDEX(Data!D:D,MATCH($A745,Data!$X:$X,1))))</f>
        <v/>
      </c>
      <c r="F745" s="11" t="str">
        <f>IF($A745="","",IF(INDEX(Data!E:E,MATCH($A745,Data!$X:$X,1))="","",INDEX(Data!E:E,MATCH($A745,Data!$X:$X,1))))</f>
        <v/>
      </c>
      <c r="G745" s="36" t="str">
        <f t="shared" si="23"/>
        <v/>
      </c>
    </row>
    <row r="746" spans="1:7" ht="15.5" customHeight="1" x14ac:dyDescent="0.35">
      <c r="A746" s="9" t="str">
        <f t="shared" si="22"/>
        <v/>
      </c>
      <c r="B746" s="10" t="str">
        <f>IF($A746="", "", INDEX(Data!A:A,MATCH($A746,Data!$X:$X,1)))</f>
        <v/>
      </c>
      <c r="C746" s="11" t="str">
        <f>IF($A746="", "", INDEX(Data!B:B,MATCH($A746,Data!$X:$X,1)))</f>
        <v/>
      </c>
      <c r="D746" s="10" t="str">
        <f>IF($A746="", "", INDEX(Data!C:C,MATCH($A746,Data!$X:$X,1)))</f>
        <v/>
      </c>
      <c r="E746" s="11" t="str">
        <f>IF($A746="","",IF(INDEX(Data!D:D,MATCH($A746,Data!$X:$X,1))="","",INDEX(Data!D:D,MATCH($A746,Data!$X:$X,1))))</f>
        <v/>
      </c>
      <c r="F746" s="11" t="str">
        <f>IF($A746="","",IF(INDEX(Data!E:E,MATCH($A746,Data!$X:$X,1))="","",INDEX(Data!E:E,MATCH($A746,Data!$X:$X,1))))</f>
        <v/>
      </c>
      <c r="G746" s="36" t="str">
        <f t="shared" si="23"/>
        <v/>
      </c>
    </row>
    <row r="747" spans="1:7" ht="15.5" customHeight="1" x14ac:dyDescent="0.35">
      <c r="A747" s="9" t="str">
        <f t="shared" si="22"/>
        <v/>
      </c>
      <c r="B747" s="10" t="str">
        <f>IF($A747="", "", INDEX(Data!A:A,MATCH($A747,Data!$X:$X,1)))</f>
        <v/>
      </c>
      <c r="C747" s="11" t="str">
        <f>IF($A747="", "", INDEX(Data!B:B,MATCH($A747,Data!$X:$X,1)))</f>
        <v/>
      </c>
      <c r="D747" s="10" t="str">
        <f>IF($A747="", "", INDEX(Data!C:C,MATCH($A747,Data!$X:$X,1)))</f>
        <v/>
      </c>
      <c r="E747" s="11" t="str">
        <f>IF($A747="","",IF(INDEX(Data!D:D,MATCH($A747,Data!$X:$X,1))="","",INDEX(Data!D:D,MATCH($A747,Data!$X:$X,1))))</f>
        <v/>
      </c>
      <c r="F747" s="11" t="str">
        <f>IF($A747="","",IF(INDEX(Data!E:E,MATCH($A747,Data!$X:$X,1))="","",INDEX(Data!E:E,MATCH($A747,Data!$X:$X,1))))</f>
        <v/>
      </c>
      <c r="G747" s="36" t="str">
        <f t="shared" si="23"/>
        <v/>
      </c>
    </row>
    <row r="748" spans="1:7" ht="15.5" customHeight="1" x14ac:dyDescent="0.35">
      <c r="A748" s="9" t="str">
        <f t="shared" si="22"/>
        <v/>
      </c>
      <c r="B748" s="10" t="str">
        <f>IF($A748="", "", INDEX(Data!A:A,MATCH($A748,Data!$X:$X,1)))</f>
        <v/>
      </c>
      <c r="C748" s="11" t="str">
        <f>IF($A748="", "", INDEX(Data!B:B,MATCH($A748,Data!$X:$X,1)))</f>
        <v/>
      </c>
      <c r="D748" s="10" t="str">
        <f>IF($A748="", "", INDEX(Data!C:C,MATCH($A748,Data!$X:$X,1)))</f>
        <v/>
      </c>
      <c r="E748" s="11" t="str">
        <f>IF($A748="","",IF(INDEX(Data!D:D,MATCH($A748,Data!$X:$X,1))="","",INDEX(Data!D:D,MATCH($A748,Data!$X:$X,1))))</f>
        <v/>
      </c>
      <c r="F748" s="11" t="str">
        <f>IF($A748="","",IF(INDEX(Data!E:E,MATCH($A748,Data!$X:$X,1))="","",INDEX(Data!E:E,MATCH($A748,Data!$X:$X,1))))</f>
        <v/>
      </c>
      <c r="G748" s="36" t="str">
        <f t="shared" si="23"/>
        <v/>
      </c>
    </row>
    <row r="749" spans="1:7" ht="15.5" customHeight="1" x14ac:dyDescent="0.35">
      <c r="A749" s="9" t="str">
        <f t="shared" si="22"/>
        <v/>
      </c>
      <c r="B749" s="10" t="str">
        <f>IF($A749="", "", INDEX(Data!A:A,MATCH($A749,Data!$X:$X,1)))</f>
        <v/>
      </c>
      <c r="C749" s="11" t="str">
        <f>IF($A749="", "", INDEX(Data!B:B,MATCH($A749,Data!$X:$X,1)))</f>
        <v/>
      </c>
      <c r="D749" s="10" t="str">
        <f>IF($A749="", "", INDEX(Data!C:C,MATCH($A749,Data!$X:$X,1)))</f>
        <v/>
      </c>
      <c r="E749" s="11" t="str">
        <f>IF($A749="","",IF(INDEX(Data!D:D,MATCH($A749,Data!$X:$X,1))="","",INDEX(Data!D:D,MATCH($A749,Data!$X:$X,1))))</f>
        <v/>
      </c>
      <c r="F749" s="11" t="str">
        <f>IF($A749="","",IF(INDEX(Data!E:E,MATCH($A749,Data!$X:$X,1))="","",INDEX(Data!E:E,MATCH($A749,Data!$X:$X,1))))</f>
        <v/>
      </c>
      <c r="G749" s="36" t="str">
        <f t="shared" si="23"/>
        <v/>
      </c>
    </row>
    <row r="750" spans="1:7" ht="15.5" customHeight="1" x14ac:dyDescent="0.35">
      <c r="A750" s="9" t="str">
        <f t="shared" si="22"/>
        <v/>
      </c>
      <c r="B750" s="10" t="str">
        <f>IF($A750="", "", INDEX(Data!A:A,MATCH($A750,Data!$X:$X,1)))</f>
        <v/>
      </c>
      <c r="C750" s="11" t="str">
        <f>IF($A750="", "", INDEX(Data!B:B,MATCH($A750,Data!$X:$X,1)))</f>
        <v/>
      </c>
      <c r="D750" s="10" t="str">
        <f>IF($A750="", "", INDEX(Data!C:C,MATCH($A750,Data!$X:$X,1)))</f>
        <v/>
      </c>
      <c r="E750" s="11" t="str">
        <f>IF($A750="","",IF(INDEX(Data!D:D,MATCH($A750,Data!$X:$X,1))="","",INDEX(Data!D:D,MATCH($A750,Data!$X:$X,1))))</f>
        <v/>
      </c>
      <c r="F750" s="11" t="str">
        <f>IF($A750="","",IF(INDEX(Data!E:E,MATCH($A750,Data!$X:$X,1))="","",INDEX(Data!E:E,MATCH($A750,Data!$X:$X,1))))</f>
        <v/>
      </c>
      <c r="G750" s="36" t="str">
        <f t="shared" si="23"/>
        <v/>
      </c>
    </row>
    <row r="751" spans="1:7" ht="15.5" customHeight="1" x14ac:dyDescent="0.35">
      <c r="A751" s="9" t="str">
        <f t="shared" si="22"/>
        <v/>
      </c>
      <c r="B751" s="10" t="str">
        <f>IF($A751="", "", INDEX(Data!A:A,MATCH($A751,Data!$X:$X,1)))</f>
        <v/>
      </c>
      <c r="C751" s="11" t="str">
        <f>IF($A751="", "", INDEX(Data!B:B,MATCH($A751,Data!$X:$X,1)))</f>
        <v/>
      </c>
      <c r="D751" s="10" t="str">
        <f>IF($A751="", "", INDEX(Data!C:C,MATCH($A751,Data!$X:$X,1)))</f>
        <v/>
      </c>
      <c r="E751" s="11" t="str">
        <f>IF($A751="","",IF(INDEX(Data!D:D,MATCH($A751,Data!$X:$X,1))="","",INDEX(Data!D:D,MATCH($A751,Data!$X:$X,1))))</f>
        <v/>
      </c>
      <c r="F751" s="11" t="str">
        <f>IF($A751="","",IF(INDEX(Data!E:E,MATCH($A751,Data!$X:$X,1))="","",INDEX(Data!E:E,MATCH($A751,Data!$X:$X,1))))</f>
        <v/>
      </c>
      <c r="G751" s="36" t="str">
        <f t="shared" si="23"/>
        <v/>
      </c>
    </row>
    <row r="752" spans="1:7" ht="15.5" customHeight="1" x14ac:dyDescent="0.35">
      <c r="A752" s="9" t="str">
        <f t="shared" si="22"/>
        <v/>
      </c>
      <c r="B752" s="10" t="str">
        <f>IF($A752="", "", INDEX(Data!A:A,MATCH($A752,Data!$X:$X,1)))</f>
        <v/>
      </c>
      <c r="C752" s="11" t="str">
        <f>IF($A752="", "", INDEX(Data!B:B,MATCH($A752,Data!$X:$X,1)))</f>
        <v/>
      </c>
      <c r="D752" s="10" t="str">
        <f>IF($A752="", "", INDEX(Data!C:C,MATCH($A752,Data!$X:$X,1)))</f>
        <v/>
      </c>
      <c r="E752" s="11" t="str">
        <f>IF($A752="","",IF(INDEX(Data!D:D,MATCH($A752,Data!$X:$X,1))="","",INDEX(Data!D:D,MATCH($A752,Data!$X:$X,1))))</f>
        <v/>
      </c>
      <c r="F752" s="11" t="str">
        <f>IF($A752="","",IF(INDEX(Data!E:E,MATCH($A752,Data!$X:$X,1))="","",INDEX(Data!E:E,MATCH($A752,Data!$X:$X,1))))</f>
        <v/>
      </c>
      <c r="G752" s="36" t="str">
        <f t="shared" si="23"/>
        <v/>
      </c>
    </row>
    <row r="753" spans="1:7" ht="15.5" customHeight="1" x14ac:dyDescent="0.35">
      <c r="A753" s="9" t="str">
        <f t="shared" si="22"/>
        <v/>
      </c>
      <c r="B753" s="10" t="str">
        <f>IF($A753="", "", INDEX(Data!A:A,MATCH($A753,Data!$X:$X,1)))</f>
        <v/>
      </c>
      <c r="C753" s="11" t="str">
        <f>IF($A753="", "", INDEX(Data!B:B,MATCH($A753,Data!$X:$X,1)))</f>
        <v/>
      </c>
      <c r="D753" s="10" t="str">
        <f>IF($A753="", "", INDEX(Data!C:C,MATCH($A753,Data!$X:$X,1)))</f>
        <v/>
      </c>
      <c r="E753" s="11" t="str">
        <f>IF($A753="","",IF(INDEX(Data!D:D,MATCH($A753,Data!$X:$X,1))="","",INDEX(Data!D:D,MATCH($A753,Data!$X:$X,1))))</f>
        <v/>
      </c>
      <c r="F753" s="11" t="str">
        <f>IF($A753="","",IF(INDEX(Data!E:E,MATCH($A753,Data!$X:$X,1))="","",INDEX(Data!E:E,MATCH($A753,Data!$X:$X,1))))</f>
        <v/>
      </c>
      <c r="G753" s="36" t="str">
        <f t="shared" si="23"/>
        <v/>
      </c>
    </row>
    <row r="754" spans="1:7" ht="15.5" customHeight="1" x14ac:dyDescent="0.35">
      <c r="A754" s="9" t="str">
        <f t="shared" si="22"/>
        <v/>
      </c>
      <c r="B754" s="10" t="str">
        <f>IF($A754="", "", INDEX(Data!A:A,MATCH($A754,Data!$X:$X,1)))</f>
        <v/>
      </c>
      <c r="C754" s="11" t="str">
        <f>IF($A754="", "", INDEX(Data!B:B,MATCH($A754,Data!$X:$X,1)))</f>
        <v/>
      </c>
      <c r="D754" s="10" t="str">
        <f>IF($A754="", "", INDEX(Data!C:C,MATCH($A754,Data!$X:$X,1)))</f>
        <v/>
      </c>
      <c r="E754" s="11" t="str">
        <f>IF($A754="","",IF(INDEX(Data!D:D,MATCH($A754,Data!$X:$X,1))="","",INDEX(Data!D:D,MATCH($A754,Data!$X:$X,1))))</f>
        <v/>
      </c>
      <c r="F754" s="11" t="str">
        <f>IF($A754="","",IF(INDEX(Data!E:E,MATCH($A754,Data!$X:$X,1))="","",INDEX(Data!E:E,MATCH($A754,Data!$X:$X,1))))</f>
        <v/>
      </c>
      <c r="G754" s="36" t="str">
        <f t="shared" si="23"/>
        <v/>
      </c>
    </row>
    <row r="755" spans="1:7" ht="15.5" customHeight="1" x14ac:dyDescent="0.35">
      <c r="A755" s="9" t="str">
        <f t="shared" si="22"/>
        <v/>
      </c>
      <c r="B755" s="10" t="str">
        <f>IF($A755="", "", INDEX(Data!A:A,MATCH($A755,Data!$X:$X,1)))</f>
        <v/>
      </c>
      <c r="C755" s="11" t="str">
        <f>IF($A755="", "", INDEX(Data!B:B,MATCH($A755,Data!$X:$X,1)))</f>
        <v/>
      </c>
      <c r="D755" s="10" t="str">
        <f>IF($A755="", "", INDEX(Data!C:C,MATCH($A755,Data!$X:$X,1)))</f>
        <v/>
      </c>
      <c r="E755" s="11" t="str">
        <f>IF($A755="","",IF(INDEX(Data!D:D,MATCH($A755,Data!$X:$X,1))="","",INDEX(Data!D:D,MATCH($A755,Data!$X:$X,1))))</f>
        <v/>
      </c>
      <c r="F755" s="11" t="str">
        <f>IF($A755="","",IF(INDEX(Data!E:E,MATCH($A755,Data!$X:$X,1))="","",INDEX(Data!E:E,MATCH($A755,Data!$X:$X,1))))</f>
        <v/>
      </c>
      <c r="G755" s="36" t="str">
        <f t="shared" si="23"/>
        <v/>
      </c>
    </row>
    <row r="756" spans="1:7" ht="15.5" customHeight="1" x14ac:dyDescent="0.35">
      <c r="A756" s="9" t="str">
        <f t="shared" si="22"/>
        <v/>
      </c>
      <c r="B756" s="10" t="str">
        <f>IF($A756="", "", INDEX(Data!A:A,MATCH($A756,Data!$X:$X,1)))</f>
        <v/>
      </c>
      <c r="C756" s="11" t="str">
        <f>IF($A756="", "", INDEX(Data!B:B,MATCH($A756,Data!$X:$X,1)))</f>
        <v/>
      </c>
      <c r="D756" s="10" t="str">
        <f>IF($A756="", "", INDEX(Data!C:C,MATCH($A756,Data!$X:$X,1)))</f>
        <v/>
      </c>
      <c r="E756" s="11" t="str">
        <f>IF($A756="","",IF(INDEX(Data!D:D,MATCH($A756,Data!$X:$X,1))="","",INDEX(Data!D:D,MATCH($A756,Data!$X:$X,1))))</f>
        <v/>
      </c>
      <c r="F756" s="11" t="str">
        <f>IF($A756="","",IF(INDEX(Data!E:E,MATCH($A756,Data!$X:$X,1))="","",INDEX(Data!E:E,MATCH($A756,Data!$X:$X,1))))</f>
        <v/>
      </c>
      <c r="G756" s="36" t="str">
        <f t="shared" si="23"/>
        <v/>
      </c>
    </row>
    <row r="757" spans="1:7" ht="15.5" customHeight="1" x14ac:dyDescent="0.35">
      <c r="A757" s="9" t="str">
        <f t="shared" si="22"/>
        <v/>
      </c>
      <c r="B757" s="10" t="str">
        <f>IF($A757="", "", INDEX(Data!A:A,MATCH($A757,Data!$X:$X,1)))</f>
        <v/>
      </c>
      <c r="C757" s="11" t="str">
        <f>IF($A757="", "", INDEX(Data!B:B,MATCH($A757,Data!$X:$X,1)))</f>
        <v/>
      </c>
      <c r="D757" s="10" t="str">
        <f>IF($A757="", "", INDEX(Data!C:C,MATCH($A757,Data!$X:$X,1)))</f>
        <v/>
      </c>
      <c r="E757" s="11" t="str">
        <f>IF($A757="","",IF(INDEX(Data!D:D,MATCH($A757,Data!$X:$X,1))="","",INDEX(Data!D:D,MATCH($A757,Data!$X:$X,1))))</f>
        <v/>
      </c>
      <c r="F757" s="11" t="str">
        <f>IF($A757="","",IF(INDEX(Data!E:E,MATCH($A757,Data!$X:$X,1))="","",INDEX(Data!E:E,MATCH($A757,Data!$X:$X,1))))</f>
        <v/>
      </c>
      <c r="G757" s="36" t="str">
        <f t="shared" si="23"/>
        <v/>
      </c>
    </row>
    <row r="758" spans="1:7" ht="15.5" customHeight="1" x14ac:dyDescent="0.35">
      <c r="A758" s="9" t="str">
        <f t="shared" si="22"/>
        <v/>
      </c>
      <c r="B758" s="10" t="str">
        <f>IF($A758="", "", INDEX(Data!A:A,MATCH($A758,Data!$X:$X,1)))</f>
        <v/>
      </c>
      <c r="C758" s="11" t="str">
        <f>IF($A758="", "", INDEX(Data!B:B,MATCH($A758,Data!$X:$X,1)))</f>
        <v/>
      </c>
      <c r="D758" s="10" t="str">
        <f>IF($A758="", "", INDEX(Data!C:C,MATCH($A758,Data!$X:$X,1)))</f>
        <v/>
      </c>
      <c r="E758" s="11" t="str">
        <f>IF($A758="","",IF(INDEX(Data!D:D,MATCH($A758,Data!$X:$X,1))="","",INDEX(Data!D:D,MATCH($A758,Data!$X:$X,1))))</f>
        <v/>
      </c>
      <c r="F758" s="11" t="str">
        <f>IF($A758="","",IF(INDEX(Data!E:E,MATCH($A758,Data!$X:$X,1))="","",INDEX(Data!E:E,MATCH($A758,Data!$X:$X,1))))</f>
        <v/>
      </c>
      <c r="G758" s="36" t="str">
        <f t="shared" si="23"/>
        <v/>
      </c>
    </row>
    <row r="759" spans="1:7" ht="15.5" customHeight="1" x14ac:dyDescent="0.35">
      <c r="A759" s="9" t="str">
        <f t="shared" si="22"/>
        <v/>
      </c>
      <c r="B759" s="10" t="str">
        <f>IF($A759="", "", INDEX(Data!A:A,MATCH($A759,Data!$X:$X,1)))</f>
        <v/>
      </c>
      <c r="C759" s="11" t="str">
        <f>IF($A759="", "", INDEX(Data!B:B,MATCH($A759,Data!$X:$X,1)))</f>
        <v/>
      </c>
      <c r="D759" s="10" t="str">
        <f>IF($A759="", "", INDEX(Data!C:C,MATCH($A759,Data!$X:$X,1)))</f>
        <v/>
      </c>
      <c r="E759" s="11" t="str">
        <f>IF($A759="","",IF(INDEX(Data!D:D,MATCH($A759,Data!$X:$X,1))="","",INDEX(Data!D:D,MATCH($A759,Data!$X:$X,1))))</f>
        <v/>
      </c>
      <c r="F759" s="11" t="str">
        <f>IF($A759="","",IF(INDEX(Data!E:E,MATCH($A759,Data!$X:$X,1))="","",INDEX(Data!E:E,MATCH($A759,Data!$X:$X,1))))</f>
        <v/>
      </c>
      <c r="G759" s="36" t="str">
        <f t="shared" si="23"/>
        <v/>
      </c>
    </row>
    <row r="760" spans="1:7" ht="15.5" customHeight="1" x14ac:dyDescent="0.35">
      <c r="A760" s="9" t="str">
        <f t="shared" si="22"/>
        <v/>
      </c>
      <c r="B760" s="10" t="str">
        <f>IF($A760="", "", INDEX(Data!A:A,MATCH($A760,Data!$X:$X,1)))</f>
        <v/>
      </c>
      <c r="C760" s="11" t="str">
        <f>IF($A760="", "", INDEX(Data!B:B,MATCH($A760,Data!$X:$X,1)))</f>
        <v/>
      </c>
      <c r="D760" s="10" t="str">
        <f>IF($A760="", "", INDEX(Data!C:C,MATCH($A760,Data!$X:$X,1)))</f>
        <v/>
      </c>
      <c r="E760" s="11" t="str">
        <f>IF($A760="","",IF(INDEX(Data!D:D,MATCH($A760,Data!$X:$X,1))="","",INDEX(Data!D:D,MATCH($A760,Data!$X:$X,1))))</f>
        <v/>
      </c>
      <c r="F760" s="11" t="str">
        <f>IF($A760="","",IF(INDEX(Data!E:E,MATCH($A760,Data!$X:$X,1))="","",INDEX(Data!E:E,MATCH($A760,Data!$X:$X,1))))</f>
        <v/>
      </c>
      <c r="G760" s="36" t="str">
        <f t="shared" si="23"/>
        <v/>
      </c>
    </row>
    <row r="761" spans="1:7" ht="15.5" customHeight="1" x14ac:dyDescent="0.35">
      <c r="A761" s="9" t="str">
        <f t="shared" si="22"/>
        <v/>
      </c>
      <c r="B761" s="10" t="str">
        <f>IF($A761="", "", INDEX(Data!A:A,MATCH($A761,Data!$X:$X,1)))</f>
        <v/>
      </c>
      <c r="C761" s="11" t="str">
        <f>IF($A761="", "", INDEX(Data!B:B,MATCH($A761,Data!$X:$X,1)))</f>
        <v/>
      </c>
      <c r="D761" s="10" t="str">
        <f>IF($A761="", "", INDEX(Data!C:C,MATCH($A761,Data!$X:$X,1)))</f>
        <v/>
      </c>
      <c r="E761" s="11" t="str">
        <f>IF($A761="","",IF(INDEX(Data!D:D,MATCH($A761,Data!$X:$X,1))="","",INDEX(Data!D:D,MATCH($A761,Data!$X:$X,1))))</f>
        <v/>
      </c>
      <c r="F761" s="11" t="str">
        <f>IF($A761="","",IF(INDEX(Data!E:E,MATCH($A761,Data!$X:$X,1))="","",INDEX(Data!E:E,MATCH($A761,Data!$X:$X,1))))</f>
        <v/>
      </c>
      <c r="G761" s="36" t="str">
        <f t="shared" si="23"/>
        <v/>
      </c>
    </row>
    <row r="762" spans="1:7" ht="15.5" customHeight="1" x14ac:dyDescent="0.35">
      <c r="A762" s="9" t="str">
        <f t="shared" si="22"/>
        <v/>
      </c>
      <c r="B762" s="10" t="str">
        <f>IF($A762="", "", INDEX(Data!A:A,MATCH($A762,Data!$X:$X,1)))</f>
        <v/>
      </c>
      <c r="C762" s="11" t="str">
        <f>IF($A762="", "", INDEX(Data!B:B,MATCH($A762,Data!$X:$X,1)))</f>
        <v/>
      </c>
      <c r="D762" s="10" t="str">
        <f>IF($A762="", "", INDEX(Data!C:C,MATCH($A762,Data!$X:$X,1)))</f>
        <v/>
      </c>
      <c r="E762" s="11" t="str">
        <f>IF($A762="","",IF(INDEX(Data!D:D,MATCH($A762,Data!$X:$X,1))="","",INDEX(Data!D:D,MATCH($A762,Data!$X:$X,1))))</f>
        <v/>
      </c>
      <c r="F762" s="11" t="str">
        <f>IF($A762="","",IF(INDEX(Data!E:E,MATCH($A762,Data!$X:$X,1))="","",INDEX(Data!E:E,MATCH($A762,Data!$X:$X,1))))</f>
        <v/>
      </c>
      <c r="G762" s="36" t="str">
        <f t="shared" si="23"/>
        <v/>
      </c>
    </row>
    <row r="763" spans="1:7" ht="15.5" customHeight="1" x14ac:dyDescent="0.35">
      <c r="A763" s="9" t="str">
        <f t="shared" si="22"/>
        <v/>
      </c>
      <c r="B763" s="10" t="str">
        <f>IF($A763="", "", INDEX(Data!A:A,MATCH($A763,Data!$X:$X,1)))</f>
        <v/>
      </c>
      <c r="C763" s="11" t="str">
        <f>IF($A763="", "", INDEX(Data!B:B,MATCH($A763,Data!$X:$X,1)))</f>
        <v/>
      </c>
      <c r="D763" s="10" t="str">
        <f>IF($A763="", "", INDEX(Data!C:C,MATCH($A763,Data!$X:$X,1)))</f>
        <v/>
      </c>
      <c r="E763" s="11" t="str">
        <f>IF($A763="","",IF(INDEX(Data!D:D,MATCH($A763,Data!$X:$X,1))="","",INDEX(Data!D:D,MATCH($A763,Data!$X:$X,1))))</f>
        <v/>
      </c>
      <c r="F763" s="11" t="str">
        <f>IF($A763="","",IF(INDEX(Data!E:E,MATCH($A763,Data!$X:$X,1))="","",INDEX(Data!E:E,MATCH($A763,Data!$X:$X,1))))</f>
        <v/>
      </c>
      <c r="G763" s="36" t="str">
        <f t="shared" si="23"/>
        <v/>
      </c>
    </row>
    <row r="764" spans="1:7" ht="15.5" customHeight="1" x14ac:dyDescent="0.35">
      <c r="A764" s="9" t="str">
        <f t="shared" si="22"/>
        <v/>
      </c>
      <c r="B764" s="10" t="str">
        <f>IF($A764="", "", INDEX(Data!A:A,MATCH($A764,Data!$X:$X,1)))</f>
        <v/>
      </c>
      <c r="C764" s="11" t="str">
        <f>IF($A764="", "", INDEX(Data!B:B,MATCH($A764,Data!$X:$X,1)))</f>
        <v/>
      </c>
      <c r="D764" s="10" t="str">
        <f>IF($A764="", "", INDEX(Data!C:C,MATCH($A764,Data!$X:$X,1)))</f>
        <v/>
      </c>
      <c r="E764" s="11" t="str">
        <f>IF($A764="","",IF(INDEX(Data!D:D,MATCH($A764,Data!$X:$X,1))="","",INDEX(Data!D:D,MATCH($A764,Data!$X:$X,1))))</f>
        <v/>
      </c>
      <c r="F764" s="11" t="str">
        <f>IF($A764="","",IF(INDEX(Data!E:E,MATCH($A764,Data!$X:$X,1))="","",INDEX(Data!E:E,MATCH($A764,Data!$X:$X,1))))</f>
        <v/>
      </c>
      <c r="G764" s="36" t="str">
        <f t="shared" si="23"/>
        <v/>
      </c>
    </row>
    <row r="765" spans="1:7" ht="15.5" customHeight="1" x14ac:dyDescent="0.35">
      <c r="A765" s="9" t="str">
        <f t="shared" si="22"/>
        <v/>
      </c>
      <c r="B765" s="10" t="str">
        <f>IF($A765="", "", INDEX(Data!A:A,MATCH($A765,Data!$X:$X,1)))</f>
        <v/>
      </c>
      <c r="C765" s="11" t="str">
        <f>IF($A765="", "", INDEX(Data!B:B,MATCH($A765,Data!$X:$X,1)))</f>
        <v/>
      </c>
      <c r="D765" s="10" t="str">
        <f>IF($A765="", "", INDEX(Data!C:C,MATCH($A765,Data!$X:$X,1)))</f>
        <v/>
      </c>
      <c r="E765" s="11" t="str">
        <f>IF($A765="","",IF(INDEX(Data!D:D,MATCH($A765,Data!$X:$X,1))="","",INDEX(Data!D:D,MATCH($A765,Data!$X:$X,1))))</f>
        <v/>
      </c>
      <c r="F765" s="11" t="str">
        <f>IF($A765="","",IF(INDEX(Data!E:E,MATCH($A765,Data!$X:$X,1))="","",INDEX(Data!E:E,MATCH($A765,Data!$X:$X,1))))</f>
        <v/>
      </c>
      <c r="G765" s="36" t="str">
        <f t="shared" si="23"/>
        <v/>
      </c>
    </row>
    <row r="766" spans="1:7" ht="15.5" customHeight="1" x14ac:dyDescent="0.35">
      <c r="A766" s="9" t="str">
        <f t="shared" si="22"/>
        <v/>
      </c>
      <c r="B766" s="10" t="str">
        <f>IF($A766="", "", INDEX(Data!A:A,MATCH($A766,Data!$X:$X,1)))</f>
        <v/>
      </c>
      <c r="C766" s="11" t="str">
        <f>IF($A766="", "", INDEX(Data!B:B,MATCH($A766,Data!$X:$X,1)))</f>
        <v/>
      </c>
      <c r="D766" s="10" t="str">
        <f>IF($A766="", "", INDEX(Data!C:C,MATCH($A766,Data!$X:$X,1)))</f>
        <v/>
      </c>
      <c r="E766" s="11" t="str">
        <f>IF($A766="","",IF(INDEX(Data!D:D,MATCH($A766,Data!$X:$X,1))="","",INDEX(Data!D:D,MATCH($A766,Data!$X:$X,1))))</f>
        <v/>
      </c>
      <c r="F766" s="11" t="str">
        <f>IF($A766="","",IF(INDEX(Data!E:E,MATCH($A766,Data!$X:$X,1))="","",INDEX(Data!E:E,MATCH($A766,Data!$X:$X,1))))</f>
        <v/>
      </c>
      <c r="G766" s="36" t="str">
        <f t="shared" si="23"/>
        <v/>
      </c>
    </row>
    <row r="767" spans="1:7" ht="15.5" customHeight="1" x14ac:dyDescent="0.35">
      <c r="A767" s="9" t="str">
        <f t="shared" si="22"/>
        <v/>
      </c>
      <c r="B767" s="10" t="str">
        <f>IF($A767="", "", INDEX(Data!A:A,MATCH($A767,Data!$X:$X,1)))</f>
        <v/>
      </c>
      <c r="C767" s="11" t="str">
        <f>IF($A767="", "", INDEX(Data!B:B,MATCH($A767,Data!$X:$X,1)))</f>
        <v/>
      </c>
      <c r="D767" s="10" t="str">
        <f>IF($A767="", "", INDEX(Data!C:C,MATCH($A767,Data!$X:$X,1)))</f>
        <v/>
      </c>
      <c r="E767" s="11" t="str">
        <f>IF($A767="","",IF(INDEX(Data!D:D,MATCH($A767,Data!$X:$X,1))="","",INDEX(Data!D:D,MATCH($A767,Data!$X:$X,1))))</f>
        <v/>
      </c>
      <c r="F767" s="11" t="str">
        <f>IF($A767="","",IF(INDEX(Data!E:E,MATCH($A767,Data!$X:$X,1))="","",INDEX(Data!E:E,MATCH($A767,Data!$X:$X,1))))</f>
        <v/>
      </c>
      <c r="G767" s="36" t="str">
        <f t="shared" si="23"/>
        <v/>
      </c>
    </row>
    <row r="768" spans="1:7" ht="15.5" customHeight="1" x14ac:dyDescent="0.35">
      <c r="A768" s="9" t="str">
        <f t="shared" si="22"/>
        <v/>
      </c>
      <c r="B768" s="10" t="str">
        <f>IF($A768="", "", INDEX(Data!A:A,MATCH($A768,Data!$X:$X,1)))</f>
        <v/>
      </c>
      <c r="C768" s="11" t="str">
        <f>IF($A768="", "", INDEX(Data!B:B,MATCH($A768,Data!$X:$X,1)))</f>
        <v/>
      </c>
      <c r="D768" s="10" t="str">
        <f>IF($A768="", "", INDEX(Data!C:C,MATCH($A768,Data!$X:$X,1)))</f>
        <v/>
      </c>
      <c r="E768" s="11" t="str">
        <f>IF($A768="","",IF(INDEX(Data!D:D,MATCH($A768,Data!$X:$X,1))="","",INDEX(Data!D:D,MATCH($A768,Data!$X:$X,1))))</f>
        <v/>
      </c>
      <c r="F768" s="11" t="str">
        <f>IF($A768="","",IF(INDEX(Data!E:E,MATCH($A768,Data!$X:$X,1))="","",INDEX(Data!E:E,MATCH($A768,Data!$X:$X,1))))</f>
        <v/>
      </c>
      <c r="G768" s="36" t="str">
        <f t="shared" si="23"/>
        <v/>
      </c>
    </row>
    <row r="769" spans="1:7" ht="15.5" customHeight="1" x14ac:dyDescent="0.35">
      <c r="A769" s="9" t="str">
        <f t="shared" si="22"/>
        <v/>
      </c>
      <c r="B769" s="10" t="str">
        <f>IF($A769="", "", INDEX(Data!A:A,MATCH($A769,Data!$X:$X,1)))</f>
        <v/>
      </c>
      <c r="C769" s="11" t="str">
        <f>IF($A769="", "", INDEX(Data!B:B,MATCH($A769,Data!$X:$X,1)))</f>
        <v/>
      </c>
      <c r="D769" s="10" t="str">
        <f>IF($A769="", "", INDEX(Data!C:C,MATCH($A769,Data!$X:$X,1)))</f>
        <v/>
      </c>
      <c r="E769" s="11" t="str">
        <f>IF($A769="","",IF(INDEX(Data!D:D,MATCH($A769,Data!$X:$X,1))="","",INDEX(Data!D:D,MATCH($A769,Data!$X:$X,1))))</f>
        <v/>
      </c>
      <c r="F769" s="11" t="str">
        <f>IF($A769="","",IF(INDEX(Data!E:E,MATCH($A769,Data!$X:$X,1))="","",INDEX(Data!E:E,MATCH($A769,Data!$X:$X,1))))</f>
        <v/>
      </c>
      <c r="G769" s="36" t="str">
        <f t="shared" si="23"/>
        <v/>
      </c>
    </row>
    <row r="770" spans="1:7" ht="15.5" customHeight="1" x14ac:dyDescent="0.35">
      <c r="A770" s="9" t="str">
        <f t="shared" si="22"/>
        <v/>
      </c>
      <c r="B770" s="10" t="str">
        <f>IF($A770="", "", INDEX(Data!A:A,MATCH($A770,Data!$X:$X,1)))</f>
        <v/>
      </c>
      <c r="C770" s="11" t="str">
        <f>IF($A770="", "", INDEX(Data!B:B,MATCH($A770,Data!$X:$X,1)))</f>
        <v/>
      </c>
      <c r="D770" s="10" t="str">
        <f>IF($A770="", "", INDEX(Data!C:C,MATCH($A770,Data!$X:$X,1)))</f>
        <v/>
      </c>
      <c r="E770" s="11" t="str">
        <f>IF($A770="","",IF(INDEX(Data!D:D,MATCH($A770,Data!$X:$X,1))="","",INDEX(Data!D:D,MATCH($A770,Data!$X:$X,1))))</f>
        <v/>
      </c>
      <c r="F770" s="11" t="str">
        <f>IF($A770="","",IF(INDEX(Data!E:E,MATCH($A770,Data!$X:$X,1))="","",INDEX(Data!E:E,MATCH($A770,Data!$X:$X,1))))</f>
        <v/>
      </c>
      <c r="G770" s="36" t="str">
        <f t="shared" si="23"/>
        <v/>
      </c>
    </row>
    <row r="771" spans="1:7" ht="15.5" customHeight="1" x14ac:dyDescent="0.35">
      <c r="A771" s="9" t="str">
        <f t="shared" si="22"/>
        <v/>
      </c>
      <c r="B771" s="10" t="str">
        <f>IF($A771="", "", INDEX(Data!A:A,MATCH($A771,Data!$X:$X,1)))</f>
        <v/>
      </c>
      <c r="C771" s="11" t="str">
        <f>IF($A771="", "", INDEX(Data!B:B,MATCH($A771,Data!$X:$X,1)))</f>
        <v/>
      </c>
      <c r="D771" s="10" t="str">
        <f>IF($A771="", "", INDEX(Data!C:C,MATCH($A771,Data!$X:$X,1)))</f>
        <v/>
      </c>
      <c r="E771" s="11" t="str">
        <f>IF($A771="","",IF(INDEX(Data!D:D,MATCH($A771,Data!$X:$X,1))="","",INDEX(Data!D:D,MATCH($A771,Data!$X:$X,1))))</f>
        <v/>
      </c>
      <c r="F771" s="11" t="str">
        <f>IF($A771="","",IF(INDEX(Data!E:E,MATCH($A771,Data!$X:$X,1))="","",INDEX(Data!E:E,MATCH($A771,Data!$X:$X,1))))</f>
        <v/>
      </c>
      <c r="G771" s="36" t="str">
        <f t="shared" si="23"/>
        <v/>
      </c>
    </row>
    <row r="772" spans="1:7" ht="15.5" customHeight="1" x14ac:dyDescent="0.35">
      <c r="A772" s="9" t="str">
        <f t="shared" si="22"/>
        <v/>
      </c>
      <c r="B772" s="10" t="str">
        <f>IF($A772="", "", INDEX(Data!A:A,MATCH($A772,Data!$X:$X,1)))</f>
        <v/>
      </c>
      <c r="C772" s="11" t="str">
        <f>IF($A772="", "", INDEX(Data!B:B,MATCH($A772,Data!$X:$X,1)))</f>
        <v/>
      </c>
      <c r="D772" s="10" t="str">
        <f>IF($A772="", "", INDEX(Data!C:C,MATCH($A772,Data!$X:$X,1)))</f>
        <v/>
      </c>
      <c r="E772" s="11" t="str">
        <f>IF($A772="","",IF(INDEX(Data!D:D,MATCH($A772,Data!$X:$X,1))="","",INDEX(Data!D:D,MATCH($A772,Data!$X:$X,1))))</f>
        <v/>
      </c>
      <c r="F772" s="11" t="str">
        <f>IF($A772="","",IF(INDEX(Data!E:E,MATCH($A772,Data!$X:$X,1))="","",INDEX(Data!E:E,MATCH($A772,Data!$X:$X,1))))</f>
        <v/>
      </c>
      <c r="G772" s="36" t="str">
        <f t="shared" si="23"/>
        <v/>
      </c>
    </row>
    <row r="773" spans="1:7" ht="15.5" customHeight="1" x14ac:dyDescent="0.35">
      <c r="A773" s="9" t="str">
        <f t="shared" si="22"/>
        <v/>
      </c>
      <c r="B773" s="10" t="str">
        <f>IF($A773="", "", INDEX(Data!A:A,MATCH($A773,Data!$X:$X,1)))</f>
        <v/>
      </c>
      <c r="C773" s="11" t="str">
        <f>IF($A773="", "", INDEX(Data!B:B,MATCH($A773,Data!$X:$X,1)))</f>
        <v/>
      </c>
      <c r="D773" s="10" t="str">
        <f>IF($A773="", "", INDEX(Data!C:C,MATCH($A773,Data!$X:$X,1)))</f>
        <v/>
      </c>
      <c r="E773" s="11" t="str">
        <f>IF($A773="","",IF(INDEX(Data!D:D,MATCH($A773,Data!$X:$X,1))="","",INDEX(Data!D:D,MATCH($A773,Data!$X:$X,1))))</f>
        <v/>
      </c>
      <c r="F773" s="11" t="str">
        <f>IF($A773="","",IF(INDEX(Data!E:E,MATCH($A773,Data!$X:$X,1))="","",INDEX(Data!E:E,MATCH($A773,Data!$X:$X,1))))</f>
        <v/>
      </c>
      <c r="G773" s="36" t="str">
        <f t="shared" si="23"/>
        <v/>
      </c>
    </row>
    <row r="774" spans="1:7" ht="15.5" customHeight="1" x14ac:dyDescent="0.35">
      <c r="A774" s="9" t="str">
        <f t="shared" ref="A774:A837" si="24">IF(A$4&gt;=ROW(A770), ROW(A770), "")</f>
        <v/>
      </c>
      <c r="B774" s="10" t="str">
        <f>IF($A774="", "", INDEX(Data!A:A,MATCH($A774,Data!$X:$X,1)))</f>
        <v/>
      </c>
      <c r="C774" s="11" t="str">
        <f>IF($A774="", "", INDEX(Data!B:B,MATCH($A774,Data!$X:$X,1)))</f>
        <v/>
      </c>
      <c r="D774" s="10" t="str">
        <f>IF($A774="", "", INDEX(Data!C:C,MATCH($A774,Data!$X:$X,1)))</f>
        <v/>
      </c>
      <c r="E774" s="11" t="str">
        <f>IF($A774="","",IF(INDEX(Data!D:D,MATCH($A774,Data!$X:$X,1))="","",INDEX(Data!D:D,MATCH($A774,Data!$X:$X,1))))</f>
        <v/>
      </c>
      <c r="F774" s="11" t="str">
        <f>IF($A774="","",IF(INDEX(Data!E:E,MATCH($A774,Data!$X:$X,1))="","",INDEX(Data!E:E,MATCH($A774,Data!$X:$X,1))))</f>
        <v/>
      </c>
      <c r="G774" s="36" t="str">
        <f t="shared" ref="G774:G837" si="25">HYPERLINK(F774)</f>
        <v/>
      </c>
    </row>
    <row r="775" spans="1:7" ht="15.5" customHeight="1" x14ac:dyDescent="0.35">
      <c r="A775" s="9" t="str">
        <f t="shared" si="24"/>
        <v/>
      </c>
      <c r="B775" s="10" t="str">
        <f>IF($A775="", "", INDEX(Data!A:A,MATCH($A775,Data!$X:$X,1)))</f>
        <v/>
      </c>
      <c r="C775" s="11" t="str">
        <f>IF($A775="", "", INDEX(Data!B:B,MATCH($A775,Data!$X:$X,1)))</f>
        <v/>
      </c>
      <c r="D775" s="10" t="str">
        <f>IF($A775="", "", INDEX(Data!C:C,MATCH($A775,Data!$X:$X,1)))</f>
        <v/>
      </c>
      <c r="E775" s="11" t="str">
        <f>IF($A775="","",IF(INDEX(Data!D:D,MATCH($A775,Data!$X:$X,1))="","",INDEX(Data!D:D,MATCH($A775,Data!$X:$X,1))))</f>
        <v/>
      </c>
      <c r="F775" s="11" t="str">
        <f>IF($A775="","",IF(INDEX(Data!E:E,MATCH($A775,Data!$X:$X,1))="","",INDEX(Data!E:E,MATCH($A775,Data!$X:$X,1))))</f>
        <v/>
      </c>
      <c r="G775" s="36" t="str">
        <f t="shared" si="25"/>
        <v/>
      </c>
    </row>
    <row r="776" spans="1:7" ht="15.5" customHeight="1" x14ac:dyDescent="0.35">
      <c r="A776" s="9" t="str">
        <f t="shared" si="24"/>
        <v/>
      </c>
      <c r="B776" s="10" t="str">
        <f>IF($A776="", "", INDEX(Data!A:A,MATCH($A776,Data!$X:$X,1)))</f>
        <v/>
      </c>
      <c r="C776" s="11" t="str">
        <f>IF($A776="", "", INDEX(Data!B:B,MATCH($A776,Data!$X:$X,1)))</f>
        <v/>
      </c>
      <c r="D776" s="10" t="str">
        <f>IF($A776="", "", INDEX(Data!C:C,MATCH($A776,Data!$X:$X,1)))</f>
        <v/>
      </c>
      <c r="E776" s="11" t="str">
        <f>IF($A776="","",IF(INDEX(Data!D:D,MATCH($A776,Data!$X:$X,1))="","",INDEX(Data!D:D,MATCH($A776,Data!$X:$X,1))))</f>
        <v/>
      </c>
      <c r="F776" s="11" t="str">
        <f>IF($A776="","",IF(INDEX(Data!E:E,MATCH($A776,Data!$X:$X,1))="","",INDEX(Data!E:E,MATCH($A776,Data!$X:$X,1))))</f>
        <v/>
      </c>
      <c r="G776" s="36" t="str">
        <f t="shared" si="25"/>
        <v/>
      </c>
    </row>
    <row r="777" spans="1:7" ht="15.5" customHeight="1" x14ac:dyDescent="0.35">
      <c r="A777" s="9" t="str">
        <f t="shared" si="24"/>
        <v/>
      </c>
      <c r="B777" s="10" t="str">
        <f>IF($A777="", "", INDEX(Data!A:A,MATCH($A777,Data!$X:$X,1)))</f>
        <v/>
      </c>
      <c r="C777" s="11" t="str">
        <f>IF($A777="", "", INDEX(Data!B:B,MATCH($A777,Data!$X:$X,1)))</f>
        <v/>
      </c>
      <c r="D777" s="10" t="str">
        <f>IF($A777="", "", INDEX(Data!C:C,MATCH($A777,Data!$X:$X,1)))</f>
        <v/>
      </c>
      <c r="E777" s="11" t="str">
        <f>IF($A777="","",IF(INDEX(Data!D:D,MATCH($A777,Data!$X:$X,1))="","",INDEX(Data!D:D,MATCH($A777,Data!$X:$X,1))))</f>
        <v/>
      </c>
      <c r="F777" s="11" t="str">
        <f>IF($A777="","",IF(INDEX(Data!E:E,MATCH($A777,Data!$X:$X,1))="","",INDEX(Data!E:E,MATCH($A777,Data!$X:$X,1))))</f>
        <v/>
      </c>
      <c r="G777" s="36" t="str">
        <f t="shared" si="25"/>
        <v/>
      </c>
    </row>
    <row r="778" spans="1:7" ht="15.5" customHeight="1" x14ac:dyDescent="0.35">
      <c r="A778" s="9" t="str">
        <f t="shared" si="24"/>
        <v/>
      </c>
      <c r="B778" s="10" t="str">
        <f>IF($A778="", "", INDEX(Data!A:A,MATCH($A778,Data!$X:$X,1)))</f>
        <v/>
      </c>
      <c r="C778" s="11" t="str">
        <f>IF($A778="", "", INDEX(Data!B:B,MATCH($A778,Data!$X:$X,1)))</f>
        <v/>
      </c>
      <c r="D778" s="10" t="str">
        <f>IF($A778="", "", INDEX(Data!C:C,MATCH($A778,Data!$X:$X,1)))</f>
        <v/>
      </c>
      <c r="E778" s="11" t="str">
        <f>IF($A778="","",IF(INDEX(Data!D:D,MATCH($A778,Data!$X:$X,1))="","",INDEX(Data!D:D,MATCH($A778,Data!$X:$X,1))))</f>
        <v/>
      </c>
      <c r="F778" s="11" t="str">
        <f>IF($A778="","",IF(INDEX(Data!E:E,MATCH($A778,Data!$X:$X,1))="","",INDEX(Data!E:E,MATCH($A778,Data!$X:$X,1))))</f>
        <v/>
      </c>
      <c r="G778" s="36" t="str">
        <f t="shared" si="25"/>
        <v/>
      </c>
    </row>
    <row r="779" spans="1:7" ht="15.5" customHeight="1" x14ac:dyDescent="0.35">
      <c r="A779" s="9" t="str">
        <f t="shared" si="24"/>
        <v/>
      </c>
      <c r="B779" s="10" t="str">
        <f>IF($A779="", "", INDEX(Data!A:A,MATCH($A779,Data!$X:$X,1)))</f>
        <v/>
      </c>
      <c r="C779" s="11" t="str">
        <f>IF($A779="", "", INDEX(Data!B:B,MATCH($A779,Data!$X:$X,1)))</f>
        <v/>
      </c>
      <c r="D779" s="10" t="str">
        <f>IF($A779="", "", INDEX(Data!C:C,MATCH($A779,Data!$X:$X,1)))</f>
        <v/>
      </c>
      <c r="E779" s="11" t="str">
        <f>IF($A779="","",IF(INDEX(Data!D:D,MATCH($A779,Data!$X:$X,1))="","",INDEX(Data!D:D,MATCH($A779,Data!$X:$X,1))))</f>
        <v/>
      </c>
      <c r="F779" s="11" t="str">
        <f>IF($A779="","",IF(INDEX(Data!E:E,MATCH($A779,Data!$X:$X,1))="","",INDEX(Data!E:E,MATCH($A779,Data!$X:$X,1))))</f>
        <v/>
      </c>
      <c r="G779" s="36" t="str">
        <f t="shared" si="25"/>
        <v/>
      </c>
    </row>
    <row r="780" spans="1:7" ht="15.5" customHeight="1" x14ac:dyDescent="0.35">
      <c r="A780" s="9" t="str">
        <f t="shared" si="24"/>
        <v/>
      </c>
      <c r="B780" s="10" t="str">
        <f>IF($A780="", "", INDEX(Data!A:A,MATCH($A780,Data!$X:$X,1)))</f>
        <v/>
      </c>
      <c r="C780" s="11" t="str">
        <f>IF($A780="", "", INDEX(Data!B:B,MATCH($A780,Data!$X:$X,1)))</f>
        <v/>
      </c>
      <c r="D780" s="10" t="str">
        <f>IF($A780="", "", INDEX(Data!C:C,MATCH($A780,Data!$X:$X,1)))</f>
        <v/>
      </c>
      <c r="E780" s="11" t="str">
        <f>IF($A780="","",IF(INDEX(Data!D:D,MATCH($A780,Data!$X:$X,1))="","",INDEX(Data!D:D,MATCH($A780,Data!$X:$X,1))))</f>
        <v/>
      </c>
      <c r="F780" s="11" t="str">
        <f>IF($A780="","",IF(INDEX(Data!E:E,MATCH($A780,Data!$X:$X,1))="","",INDEX(Data!E:E,MATCH($A780,Data!$X:$X,1))))</f>
        <v/>
      </c>
      <c r="G780" s="36" t="str">
        <f t="shared" si="25"/>
        <v/>
      </c>
    </row>
    <row r="781" spans="1:7" ht="15.5" customHeight="1" x14ac:dyDescent="0.35">
      <c r="A781" s="9" t="str">
        <f t="shared" si="24"/>
        <v/>
      </c>
      <c r="B781" s="10" t="str">
        <f>IF($A781="", "", INDEX(Data!A:A,MATCH($A781,Data!$X:$X,1)))</f>
        <v/>
      </c>
      <c r="C781" s="11" t="str">
        <f>IF($A781="", "", INDEX(Data!B:B,MATCH($A781,Data!$X:$X,1)))</f>
        <v/>
      </c>
      <c r="D781" s="10" t="str">
        <f>IF($A781="", "", INDEX(Data!C:C,MATCH($A781,Data!$X:$X,1)))</f>
        <v/>
      </c>
      <c r="E781" s="11" t="str">
        <f>IF($A781="","",IF(INDEX(Data!D:D,MATCH($A781,Data!$X:$X,1))="","",INDEX(Data!D:D,MATCH($A781,Data!$X:$X,1))))</f>
        <v/>
      </c>
      <c r="F781" s="11" t="str">
        <f>IF($A781="","",IF(INDEX(Data!E:E,MATCH($A781,Data!$X:$X,1))="","",INDEX(Data!E:E,MATCH($A781,Data!$X:$X,1))))</f>
        <v/>
      </c>
      <c r="G781" s="36" t="str">
        <f t="shared" si="25"/>
        <v/>
      </c>
    </row>
    <row r="782" spans="1:7" ht="15.5" customHeight="1" x14ac:dyDescent="0.35">
      <c r="A782" s="9" t="str">
        <f t="shared" si="24"/>
        <v/>
      </c>
      <c r="B782" s="10" t="str">
        <f>IF($A782="", "", INDEX(Data!A:A,MATCH($A782,Data!$X:$X,1)))</f>
        <v/>
      </c>
      <c r="C782" s="11" t="str">
        <f>IF($A782="", "", INDEX(Data!B:B,MATCH($A782,Data!$X:$X,1)))</f>
        <v/>
      </c>
      <c r="D782" s="10" t="str">
        <f>IF($A782="", "", INDEX(Data!C:C,MATCH($A782,Data!$X:$X,1)))</f>
        <v/>
      </c>
      <c r="E782" s="11" t="str">
        <f>IF($A782="","",IF(INDEX(Data!D:D,MATCH($A782,Data!$X:$X,1))="","",INDEX(Data!D:D,MATCH($A782,Data!$X:$X,1))))</f>
        <v/>
      </c>
      <c r="F782" s="11" t="str">
        <f>IF($A782="","",IF(INDEX(Data!E:E,MATCH($A782,Data!$X:$X,1))="","",INDEX(Data!E:E,MATCH($A782,Data!$X:$X,1))))</f>
        <v/>
      </c>
      <c r="G782" s="36" t="str">
        <f t="shared" si="25"/>
        <v/>
      </c>
    </row>
    <row r="783" spans="1:7" ht="15.5" customHeight="1" x14ac:dyDescent="0.35">
      <c r="A783" s="9" t="str">
        <f t="shared" si="24"/>
        <v/>
      </c>
      <c r="B783" s="10" t="str">
        <f>IF($A783="", "", INDEX(Data!A:A,MATCH($A783,Data!$X:$X,1)))</f>
        <v/>
      </c>
      <c r="C783" s="11" t="str">
        <f>IF($A783="", "", INDEX(Data!B:B,MATCH($A783,Data!$X:$X,1)))</f>
        <v/>
      </c>
      <c r="D783" s="10" t="str">
        <f>IF($A783="", "", INDEX(Data!C:C,MATCH($A783,Data!$X:$X,1)))</f>
        <v/>
      </c>
      <c r="E783" s="11" t="str">
        <f>IF($A783="","",IF(INDEX(Data!D:D,MATCH($A783,Data!$X:$X,1))="","",INDEX(Data!D:D,MATCH($A783,Data!$X:$X,1))))</f>
        <v/>
      </c>
      <c r="F783" s="11" t="str">
        <f>IF($A783="","",IF(INDEX(Data!E:E,MATCH($A783,Data!$X:$X,1))="","",INDEX(Data!E:E,MATCH($A783,Data!$X:$X,1))))</f>
        <v/>
      </c>
      <c r="G783" s="36" t="str">
        <f t="shared" si="25"/>
        <v/>
      </c>
    </row>
    <row r="784" spans="1:7" ht="15.5" customHeight="1" x14ac:dyDescent="0.35">
      <c r="A784" s="9" t="str">
        <f t="shared" si="24"/>
        <v/>
      </c>
      <c r="B784" s="10" t="str">
        <f>IF($A784="", "", INDEX(Data!A:A,MATCH($A784,Data!$X:$X,1)))</f>
        <v/>
      </c>
      <c r="C784" s="11" t="str">
        <f>IF($A784="", "", INDEX(Data!B:B,MATCH($A784,Data!$X:$X,1)))</f>
        <v/>
      </c>
      <c r="D784" s="10" t="str">
        <f>IF($A784="", "", INDEX(Data!C:C,MATCH($A784,Data!$X:$X,1)))</f>
        <v/>
      </c>
      <c r="E784" s="11" t="str">
        <f>IF($A784="","",IF(INDEX(Data!D:D,MATCH($A784,Data!$X:$X,1))="","",INDEX(Data!D:D,MATCH($A784,Data!$X:$X,1))))</f>
        <v/>
      </c>
      <c r="F784" s="11" t="str">
        <f>IF($A784="","",IF(INDEX(Data!E:E,MATCH($A784,Data!$X:$X,1))="","",INDEX(Data!E:E,MATCH($A784,Data!$X:$X,1))))</f>
        <v/>
      </c>
      <c r="G784" s="36" t="str">
        <f t="shared" si="25"/>
        <v/>
      </c>
    </row>
    <row r="785" spans="1:7" ht="15.5" customHeight="1" x14ac:dyDescent="0.35">
      <c r="A785" s="9" t="str">
        <f t="shared" si="24"/>
        <v/>
      </c>
      <c r="B785" s="10" t="str">
        <f>IF($A785="", "", INDEX(Data!A:A,MATCH($A785,Data!$X:$X,1)))</f>
        <v/>
      </c>
      <c r="C785" s="11" t="str">
        <f>IF($A785="", "", INDEX(Data!B:B,MATCH($A785,Data!$X:$X,1)))</f>
        <v/>
      </c>
      <c r="D785" s="10" t="str">
        <f>IF($A785="", "", INDEX(Data!C:C,MATCH($A785,Data!$X:$X,1)))</f>
        <v/>
      </c>
      <c r="E785" s="11" t="str">
        <f>IF($A785="","",IF(INDEX(Data!D:D,MATCH($A785,Data!$X:$X,1))="","",INDEX(Data!D:D,MATCH($A785,Data!$X:$X,1))))</f>
        <v/>
      </c>
      <c r="F785" s="11" t="str">
        <f>IF($A785="","",IF(INDEX(Data!E:E,MATCH($A785,Data!$X:$X,1))="","",INDEX(Data!E:E,MATCH($A785,Data!$X:$X,1))))</f>
        <v/>
      </c>
      <c r="G785" s="36" t="str">
        <f t="shared" si="25"/>
        <v/>
      </c>
    </row>
    <row r="786" spans="1:7" ht="15.5" customHeight="1" x14ac:dyDescent="0.35">
      <c r="A786" s="9" t="str">
        <f t="shared" si="24"/>
        <v/>
      </c>
      <c r="B786" s="10" t="str">
        <f>IF($A786="", "", INDEX(Data!A:A,MATCH($A786,Data!$X:$X,1)))</f>
        <v/>
      </c>
      <c r="C786" s="11" t="str">
        <f>IF($A786="", "", INDEX(Data!B:B,MATCH($A786,Data!$X:$X,1)))</f>
        <v/>
      </c>
      <c r="D786" s="10" t="str">
        <f>IF($A786="", "", INDEX(Data!C:C,MATCH($A786,Data!$X:$X,1)))</f>
        <v/>
      </c>
      <c r="E786" s="11" t="str">
        <f>IF($A786="","",IF(INDEX(Data!D:D,MATCH($A786,Data!$X:$X,1))="","",INDEX(Data!D:D,MATCH($A786,Data!$X:$X,1))))</f>
        <v/>
      </c>
      <c r="F786" s="11" t="str">
        <f>IF($A786="","",IF(INDEX(Data!E:E,MATCH($A786,Data!$X:$X,1))="","",INDEX(Data!E:E,MATCH($A786,Data!$X:$X,1))))</f>
        <v/>
      </c>
      <c r="G786" s="36" t="str">
        <f t="shared" si="25"/>
        <v/>
      </c>
    </row>
    <row r="787" spans="1:7" ht="15.5" customHeight="1" x14ac:dyDescent="0.35">
      <c r="A787" s="9" t="str">
        <f t="shared" si="24"/>
        <v/>
      </c>
      <c r="B787" s="10" t="str">
        <f>IF($A787="", "", INDEX(Data!A:A,MATCH($A787,Data!$X:$X,1)))</f>
        <v/>
      </c>
      <c r="C787" s="11" t="str">
        <f>IF($A787="", "", INDEX(Data!B:B,MATCH($A787,Data!$X:$X,1)))</f>
        <v/>
      </c>
      <c r="D787" s="10" t="str">
        <f>IF($A787="", "", INDEX(Data!C:C,MATCH($A787,Data!$X:$X,1)))</f>
        <v/>
      </c>
      <c r="E787" s="11" t="str">
        <f>IF($A787="","",IF(INDEX(Data!D:D,MATCH($A787,Data!$X:$X,1))="","",INDEX(Data!D:D,MATCH($A787,Data!$X:$X,1))))</f>
        <v/>
      </c>
      <c r="F787" s="11" t="str">
        <f>IF($A787="","",IF(INDEX(Data!E:E,MATCH($A787,Data!$X:$X,1))="","",INDEX(Data!E:E,MATCH($A787,Data!$X:$X,1))))</f>
        <v/>
      </c>
      <c r="G787" s="36" t="str">
        <f t="shared" si="25"/>
        <v/>
      </c>
    </row>
    <row r="788" spans="1:7" ht="15.5" customHeight="1" x14ac:dyDescent="0.35">
      <c r="A788" s="9" t="str">
        <f t="shared" si="24"/>
        <v/>
      </c>
      <c r="B788" s="10" t="str">
        <f>IF($A788="", "", INDEX(Data!A:A,MATCH($A788,Data!$X:$X,1)))</f>
        <v/>
      </c>
      <c r="C788" s="11" t="str">
        <f>IF($A788="", "", INDEX(Data!B:B,MATCH($A788,Data!$X:$X,1)))</f>
        <v/>
      </c>
      <c r="D788" s="10" t="str">
        <f>IF($A788="", "", INDEX(Data!C:C,MATCH($A788,Data!$X:$X,1)))</f>
        <v/>
      </c>
      <c r="E788" s="11" t="str">
        <f>IF($A788="","",IF(INDEX(Data!D:D,MATCH($A788,Data!$X:$X,1))="","",INDEX(Data!D:D,MATCH($A788,Data!$X:$X,1))))</f>
        <v/>
      </c>
      <c r="F788" s="11" t="str">
        <f>IF($A788="","",IF(INDEX(Data!E:E,MATCH($A788,Data!$X:$X,1))="","",INDEX(Data!E:E,MATCH($A788,Data!$X:$X,1))))</f>
        <v/>
      </c>
      <c r="G788" s="36" t="str">
        <f t="shared" si="25"/>
        <v/>
      </c>
    </row>
    <row r="789" spans="1:7" ht="15.5" customHeight="1" x14ac:dyDescent="0.35">
      <c r="A789" s="9" t="str">
        <f t="shared" si="24"/>
        <v/>
      </c>
      <c r="B789" s="10" t="str">
        <f>IF($A789="", "", INDEX(Data!A:A,MATCH($A789,Data!$X:$X,1)))</f>
        <v/>
      </c>
      <c r="C789" s="11" t="str">
        <f>IF($A789="", "", INDEX(Data!B:B,MATCH($A789,Data!$X:$X,1)))</f>
        <v/>
      </c>
      <c r="D789" s="10" t="str">
        <f>IF($A789="", "", INDEX(Data!C:C,MATCH($A789,Data!$X:$X,1)))</f>
        <v/>
      </c>
      <c r="E789" s="11" t="str">
        <f>IF($A789="","",IF(INDEX(Data!D:D,MATCH($A789,Data!$X:$X,1))="","",INDEX(Data!D:D,MATCH($A789,Data!$X:$X,1))))</f>
        <v/>
      </c>
      <c r="F789" s="11" t="str">
        <f>IF($A789="","",IF(INDEX(Data!E:E,MATCH($A789,Data!$X:$X,1))="","",INDEX(Data!E:E,MATCH($A789,Data!$X:$X,1))))</f>
        <v/>
      </c>
      <c r="G789" s="36" t="str">
        <f t="shared" si="25"/>
        <v/>
      </c>
    </row>
    <row r="790" spans="1:7" ht="15.5" customHeight="1" x14ac:dyDescent="0.35">
      <c r="A790" s="9" t="str">
        <f t="shared" si="24"/>
        <v/>
      </c>
      <c r="B790" s="10" t="str">
        <f>IF($A790="", "", INDEX(Data!A:A,MATCH($A790,Data!$X:$X,1)))</f>
        <v/>
      </c>
      <c r="C790" s="11" t="str">
        <f>IF($A790="", "", INDEX(Data!B:B,MATCH($A790,Data!$X:$X,1)))</f>
        <v/>
      </c>
      <c r="D790" s="10" t="str">
        <f>IF($A790="", "", INDEX(Data!C:C,MATCH($A790,Data!$X:$X,1)))</f>
        <v/>
      </c>
      <c r="E790" s="11" t="str">
        <f>IF($A790="","",IF(INDEX(Data!D:D,MATCH($A790,Data!$X:$X,1))="","",INDEX(Data!D:D,MATCH($A790,Data!$X:$X,1))))</f>
        <v/>
      </c>
      <c r="F790" s="11" t="str">
        <f>IF($A790="","",IF(INDEX(Data!E:E,MATCH($A790,Data!$X:$X,1))="","",INDEX(Data!E:E,MATCH($A790,Data!$X:$X,1))))</f>
        <v/>
      </c>
      <c r="G790" s="36" t="str">
        <f t="shared" si="25"/>
        <v/>
      </c>
    </row>
    <row r="791" spans="1:7" ht="15.5" customHeight="1" x14ac:dyDescent="0.35">
      <c r="A791" s="9" t="str">
        <f t="shared" si="24"/>
        <v/>
      </c>
      <c r="B791" s="10" t="str">
        <f>IF($A791="", "", INDEX(Data!A:A,MATCH($A791,Data!$X:$X,1)))</f>
        <v/>
      </c>
      <c r="C791" s="11" t="str">
        <f>IF($A791="", "", INDEX(Data!B:B,MATCH($A791,Data!$X:$X,1)))</f>
        <v/>
      </c>
      <c r="D791" s="10" t="str">
        <f>IF($A791="", "", INDEX(Data!C:C,MATCH($A791,Data!$X:$X,1)))</f>
        <v/>
      </c>
      <c r="E791" s="11" t="str">
        <f>IF($A791="","",IF(INDEX(Data!D:D,MATCH($A791,Data!$X:$X,1))="","",INDEX(Data!D:D,MATCH($A791,Data!$X:$X,1))))</f>
        <v/>
      </c>
      <c r="F791" s="11" t="str">
        <f>IF($A791="","",IF(INDEX(Data!E:E,MATCH($A791,Data!$X:$X,1))="","",INDEX(Data!E:E,MATCH($A791,Data!$X:$X,1))))</f>
        <v/>
      </c>
      <c r="G791" s="36" t="str">
        <f t="shared" si="25"/>
        <v/>
      </c>
    </row>
    <row r="792" spans="1:7" ht="15.5" customHeight="1" x14ac:dyDescent="0.35">
      <c r="A792" s="9" t="str">
        <f t="shared" si="24"/>
        <v/>
      </c>
      <c r="B792" s="10" t="str">
        <f>IF($A792="", "", INDEX(Data!A:A,MATCH($A792,Data!$X:$X,1)))</f>
        <v/>
      </c>
      <c r="C792" s="11" t="str">
        <f>IF($A792="", "", INDEX(Data!B:B,MATCH($A792,Data!$X:$X,1)))</f>
        <v/>
      </c>
      <c r="D792" s="10" t="str">
        <f>IF($A792="", "", INDEX(Data!C:C,MATCH($A792,Data!$X:$X,1)))</f>
        <v/>
      </c>
      <c r="E792" s="11" t="str">
        <f>IF($A792="","",IF(INDEX(Data!D:D,MATCH($A792,Data!$X:$X,1))="","",INDEX(Data!D:D,MATCH($A792,Data!$X:$X,1))))</f>
        <v/>
      </c>
      <c r="F792" s="11" t="str">
        <f>IF($A792="","",IF(INDEX(Data!E:E,MATCH($A792,Data!$X:$X,1))="","",INDEX(Data!E:E,MATCH($A792,Data!$X:$X,1))))</f>
        <v/>
      </c>
      <c r="G792" s="36" t="str">
        <f t="shared" si="25"/>
        <v/>
      </c>
    </row>
    <row r="793" spans="1:7" ht="15.5" customHeight="1" x14ac:dyDescent="0.35">
      <c r="A793" s="9" t="str">
        <f t="shared" si="24"/>
        <v/>
      </c>
      <c r="B793" s="10" t="str">
        <f>IF($A793="", "", INDEX(Data!A:A,MATCH($A793,Data!$X:$X,1)))</f>
        <v/>
      </c>
      <c r="C793" s="11" t="str">
        <f>IF($A793="", "", INDEX(Data!B:B,MATCH($A793,Data!$X:$X,1)))</f>
        <v/>
      </c>
      <c r="D793" s="10" t="str">
        <f>IF($A793="", "", INDEX(Data!C:C,MATCH($A793,Data!$X:$X,1)))</f>
        <v/>
      </c>
      <c r="E793" s="11" t="str">
        <f>IF($A793="","",IF(INDEX(Data!D:D,MATCH($A793,Data!$X:$X,1))="","",INDEX(Data!D:D,MATCH($A793,Data!$X:$X,1))))</f>
        <v/>
      </c>
      <c r="F793" s="11" t="str">
        <f>IF($A793="","",IF(INDEX(Data!E:E,MATCH($A793,Data!$X:$X,1))="","",INDEX(Data!E:E,MATCH($A793,Data!$X:$X,1))))</f>
        <v/>
      </c>
      <c r="G793" s="36" t="str">
        <f t="shared" si="25"/>
        <v/>
      </c>
    </row>
    <row r="794" spans="1:7" ht="15.5" customHeight="1" x14ac:dyDescent="0.35">
      <c r="A794" s="9" t="str">
        <f t="shared" si="24"/>
        <v/>
      </c>
      <c r="B794" s="10" t="str">
        <f>IF($A794="", "", INDEX(Data!A:A,MATCH($A794,Data!$X:$X,1)))</f>
        <v/>
      </c>
      <c r="C794" s="11" t="str">
        <f>IF($A794="", "", INDEX(Data!B:B,MATCH($A794,Data!$X:$X,1)))</f>
        <v/>
      </c>
      <c r="D794" s="10" t="str">
        <f>IF($A794="", "", INDEX(Data!C:C,MATCH($A794,Data!$X:$X,1)))</f>
        <v/>
      </c>
      <c r="E794" s="11" t="str">
        <f>IF($A794="","",IF(INDEX(Data!D:D,MATCH($A794,Data!$X:$X,1))="","",INDEX(Data!D:D,MATCH($A794,Data!$X:$X,1))))</f>
        <v/>
      </c>
      <c r="F794" s="11" t="str">
        <f>IF($A794="","",IF(INDEX(Data!E:E,MATCH($A794,Data!$X:$X,1))="","",INDEX(Data!E:E,MATCH($A794,Data!$X:$X,1))))</f>
        <v/>
      </c>
      <c r="G794" s="36" t="str">
        <f t="shared" si="25"/>
        <v/>
      </c>
    </row>
    <row r="795" spans="1:7" ht="15.5" customHeight="1" x14ac:dyDescent="0.35">
      <c r="A795" s="9" t="str">
        <f t="shared" si="24"/>
        <v/>
      </c>
      <c r="B795" s="10" t="str">
        <f>IF($A795="", "", INDEX(Data!A:A,MATCH($A795,Data!$X:$X,1)))</f>
        <v/>
      </c>
      <c r="C795" s="11" t="str">
        <f>IF($A795="", "", INDEX(Data!B:B,MATCH($A795,Data!$X:$X,1)))</f>
        <v/>
      </c>
      <c r="D795" s="10" t="str">
        <f>IF($A795="", "", INDEX(Data!C:C,MATCH($A795,Data!$X:$X,1)))</f>
        <v/>
      </c>
      <c r="E795" s="11" t="str">
        <f>IF($A795="","",IF(INDEX(Data!D:D,MATCH($A795,Data!$X:$X,1))="","",INDEX(Data!D:D,MATCH($A795,Data!$X:$X,1))))</f>
        <v/>
      </c>
      <c r="F795" s="11" t="str">
        <f>IF($A795="","",IF(INDEX(Data!E:E,MATCH($A795,Data!$X:$X,1))="","",INDEX(Data!E:E,MATCH($A795,Data!$X:$X,1))))</f>
        <v/>
      </c>
      <c r="G795" s="36" t="str">
        <f t="shared" si="25"/>
        <v/>
      </c>
    </row>
    <row r="796" spans="1:7" ht="15.5" customHeight="1" x14ac:dyDescent="0.35">
      <c r="A796" s="9" t="str">
        <f t="shared" si="24"/>
        <v/>
      </c>
      <c r="B796" s="10" t="str">
        <f>IF($A796="", "", INDEX(Data!A:A,MATCH($A796,Data!$X:$X,1)))</f>
        <v/>
      </c>
      <c r="C796" s="11" t="str">
        <f>IF($A796="", "", INDEX(Data!B:B,MATCH($A796,Data!$X:$X,1)))</f>
        <v/>
      </c>
      <c r="D796" s="10" t="str">
        <f>IF($A796="", "", INDEX(Data!C:C,MATCH($A796,Data!$X:$X,1)))</f>
        <v/>
      </c>
      <c r="E796" s="11" t="str">
        <f>IF($A796="","",IF(INDEX(Data!D:D,MATCH($A796,Data!$X:$X,1))="","",INDEX(Data!D:D,MATCH($A796,Data!$X:$X,1))))</f>
        <v/>
      </c>
      <c r="F796" s="11" t="str">
        <f>IF($A796="","",IF(INDEX(Data!E:E,MATCH($A796,Data!$X:$X,1))="","",INDEX(Data!E:E,MATCH($A796,Data!$X:$X,1))))</f>
        <v/>
      </c>
      <c r="G796" s="36" t="str">
        <f t="shared" si="25"/>
        <v/>
      </c>
    </row>
    <row r="797" spans="1:7" ht="15.5" customHeight="1" x14ac:dyDescent="0.35">
      <c r="A797" s="9" t="str">
        <f t="shared" si="24"/>
        <v/>
      </c>
      <c r="B797" s="10" t="str">
        <f>IF($A797="", "", INDEX(Data!A:A,MATCH($A797,Data!$X:$X,1)))</f>
        <v/>
      </c>
      <c r="C797" s="11" t="str">
        <f>IF($A797="", "", INDEX(Data!B:B,MATCH($A797,Data!$X:$X,1)))</f>
        <v/>
      </c>
      <c r="D797" s="10" t="str">
        <f>IF($A797="", "", INDEX(Data!C:C,MATCH($A797,Data!$X:$X,1)))</f>
        <v/>
      </c>
      <c r="E797" s="11" t="str">
        <f>IF($A797="","",IF(INDEX(Data!D:D,MATCH($A797,Data!$X:$X,1))="","",INDEX(Data!D:D,MATCH($A797,Data!$X:$X,1))))</f>
        <v/>
      </c>
      <c r="F797" s="11" t="str">
        <f>IF($A797="","",IF(INDEX(Data!E:E,MATCH($A797,Data!$X:$X,1))="","",INDEX(Data!E:E,MATCH($A797,Data!$X:$X,1))))</f>
        <v/>
      </c>
      <c r="G797" s="36" t="str">
        <f t="shared" si="25"/>
        <v/>
      </c>
    </row>
    <row r="798" spans="1:7" ht="15.5" customHeight="1" x14ac:dyDescent="0.35">
      <c r="A798" s="9" t="str">
        <f t="shared" si="24"/>
        <v/>
      </c>
      <c r="B798" s="10" t="str">
        <f>IF($A798="", "", INDEX(Data!A:A,MATCH($A798,Data!$X:$X,1)))</f>
        <v/>
      </c>
      <c r="C798" s="11" t="str">
        <f>IF($A798="", "", INDEX(Data!B:B,MATCH($A798,Data!$X:$X,1)))</f>
        <v/>
      </c>
      <c r="D798" s="10" t="str">
        <f>IF($A798="", "", INDEX(Data!C:C,MATCH($A798,Data!$X:$X,1)))</f>
        <v/>
      </c>
      <c r="E798" s="11" t="str">
        <f>IF($A798="","",IF(INDEX(Data!D:D,MATCH($A798,Data!$X:$X,1))="","",INDEX(Data!D:D,MATCH($A798,Data!$X:$X,1))))</f>
        <v/>
      </c>
      <c r="F798" s="11" t="str">
        <f>IF($A798="","",IF(INDEX(Data!E:E,MATCH($A798,Data!$X:$X,1))="","",INDEX(Data!E:E,MATCH($A798,Data!$X:$X,1))))</f>
        <v/>
      </c>
      <c r="G798" s="36" t="str">
        <f t="shared" si="25"/>
        <v/>
      </c>
    </row>
    <row r="799" spans="1:7" ht="15.5" customHeight="1" x14ac:dyDescent="0.35">
      <c r="A799" s="9" t="str">
        <f t="shared" si="24"/>
        <v/>
      </c>
      <c r="B799" s="10" t="str">
        <f>IF($A799="", "", INDEX(Data!A:A,MATCH($A799,Data!$X:$X,1)))</f>
        <v/>
      </c>
      <c r="C799" s="11" t="str">
        <f>IF($A799="", "", INDEX(Data!B:B,MATCH($A799,Data!$X:$X,1)))</f>
        <v/>
      </c>
      <c r="D799" s="10" t="str">
        <f>IF($A799="", "", INDEX(Data!C:C,MATCH($A799,Data!$X:$X,1)))</f>
        <v/>
      </c>
      <c r="E799" s="11" t="str">
        <f>IF($A799="","",IF(INDEX(Data!D:D,MATCH($A799,Data!$X:$X,1))="","",INDEX(Data!D:D,MATCH($A799,Data!$X:$X,1))))</f>
        <v/>
      </c>
      <c r="F799" s="11" t="str">
        <f>IF($A799="","",IF(INDEX(Data!E:E,MATCH($A799,Data!$X:$X,1))="","",INDEX(Data!E:E,MATCH($A799,Data!$X:$X,1))))</f>
        <v/>
      </c>
      <c r="G799" s="36" t="str">
        <f t="shared" si="25"/>
        <v/>
      </c>
    </row>
    <row r="800" spans="1:7" ht="15.5" customHeight="1" x14ac:dyDescent="0.35">
      <c r="A800" s="9" t="str">
        <f t="shared" si="24"/>
        <v/>
      </c>
      <c r="B800" s="10" t="str">
        <f>IF($A800="", "", INDEX(Data!A:A,MATCH($A800,Data!$X:$X,1)))</f>
        <v/>
      </c>
      <c r="C800" s="11" t="str">
        <f>IF($A800="", "", INDEX(Data!B:B,MATCH($A800,Data!$X:$X,1)))</f>
        <v/>
      </c>
      <c r="D800" s="10" t="str">
        <f>IF($A800="", "", INDEX(Data!C:C,MATCH($A800,Data!$X:$X,1)))</f>
        <v/>
      </c>
      <c r="E800" s="11" t="str">
        <f>IF($A800="","",IF(INDEX(Data!D:D,MATCH($A800,Data!$X:$X,1))="","",INDEX(Data!D:D,MATCH($A800,Data!$X:$X,1))))</f>
        <v/>
      </c>
      <c r="F800" s="11" t="str">
        <f>IF($A800="","",IF(INDEX(Data!E:E,MATCH($A800,Data!$X:$X,1))="","",INDEX(Data!E:E,MATCH($A800,Data!$X:$X,1))))</f>
        <v/>
      </c>
      <c r="G800" s="36" t="str">
        <f t="shared" si="25"/>
        <v/>
      </c>
    </row>
    <row r="801" spans="1:7" ht="15.5" customHeight="1" x14ac:dyDescent="0.35">
      <c r="A801" s="9" t="str">
        <f t="shared" si="24"/>
        <v/>
      </c>
      <c r="B801" s="10" t="str">
        <f>IF($A801="", "", INDEX(Data!A:A,MATCH($A801,Data!$X:$X,1)))</f>
        <v/>
      </c>
      <c r="C801" s="11" t="str">
        <f>IF($A801="", "", INDEX(Data!B:B,MATCH($A801,Data!$X:$X,1)))</f>
        <v/>
      </c>
      <c r="D801" s="10" t="str">
        <f>IF($A801="", "", INDEX(Data!C:C,MATCH($A801,Data!$X:$X,1)))</f>
        <v/>
      </c>
      <c r="E801" s="11" t="str">
        <f>IF($A801="","",IF(INDEX(Data!D:D,MATCH($A801,Data!$X:$X,1))="","",INDEX(Data!D:D,MATCH($A801,Data!$X:$X,1))))</f>
        <v/>
      </c>
      <c r="F801" s="11" t="str">
        <f>IF($A801="","",IF(INDEX(Data!E:E,MATCH($A801,Data!$X:$X,1))="","",INDEX(Data!E:E,MATCH($A801,Data!$X:$X,1))))</f>
        <v/>
      </c>
      <c r="G801" s="36" t="str">
        <f t="shared" si="25"/>
        <v/>
      </c>
    </row>
    <row r="802" spans="1:7" ht="15.5" customHeight="1" x14ac:dyDescent="0.35">
      <c r="A802" s="9" t="str">
        <f t="shared" si="24"/>
        <v/>
      </c>
      <c r="B802" s="10" t="str">
        <f>IF($A802="", "", INDEX(Data!A:A,MATCH($A802,Data!$X:$X,1)))</f>
        <v/>
      </c>
      <c r="C802" s="11" t="str">
        <f>IF($A802="", "", INDEX(Data!B:B,MATCH($A802,Data!$X:$X,1)))</f>
        <v/>
      </c>
      <c r="D802" s="10" t="str">
        <f>IF($A802="", "", INDEX(Data!C:C,MATCH($A802,Data!$X:$X,1)))</f>
        <v/>
      </c>
      <c r="E802" s="11" t="str">
        <f>IF($A802="","",IF(INDEX(Data!D:D,MATCH($A802,Data!$X:$X,1))="","",INDEX(Data!D:D,MATCH($A802,Data!$X:$X,1))))</f>
        <v/>
      </c>
      <c r="F802" s="11" t="str">
        <f>IF($A802="","",IF(INDEX(Data!E:E,MATCH($A802,Data!$X:$X,1))="","",INDEX(Data!E:E,MATCH($A802,Data!$X:$X,1))))</f>
        <v/>
      </c>
      <c r="G802" s="36" t="str">
        <f t="shared" si="25"/>
        <v/>
      </c>
    </row>
    <row r="803" spans="1:7" ht="15.5" customHeight="1" x14ac:dyDescent="0.35">
      <c r="A803" s="9" t="str">
        <f t="shared" si="24"/>
        <v/>
      </c>
      <c r="B803" s="10" t="str">
        <f>IF($A803="", "", INDEX(Data!A:A,MATCH($A803,Data!$X:$X,1)))</f>
        <v/>
      </c>
      <c r="C803" s="11" t="str">
        <f>IF($A803="", "", INDEX(Data!B:B,MATCH($A803,Data!$X:$X,1)))</f>
        <v/>
      </c>
      <c r="D803" s="10" t="str">
        <f>IF($A803="", "", INDEX(Data!C:C,MATCH($A803,Data!$X:$X,1)))</f>
        <v/>
      </c>
      <c r="E803" s="11" t="str">
        <f>IF($A803="","",IF(INDEX(Data!D:D,MATCH($A803,Data!$X:$X,1))="","",INDEX(Data!D:D,MATCH($A803,Data!$X:$X,1))))</f>
        <v/>
      </c>
      <c r="F803" s="11" t="str">
        <f>IF($A803="","",IF(INDEX(Data!E:E,MATCH($A803,Data!$X:$X,1))="","",INDEX(Data!E:E,MATCH($A803,Data!$X:$X,1))))</f>
        <v/>
      </c>
      <c r="G803" s="36" t="str">
        <f t="shared" si="25"/>
        <v/>
      </c>
    </row>
    <row r="804" spans="1:7" ht="15.5" customHeight="1" x14ac:dyDescent="0.35">
      <c r="A804" s="9" t="str">
        <f t="shared" si="24"/>
        <v/>
      </c>
      <c r="B804" s="10" t="str">
        <f>IF($A804="", "", INDEX(Data!A:A,MATCH($A804,Data!$X:$X,1)))</f>
        <v/>
      </c>
      <c r="C804" s="11" t="str">
        <f>IF($A804="", "", INDEX(Data!B:B,MATCH($A804,Data!$X:$X,1)))</f>
        <v/>
      </c>
      <c r="D804" s="10" t="str">
        <f>IF($A804="", "", INDEX(Data!C:C,MATCH($A804,Data!$X:$X,1)))</f>
        <v/>
      </c>
      <c r="E804" s="11" t="str">
        <f>IF($A804="","",IF(INDEX(Data!D:D,MATCH($A804,Data!$X:$X,1))="","",INDEX(Data!D:D,MATCH($A804,Data!$X:$X,1))))</f>
        <v/>
      </c>
      <c r="F804" s="11" t="str">
        <f>IF($A804="","",IF(INDEX(Data!E:E,MATCH($A804,Data!$X:$X,1))="","",INDEX(Data!E:E,MATCH($A804,Data!$X:$X,1))))</f>
        <v/>
      </c>
      <c r="G804" s="36" t="str">
        <f t="shared" si="25"/>
        <v/>
      </c>
    </row>
    <row r="805" spans="1:7" ht="15.5" customHeight="1" x14ac:dyDescent="0.35">
      <c r="A805" s="9" t="str">
        <f t="shared" si="24"/>
        <v/>
      </c>
      <c r="B805" s="10" t="str">
        <f>IF($A805="", "", INDEX(Data!A:A,MATCH($A805,Data!$X:$X,1)))</f>
        <v/>
      </c>
      <c r="C805" s="11" t="str">
        <f>IF($A805="", "", INDEX(Data!B:B,MATCH($A805,Data!$X:$X,1)))</f>
        <v/>
      </c>
      <c r="D805" s="10" t="str">
        <f>IF($A805="", "", INDEX(Data!C:C,MATCH($A805,Data!$X:$X,1)))</f>
        <v/>
      </c>
      <c r="E805" s="11" t="str">
        <f>IF($A805="","",IF(INDEX(Data!D:D,MATCH($A805,Data!$X:$X,1))="","",INDEX(Data!D:D,MATCH($A805,Data!$X:$X,1))))</f>
        <v/>
      </c>
      <c r="F805" s="11" t="str">
        <f>IF($A805="","",IF(INDEX(Data!E:E,MATCH($A805,Data!$X:$X,1))="","",INDEX(Data!E:E,MATCH($A805,Data!$X:$X,1))))</f>
        <v/>
      </c>
      <c r="G805" s="36" t="str">
        <f t="shared" si="25"/>
        <v/>
      </c>
    </row>
    <row r="806" spans="1:7" ht="15.5" customHeight="1" x14ac:dyDescent="0.35">
      <c r="A806" s="9" t="str">
        <f t="shared" si="24"/>
        <v/>
      </c>
      <c r="B806" s="10" t="str">
        <f>IF($A806="", "", INDEX(Data!A:A,MATCH($A806,Data!$X:$X,1)))</f>
        <v/>
      </c>
      <c r="C806" s="11" t="str">
        <f>IF($A806="", "", INDEX(Data!B:B,MATCH($A806,Data!$X:$X,1)))</f>
        <v/>
      </c>
      <c r="D806" s="10" t="str">
        <f>IF($A806="", "", INDEX(Data!C:C,MATCH($A806,Data!$X:$X,1)))</f>
        <v/>
      </c>
      <c r="E806" s="11" t="str">
        <f>IF($A806="","",IF(INDEX(Data!D:D,MATCH($A806,Data!$X:$X,1))="","",INDEX(Data!D:D,MATCH($A806,Data!$X:$X,1))))</f>
        <v/>
      </c>
      <c r="F806" s="11" t="str">
        <f>IF($A806="","",IF(INDEX(Data!E:E,MATCH($A806,Data!$X:$X,1))="","",INDEX(Data!E:E,MATCH($A806,Data!$X:$X,1))))</f>
        <v/>
      </c>
      <c r="G806" s="36" t="str">
        <f t="shared" si="25"/>
        <v/>
      </c>
    </row>
    <row r="807" spans="1:7" ht="15.5" customHeight="1" x14ac:dyDescent="0.35">
      <c r="A807" s="9" t="str">
        <f t="shared" si="24"/>
        <v/>
      </c>
      <c r="B807" s="10" t="str">
        <f>IF($A807="", "", INDEX(Data!A:A,MATCH($A807,Data!$X:$X,1)))</f>
        <v/>
      </c>
      <c r="C807" s="11" t="str">
        <f>IF($A807="", "", INDEX(Data!B:B,MATCH($A807,Data!$X:$X,1)))</f>
        <v/>
      </c>
      <c r="D807" s="10" t="str">
        <f>IF($A807="", "", INDEX(Data!C:C,MATCH($A807,Data!$X:$X,1)))</f>
        <v/>
      </c>
      <c r="E807" s="11" t="str">
        <f>IF($A807="","",IF(INDEX(Data!D:D,MATCH($A807,Data!$X:$X,1))="","",INDEX(Data!D:D,MATCH($A807,Data!$X:$X,1))))</f>
        <v/>
      </c>
      <c r="F807" s="11" t="str">
        <f>IF($A807="","",IF(INDEX(Data!E:E,MATCH($A807,Data!$X:$X,1))="","",INDEX(Data!E:E,MATCH($A807,Data!$X:$X,1))))</f>
        <v/>
      </c>
      <c r="G807" s="36" t="str">
        <f t="shared" si="25"/>
        <v/>
      </c>
    </row>
    <row r="808" spans="1:7" ht="15.5" customHeight="1" x14ac:dyDescent="0.35">
      <c r="A808" s="9" t="str">
        <f t="shared" si="24"/>
        <v/>
      </c>
      <c r="B808" s="10" t="str">
        <f>IF($A808="", "", INDEX(Data!A:A,MATCH($A808,Data!$X:$X,1)))</f>
        <v/>
      </c>
      <c r="C808" s="11" t="str">
        <f>IF($A808="", "", INDEX(Data!B:B,MATCH($A808,Data!$X:$X,1)))</f>
        <v/>
      </c>
      <c r="D808" s="10" t="str">
        <f>IF($A808="", "", INDEX(Data!C:C,MATCH($A808,Data!$X:$X,1)))</f>
        <v/>
      </c>
      <c r="E808" s="11" t="str">
        <f>IF($A808="","",IF(INDEX(Data!D:D,MATCH($A808,Data!$X:$X,1))="","",INDEX(Data!D:D,MATCH($A808,Data!$X:$X,1))))</f>
        <v/>
      </c>
      <c r="F808" s="11" t="str">
        <f>IF($A808="","",IF(INDEX(Data!E:E,MATCH($A808,Data!$X:$X,1))="","",INDEX(Data!E:E,MATCH($A808,Data!$X:$X,1))))</f>
        <v/>
      </c>
      <c r="G808" s="36" t="str">
        <f t="shared" si="25"/>
        <v/>
      </c>
    </row>
    <row r="809" spans="1:7" ht="15.5" customHeight="1" x14ac:dyDescent="0.35">
      <c r="A809" s="9" t="str">
        <f t="shared" si="24"/>
        <v/>
      </c>
      <c r="B809" s="10" t="str">
        <f>IF($A809="", "", INDEX(Data!A:A,MATCH($A809,Data!$X:$X,1)))</f>
        <v/>
      </c>
      <c r="C809" s="11" t="str">
        <f>IF($A809="", "", INDEX(Data!B:B,MATCH($A809,Data!$X:$X,1)))</f>
        <v/>
      </c>
      <c r="D809" s="10" t="str">
        <f>IF($A809="", "", INDEX(Data!C:C,MATCH($A809,Data!$X:$X,1)))</f>
        <v/>
      </c>
      <c r="E809" s="11" t="str">
        <f>IF($A809="","",IF(INDEX(Data!D:D,MATCH($A809,Data!$X:$X,1))="","",INDEX(Data!D:D,MATCH($A809,Data!$X:$X,1))))</f>
        <v/>
      </c>
      <c r="F809" s="11" t="str">
        <f>IF($A809="","",IF(INDEX(Data!E:E,MATCH($A809,Data!$X:$X,1))="","",INDEX(Data!E:E,MATCH($A809,Data!$X:$X,1))))</f>
        <v/>
      </c>
      <c r="G809" s="36" t="str">
        <f t="shared" si="25"/>
        <v/>
      </c>
    </row>
    <row r="810" spans="1:7" ht="15.5" customHeight="1" x14ac:dyDescent="0.35">
      <c r="A810" s="9" t="str">
        <f t="shared" si="24"/>
        <v/>
      </c>
      <c r="B810" s="10" t="str">
        <f>IF($A810="", "", INDEX(Data!A:A,MATCH($A810,Data!$X:$X,1)))</f>
        <v/>
      </c>
      <c r="C810" s="11" t="str">
        <f>IF($A810="", "", INDEX(Data!B:B,MATCH($A810,Data!$X:$X,1)))</f>
        <v/>
      </c>
      <c r="D810" s="10" t="str">
        <f>IF($A810="", "", INDEX(Data!C:C,MATCH($A810,Data!$X:$X,1)))</f>
        <v/>
      </c>
      <c r="E810" s="11" t="str">
        <f>IF($A810="","",IF(INDEX(Data!D:D,MATCH($A810,Data!$X:$X,1))="","",INDEX(Data!D:D,MATCH($A810,Data!$X:$X,1))))</f>
        <v/>
      </c>
      <c r="F810" s="11" t="str">
        <f>IF($A810="","",IF(INDEX(Data!E:E,MATCH($A810,Data!$X:$X,1))="","",INDEX(Data!E:E,MATCH($A810,Data!$X:$X,1))))</f>
        <v/>
      </c>
      <c r="G810" s="36" t="str">
        <f t="shared" si="25"/>
        <v/>
      </c>
    </row>
    <row r="811" spans="1:7" ht="15.5" customHeight="1" x14ac:dyDescent="0.35">
      <c r="A811" s="9" t="str">
        <f t="shared" si="24"/>
        <v/>
      </c>
      <c r="B811" s="10" t="str">
        <f>IF($A811="", "", INDEX(Data!A:A,MATCH($A811,Data!$X:$X,1)))</f>
        <v/>
      </c>
      <c r="C811" s="11" t="str">
        <f>IF($A811="", "", INDEX(Data!B:B,MATCH($A811,Data!$X:$X,1)))</f>
        <v/>
      </c>
      <c r="D811" s="10" t="str">
        <f>IF($A811="", "", INDEX(Data!C:C,MATCH($A811,Data!$X:$X,1)))</f>
        <v/>
      </c>
      <c r="E811" s="11" t="str">
        <f>IF($A811="","",IF(INDEX(Data!D:D,MATCH($A811,Data!$X:$X,1))="","",INDEX(Data!D:D,MATCH($A811,Data!$X:$X,1))))</f>
        <v/>
      </c>
      <c r="F811" s="11" t="str">
        <f>IF($A811="","",IF(INDEX(Data!E:E,MATCH($A811,Data!$X:$X,1))="","",INDEX(Data!E:E,MATCH($A811,Data!$X:$X,1))))</f>
        <v/>
      </c>
      <c r="G811" s="36" t="str">
        <f t="shared" si="25"/>
        <v/>
      </c>
    </row>
    <row r="812" spans="1:7" ht="15.5" customHeight="1" x14ac:dyDescent="0.35">
      <c r="A812" s="9" t="str">
        <f t="shared" si="24"/>
        <v/>
      </c>
      <c r="B812" s="10" t="str">
        <f>IF($A812="", "", INDEX(Data!A:A,MATCH($A812,Data!$X:$X,1)))</f>
        <v/>
      </c>
      <c r="C812" s="11" t="str">
        <f>IF($A812="", "", INDEX(Data!B:B,MATCH($A812,Data!$X:$X,1)))</f>
        <v/>
      </c>
      <c r="D812" s="10" t="str">
        <f>IF($A812="", "", INDEX(Data!C:C,MATCH($A812,Data!$X:$X,1)))</f>
        <v/>
      </c>
      <c r="E812" s="11" t="str">
        <f>IF($A812="","",IF(INDEX(Data!D:D,MATCH($A812,Data!$X:$X,1))="","",INDEX(Data!D:D,MATCH($A812,Data!$X:$X,1))))</f>
        <v/>
      </c>
      <c r="F812" s="11" t="str">
        <f>IF($A812="","",IF(INDEX(Data!E:E,MATCH($A812,Data!$X:$X,1))="","",INDEX(Data!E:E,MATCH($A812,Data!$X:$X,1))))</f>
        <v/>
      </c>
      <c r="G812" s="36" t="str">
        <f t="shared" si="25"/>
        <v/>
      </c>
    </row>
    <row r="813" spans="1:7" ht="15.5" customHeight="1" x14ac:dyDescent="0.35">
      <c r="A813" s="9" t="str">
        <f t="shared" si="24"/>
        <v/>
      </c>
      <c r="B813" s="10" t="str">
        <f>IF($A813="", "", INDEX(Data!A:A,MATCH($A813,Data!$X:$X,1)))</f>
        <v/>
      </c>
      <c r="C813" s="11" t="str">
        <f>IF($A813="", "", INDEX(Data!B:B,MATCH($A813,Data!$X:$X,1)))</f>
        <v/>
      </c>
      <c r="D813" s="10" t="str">
        <f>IF($A813="", "", INDEX(Data!C:C,MATCH($A813,Data!$X:$X,1)))</f>
        <v/>
      </c>
      <c r="E813" s="11" t="str">
        <f>IF($A813="","",IF(INDEX(Data!D:D,MATCH($A813,Data!$X:$X,1))="","",INDEX(Data!D:D,MATCH($A813,Data!$X:$X,1))))</f>
        <v/>
      </c>
      <c r="F813" s="11" t="str">
        <f>IF($A813="","",IF(INDEX(Data!E:E,MATCH($A813,Data!$X:$X,1))="","",INDEX(Data!E:E,MATCH($A813,Data!$X:$X,1))))</f>
        <v/>
      </c>
      <c r="G813" s="36" t="str">
        <f t="shared" si="25"/>
        <v/>
      </c>
    </row>
    <row r="814" spans="1:7" ht="15.5" customHeight="1" x14ac:dyDescent="0.35">
      <c r="A814" s="9" t="str">
        <f t="shared" si="24"/>
        <v/>
      </c>
      <c r="B814" s="10" t="str">
        <f>IF($A814="", "", INDEX(Data!A:A,MATCH($A814,Data!$X:$X,1)))</f>
        <v/>
      </c>
      <c r="C814" s="11" t="str">
        <f>IF($A814="", "", INDEX(Data!B:B,MATCH($A814,Data!$X:$X,1)))</f>
        <v/>
      </c>
      <c r="D814" s="10" t="str">
        <f>IF($A814="", "", INDEX(Data!C:C,MATCH($A814,Data!$X:$X,1)))</f>
        <v/>
      </c>
      <c r="E814" s="11" t="str">
        <f>IF($A814="","",IF(INDEX(Data!D:D,MATCH($A814,Data!$X:$X,1))="","",INDEX(Data!D:D,MATCH($A814,Data!$X:$X,1))))</f>
        <v/>
      </c>
      <c r="F814" s="11" t="str">
        <f>IF($A814="","",IF(INDEX(Data!E:E,MATCH($A814,Data!$X:$X,1))="","",INDEX(Data!E:E,MATCH($A814,Data!$X:$X,1))))</f>
        <v/>
      </c>
      <c r="G814" s="36" t="str">
        <f t="shared" si="25"/>
        <v/>
      </c>
    </row>
    <row r="815" spans="1:7" ht="15.5" customHeight="1" x14ac:dyDescent="0.35">
      <c r="A815" s="9" t="str">
        <f t="shared" si="24"/>
        <v/>
      </c>
      <c r="B815" s="10" t="str">
        <f>IF($A815="", "", INDEX(Data!A:A,MATCH($A815,Data!$X:$X,1)))</f>
        <v/>
      </c>
      <c r="C815" s="11" t="str">
        <f>IF($A815="", "", INDEX(Data!B:B,MATCH($A815,Data!$X:$X,1)))</f>
        <v/>
      </c>
      <c r="D815" s="10" t="str">
        <f>IF($A815="", "", INDEX(Data!C:C,MATCH($A815,Data!$X:$X,1)))</f>
        <v/>
      </c>
      <c r="E815" s="11" t="str">
        <f>IF($A815="","",IF(INDEX(Data!D:D,MATCH($A815,Data!$X:$X,1))="","",INDEX(Data!D:D,MATCH($A815,Data!$X:$X,1))))</f>
        <v/>
      </c>
      <c r="F815" s="11" t="str">
        <f>IF($A815="","",IF(INDEX(Data!E:E,MATCH($A815,Data!$X:$X,1))="","",INDEX(Data!E:E,MATCH($A815,Data!$X:$X,1))))</f>
        <v/>
      </c>
      <c r="G815" s="36" t="str">
        <f t="shared" si="25"/>
        <v/>
      </c>
    </row>
    <row r="816" spans="1:7" ht="15.5" customHeight="1" x14ac:dyDescent="0.35">
      <c r="A816" s="9" t="str">
        <f t="shared" si="24"/>
        <v/>
      </c>
      <c r="B816" s="10" t="str">
        <f>IF($A816="", "", INDEX(Data!A:A,MATCH($A816,Data!$X:$X,1)))</f>
        <v/>
      </c>
      <c r="C816" s="11" t="str">
        <f>IF($A816="", "", INDEX(Data!B:B,MATCH($A816,Data!$X:$X,1)))</f>
        <v/>
      </c>
      <c r="D816" s="10" t="str">
        <f>IF($A816="", "", INDEX(Data!C:C,MATCH($A816,Data!$X:$X,1)))</f>
        <v/>
      </c>
      <c r="E816" s="11" t="str">
        <f>IF($A816="","",IF(INDEX(Data!D:D,MATCH($A816,Data!$X:$X,1))="","",INDEX(Data!D:D,MATCH($A816,Data!$X:$X,1))))</f>
        <v/>
      </c>
      <c r="F816" s="11" t="str">
        <f>IF($A816="","",IF(INDEX(Data!E:E,MATCH($A816,Data!$X:$X,1))="","",INDEX(Data!E:E,MATCH($A816,Data!$X:$X,1))))</f>
        <v/>
      </c>
      <c r="G816" s="36" t="str">
        <f t="shared" si="25"/>
        <v/>
      </c>
    </row>
    <row r="817" spans="1:7" ht="15.5" customHeight="1" x14ac:dyDescent="0.35">
      <c r="A817" s="9" t="str">
        <f t="shared" si="24"/>
        <v/>
      </c>
      <c r="B817" s="10" t="str">
        <f>IF($A817="", "", INDEX(Data!A:A,MATCH($A817,Data!$X:$X,1)))</f>
        <v/>
      </c>
      <c r="C817" s="11" t="str">
        <f>IF($A817="", "", INDEX(Data!B:B,MATCH($A817,Data!$X:$X,1)))</f>
        <v/>
      </c>
      <c r="D817" s="10" t="str">
        <f>IF($A817="", "", INDEX(Data!C:C,MATCH($A817,Data!$X:$X,1)))</f>
        <v/>
      </c>
      <c r="E817" s="11" t="str">
        <f>IF($A817="","",IF(INDEX(Data!D:D,MATCH($A817,Data!$X:$X,1))="","",INDEX(Data!D:D,MATCH($A817,Data!$X:$X,1))))</f>
        <v/>
      </c>
      <c r="F817" s="11" t="str">
        <f>IF($A817="","",IF(INDEX(Data!E:E,MATCH($A817,Data!$X:$X,1))="","",INDEX(Data!E:E,MATCH($A817,Data!$X:$X,1))))</f>
        <v/>
      </c>
      <c r="G817" s="36" t="str">
        <f t="shared" si="25"/>
        <v/>
      </c>
    </row>
    <row r="818" spans="1:7" ht="15.5" customHeight="1" x14ac:dyDescent="0.35">
      <c r="A818" s="9" t="str">
        <f t="shared" si="24"/>
        <v/>
      </c>
      <c r="B818" s="10" t="str">
        <f>IF($A818="", "", INDEX(Data!A:A,MATCH($A818,Data!$X:$X,1)))</f>
        <v/>
      </c>
      <c r="C818" s="11" t="str">
        <f>IF($A818="", "", INDEX(Data!B:B,MATCH($A818,Data!$X:$X,1)))</f>
        <v/>
      </c>
      <c r="D818" s="10" t="str">
        <f>IF($A818="", "", INDEX(Data!C:C,MATCH($A818,Data!$X:$X,1)))</f>
        <v/>
      </c>
      <c r="E818" s="11" t="str">
        <f>IF($A818="","",IF(INDEX(Data!D:D,MATCH($A818,Data!$X:$X,1))="","",INDEX(Data!D:D,MATCH($A818,Data!$X:$X,1))))</f>
        <v/>
      </c>
      <c r="F818" s="11" t="str">
        <f>IF($A818="","",IF(INDEX(Data!E:E,MATCH($A818,Data!$X:$X,1))="","",INDEX(Data!E:E,MATCH($A818,Data!$X:$X,1))))</f>
        <v/>
      </c>
      <c r="G818" s="36" t="str">
        <f t="shared" si="25"/>
        <v/>
      </c>
    </row>
    <row r="819" spans="1:7" ht="15.5" customHeight="1" x14ac:dyDescent="0.35">
      <c r="A819" s="9" t="str">
        <f t="shared" si="24"/>
        <v/>
      </c>
      <c r="B819" s="10" t="str">
        <f>IF($A819="", "", INDEX(Data!A:A,MATCH($A819,Data!$X:$X,1)))</f>
        <v/>
      </c>
      <c r="C819" s="11" t="str">
        <f>IF($A819="", "", INDEX(Data!B:B,MATCH($A819,Data!$X:$X,1)))</f>
        <v/>
      </c>
      <c r="D819" s="10" t="str">
        <f>IF($A819="", "", INDEX(Data!C:C,MATCH($A819,Data!$X:$X,1)))</f>
        <v/>
      </c>
      <c r="E819" s="11" t="str">
        <f>IF($A819="","",IF(INDEX(Data!D:D,MATCH($A819,Data!$X:$X,1))="","",INDEX(Data!D:D,MATCH($A819,Data!$X:$X,1))))</f>
        <v/>
      </c>
      <c r="F819" s="11" t="str">
        <f>IF($A819="","",IF(INDEX(Data!E:E,MATCH($A819,Data!$X:$X,1))="","",INDEX(Data!E:E,MATCH($A819,Data!$X:$X,1))))</f>
        <v/>
      </c>
      <c r="G819" s="36" t="str">
        <f t="shared" si="25"/>
        <v/>
      </c>
    </row>
    <row r="820" spans="1:7" ht="15.5" customHeight="1" x14ac:dyDescent="0.35">
      <c r="A820" s="9" t="str">
        <f t="shared" si="24"/>
        <v/>
      </c>
      <c r="B820" s="10" t="str">
        <f>IF($A820="", "", INDEX(Data!A:A,MATCH($A820,Data!$X:$X,1)))</f>
        <v/>
      </c>
      <c r="C820" s="11" t="str">
        <f>IF($A820="", "", INDEX(Data!B:B,MATCH($A820,Data!$X:$X,1)))</f>
        <v/>
      </c>
      <c r="D820" s="10" t="str">
        <f>IF($A820="", "", INDEX(Data!C:C,MATCH($A820,Data!$X:$X,1)))</f>
        <v/>
      </c>
      <c r="E820" s="11" t="str">
        <f>IF($A820="","",IF(INDEX(Data!D:D,MATCH($A820,Data!$X:$X,1))="","",INDEX(Data!D:D,MATCH($A820,Data!$X:$X,1))))</f>
        <v/>
      </c>
      <c r="F820" s="11" t="str">
        <f>IF($A820="","",IF(INDEX(Data!E:E,MATCH($A820,Data!$X:$X,1))="","",INDEX(Data!E:E,MATCH($A820,Data!$X:$X,1))))</f>
        <v/>
      </c>
      <c r="G820" s="36" t="str">
        <f t="shared" si="25"/>
        <v/>
      </c>
    </row>
    <row r="821" spans="1:7" ht="15.5" customHeight="1" x14ac:dyDescent="0.35">
      <c r="A821" s="9" t="str">
        <f t="shared" si="24"/>
        <v/>
      </c>
      <c r="B821" s="10" t="str">
        <f>IF($A821="", "", INDEX(Data!A:A,MATCH($A821,Data!$X:$X,1)))</f>
        <v/>
      </c>
      <c r="C821" s="11" t="str">
        <f>IF($A821="", "", INDEX(Data!B:B,MATCH($A821,Data!$X:$X,1)))</f>
        <v/>
      </c>
      <c r="D821" s="10" t="str">
        <f>IF($A821="", "", INDEX(Data!C:C,MATCH($A821,Data!$X:$X,1)))</f>
        <v/>
      </c>
      <c r="E821" s="11" t="str">
        <f>IF($A821="","",IF(INDEX(Data!D:D,MATCH($A821,Data!$X:$X,1))="","",INDEX(Data!D:D,MATCH($A821,Data!$X:$X,1))))</f>
        <v/>
      </c>
      <c r="F821" s="11" t="str">
        <f>IF($A821="","",IF(INDEX(Data!E:E,MATCH($A821,Data!$X:$X,1))="","",INDEX(Data!E:E,MATCH($A821,Data!$X:$X,1))))</f>
        <v/>
      </c>
      <c r="G821" s="36" t="str">
        <f t="shared" si="25"/>
        <v/>
      </c>
    </row>
    <row r="822" spans="1:7" ht="15.5" customHeight="1" x14ac:dyDescent="0.35">
      <c r="A822" s="9" t="str">
        <f t="shared" si="24"/>
        <v/>
      </c>
      <c r="B822" s="10" t="str">
        <f>IF($A822="", "", INDEX(Data!A:A,MATCH($A822,Data!$X:$X,1)))</f>
        <v/>
      </c>
      <c r="C822" s="11" t="str">
        <f>IF($A822="", "", INDEX(Data!B:B,MATCH($A822,Data!$X:$X,1)))</f>
        <v/>
      </c>
      <c r="D822" s="10" t="str">
        <f>IF($A822="", "", INDEX(Data!C:C,MATCH($A822,Data!$X:$X,1)))</f>
        <v/>
      </c>
      <c r="E822" s="11" t="str">
        <f>IF($A822="","",IF(INDEX(Data!D:D,MATCH($A822,Data!$X:$X,1))="","",INDEX(Data!D:D,MATCH($A822,Data!$X:$X,1))))</f>
        <v/>
      </c>
      <c r="F822" s="11" t="str">
        <f>IF($A822="","",IF(INDEX(Data!E:E,MATCH($A822,Data!$X:$X,1))="","",INDEX(Data!E:E,MATCH($A822,Data!$X:$X,1))))</f>
        <v/>
      </c>
      <c r="G822" s="36" t="str">
        <f t="shared" si="25"/>
        <v/>
      </c>
    </row>
    <row r="823" spans="1:7" ht="15.5" customHeight="1" x14ac:dyDescent="0.35">
      <c r="A823" s="9" t="str">
        <f t="shared" si="24"/>
        <v/>
      </c>
      <c r="B823" s="10" t="str">
        <f>IF($A823="", "", INDEX(Data!A:A,MATCH($A823,Data!$X:$X,1)))</f>
        <v/>
      </c>
      <c r="C823" s="11" t="str">
        <f>IF($A823="", "", INDEX(Data!B:B,MATCH($A823,Data!$X:$X,1)))</f>
        <v/>
      </c>
      <c r="D823" s="10" t="str">
        <f>IF($A823="", "", INDEX(Data!C:C,MATCH($A823,Data!$X:$X,1)))</f>
        <v/>
      </c>
      <c r="E823" s="11" t="str">
        <f>IF($A823="","",IF(INDEX(Data!D:D,MATCH($A823,Data!$X:$X,1))="","",INDEX(Data!D:D,MATCH($A823,Data!$X:$X,1))))</f>
        <v/>
      </c>
      <c r="F823" s="11" t="str">
        <f>IF($A823="","",IF(INDEX(Data!E:E,MATCH($A823,Data!$X:$X,1))="","",INDEX(Data!E:E,MATCH($A823,Data!$X:$X,1))))</f>
        <v/>
      </c>
      <c r="G823" s="36" t="str">
        <f t="shared" si="25"/>
        <v/>
      </c>
    </row>
    <row r="824" spans="1:7" ht="15.5" customHeight="1" x14ac:dyDescent="0.35">
      <c r="A824" s="9" t="str">
        <f t="shared" si="24"/>
        <v/>
      </c>
      <c r="B824" s="10" t="str">
        <f>IF($A824="", "", INDEX(Data!A:A,MATCH($A824,Data!$X:$X,1)))</f>
        <v/>
      </c>
      <c r="C824" s="11" t="str">
        <f>IF($A824="", "", INDEX(Data!B:B,MATCH($A824,Data!$X:$X,1)))</f>
        <v/>
      </c>
      <c r="D824" s="10" t="str">
        <f>IF($A824="", "", INDEX(Data!C:C,MATCH($A824,Data!$X:$X,1)))</f>
        <v/>
      </c>
      <c r="E824" s="11" t="str">
        <f>IF($A824="","",IF(INDEX(Data!D:D,MATCH($A824,Data!$X:$X,1))="","",INDEX(Data!D:D,MATCH($A824,Data!$X:$X,1))))</f>
        <v/>
      </c>
      <c r="F824" s="11" t="str">
        <f>IF($A824="","",IF(INDEX(Data!E:E,MATCH($A824,Data!$X:$X,1))="","",INDEX(Data!E:E,MATCH($A824,Data!$X:$X,1))))</f>
        <v/>
      </c>
      <c r="G824" s="36" t="str">
        <f t="shared" si="25"/>
        <v/>
      </c>
    </row>
    <row r="825" spans="1:7" ht="15.5" customHeight="1" x14ac:dyDescent="0.35">
      <c r="A825" s="9" t="str">
        <f t="shared" si="24"/>
        <v/>
      </c>
      <c r="B825" s="10" t="str">
        <f>IF($A825="", "", INDEX(Data!A:A,MATCH($A825,Data!$X:$X,1)))</f>
        <v/>
      </c>
      <c r="C825" s="11" t="str">
        <f>IF($A825="", "", INDEX(Data!B:B,MATCH($A825,Data!$X:$X,1)))</f>
        <v/>
      </c>
      <c r="D825" s="10" t="str">
        <f>IF($A825="", "", INDEX(Data!C:C,MATCH($A825,Data!$X:$X,1)))</f>
        <v/>
      </c>
      <c r="E825" s="11" t="str">
        <f>IF($A825="","",IF(INDEX(Data!D:D,MATCH($A825,Data!$X:$X,1))="","",INDEX(Data!D:D,MATCH($A825,Data!$X:$X,1))))</f>
        <v/>
      </c>
      <c r="F825" s="11" t="str">
        <f>IF($A825="","",IF(INDEX(Data!E:E,MATCH($A825,Data!$X:$X,1))="","",INDEX(Data!E:E,MATCH($A825,Data!$X:$X,1))))</f>
        <v/>
      </c>
      <c r="G825" s="36" t="str">
        <f t="shared" si="25"/>
        <v/>
      </c>
    </row>
    <row r="826" spans="1:7" ht="15.5" customHeight="1" x14ac:dyDescent="0.35">
      <c r="A826" s="9" t="str">
        <f t="shared" si="24"/>
        <v/>
      </c>
      <c r="B826" s="10" t="str">
        <f>IF($A826="", "", INDEX(Data!A:A,MATCH($A826,Data!$X:$X,1)))</f>
        <v/>
      </c>
      <c r="C826" s="11" t="str">
        <f>IF($A826="", "", INDEX(Data!B:B,MATCH($A826,Data!$X:$X,1)))</f>
        <v/>
      </c>
      <c r="D826" s="10" t="str">
        <f>IF($A826="", "", INDEX(Data!C:C,MATCH($A826,Data!$X:$X,1)))</f>
        <v/>
      </c>
      <c r="E826" s="11" t="str">
        <f>IF($A826="","",IF(INDEX(Data!D:D,MATCH($A826,Data!$X:$X,1))="","",INDEX(Data!D:D,MATCH($A826,Data!$X:$X,1))))</f>
        <v/>
      </c>
      <c r="F826" s="11" t="str">
        <f>IF($A826="","",IF(INDEX(Data!E:E,MATCH($A826,Data!$X:$X,1))="","",INDEX(Data!E:E,MATCH($A826,Data!$X:$X,1))))</f>
        <v/>
      </c>
      <c r="G826" s="36" t="str">
        <f t="shared" si="25"/>
        <v/>
      </c>
    </row>
    <row r="827" spans="1:7" ht="15.5" customHeight="1" x14ac:dyDescent="0.35">
      <c r="A827" s="9" t="str">
        <f t="shared" si="24"/>
        <v/>
      </c>
      <c r="B827" s="10" t="str">
        <f>IF($A827="", "", INDEX(Data!A:A,MATCH($A827,Data!$X:$X,1)))</f>
        <v/>
      </c>
      <c r="C827" s="11" t="str">
        <f>IF($A827="", "", INDEX(Data!B:B,MATCH($A827,Data!$X:$X,1)))</f>
        <v/>
      </c>
      <c r="D827" s="10" t="str">
        <f>IF($A827="", "", INDEX(Data!C:C,MATCH($A827,Data!$X:$X,1)))</f>
        <v/>
      </c>
      <c r="E827" s="11" t="str">
        <f>IF($A827="","",IF(INDEX(Data!D:D,MATCH($A827,Data!$X:$X,1))="","",INDEX(Data!D:D,MATCH($A827,Data!$X:$X,1))))</f>
        <v/>
      </c>
      <c r="F827" s="11" t="str">
        <f>IF($A827="","",IF(INDEX(Data!E:E,MATCH($A827,Data!$X:$X,1))="","",INDEX(Data!E:E,MATCH($A827,Data!$X:$X,1))))</f>
        <v/>
      </c>
      <c r="G827" s="36" t="str">
        <f t="shared" si="25"/>
        <v/>
      </c>
    </row>
    <row r="828" spans="1:7" ht="15.5" customHeight="1" x14ac:dyDescent="0.35">
      <c r="A828" s="9" t="str">
        <f t="shared" si="24"/>
        <v/>
      </c>
      <c r="B828" s="10" t="str">
        <f>IF($A828="", "", INDEX(Data!A:A,MATCH($A828,Data!$X:$X,1)))</f>
        <v/>
      </c>
      <c r="C828" s="11" t="str">
        <f>IF($A828="", "", INDEX(Data!B:B,MATCH($A828,Data!$X:$X,1)))</f>
        <v/>
      </c>
      <c r="D828" s="10" t="str">
        <f>IF($A828="", "", INDEX(Data!C:C,MATCH($A828,Data!$X:$X,1)))</f>
        <v/>
      </c>
      <c r="E828" s="11" t="str">
        <f>IF($A828="","",IF(INDEX(Data!D:D,MATCH($A828,Data!$X:$X,1))="","",INDEX(Data!D:D,MATCH($A828,Data!$X:$X,1))))</f>
        <v/>
      </c>
      <c r="F828" s="11" t="str">
        <f>IF($A828="","",IF(INDEX(Data!E:E,MATCH($A828,Data!$X:$X,1))="","",INDEX(Data!E:E,MATCH($A828,Data!$X:$X,1))))</f>
        <v/>
      </c>
      <c r="G828" s="36" t="str">
        <f t="shared" si="25"/>
        <v/>
      </c>
    </row>
    <row r="829" spans="1:7" ht="15.5" customHeight="1" x14ac:dyDescent="0.35">
      <c r="A829" s="9" t="str">
        <f t="shared" si="24"/>
        <v/>
      </c>
      <c r="B829" s="10" t="str">
        <f>IF($A829="", "", INDEX(Data!A:A,MATCH($A829,Data!$X:$X,1)))</f>
        <v/>
      </c>
      <c r="C829" s="11" t="str">
        <f>IF($A829="", "", INDEX(Data!B:B,MATCH($A829,Data!$X:$X,1)))</f>
        <v/>
      </c>
      <c r="D829" s="10" t="str">
        <f>IF($A829="", "", INDEX(Data!C:C,MATCH($A829,Data!$X:$X,1)))</f>
        <v/>
      </c>
      <c r="E829" s="11" t="str">
        <f>IF($A829="","",IF(INDEX(Data!D:D,MATCH($A829,Data!$X:$X,1))="","",INDEX(Data!D:D,MATCH($A829,Data!$X:$X,1))))</f>
        <v/>
      </c>
      <c r="F829" s="11" t="str">
        <f>IF($A829="","",IF(INDEX(Data!E:E,MATCH($A829,Data!$X:$X,1))="","",INDEX(Data!E:E,MATCH($A829,Data!$X:$X,1))))</f>
        <v/>
      </c>
      <c r="G829" s="36" t="str">
        <f t="shared" si="25"/>
        <v/>
      </c>
    </row>
    <row r="830" spans="1:7" ht="15.5" customHeight="1" x14ac:dyDescent="0.35">
      <c r="A830" s="9" t="str">
        <f t="shared" si="24"/>
        <v/>
      </c>
      <c r="B830" s="10" t="str">
        <f>IF($A830="", "", INDEX(Data!A:A,MATCH($A830,Data!$X:$X,1)))</f>
        <v/>
      </c>
      <c r="C830" s="11" t="str">
        <f>IF($A830="", "", INDEX(Data!B:B,MATCH($A830,Data!$X:$X,1)))</f>
        <v/>
      </c>
      <c r="D830" s="10" t="str">
        <f>IF($A830="", "", INDEX(Data!C:C,MATCH($A830,Data!$X:$X,1)))</f>
        <v/>
      </c>
      <c r="E830" s="11" t="str">
        <f>IF($A830="","",IF(INDEX(Data!D:D,MATCH($A830,Data!$X:$X,1))="","",INDEX(Data!D:D,MATCH($A830,Data!$X:$X,1))))</f>
        <v/>
      </c>
      <c r="F830" s="11" t="str">
        <f>IF($A830="","",IF(INDEX(Data!E:E,MATCH($A830,Data!$X:$X,1))="","",INDEX(Data!E:E,MATCH($A830,Data!$X:$X,1))))</f>
        <v/>
      </c>
      <c r="G830" s="36" t="str">
        <f t="shared" si="25"/>
        <v/>
      </c>
    </row>
    <row r="831" spans="1:7" ht="15.5" customHeight="1" x14ac:dyDescent="0.35">
      <c r="A831" s="9" t="str">
        <f t="shared" si="24"/>
        <v/>
      </c>
      <c r="B831" s="10" t="str">
        <f>IF($A831="", "", INDEX(Data!A:A,MATCH($A831,Data!$X:$X,1)))</f>
        <v/>
      </c>
      <c r="C831" s="11" t="str">
        <f>IF($A831="", "", INDEX(Data!B:B,MATCH($A831,Data!$X:$X,1)))</f>
        <v/>
      </c>
      <c r="D831" s="10" t="str">
        <f>IF($A831="", "", INDEX(Data!C:C,MATCH($A831,Data!$X:$X,1)))</f>
        <v/>
      </c>
      <c r="E831" s="11" t="str">
        <f>IF($A831="","",IF(INDEX(Data!D:D,MATCH($A831,Data!$X:$X,1))="","",INDEX(Data!D:D,MATCH($A831,Data!$X:$X,1))))</f>
        <v/>
      </c>
      <c r="F831" s="11" t="str">
        <f>IF($A831="","",IF(INDEX(Data!E:E,MATCH($A831,Data!$X:$X,1))="","",INDEX(Data!E:E,MATCH($A831,Data!$X:$X,1))))</f>
        <v/>
      </c>
      <c r="G831" s="36" t="str">
        <f t="shared" si="25"/>
        <v/>
      </c>
    </row>
    <row r="832" spans="1:7" ht="15.5" customHeight="1" x14ac:dyDescent="0.35">
      <c r="A832" s="9" t="str">
        <f t="shared" si="24"/>
        <v/>
      </c>
      <c r="B832" s="10" t="str">
        <f>IF($A832="", "", INDEX(Data!A:A,MATCH($A832,Data!$X:$X,1)))</f>
        <v/>
      </c>
      <c r="C832" s="11" t="str">
        <f>IF($A832="", "", INDEX(Data!B:B,MATCH($A832,Data!$X:$X,1)))</f>
        <v/>
      </c>
      <c r="D832" s="10" t="str">
        <f>IF($A832="", "", INDEX(Data!C:C,MATCH($A832,Data!$X:$X,1)))</f>
        <v/>
      </c>
      <c r="E832" s="11" t="str">
        <f>IF($A832="","",IF(INDEX(Data!D:D,MATCH($A832,Data!$X:$X,1))="","",INDEX(Data!D:D,MATCH($A832,Data!$X:$X,1))))</f>
        <v/>
      </c>
      <c r="F832" s="11" t="str">
        <f>IF($A832="","",IF(INDEX(Data!E:E,MATCH($A832,Data!$X:$X,1))="","",INDEX(Data!E:E,MATCH($A832,Data!$X:$X,1))))</f>
        <v/>
      </c>
      <c r="G832" s="36" t="str">
        <f t="shared" si="25"/>
        <v/>
      </c>
    </row>
    <row r="833" spans="1:7" ht="15.5" customHeight="1" x14ac:dyDescent="0.35">
      <c r="A833" s="9" t="str">
        <f t="shared" si="24"/>
        <v/>
      </c>
      <c r="B833" s="10" t="str">
        <f>IF($A833="", "", INDEX(Data!A:A,MATCH($A833,Data!$X:$X,1)))</f>
        <v/>
      </c>
      <c r="C833" s="11" t="str">
        <f>IF($A833="", "", INDEX(Data!B:B,MATCH($A833,Data!$X:$X,1)))</f>
        <v/>
      </c>
      <c r="D833" s="10" t="str">
        <f>IF($A833="", "", INDEX(Data!C:C,MATCH($A833,Data!$X:$X,1)))</f>
        <v/>
      </c>
      <c r="E833" s="11" t="str">
        <f>IF($A833="","",IF(INDEX(Data!D:D,MATCH($A833,Data!$X:$X,1))="","",INDEX(Data!D:D,MATCH($A833,Data!$X:$X,1))))</f>
        <v/>
      </c>
      <c r="F833" s="11" t="str">
        <f>IF($A833="","",IF(INDEX(Data!E:E,MATCH($A833,Data!$X:$X,1))="","",INDEX(Data!E:E,MATCH($A833,Data!$X:$X,1))))</f>
        <v/>
      </c>
      <c r="G833" s="36" t="str">
        <f t="shared" si="25"/>
        <v/>
      </c>
    </row>
    <row r="834" spans="1:7" ht="15.5" customHeight="1" x14ac:dyDescent="0.35">
      <c r="A834" s="9" t="str">
        <f t="shared" si="24"/>
        <v/>
      </c>
      <c r="B834" s="10" t="str">
        <f>IF($A834="", "", INDEX(Data!A:A,MATCH($A834,Data!$X:$X,1)))</f>
        <v/>
      </c>
      <c r="C834" s="11" t="str">
        <f>IF($A834="", "", INDEX(Data!B:B,MATCH($A834,Data!$X:$X,1)))</f>
        <v/>
      </c>
      <c r="D834" s="10" t="str">
        <f>IF($A834="", "", INDEX(Data!C:C,MATCH($A834,Data!$X:$X,1)))</f>
        <v/>
      </c>
      <c r="E834" s="11" t="str">
        <f>IF($A834="","",IF(INDEX(Data!D:D,MATCH($A834,Data!$X:$X,1))="","",INDEX(Data!D:D,MATCH($A834,Data!$X:$X,1))))</f>
        <v/>
      </c>
      <c r="F834" s="11" t="str">
        <f>IF($A834="","",IF(INDEX(Data!E:E,MATCH($A834,Data!$X:$X,1))="","",INDEX(Data!E:E,MATCH($A834,Data!$X:$X,1))))</f>
        <v/>
      </c>
      <c r="G834" s="36" t="str">
        <f t="shared" si="25"/>
        <v/>
      </c>
    </row>
    <row r="835" spans="1:7" ht="15.5" customHeight="1" x14ac:dyDescent="0.35">
      <c r="A835" s="9" t="str">
        <f t="shared" si="24"/>
        <v/>
      </c>
      <c r="B835" s="10" t="str">
        <f>IF($A835="", "", INDEX(Data!A:A,MATCH($A835,Data!$X:$X,1)))</f>
        <v/>
      </c>
      <c r="C835" s="11" t="str">
        <f>IF($A835="", "", INDEX(Data!B:B,MATCH($A835,Data!$X:$X,1)))</f>
        <v/>
      </c>
      <c r="D835" s="10" t="str">
        <f>IF($A835="", "", INDEX(Data!C:C,MATCH($A835,Data!$X:$X,1)))</f>
        <v/>
      </c>
      <c r="E835" s="11" t="str">
        <f>IF($A835="","",IF(INDEX(Data!D:D,MATCH($A835,Data!$X:$X,1))="","",INDEX(Data!D:D,MATCH($A835,Data!$X:$X,1))))</f>
        <v/>
      </c>
      <c r="F835" s="11" t="str">
        <f>IF($A835="","",IF(INDEX(Data!E:E,MATCH($A835,Data!$X:$X,1))="","",INDEX(Data!E:E,MATCH($A835,Data!$X:$X,1))))</f>
        <v/>
      </c>
      <c r="G835" s="36" t="str">
        <f t="shared" si="25"/>
        <v/>
      </c>
    </row>
    <row r="836" spans="1:7" ht="15.5" customHeight="1" x14ac:dyDescent="0.35">
      <c r="A836" s="9" t="str">
        <f t="shared" si="24"/>
        <v/>
      </c>
      <c r="B836" s="10" t="str">
        <f>IF($A836="", "", INDEX(Data!A:A,MATCH($A836,Data!$X:$X,1)))</f>
        <v/>
      </c>
      <c r="C836" s="11" t="str">
        <f>IF($A836="", "", INDEX(Data!B:B,MATCH($A836,Data!$X:$X,1)))</f>
        <v/>
      </c>
      <c r="D836" s="10" t="str">
        <f>IF($A836="", "", INDEX(Data!C:C,MATCH($A836,Data!$X:$X,1)))</f>
        <v/>
      </c>
      <c r="E836" s="11" t="str">
        <f>IF($A836="","",IF(INDEX(Data!D:D,MATCH($A836,Data!$X:$X,1))="","",INDEX(Data!D:D,MATCH($A836,Data!$X:$X,1))))</f>
        <v/>
      </c>
      <c r="F836" s="11" t="str">
        <f>IF($A836="","",IF(INDEX(Data!E:E,MATCH($A836,Data!$X:$X,1))="","",INDEX(Data!E:E,MATCH($A836,Data!$X:$X,1))))</f>
        <v/>
      </c>
      <c r="G836" s="36" t="str">
        <f t="shared" si="25"/>
        <v/>
      </c>
    </row>
    <row r="837" spans="1:7" ht="15.5" customHeight="1" x14ac:dyDescent="0.35">
      <c r="A837" s="9" t="str">
        <f t="shared" si="24"/>
        <v/>
      </c>
      <c r="B837" s="10" t="str">
        <f>IF($A837="", "", INDEX(Data!A:A,MATCH($A837,Data!$X:$X,1)))</f>
        <v/>
      </c>
      <c r="C837" s="11" t="str">
        <f>IF($A837="", "", INDEX(Data!B:B,MATCH($A837,Data!$X:$X,1)))</f>
        <v/>
      </c>
      <c r="D837" s="10" t="str">
        <f>IF($A837="", "", INDEX(Data!C:C,MATCH($A837,Data!$X:$X,1)))</f>
        <v/>
      </c>
      <c r="E837" s="11" t="str">
        <f>IF($A837="","",IF(INDEX(Data!D:D,MATCH($A837,Data!$X:$X,1))="","",INDEX(Data!D:D,MATCH($A837,Data!$X:$X,1))))</f>
        <v/>
      </c>
      <c r="F837" s="11" t="str">
        <f>IF($A837="","",IF(INDEX(Data!E:E,MATCH($A837,Data!$X:$X,1))="","",INDEX(Data!E:E,MATCH($A837,Data!$X:$X,1))))</f>
        <v/>
      </c>
      <c r="G837" s="36" t="str">
        <f t="shared" si="25"/>
        <v/>
      </c>
    </row>
    <row r="838" spans="1:7" ht="15.5" customHeight="1" x14ac:dyDescent="0.35">
      <c r="A838" s="9" t="str">
        <f t="shared" ref="A838:A901" si="26">IF(A$4&gt;=ROW(A834), ROW(A834), "")</f>
        <v/>
      </c>
      <c r="B838" s="10" t="str">
        <f>IF($A838="", "", INDEX(Data!A:A,MATCH($A838,Data!$X:$X,1)))</f>
        <v/>
      </c>
      <c r="C838" s="11" t="str">
        <f>IF($A838="", "", INDEX(Data!B:B,MATCH($A838,Data!$X:$X,1)))</f>
        <v/>
      </c>
      <c r="D838" s="10" t="str">
        <f>IF($A838="", "", INDEX(Data!C:C,MATCH($A838,Data!$X:$X,1)))</f>
        <v/>
      </c>
      <c r="E838" s="11" t="str">
        <f>IF($A838="","",IF(INDEX(Data!D:D,MATCH($A838,Data!$X:$X,1))="","",INDEX(Data!D:D,MATCH($A838,Data!$X:$X,1))))</f>
        <v/>
      </c>
      <c r="F838" s="11" t="str">
        <f>IF($A838="","",IF(INDEX(Data!E:E,MATCH($A838,Data!$X:$X,1))="","",INDEX(Data!E:E,MATCH($A838,Data!$X:$X,1))))</f>
        <v/>
      </c>
      <c r="G838" s="36" t="str">
        <f t="shared" ref="G838:G901" si="27">HYPERLINK(F838)</f>
        <v/>
      </c>
    </row>
    <row r="839" spans="1:7" ht="15.5" customHeight="1" x14ac:dyDescent="0.35">
      <c r="A839" s="9" t="str">
        <f t="shared" si="26"/>
        <v/>
      </c>
      <c r="B839" s="10" t="str">
        <f>IF($A839="", "", INDEX(Data!A:A,MATCH($A839,Data!$X:$X,1)))</f>
        <v/>
      </c>
      <c r="C839" s="11" t="str">
        <f>IF($A839="", "", INDEX(Data!B:B,MATCH($A839,Data!$X:$X,1)))</f>
        <v/>
      </c>
      <c r="D839" s="10" t="str">
        <f>IF($A839="", "", INDEX(Data!C:C,MATCH($A839,Data!$X:$X,1)))</f>
        <v/>
      </c>
      <c r="E839" s="11" t="str">
        <f>IF($A839="","",IF(INDEX(Data!D:D,MATCH($A839,Data!$X:$X,1))="","",INDEX(Data!D:D,MATCH($A839,Data!$X:$X,1))))</f>
        <v/>
      </c>
      <c r="F839" s="11" t="str">
        <f>IF($A839="","",IF(INDEX(Data!E:E,MATCH($A839,Data!$X:$X,1))="","",INDEX(Data!E:E,MATCH($A839,Data!$X:$X,1))))</f>
        <v/>
      </c>
      <c r="G839" s="36" t="str">
        <f t="shared" si="27"/>
        <v/>
      </c>
    </row>
    <row r="840" spans="1:7" ht="15.5" customHeight="1" x14ac:dyDescent="0.35">
      <c r="A840" s="9" t="str">
        <f t="shared" si="26"/>
        <v/>
      </c>
      <c r="B840" s="10" t="str">
        <f>IF($A840="", "", INDEX(Data!A:A,MATCH($A840,Data!$X:$X,1)))</f>
        <v/>
      </c>
      <c r="C840" s="11" t="str">
        <f>IF($A840="", "", INDEX(Data!B:B,MATCH($A840,Data!$X:$X,1)))</f>
        <v/>
      </c>
      <c r="D840" s="10" t="str">
        <f>IF($A840="", "", INDEX(Data!C:C,MATCH($A840,Data!$X:$X,1)))</f>
        <v/>
      </c>
      <c r="E840" s="11" t="str">
        <f>IF($A840="","",IF(INDEX(Data!D:D,MATCH($A840,Data!$X:$X,1))="","",INDEX(Data!D:D,MATCH($A840,Data!$X:$X,1))))</f>
        <v/>
      </c>
      <c r="F840" s="11" t="str">
        <f>IF($A840="","",IF(INDEX(Data!E:E,MATCH($A840,Data!$X:$X,1))="","",INDEX(Data!E:E,MATCH($A840,Data!$X:$X,1))))</f>
        <v/>
      </c>
      <c r="G840" s="36" t="str">
        <f t="shared" si="27"/>
        <v/>
      </c>
    </row>
    <row r="841" spans="1:7" ht="15.5" customHeight="1" x14ac:dyDescent="0.35">
      <c r="A841" s="9" t="str">
        <f t="shared" si="26"/>
        <v/>
      </c>
      <c r="B841" s="10" t="str">
        <f>IF($A841="", "", INDEX(Data!A:A,MATCH($A841,Data!$X:$X,1)))</f>
        <v/>
      </c>
      <c r="C841" s="11" t="str">
        <f>IF($A841="", "", INDEX(Data!B:B,MATCH($A841,Data!$X:$X,1)))</f>
        <v/>
      </c>
      <c r="D841" s="10" t="str">
        <f>IF($A841="", "", INDEX(Data!C:C,MATCH($A841,Data!$X:$X,1)))</f>
        <v/>
      </c>
      <c r="E841" s="11" t="str">
        <f>IF($A841="","",IF(INDEX(Data!D:D,MATCH($A841,Data!$X:$X,1))="","",INDEX(Data!D:D,MATCH($A841,Data!$X:$X,1))))</f>
        <v/>
      </c>
      <c r="F841" s="11" t="str">
        <f>IF($A841="","",IF(INDEX(Data!E:E,MATCH($A841,Data!$X:$X,1))="","",INDEX(Data!E:E,MATCH($A841,Data!$X:$X,1))))</f>
        <v/>
      </c>
      <c r="G841" s="36" t="str">
        <f t="shared" si="27"/>
        <v/>
      </c>
    </row>
    <row r="842" spans="1:7" ht="15.5" customHeight="1" x14ac:dyDescent="0.35">
      <c r="A842" s="9" t="str">
        <f t="shared" si="26"/>
        <v/>
      </c>
      <c r="B842" s="10" t="str">
        <f>IF($A842="", "", INDEX(Data!A:A,MATCH($A842,Data!$X:$X,1)))</f>
        <v/>
      </c>
      <c r="C842" s="11" t="str">
        <f>IF($A842="", "", INDEX(Data!B:B,MATCH($A842,Data!$X:$X,1)))</f>
        <v/>
      </c>
      <c r="D842" s="10" t="str">
        <f>IF($A842="", "", INDEX(Data!C:C,MATCH($A842,Data!$X:$X,1)))</f>
        <v/>
      </c>
      <c r="E842" s="11" t="str">
        <f>IF($A842="","",IF(INDEX(Data!D:D,MATCH($A842,Data!$X:$X,1))="","",INDEX(Data!D:D,MATCH($A842,Data!$X:$X,1))))</f>
        <v/>
      </c>
      <c r="F842" s="11" t="str">
        <f>IF($A842="","",IF(INDEX(Data!E:E,MATCH($A842,Data!$X:$X,1))="","",INDEX(Data!E:E,MATCH($A842,Data!$X:$X,1))))</f>
        <v/>
      </c>
      <c r="G842" s="36" t="str">
        <f t="shared" si="27"/>
        <v/>
      </c>
    </row>
    <row r="843" spans="1:7" ht="15.5" customHeight="1" x14ac:dyDescent="0.35">
      <c r="A843" s="9" t="str">
        <f t="shared" si="26"/>
        <v/>
      </c>
      <c r="B843" s="10" t="str">
        <f>IF($A843="", "", INDEX(Data!A:A,MATCH($A843,Data!$X:$X,1)))</f>
        <v/>
      </c>
      <c r="C843" s="11" t="str">
        <f>IF($A843="", "", INDEX(Data!B:B,MATCH($A843,Data!$X:$X,1)))</f>
        <v/>
      </c>
      <c r="D843" s="10" t="str">
        <f>IF($A843="", "", INDEX(Data!C:C,MATCH($A843,Data!$X:$X,1)))</f>
        <v/>
      </c>
      <c r="E843" s="11" t="str">
        <f>IF($A843="","",IF(INDEX(Data!D:D,MATCH($A843,Data!$X:$X,1))="","",INDEX(Data!D:D,MATCH($A843,Data!$X:$X,1))))</f>
        <v/>
      </c>
      <c r="F843" s="11" t="str">
        <f>IF($A843="","",IF(INDEX(Data!E:E,MATCH($A843,Data!$X:$X,1))="","",INDEX(Data!E:E,MATCH($A843,Data!$X:$X,1))))</f>
        <v/>
      </c>
      <c r="G843" s="36" t="str">
        <f t="shared" si="27"/>
        <v/>
      </c>
    </row>
    <row r="844" spans="1:7" ht="15.5" customHeight="1" x14ac:dyDescent="0.35">
      <c r="A844" s="9" t="str">
        <f t="shared" si="26"/>
        <v/>
      </c>
      <c r="B844" s="10" t="str">
        <f>IF($A844="", "", INDEX(Data!A:A,MATCH($A844,Data!$X:$X,1)))</f>
        <v/>
      </c>
      <c r="C844" s="11" t="str">
        <f>IF($A844="", "", INDEX(Data!B:B,MATCH($A844,Data!$X:$X,1)))</f>
        <v/>
      </c>
      <c r="D844" s="10" t="str">
        <f>IF($A844="", "", INDEX(Data!C:C,MATCH($A844,Data!$X:$X,1)))</f>
        <v/>
      </c>
      <c r="E844" s="11" t="str">
        <f>IF($A844="","",IF(INDEX(Data!D:D,MATCH($A844,Data!$X:$X,1))="","",INDEX(Data!D:D,MATCH($A844,Data!$X:$X,1))))</f>
        <v/>
      </c>
      <c r="F844" s="11" t="str">
        <f>IF($A844="","",IF(INDEX(Data!E:E,MATCH($A844,Data!$X:$X,1))="","",INDEX(Data!E:E,MATCH($A844,Data!$X:$X,1))))</f>
        <v/>
      </c>
      <c r="G844" s="36" t="str">
        <f t="shared" si="27"/>
        <v/>
      </c>
    </row>
    <row r="845" spans="1:7" ht="15.5" customHeight="1" x14ac:dyDescent="0.35">
      <c r="A845" s="9" t="str">
        <f t="shared" si="26"/>
        <v/>
      </c>
      <c r="B845" s="10" t="str">
        <f>IF($A845="", "", INDEX(Data!A:A,MATCH($A845,Data!$X:$X,1)))</f>
        <v/>
      </c>
      <c r="C845" s="11" t="str">
        <f>IF($A845="", "", INDEX(Data!B:B,MATCH($A845,Data!$X:$X,1)))</f>
        <v/>
      </c>
      <c r="D845" s="10" t="str">
        <f>IF($A845="", "", INDEX(Data!C:C,MATCH($A845,Data!$X:$X,1)))</f>
        <v/>
      </c>
      <c r="E845" s="11" t="str">
        <f>IF($A845="","",IF(INDEX(Data!D:D,MATCH($A845,Data!$X:$X,1))="","",INDEX(Data!D:D,MATCH($A845,Data!$X:$X,1))))</f>
        <v/>
      </c>
      <c r="F845" s="11" t="str">
        <f>IF($A845="","",IF(INDEX(Data!E:E,MATCH($A845,Data!$X:$X,1))="","",INDEX(Data!E:E,MATCH($A845,Data!$X:$X,1))))</f>
        <v/>
      </c>
      <c r="G845" s="36" t="str">
        <f t="shared" si="27"/>
        <v/>
      </c>
    </row>
    <row r="846" spans="1:7" ht="15.5" customHeight="1" x14ac:dyDescent="0.35">
      <c r="A846" s="9" t="str">
        <f t="shared" si="26"/>
        <v/>
      </c>
      <c r="B846" s="10" t="str">
        <f>IF($A846="", "", INDEX(Data!A:A,MATCH($A846,Data!$X:$X,1)))</f>
        <v/>
      </c>
      <c r="C846" s="11" t="str">
        <f>IF($A846="", "", INDEX(Data!B:B,MATCH($A846,Data!$X:$X,1)))</f>
        <v/>
      </c>
      <c r="D846" s="10" t="str">
        <f>IF($A846="", "", INDEX(Data!C:C,MATCH($A846,Data!$X:$X,1)))</f>
        <v/>
      </c>
      <c r="E846" s="11" t="str">
        <f>IF($A846="","",IF(INDEX(Data!D:D,MATCH($A846,Data!$X:$X,1))="","",INDEX(Data!D:D,MATCH($A846,Data!$X:$X,1))))</f>
        <v/>
      </c>
      <c r="F846" s="11" t="str">
        <f>IF($A846="","",IF(INDEX(Data!E:E,MATCH($A846,Data!$X:$X,1))="","",INDEX(Data!E:E,MATCH($A846,Data!$X:$X,1))))</f>
        <v/>
      </c>
      <c r="G846" s="36" t="str">
        <f t="shared" si="27"/>
        <v/>
      </c>
    </row>
    <row r="847" spans="1:7" ht="15.5" customHeight="1" x14ac:dyDescent="0.35">
      <c r="A847" s="9" t="str">
        <f t="shared" si="26"/>
        <v/>
      </c>
      <c r="B847" s="10" t="str">
        <f>IF($A847="", "", INDEX(Data!A:A,MATCH($A847,Data!$X:$X,1)))</f>
        <v/>
      </c>
      <c r="C847" s="11" t="str">
        <f>IF($A847="", "", INDEX(Data!B:B,MATCH($A847,Data!$X:$X,1)))</f>
        <v/>
      </c>
      <c r="D847" s="10" t="str">
        <f>IF($A847="", "", INDEX(Data!C:C,MATCH($A847,Data!$X:$X,1)))</f>
        <v/>
      </c>
      <c r="E847" s="11" t="str">
        <f>IF($A847="","",IF(INDEX(Data!D:D,MATCH($A847,Data!$X:$X,1))="","",INDEX(Data!D:D,MATCH($A847,Data!$X:$X,1))))</f>
        <v/>
      </c>
      <c r="F847" s="11" t="str">
        <f>IF($A847="","",IF(INDEX(Data!E:E,MATCH($A847,Data!$X:$X,1))="","",INDEX(Data!E:E,MATCH($A847,Data!$X:$X,1))))</f>
        <v/>
      </c>
      <c r="G847" s="36" t="str">
        <f t="shared" si="27"/>
        <v/>
      </c>
    </row>
    <row r="848" spans="1:7" ht="15.5" customHeight="1" x14ac:dyDescent="0.35">
      <c r="A848" s="9" t="str">
        <f t="shared" si="26"/>
        <v/>
      </c>
      <c r="B848" s="10" t="str">
        <f>IF($A848="", "", INDEX(Data!A:A,MATCH($A848,Data!$X:$X,1)))</f>
        <v/>
      </c>
      <c r="C848" s="11" t="str">
        <f>IF($A848="", "", INDEX(Data!B:B,MATCH($A848,Data!$X:$X,1)))</f>
        <v/>
      </c>
      <c r="D848" s="10" t="str">
        <f>IF($A848="", "", INDEX(Data!C:C,MATCH($A848,Data!$X:$X,1)))</f>
        <v/>
      </c>
      <c r="E848" s="11" t="str">
        <f>IF($A848="","",IF(INDEX(Data!D:D,MATCH($A848,Data!$X:$X,1))="","",INDEX(Data!D:D,MATCH($A848,Data!$X:$X,1))))</f>
        <v/>
      </c>
      <c r="F848" s="11" t="str">
        <f>IF($A848="","",IF(INDEX(Data!E:E,MATCH($A848,Data!$X:$X,1))="","",INDEX(Data!E:E,MATCH($A848,Data!$X:$X,1))))</f>
        <v/>
      </c>
      <c r="G848" s="36" t="str">
        <f t="shared" si="27"/>
        <v/>
      </c>
    </row>
    <row r="849" spans="1:7" ht="15.5" customHeight="1" x14ac:dyDescent="0.35">
      <c r="A849" s="9" t="str">
        <f t="shared" si="26"/>
        <v/>
      </c>
      <c r="B849" s="10" t="str">
        <f>IF($A849="", "", INDEX(Data!A:A,MATCH($A849,Data!$X:$X,1)))</f>
        <v/>
      </c>
      <c r="C849" s="11" t="str">
        <f>IF($A849="", "", INDEX(Data!B:B,MATCH($A849,Data!$X:$X,1)))</f>
        <v/>
      </c>
      <c r="D849" s="10" t="str">
        <f>IF($A849="", "", INDEX(Data!C:C,MATCH($A849,Data!$X:$X,1)))</f>
        <v/>
      </c>
      <c r="E849" s="11" t="str">
        <f>IF($A849="","",IF(INDEX(Data!D:D,MATCH($A849,Data!$X:$X,1))="","",INDEX(Data!D:D,MATCH($A849,Data!$X:$X,1))))</f>
        <v/>
      </c>
      <c r="F849" s="11" t="str">
        <f>IF($A849="","",IF(INDEX(Data!E:E,MATCH($A849,Data!$X:$X,1))="","",INDEX(Data!E:E,MATCH($A849,Data!$X:$X,1))))</f>
        <v/>
      </c>
      <c r="G849" s="36" t="str">
        <f t="shared" si="27"/>
        <v/>
      </c>
    </row>
    <row r="850" spans="1:7" ht="15.5" customHeight="1" x14ac:dyDescent="0.35">
      <c r="A850" s="9" t="str">
        <f t="shared" si="26"/>
        <v/>
      </c>
      <c r="B850" s="10" t="str">
        <f>IF($A850="", "", INDEX(Data!A:A,MATCH($A850,Data!$X:$X,1)))</f>
        <v/>
      </c>
      <c r="C850" s="11" t="str">
        <f>IF($A850="", "", INDEX(Data!B:B,MATCH($A850,Data!$X:$X,1)))</f>
        <v/>
      </c>
      <c r="D850" s="10" t="str">
        <f>IF($A850="", "", INDEX(Data!C:C,MATCH($A850,Data!$X:$X,1)))</f>
        <v/>
      </c>
      <c r="E850" s="11" t="str">
        <f>IF($A850="","",IF(INDEX(Data!D:D,MATCH($A850,Data!$X:$X,1))="","",INDEX(Data!D:D,MATCH($A850,Data!$X:$X,1))))</f>
        <v/>
      </c>
      <c r="F850" s="11" t="str">
        <f>IF($A850="","",IF(INDEX(Data!E:E,MATCH($A850,Data!$X:$X,1))="","",INDEX(Data!E:E,MATCH($A850,Data!$X:$X,1))))</f>
        <v/>
      </c>
      <c r="G850" s="36" t="str">
        <f t="shared" si="27"/>
        <v/>
      </c>
    </row>
    <row r="851" spans="1:7" ht="15.5" customHeight="1" x14ac:dyDescent="0.35">
      <c r="A851" s="9" t="str">
        <f t="shared" si="26"/>
        <v/>
      </c>
      <c r="B851" s="10" t="str">
        <f>IF($A851="", "", INDEX(Data!A:A,MATCH($A851,Data!$X:$X,1)))</f>
        <v/>
      </c>
      <c r="C851" s="11" t="str">
        <f>IF($A851="", "", INDEX(Data!B:B,MATCH($A851,Data!$X:$X,1)))</f>
        <v/>
      </c>
      <c r="D851" s="10" t="str">
        <f>IF($A851="", "", INDEX(Data!C:C,MATCH($A851,Data!$X:$X,1)))</f>
        <v/>
      </c>
      <c r="E851" s="11" t="str">
        <f>IF($A851="","",IF(INDEX(Data!D:D,MATCH($A851,Data!$X:$X,1))="","",INDEX(Data!D:D,MATCH($A851,Data!$X:$X,1))))</f>
        <v/>
      </c>
      <c r="F851" s="11" t="str">
        <f>IF($A851="","",IF(INDEX(Data!E:E,MATCH($A851,Data!$X:$X,1))="","",INDEX(Data!E:E,MATCH($A851,Data!$X:$X,1))))</f>
        <v/>
      </c>
      <c r="G851" s="36" t="str">
        <f t="shared" si="27"/>
        <v/>
      </c>
    </row>
    <row r="852" spans="1:7" ht="15.5" customHeight="1" x14ac:dyDescent="0.35">
      <c r="A852" s="9" t="str">
        <f t="shared" si="26"/>
        <v/>
      </c>
      <c r="B852" s="10" t="str">
        <f>IF($A852="", "", INDEX(Data!A:A,MATCH($A852,Data!$X:$X,1)))</f>
        <v/>
      </c>
      <c r="C852" s="11" t="str">
        <f>IF($A852="", "", INDEX(Data!B:B,MATCH($A852,Data!$X:$X,1)))</f>
        <v/>
      </c>
      <c r="D852" s="10" t="str">
        <f>IF($A852="", "", INDEX(Data!C:C,MATCH($A852,Data!$X:$X,1)))</f>
        <v/>
      </c>
      <c r="E852" s="11" t="str">
        <f>IF($A852="","",IF(INDEX(Data!D:D,MATCH($A852,Data!$X:$X,1))="","",INDEX(Data!D:D,MATCH($A852,Data!$X:$X,1))))</f>
        <v/>
      </c>
      <c r="F852" s="11" t="str">
        <f>IF($A852="","",IF(INDEX(Data!E:E,MATCH($A852,Data!$X:$X,1))="","",INDEX(Data!E:E,MATCH($A852,Data!$X:$X,1))))</f>
        <v/>
      </c>
      <c r="G852" s="36" t="str">
        <f t="shared" si="27"/>
        <v/>
      </c>
    </row>
    <row r="853" spans="1:7" ht="15.5" customHeight="1" x14ac:dyDescent="0.35">
      <c r="A853" s="9" t="str">
        <f t="shared" si="26"/>
        <v/>
      </c>
      <c r="B853" s="10" t="str">
        <f>IF($A853="", "", INDEX(Data!A:A,MATCH($A853,Data!$X:$X,1)))</f>
        <v/>
      </c>
      <c r="C853" s="11" t="str">
        <f>IF($A853="", "", INDEX(Data!B:B,MATCH($A853,Data!$X:$X,1)))</f>
        <v/>
      </c>
      <c r="D853" s="10" t="str">
        <f>IF($A853="", "", INDEX(Data!C:C,MATCH($A853,Data!$X:$X,1)))</f>
        <v/>
      </c>
      <c r="E853" s="11" t="str">
        <f>IF($A853="","",IF(INDEX(Data!D:D,MATCH($A853,Data!$X:$X,1))="","",INDEX(Data!D:D,MATCH($A853,Data!$X:$X,1))))</f>
        <v/>
      </c>
      <c r="F853" s="11" t="str">
        <f>IF($A853="","",IF(INDEX(Data!E:E,MATCH($A853,Data!$X:$X,1))="","",INDEX(Data!E:E,MATCH($A853,Data!$X:$X,1))))</f>
        <v/>
      </c>
      <c r="G853" s="36" t="str">
        <f t="shared" si="27"/>
        <v/>
      </c>
    </row>
    <row r="854" spans="1:7" ht="15.5" customHeight="1" x14ac:dyDescent="0.35">
      <c r="A854" s="9" t="str">
        <f t="shared" si="26"/>
        <v/>
      </c>
      <c r="B854" s="10" t="str">
        <f>IF($A854="", "", INDEX(Data!A:A,MATCH($A854,Data!$X:$X,1)))</f>
        <v/>
      </c>
      <c r="C854" s="11" t="str">
        <f>IF($A854="", "", INDEX(Data!B:B,MATCH($A854,Data!$X:$X,1)))</f>
        <v/>
      </c>
      <c r="D854" s="10" t="str">
        <f>IF($A854="", "", INDEX(Data!C:C,MATCH($A854,Data!$X:$X,1)))</f>
        <v/>
      </c>
      <c r="E854" s="11" t="str">
        <f>IF($A854="","",IF(INDEX(Data!D:D,MATCH($A854,Data!$X:$X,1))="","",INDEX(Data!D:D,MATCH($A854,Data!$X:$X,1))))</f>
        <v/>
      </c>
      <c r="F854" s="11" t="str">
        <f>IF($A854="","",IF(INDEX(Data!E:E,MATCH($A854,Data!$X:$X,1))="","",INDEX(Data!E:E,MATCH($A854,Data!$X:$X,1))))</f>
        <v/>
      </c>
      <c r="G854" s="36" t="str">
        <f t="shared" si="27"/>
        <v/>
      </c>
    </row>
    <row r="855" spans="1:7" ht="15.5" customHeight="1" x14ac:dyDescent="0.35">
      <c r="A855" s="9" t="str">
        <f t="shared" si="26"/>
        <v/>
      </c>
      <c r="B855" s="10" t="str">
        <f>IF($A855="", "", INDEX(Data!A:A,MATCH($A855,Data!$X:$X,1)))</f>
        <v/>
      </c>
      <c r="C855" s="11" t="str">
        <f>IF($A855="", "", INDEX(Data!B:B,MATCH($A855,Data!$X:$X,1)))</f>
        <v/>
      </c>
      <c r="D855" s="10" t="str">
        <f>IF($A855="", "", INDEX(Data!C:C,MATCH($A855,Data!$X:$X,1)))</f>
        <v/>
      </c>
      <c r="E855" s="11" t="str">
        <f>IF($A855="","",IF(INDEX(Data!D:D,MATCH($A855,Data!$X:$X,1))="","",INDEX(Data!D:D,MATCH($A855,Data!$X:$X,1))))</f>
        <v/>
      </c>
      <c r="F855" s="11" t="str">
        <f>IF($A855="","",IF(INDEX(Data!E:E,MATCH($A855,Data!$X:$X,1))="","",INDEX(Data!E:E,MATCH($A855,Data!$X:$X,1))))</f>
        <v/>
      </c>
      <c r="G855" s="36" t="str">
        <f t="shared" si="27"/>
        <v/>
      </c>
    </row>
    <row r="856" spans="1:7" ht="15.5" customHeight="1" x14ac:dyDescent="0.35">
      <c r="A856" s="9" t="str">
        <f t="shared" si="26"/>
        <v/>
      </c>
      <c r="B856" s="10" t="str">
        <f>IF($A856="", "", INDEX(Data!A:A,MATCH($A856,Data!$X:$X,1)))</f>
        <v/>
      </c>
      <c r="C856" s="11" t="str">
        <f>IF($A856="", "", INDEX(Data!B:B,MATCH($A856,Data!$X:$X,1)))</f>
        <v/>
      </c>
      <c r="D856" s="10" t="str">
        <f>IF($A856="", "", INDEX(Data!C:C,MATCH($A856,Data!$X:$X,1)))</f>
        <v/>
      </c>
      <c r="E856" s="11" t="str">
        <f>IF($A856="","",IF(INDEX(Data!D:D,MATCH($A856,Data!$X:$X,1))="","",INDEX(Data!D:D,MATCH($A856,Data!$X:$X,1))))</f>
        <v/>
      </c>
      <c r="F856" s="11" t="str">
        <f>IF($A856="","",IF(INDEX(Data!E:E,MATCH($A856,Data!$X:$X,1))="","",INDEX(Data!E:E,MATCH($A856,Data!$X:$X,1))))</f>
        <v/>
      </c>
      <c r="G856" s="36" t="str">
        <f t="shared" si="27"/>
        <v/>
      </c>
    </row>
    <row r="857" spans="1:7" ht="15.5" customHeight="1" x14ac:dyDescent="0.35">
      <c r="A857" s="9" t="str">
        <f t="shared" si="26"/>
        <v/>
      </c>
      <c r="B857" s="10" t="str">
        <f>IF($A857="", "", INDEX(Data!A:A,MATCH($A857,Data!$X:$X,1)))</f>
        <v/>
      </c>
      <c r="C857" s="11" t="str">
        <f>IF($A857="", "", INDEX(Data!B:B,MATCH($A857,Data!$X:$X,1)))</f>
        <v/>
      </c>
      <c r="D857" s="10" t="str">
        <f>IF($A857="", "", INDEX(Data!C:C,MATCH($A857,Data!$X:$X,1)))</f>
        <v/>
      </c>
      <c r="E857" s="11" t="str">
        <f>IF($A857="","",IF(INDEX(Data!D:D,MATCH($A857,Data!$X:$X,1))="","",INDEX(Data!D:D,MATCH($A857,Data!$X:$X,1))))</f>
        <v/>
      </c>
      <c r="F857" s="11" t="str">
        <f>IF($A857="","",IF(INDEX(Data!E:E,MATCH($A857,Data!$X:$X,1))="","",INDEX(Data!E:E,MATCH($A857,Data!$X:$X,1))))</f>
        <v/>
      </c>
      <c r="G857" s="36" t="str">
        <f t="shared" si="27"/>
        <v/>
      </c>
    </row>
    <row r="858" spans="1:7" ht="15.5" customHeight="1" x14ac:dyDescent="0.35">
      <c r="A858" s="9" t="str">
        <f t="shared" si="26"/>
        <v/>
      </c>
      <c r="B858" s="10" t="str">
        <f>IF($A858="", "", INDEX(Data!A:A,MATCH($A858,Data!$X:$X,1)))</f>
        <v/>
      </c>
      <c r="C858" s="11" t="str">
        <f>IF($A858="", "", INDEX(Data!B:B,MATCH($A858,Data!$X:$X,1)))</f>
        <v/>
      </c>
      <c r="D858" s="10" t="str">
        <f>IF($A858="", "", INDEX(Data!C:C,MATCH($A858,Data!$X:$X,1)))</f>
        <v/>
      </c>
      <c r="E858" s="11" t="str">
        <f>IF($A858="","",IF(INDEX(Data!D:D,MATCH($A858,Data!$X:$X,1))="","",INDEX(Data!D:D,MATCH($A858,Data!$X:$X,1))))</f>
        <v/>
      </c>
      <c r="F858" s="11" t="str">
        <f>IF($A858="","",IF(INDEX(Data!E:E,MATCH($A858,Data!$X:$X,1))="","",INDEX(Data!E:E,MATCH($A858,Data!$X:$X,1))))</f>
        <v/>
      </c>
      <c r="G858" s="36" t="str">
        <f t="shared" si="27"/>
        <v/>
      </c>
    </row>
    <row r="859" spans="1:7" ht="15.5" customHeight="1" x14ac:dyDescent="0.35">
      <c r="A859" s="9" t="str">
        <f t="shared" si="26"/>
        <v/>
      </c>
      <c r="B859" s="10" t="str">
        <f>IF($A859="", "", INDEX(Data!A:A,MATCH($A859,Data!$X:$X,1)))</f>
        <v/>
      </c>
      <c r="C859" s="11" t="str">
        <f>IF($A859="", "", INDEX(Data!B:B,MATCH($A859,Data!$X:$X,1)))</f>
        <v/>
      </c>
      <c r="D859" s="10" t="str">
        <f>IF($A859="", "", INDEX(Data!C:C,MATCH($A859,Data!$X:$X,1)))</f>
        <v/>
      </c>
      <c r="E859" s="11" t="str">
        <f>IF($A859="","",IF(INDEX(Data!D:D,MATCH($A859,Data!$X:$X,1))="","",INDEX(Data!D:D,MATCH($A859,Data!$X:$X,1))))</f>
        <v/>
      </c>
      <c r="F859" s="11" t="str">
        <f>IF($A859="","",IF(INDEX(Data!E:E,MATCH($A859,Data!$X:$X,1))="","",INDEX(Data!E:E,MATCH($A859,Data!$X:$X,1))))</f>
        <v/>
      </c>
      <c r="G859" s="36" t="str">
        <f t="shared" si="27"/>
        <v/>
      </c>
    </row>
    <row r="860" spans="1:7" ht="15.5" customHeight="1" x14ac:dyDescent="0.35">
      <c r="A860" s="9" t="str">
        <f t="shared" si="26"/>
        <v/>
      </c>
      <c r="B860" s="10" t="str">
        <f>IF($A860="", "", INDEX(Data!A:A,MATCH($A860,Data!$X:$X,1)))</f>
        <v/>
      </c>
      <c r="C860" s="11" t="str">
        <f>IF($A860="", "", INDEX(Data!B:B,MATCH($A860,Data!$X:$X,1)))</f>
        <v/>
      </c>
      <c r="D860" s="10" t="str">
        <f>IF($A860="", "", INDEX(Data!C:C,MATCH($A860,Data!$X:$X,1)))</f>
        <v/>
      </c>
      <c r="E860" s="11" t="str">
        <f>IF($A860="","",IF(INDEX(Data!D:D,MATCH($A860,Data!$X:$X,1))="","",INDEX(Data!D:D,MATCH($A860,Data!$X:$X,1))))</f>
        <v/>
      </c>
      <c r="F860" s="11" t="str">
        <f>IF($A860="","",IF(INDEX(Data!E:E,MATCH($A860,Data!$X:$X,1))="","",INDEX(Data!E:E,MATCH($A860,Data!$X:$X,1))))</f>
        <v/>
      </c>
      <c r="G860" s="36" t="str">
        <f t="shared" si="27"/>
        <v/>
      </c>
    </row>
    <row r="861" spans="1:7" ht="15.5" customHeight="1" x14ac:dyDescent="0.35">
      <c r="A861" s="9" t="str">
        <f t="shared" si="26"/>
        <v/>
      </c>
      <c r="B861" s="10" t="str">
        <f>IF($A861="", "", INDEX(Data!A:A,MATCH($A861,Data!$X:$X,1)))</f>
        <v/>
      </c>
      <c r="C861" s="11" t="str">
        <f>IF($A861="", "", INDEX(Data!B:B,MATCH($A861,Data!$X:$X,1)))</f>
        <v/>
      </c>
      <c r="D861" s="10" t="str">
        <f>IF($A861="", "", INDEX(Data!C:C,MATCH($A861,Data!$X:$X,1)))</f>
        <v/>
      </c>
      <c r="E861" s="11" t="str">
        <f>IF($A861="","",IF(INDEX(Data!D:D,MATCH($A861,Data!$X:$X,1))="","",INDEX(Data!D:D,MATCH($A861,Data!$X:$X,1))))</f>
        <v/>
      </c>
      <c r="F861" s="11" t="str">
        <f>IF($A861="","",IF(INDEX(Data!E:E,MATCH($A861,Data!$X:$X,1))="","",INDEX(Data!E:E,MATCH($A861,Data!$X:$X,1))))</f>
        <v/>
      </c>
      <c r="G861" s="36" t="str">
        <f t="shared" si="27"/>
        <v/>
      </c>
    </row>
    <row r="862" spans="1:7" ht="15.5" customHeight="1" x14ac:dyDescent="0.35">
      <c r="A862" s="9" t="str">
        <f t="shared" si="26"/>
        <v/>
      </c>
      <c r="B862" s="10" t="str">
        <f>IF($A862="", "", INDEX(Data!A:A,MATCH($A862,Data!$X:$X,1)))</f>
        <v/>
      </c>
      <c r="C862" s="11" t="str">
        <f>IF($A862="", "", INDEX(Data!B:B,MATCH($A862,Data!$X:$X,1)))</f>
        <v/>
      </c>
      <c r="D862" s="10" t="str">
        <f>IF($A862="", "", INDEX(Data!C:C,MATCH($A862,Data!$X:$X,1)))</f>
        <v/>
      </c>
      <c r="E862" s="11" t="str">
        <f>IF($A862="","",IF(INDEX(Data!D:D,MATCH($A862,Data!$X:$X,1))="","",INDEX(Data!D:D,MATCH($A862,Data!$X:$X,1))))</f>
        <v/>
      </c>
      <c r="F862" s="11" t="str">
        <f>IF($A862="","",IF(INDEX(Data!E:E,MATCH($A862,Data!$X:$X,1))="","",INDEX(Data!E:E,MATCH($A862,Data!$X:$X,1))))</f>
        <v/>
      </c>
      <c r="G862" s="36" t="str">
        <f t="shared" si="27"/>
        <v/>
      </c>
    </row>
    <row r="863" spans="1:7" ht="15.5" customHeight="1" x14ac:dyDescent="0.35">
      <c r="A863" s="9" t="str">
        <f t="shared" si="26"/>
        <v/>
      </c>
      <c r="B863" s="10" t="str">
        <f>IF($A863="", "", INDEX(Data!A:A,MATCH($A863,Data!$X:$X,1)))</f>
        <v/>
      </c>
      <c r="C863" s="11" t="str">
        <f>IF($A863="", "", INDEX(Data!B:B,MATCH($A863,Data!$X:$X,1)))</f>
        <v/>
      </c>
      <c r="D863" s="10" t="str">
        <f>IF($A863="", "", INDEX(Data!C:C,MATCH($A863,Data!$X:$X,1)))</f>
        <v/>
      </c>
      <c r="E863" s="11" t="str">
        <f>IF($A863="","",IF(INDEX(Data!D:D,MATCH($A863,Data!$X:$X,1))="","",INDEX(Data!D:D,MATCH($A863,Data!$X:$X,1))))</f>
        <v/>
      </c>
      <c r="F863" s="11" t="str">
        <f>IF($A863="","",IF(INDEX(Data!E:E,MATCH($A863,Data!$X:$X,1))="","",INDEX(Data!E:E,MATCH($A863,Data!$X:$X,1))))</f>
        <v/>
      </c>
      <c r="G863" s="36" t="str">
        <f t="shared" si="27"/>
        <v/>
      </c>
    </row>
    <row r="864" spans="1:7" ht="15.5" customHeight="1" x14ac:dyDescent="0.35">
      <c r="A864" s="9" t="str">
        <f t="shared" si="26"/>
        <v/>
      </c>
      <c r="B864" s="10" t="str">
        <f>IF($A864="", "", INDEX(Data!A:A,MATCH($A864,Data!$X:$X,1)))</f>
        <v/>
      </c>
      <c r="C864" s="11" t="str">
        <f>IF($A864="", "", INDEX(Data!B:B,MATCH($A864,Data!$X:$X,1)))</f>
        <v/>
      </c>
      <c r="D864" s="10" t="str">
        <f>IF($A864="", "", INDEX(Data!C:C,MATCH($A864,Data!$X:$X,1)))</f>
        <v/>
      </c>
      <c r="E864" s="11" t="str">
        <f>IF($A864="","",IF(INDEX(Data!D:D,MATCH($A864,Data!$X:$X,1))="","",INDEX(Data!D:D,MATCH($A864,Data!$X:$X,1))))</f>
        <v/>
      </c>
      <c r="F864" s="11" t="str">
        <f>IF($A864="","",IF(INDEX(Data!E:E,MATCH($A864,Data!$X:$X,1))="","",INDEX(Data!E:E,MATCH($A864,Data!$X:$X,1))))</f>
        <v/>
      </c>
      <c r="G864" s="36" t="str">
        <f t="shared" si="27"/>
        <v/>
      </c>
    </row>
    <row r="865" spans="1:7" ht="15.5" customHeight="1" x14ac:dyDescent="0.35">
      <c r="A865" s="9" t="str">
        <f t="shared" si="26"/>
        <v/>
      </c>
      <c r="B865" s="10" t="str">
        <f>IF($A865="", "", INDEX(Data!A:A,MATCH($A865,Data!$X:$X,1)))</f>
        <v/>
      </c>
      <c r="C865" s="11" t="str">
        <f>IF($A865="", "", INDEX(Data!B:B,MATCH($A865,Data!$X:$X,1)))</f>
        <v/>
      </c>
      <c r="D865" s="10" t="str">
        <f>IF($A865="", "", INDEX(Data!C:C,MATCH($A865,Data!$X:$X,1)))</f>
        <v/>
      </c>
      <c r="E865" s="11" t="str">
        <f>IF($A865="","",IF(INDEX(Data!D:D,MATCH($A865,Data!$X:$X,1))="","",INDEX(Data!D:D,MATCH($A865,Data!$X:$X,1))))</f>
        <v/>
      </c>
      <c r="F865" s="11" t="str">
        <f>IF($A865="","",IF(INDEX(Data!E:E,MATCH($A865,Data!$X:$X,1))="","",INDEX(Data!E:E,MATCH($A865,Data!$X:$X,1))))</f>
        <v/>
      </c>
      <c r="G865" s="36" t="str">
        <f t="shared" si="27"/>
        <v/>
      </c>
    </row>
    <row r="866" spans="1:7" ht="15.5" customHeight="1" x14ac:dyDescent="0.35">
      <c r="A866" s="9" t="str">
        <f t="shared" si="26"/>
        <v/>
      </c>
      <c r="B866" s="10" t="str">
        <f>IF($A866="", "", INDEX(Data!A:A,MATCH($A866,Data!$X:$X,1)))</f>
        <v/>
      </c>
      <c r="C866" s="11" t="str">
        <f>IF($A866="", "", INDEX(Data!B:B,MATCH($A866,Data!$X:$X,1)))</f>
        <v/>
      </c>
      <c r="D866" s="10" t="str">
        <f>IF($A866="", "", INDEX(Data!C:C,MATCH($A866,Data!$X:$X,1)))</f>
        <v/>
      </c>
      <c r="E866" s="11" t="str">
        <f>IF($A866="","",IF(INDEX(Data!D:D,MATCH($A866,Data!$X:$X,1))="","",INDEX(Data!D:D,MATCH($A866,Data!$X:$X,1))))</f>
        <v/>
      </c>
      <c r="F866" s="11" t="str">
        <f>IF($A866="","",IF(INDEX(Data!E:E,MATCH($A866,Data!$X:$X,1))="","",INDEX(Data!E:E,MATCH($A866,Data!$X:$X,1))))</f>
        <v/>
      </c>
      <c r="G866" s="36" t="str">
        <f t="shared" si="27"/>
        <v/>
      </c>
    </row>
    <row r="867" spans="1:7" ht="15.5" customHeight="1" x14ac:dyDescent="0.35">
      <c r="A867" s="9" t="str">
        <f t="shared" si="26"/>
        <v/>
      </c>
      <c r="B867" s="10" t="str">
        <f>IF($A867="", "", INDEX(Data!A:A,MATCH($A867,Data!$X:$X,1)))</f>
        <v/>
      </c>
      <c r="C867" s="11" t="str">
        <f>IF($A867="", "", INDEX(Data!B:B,MATCH($A867,Data!$X:$X,1)))</f>
        <v/>
      </c>
      <c r="D867" s="10" t="str">
        <f>IF($A867="", "", INDEX(Data!C:C,MATCH($A867,Data!$X:$X,1)))</f>
        <v/>
      </c>
      <c r="E867" s="11" t="str">
        <f>IF($A867="","",IF(INDEX(Data!D:D,MATCH($A867,Data!$X:$X,1))="","",INDEX(Data!D:D,MATCH($A867,Data!$X:$X,1))))</f>
        <v/>
      </c>
      <c r="F867" s="11" t="str">
        <f>IF($A867="","",IF(INDEX(Data!E:E,MATCH($A867,Data!$X:$X,1))="","",INDEX(Data!E:E,MATCH($A867,Data!$X:$X,1))))</f>
        <v/>
      </c>
      <c r="G867" s="36" t="str">
        <f t="shared" si="27"/>
        <v/>
      </c>
    </row>
    <row r="868" spans="1:7" ht="15.5" customHeight="1" x14ac:dyDescent="0.35">
      <c r="A868" s="9" t="str">
        <f t="shared" si="26"/>
        <v/>
      </c>
      <c r="B868" s="10" t="str">
        <f>IF($A868="", "", INDEX(Data!A:A,MATCH($A868,Data!$X:$X,1)))</f>
        <v/>
      </c>
      <c r="C868" s="11" t="str">
        <f>IF($A868="", "", INDEX(Data!B:B,MATCH($A868,Data!$X:$X,1)))</f>
        <v/>
      </c>
      <c r="D868" s="10" t="str">
        <f>IF($A868="", "", INDEX(Data!C:C,MATCH($A868,Data!$X:$X,1)))</f>
        <v/>
      </c>
      <c r="E868" s="11" t="str">
        <f>IF($A868="","",IF(INDEX(Data!D:D,MATCH($A868,Data!$X:$X,1))="","",INDEX(Data!D:D,MATCH($A868,Data!$X:$X,1))))</f>
        <v/>
      </c>
      <c r="F868" s="11" t="str">
        <f>IF($A868="","",IF(INDEX(Data!E:E,MATCH($A868,Data!$X:$X,1))="","",INDEX(Data!E:E,MATCH($A868,Data!$X:$X,1))))</f>
        <v/>
      </c>
      <c r="G868" s="36" t="str">
        <f t="shared" si="27"/>
        <v/>
      </c>
    </row>
    <row r="869" spans="1:7" ht="15.5" customHeight="1" x14ac:dyDescent="0.35">
      <c r="A869" s="9" t="str">
        <f t="shared" si="26"/>
        <v/>
      </c>
      <c r="B869" s="10" t="str">
        <f>IF($A869="", "", INDEX(Data!A:A,MATCH($A869,Data!$X:$X,1)))</f>
        <v/>
      </c>
      <c r="C869" s="11" t="str">
        <f>IF($A869="", "", INDEX(Data!B:B,MATCH($A869,Data!$X:$X,1)))</f>
        <v/>
      </c>
      <c r="D869" s="10" t="str">
        <f>IF($A869="", "", INDEX(Data!C:C,MATCH($A869,Data!$X:$X,1)))</f>
        <v/>
      </c>
      <c r="E869" s="11" t="str">
        <f>IF($A869="","",IF(INDEX(Data!D:D,MATCH($A869,Data!$X:$X,1))="","",INDEX(Data!D:D,MATCH($A869,Data!$X:$X,1))))</f>
        <v/>
      </c>
      <c r="F869" s="11" t="str">
        <f>IF($A869="","",IF(INDEX(Data!E:E,MATCH($A869,Data!$X:$X,1))="","",INDEX(Data!E:E,MATCH($A869,Data!$X:$X,1))))</f>
        <v/>
      </c>
      <c r="G869" s="36" t="str">
        <f t="shared" si="27"/>
        <v/>
      </c>
    </row>
    <row r="870" spans="1:7" ht="15.5" customHeight="1" x14ac:dyDescent="0.35">
      <c r="A870" s="9" t="str">
        <f t="shared" si="26"/>
        <v/>
      </c>
      <c r="B870" s="10" t="str">
        <f>IF($A870="", "", INDEX(Data!A:A,MATCH($A870,Data!$X:$X,1)))</f>
        <v/>
      </c>
      <c r="C870" s="11" t="str">
        <f>IF($A870="", "", INDEX(Data!B:B,MATCH($A870,Data!$X:$X,1)))</f>
        <v/>
      </c>
      <c r="D870" s="10" t="str">
        <f>IF($A870="", "", INDEX(Data!C:C,MATCH($A870,Data!$X:$X,1)))</f>
        <v/>
      </c>
      <c r="E870" s="11" t="str">
        <f>IF($A870="","",IF(INDEX(Data!D:D,MATCH($A870,Data!$X:$X,1))="","",INDEX(Data!D:D,MATCH($A870,Data!$X:$X,1))))</f>
        <v/>
      </c>
      <c r="F870" s="11" t="str">
        <f>IF($A870="","",IF(INDEX(Data!E:E,MATCH($A870,Data!$X:$X,1))="","",INDEX(Data!E:E,MATCH($A870,Data!$X:$X,1))))</f>
        <v/>
      </c>
      <c r="G870" s="36" t="str">
        <f t="shared" si="27"/>
        <v/>
      </c>
    </row>
    <row r="871" spans="1:7" ht="15.5" customHeight="1" x14ac:dyDescent="0.35">
      <c r="A871" s="9" t="str">
        <f t="shared" si="26"/>
        <v/>
      </c>
      <c r="B871" s="10" t="str">
        <f>IF($A871="", "", INDEX(Data!A:A,MATCH($A871,Data!$X:$X,1)))</f>
        <v/>
      </c>
      <c r="C871" s="11" t="str">
        <f>IF($A871="", "", INDEX(Data!B:B,MATCH($A871,Data!$X:$X,1)))</f>
        <v/>
      </c>
      <c r="D871" s="10" t="str">
        <f>IF($A871="", "", INDEX(Data!C:C,MATCH($A871,Data!$X:$X,1)))</f>
        <v/>
      </c>
      <c r="E871" s="11" t="str">
        <f>IF($A871="","",IF(INDEX(Data!D:D,MATCH($A871,Data!$X:$X,1))="","",INDEX(Data!D:D,MATCH($A871,Data!$X:$X,1))))</f>
        <v/>
      </c>
      <c r="F871" s="11" t="str">
        <f>IF($A871="","",IF(INDEX(Data!E:E,MATCH($A871,Data!$X:$X,1))="","",INDEX(Data!E:E,MATCH($A871,Data!$X:$X,1))))</f>
        <v/>
      </c>
      <c r="G871" s="36" t="str">
        <f t="shared" si="27"/>
        <v/>
      </c>
    </row>
    <row r="872" spans="1:7" ht="15.5" customHeight="1" x14ac:dyDescent="0.35">
      <c r="A872" s="9" t="str">
        <f t="shared" si="26"/>
        <v/>
      </c>
      <c r="B872" s="10" t="str">
        <f>IF($A872="", "", INDEX(Data!A:A,MATCH($A872,Data!$X:$X,1)))</f>
        <v/>
      </c>
      <c r="C872" s="11" t="str">
        <f>IF($A872="", "", INDEX(Data!B:B,MATCH($A872,Data!$X:$X,1)))</f>
        <v/>
      </c>
      <c r="D872" s="10" t="str">
        <f>IF($A872="", "", INDEX(Data!C:C,MATCH($A872,Data!$X:$X,1)))</f>
        <v/>
      </c>
      <c r="E872" s="11" t="str">
        <f>IF($A872="","",IF(INDEX(Data!D:D,MATCH($A872,Data!$X:$X,1))="","",INDEX(Data!D:D,MATCH($A872,Data!$X:$X,1))))</f>
        <v/>
      </c>
      <c r="F872" s="11" t="str">
        <f>IF($A872="","",IF(INDEX(Data!E:E,MATCH($A872,Data!$X:$X,1))="","",INDEX(Data!E:E,MATCH($A872,Data!$X:$X,1))))</f>
        <v/>
      </c>
      <c r="G872" s="36" t="str">
        <f t="shared" si="27"/>
        <v/>
      </c>
    </row>
    <row r="873" spans="1:7" ht="15.5" customHeight="1" x14ac:dyDescent="0.35">
      <c r="A873" s="9" t="str">
        <f t="shared" si="26"/>
        <v/>
      </c>
      <c r="B873" s="10" t="str">
        <f>IF($A873="", "", INDEX(Data!A:A,MATCH($A873,Data!$X:$X,1)))</f>
        <v/>
      </c>
      <c r="C873" s="11" t="str">
        <f>IF($A873="", "", INDEX(Data!B:B,MATCH($A873,Data!$X:$X,1)))</f>
        <v/>
      </c>
      <c r="D873" s="10" t="str">
        <f>IF($A873="", "", INDEX(Data!C:C,MATCH($A873,Data!$X:$X,1)))</f>
        <v/>
      </c>
      <c r="E873" s="11" t="str">
        <f>IF($A873="","",IF(INDEX(Data!D:D,MATCH($A873,Data!$X:$X,1))="","",INDEX(Data!D:D,MATCH($A873,Data!$X:$X,1))))</f>
        <v/>
      </c>
      <c r="F873" s="11" t="str">
        <f>IF($A873="","",IF(INDEX(Data!E:E,MATCH($A873,Data!$X:$X,1))="","",INDEX(Data!E:E,MATCH($A873,Data!$X:$X,1))))</f>
        <v/>
      </c>
      <c r="G873" s="36" t="str">
        <f t="shared" si="27"/>
        <v/>
      </c>
    </row>
    <row r="874" spans="1:7" ht="15.5" customHeight="1" x14ac:dyDescent="0.35">
      <c r="A874" s="9" t="str">
        <f t="shared" si="26"/>
        <v/>
      </c>
      <c r="B874" s="10" t="str">
        <f>IF($A874="", "", INDEX(Data!A:A,MATCH($A874,Data!$X:$X,1)))</f>
        <v/>
      </c>
      <c r="C874" s="11" t="str">
        <f>IF($A874="", "", INDEX(Data!B:B,MATCH($A874,Data!$X:$X,1)))</f>
        <v/>
      </c>
      <c r="D874" s="10" t="str">
        <f>IF($A874="", "", INDEX(Data!C:C,MATCH($A874,Data!$X:$X,1)))</f>
        <v/>
      </c>
      <c r="E874" s="11" t="str">
        <f>IF($A874="","",IF(INDEX(Data!D:D,MATCH($A874,Data!$X:$X,1))="","",INDEX(Data!D:D,MATCH($A874,Data!$X:$X,1))))</f>
        <v/>
      </c>
      <c r="F874" s="11" t="str">
        <f>IF($A874="","",IF(INDEX(Data!E:E,MATCH($A874,Data!$X:$X,1))="","",INDEX(Data!E:E,MATCH($A874,Data!$X:$X,1))))</f>
        <v/>
      </c>
      <c r="G874" s="36" t="str">
        <f t="shared" si="27"/>
        <v/>
      </c>
    </row>
    <row r="875" spans="1:7" ht="15.5" customHeight="1" x14ac:dyDescent="0.35">
      <c r="A875" s="9" t="str">
        <f t="shared" si="26"/>
        <v/>
      </c>
      <c r="B875" s="10" t="str">
        <f>IF($A875="", "", INDEX(Data!A:A,MATCH($A875,Data!$X:$X,1)))</f>
        <v/>
      </c>
      <c r="C875" s="11" t="str">
        <f>IF($A875="", "", INDEX(Data!B:B,MATCH($A875,Data!$X:$X,1)))</f>
        <v/>
      </c>
      <c r="D875" s="10" t="str">
        <f>IF($A875="", "", INDEX(Data!C:C,MATCH($A875,Data!$X:$X,1)))</f>
        <v/>
      </c>
      <c r="E875" s="11" t="str">
        <f>IF($A875="","",IF(INDEX(Data!D:D,MATCH($A875,Data!$X:$X,1))="","",INDEX(Data!D:D,MATCH($A875,Data!$X:$X,1))))</f>
        <v/>
      </c>
      <c r="F875" s="11" t="str">
        <f>IF($A875="","",IF(INDEX(Data!E:E,MATCH($A875,Data!$X:$X,1))="","",INDEX(Data!E:E,MATCH($A875,Data!$X:$X,1))))</f>
        <v/>
      </c>
      <c r="G875" s="36" t="str">
        <f t="shared" si="27"/>
        <v/>
      </c>
    </row>
    <row r="876" spans="1:7" ht="15.5" customHeight="1" x14ac:dyDescent="0.35">
      <c r="A876" s="9" t="str">
        <f t="shared" si="26"/>
        <v/>
      </c>
      <c r="B876" s="10" t="str">
        <f>IF($A876="", "", INDEX(Data!A:A,MATCH($A876,Data!$X:$X,1)))</f>
        <v/>
      </c>
      <c r="C876" s="11" t="str">
        <f>IF($A876="", "", INDEX(Data!B:B,MATCH($A876,Data!$X:$X,1)))</f>
        <v/>
      </c>
      <c r="D876" s="10" t="str">
        <f>IF($A876="", "", INDEX(Data!C:C,MATCH($A876,Data!$X:$X,1)))</f>
        <v/>
      </c>
      <c r="E876" s="11" t="str">
        <f>IF($A876="","",IF(INDEX(Data!D:D,MATCH($A876,Data!$X:$X,1))="","",INDEX(Data!D:D,MATCH($A876,Data!$X:$X,1))))</f>
        <v/>
      </c>
      <c r="F876" s="11" t="str">
        <f>IF($A876="","",IF(INDEX(Data!E:E,MATCH($A876,Data!$X:$X,1))="","",INDEX(Data!E:E,MATCH($A876,Data!$X:$X,1))))</f>
        <v/>
      </c>
      <c r="G876" s="36" t="str">
        <f t="shared" si="27"/>
        <v/>
      </c>
    </row>
    <row r="877" spans="1:7" ht="15.5" customHeight="1" x14ac:dyDescent="0.35">
      <c r="A877" s="9" t="str">
        <f t="shared" si="26"/>
        <v/>
      </c>
      <c r="B877" s="10" t="str">
        <f>IF($A877="", "", INDEX(Data!A:A,MATCH($A877,Data!$X:$X,1)))</f>
        <v/>
      </c>
      <c r="C877" s="11" t="str">
        <f>IF($A877="", "", INDEX(Data!B:B,MATCH($A877,Data!$X:$X,1)))</f>
        <v/>
      </c>
      <c r="D877" s="10" t="str">
        <f>IF($A877="", "", INDEX(Data!C:C,MATCH($A877,Data!$X:$X,1)))</f>
        <v/>
      </c>
      <c r="E877" s="11" t="str">
        <f>IF($A877="","",IF(INDEX(Data!D:D,MATCH($A877,Data!$X:$X,1))="","",INDEX(Data!D:D,MATCH($A877,Data!$X:$X,1))))</f>
        <v/>
      </c>
      <c r="F877" s="11" t="str">
        <f>IF($A877="","",IF(INDEX(Data!E:E,MATCH($A877,Data!$X:$X,1))="","",INDEX(Data!E:E,MATCH($A877,Data!$X:$X,1))))</f>
        <v/>
      </c>
      <c r="G877" s="36" t="str">
        <f t="shared" si="27"/>
        <v/>
      </c>
    </row>
    <row r="878" spans="1:7" ht="15.5" customHeight="1" x14ac:dyDescent="0.35">
      <c r="A878" s="9" t="str">
        <f t="shared" si="26"/>
        <v/>
      </c>
      <c r="B878" s="10" t="str">
        <f>IF($A878="", "", INDEX(Data!A:A,MATCH($A878,Data!$X:$X,1)))</f>
        <v/>
      </c>
      <c r="C878" s="11" t="str">
        <f>IF($A878="", "", INDEX(Data!B:B,MATCH($A878,Data!$X:$X,1)))</f>
        <v/>
      </c>
      <c r="D878" s="10" t="str">
        <f>IF($A878="", "", INDEX(Data!C:C,MATCH($A878,Data!$X:$X,1)))</f>
        <v/>
      </c>
      <c r="E878" s="11" t="str">
        <f>IF($A878="","",IF(INDEX(Data!D:D,MATCH($A878,Data!$X:$X,1))="","",INDEX(Data!D:D,MATCH($A878,Data!$X:$X,1))))</f>
        <v/>
      </c>
      <c r="F878" s="11" t="str">
        <f>IF($A878="","",IF(INDEX(Data!E:E,MATCH($A878,Data!$X:$X,1))="","",INDEX(Data!E:E,MATCH($A878,Data!$X:$X,1))))</f>
        <v/>
      </c>
      <c r="G878" s="36" t="str">
        <f t="shared" si="27"/>
        <v/>
      </c>
    </row>
    <row r="879" spans="1:7" ht="15.5" customHeight="1" x14ac:dyDescent="0.35">
      <c r="A879" s="9" t="str">
        <f t="shared" si="26"/>
        <v/>
      </c>
      <c r="B879" s="10" t="str">
        <f>IF($A879="", "", INDEX(Data!A:A,MATCH($A879,Data!$X:$X,1)))</f>
        <v/>
      </c>
      <c r="C879" s="11" t="str">
        <f>IF($A879="", "", INDEX(Data!B:B,MATCH($A879,Data!$X:$X,1)))</f>
        <v/>
      </c>
      <c r="D879" s="10" t="str">
        <f>IF($A879="", "", INDEX(Data!C:C,MATCH($A879,Data!$X:$X,1)))</f>
        <v/>
      </c>
      <c r="E879" s="11" t="str">
        <f>IF($A879="","",IF(INDEX(Data!D:D,MATCH($A879,Data!$X:$X,1))="","",INDEX(Data!D:D,MATCH($A879,Data!$X:$X,1))))</f>
        <v/>
      </c>
      <c r="F879" s="11" t="str">
        <f>IF($A879="","",IF(INDEX(Data!E:E,MATCH($A879,Data!$X:$X,1))="","",INDEX(Data!E:E,MATCH($A879,Data!$X:$X,1))))</f>
        <v/>
      </c>
      <c r="G879" s="36" t="str">
        <f t="shared" si="27"/>
        <v/>
      </c>
    </row>
    <row r="880" spans="1:7" ht="15.5" customHeight="1" x14ac:dyDescent="0.35">
      <c r="A880" s="9" t="str">
        <f t="shared" si="26"/>
        <v/>
      </c>
      <c r="B880" s="10" t="str">
        <f>IF($A880="", "", INDEX(Data!A:A,MATCH($A880,Data!$X:$X,1)))</f>
        <v/>
      </c>
      <c r="C880" s="11" t="str">
        <f>IF($A880="", "", INDEX(Data!B:B,MATCH($A880,Data!$X:$X,1)))</f>
        <v/>
      </c>
      <c r="D880" s="10" t="str">
        <f>IF($A880="", "", INDEX(Data!C:C,MATCH($A880,Data!$X:$X,1)))</f>
        <v/>
      </c>
      <c r="E880" s="11" t="str">
        <f>IF($A880="","",IF(INDEX(Data!D:D,MATCH($A880,Data!$X:$X,1))="","",INDEX(Data!D:D,MATCH($A880,Data!$X:$X,1))))</f>
        <v/>
      </c>
      <c r="F880" s="11" t="str">
        <f>IF($A880="","",IF(INDEX(Data!E:E,MATCH($A880,Data!$X:$X,1))="","",INDEX(Data!E:E,MATCH($A880,Data!$X:$X,1))))</f>
        <v/>
      </c>
      <c r="G880" s="36" t="str">
        <f t="shared" si="27"/>
        <v/>
      </c>
    </row>
    <row r="881" spans="1:7" ht="15.5" customHeight="1" x14ac:dyDescent="0.35">
      <c r="A881" s="9" t="str">
        <f t="shared" si="26"/>
        <v/>
      </c>
      <c r="B881" s="10" t="str">
        <f>IF($A881="", "", INDEX(Data!A:A,MATCH($A881,Data!$X:$X,1)))</f>
        <v/>
      </c>
      <c r="C881" s="11" t="str">
        <f>IF($A881="", "", INDEX(Data!B:B,MATCH($A881,Data!$X:$X,1)))</f>
        <v/>
      </c>
      <c r="D881" s="10" t="str">
        <f>IF($A881="", "", INDEX(Data!C:C,MATCH($A881,Data!$X:$X,1)))</f>
        <v/>
      </c>
      <c r="E881" s="11" t="str">
        <f>IF($A881="","",IF(INDEX(Data!D:D,MATCH($A881,Data!$X:$X,1))="","",INDEX(Data!D:D,MATCH($A881,Data!$X:$X,1))))</f>
        <v/>
      </c>
      <c r="F881" s="11" t="str">
        <f>IF($A881="","",IF(INDEX(Data!E:E,MATCH($A881,Data!$X:$X,1))="","",INDEX(Data!E:E,MATCH($A881,Data!$X:$X,1))))</f>
        <v/>
      </c>
      <c r="G881" s="36" t="str">
        <f t="shared" si="27"/>
        <v/>
      </c>
    </row>
    <row r="882" spans="1:7" ht="15.5" customHeight="1" x14ac:dyDescent="0.35">
      <c r="A882" s="9" t="str">
        <f t="shared" si="26"/>
        <v/>
      </c>
      <c r="B882" s="10" t="str">
        <f>IF($A882="", "", INDEX(Data!A:A,MATCH($A882,Data!$X:$X,1)))</f>
        <v/>
      </c>
      <c r="C882" s="11" t="str">
        <f>IF($A882="", "", INDEX(Data!B:B,MATCH($A882,Data!$X:$X,1)))</f>
        <v/>
      </c>
      <c r="D882" s="10" t="str">
        <f>IF($A882="", "", INDEX(Data!C:C,MATCH($A882,Data!$X:$X,1)))</f>
        <v/>
      </c>
      <c r="E882" s="11" t="str">
        <f>IF($A882="","",IF(INDEX(Data!D:D,MATCH($A882,Data!$X:$X,1))="","",INDEX(Data!D:D,MATCH($A882,Data!$X:$X,1))))</f>
        <v/>
      </c>
      <c r="F882" s="11" t="str">
        <f>IF($A882="","",IF(INDEX(Data!E:E,MATCH($A882,Data!$X:$X,1))="","",INDEX(Data!E:E,MATCH($A882,Data!$X:$X,1))))</f>
        <v/>
      </c>
      <c r="G882" s="36" t="str">
        <f t="shared" si="27"/>
        <v/>
      </c>
    </row>
    <row r="883" spans="1:7" ht="15.5" customHeight="1" x14ac:dyDescent="0.35">
      <c r="A883" s="9" t="str">
        <f t="shared" si="26"/>
        <v/>
      </c>
      <c r="B883" s="10" t="str">
        <f>IF($A883="", "", INDEX(Data!A:A,MATCH($A883,Data!$X:$X,1)))</f>
        <v/>
      </c>
      <c r="C883" s="11" t="str">
        <f>IF($A883="", "", INDEX(Data!B:B,MATCH($A883,Data!$X:$X,1)))</f>
        <v/>
      </c>
      <c r="D883" s="10" t="str">
        <f>IF($A883="", "", INDEX(Data!C:C,MATCH($A883,Data!$X:$X,1)))</f>
        <v/>
      </c>
      <c r="E883" s="11" t="str">
        <f>IF($A883="","",IF(INDEX(Data!D:D,MATCH($A883,Data!$X:$X,1))="","",INDEX(Data!D:D,MATCH($A883,Data!$X:$X,1))))</f>
        <v/>
      </c>
      <c r="F883" s="11" t="str">
        <f>IF($A883="","",IF(INDEX(Data!E:E,MATCH($A883,Data!$X:$X,1))="","",INDEX(Data!E:E,MATCH($A883,Data!$X:$X,1))))</f>
        <v/>
      </c>
      <c r="G883" s="36" t="str">
        <f t="shared" si="27"/>
        <v/>
      </c>
    </row>
    <row r="884" spans="1:7" ht="15.5" customHeight="1" x14ac:dyDescent="0.35">
      <c r="A884" s="9" t="str">
        <f t="shared" si="26"/>
        <v/>
      </c>
      <c r="B884" s="10" t="str">
        <f>IF($A884="", "", INDEX(Data!A:A,MATCH($A884,Data!$X:$X,1)))</f>
        <v/>
      </c>
      <c r="C884" s="11" t="str">
        <f>IF($A884="", "", INDEX(Data!B:B,MATCH($A884,Data!$X:$X,1)))</f>
        <v/>
      </c>
      <c r="D884" s="10" t="str">
        <f>IF($A884="", "", INDEX(Data!C:C,MATCH($A884,Data!$X:$X,1)))</f>
        <v/>
      </c>
      <c r="E884" s="11" t="str">
        <f>IF($A884="","",IF(INDEX(Data!D:D,MATCH($A884,Data!$X:$X,1))="","",INDEX(Data!D:D,MATCH($A884,Data!$X:$X,1))))</f>
        <v/>
      </c>
      <c r="F884" s="11" t="str">
        <f>IF($A884="","",IF(INDEX(Data!E:E,MATCH($A884,Data!$X:$X,1))="","",INDEX(Data!E:E,MATCH($A884,Data!$X:$X,1))))</f>
        <v/>
      </c>
      <c r="G884" s="36" t="str">
        <f t="shared" si="27"/>
        <v/>
      </c>
    </row>
    <row r="885" spans="1:7" ht="15.5" customHeight="1" x14ac:dyDescent="0.35">
      <c r="A885" s="9" t="str">
        <f t="shared" si="26"/>
        <v/>
      </c>
      <c r="B885" s="10" t="str">
        <f>IF($A885="", "", INDEX(Data!A:A,MATCH($A885,Data!$X:$X,1)))</f>
        <v/>
      </c>
      <c r="C885" s="11" t="str">
        <f>IF($A885="", "", INDEX(Data!B:B,MATCH($A885,Data!$X:$X,1)))</f>
        <v/>
      </c>
      <c r="D885" s="10" t="str">
        <f>IF($A885="", "", INDEX(Data!C:C,MATCH($A885,Data!$X:$X,1)))</f>
        <v/>
      </c>
      <c r="E885" s="11" t="str">
        <f>IF($A885="","",IF(INDEX(Data!D:D,MATCH($A885,Data!$X:$X,1))="","",INDEX(Data!D:D,MATCH($A885,Data!$X:$X,1))))</f>
        <v/>
      </c>
      <c r="F885" s="11" t="str">
        <f>IF($A885="","",IF(INDEX(Data!E:E,MATCH($A885,Data!$X:$X,1))="","",INDEX(Data!E:E,MATCH($A885,Data!$X:$X,1))))</f>
        <v/>
      </c>
      <c r="G885" s="36" t="str">
        <f t="shared" si="27"/>
        <v/>
      </c>
    </row>
    <row r="886" spans="1:7" ht="15.5" customHeight="1" x14ac:dyDescent="0.35">
      <c r="A886" s="9" t="str">
        <f t="shared" si="26"/>
        <v/>
      </c>
      <c r="B886" s="10" t="str">
        <f>IF($A886="", "", INDEX(Data!A:A,MATCH($A886,Data!$X:$X,1)))</f>
        <v/>
      </c>
      <c r="C886" s="11" t="str">
        <f>IF($A886="", "", INDEX(Data!B:B,MATCH($A886,Data!$X:$X,1)))</f>
        <v/>
      </c>
      <c r="D886" s="10" t="str">
        <f>IF($A886="", "", INDEX(Data!C:C,MATCH($A886,Data!$X:$X,1)))</f>
        <v/>
      </c>
      <c r="E886" s="11" t="str">
        <f>IF($A886="","",IF(INDEX(Data!D:D,MATCH($A886,Data!$X:$X,1))="","",INDEX(Data!D:D,MATCH($A886,Data!$X:$X,1))))</f>
        <v/>
      </c>
      <c r="F886" s="11" t="str">
        <f>IF($A886="","",IF(INDEX(Data!E:E,MATCH($A886,Data!$X:$X,1))="","",INDEX(Data!E:E,MATCH($A886,Data!$X:$X,1))))</f>
        <v/>
      </c>
      <c r="G886" s="36" t="str">
        <f t="shared" si="27"/>
        <v/>
      </c>
    </row>
    <row r="887" spans="1:7" ht="15.5" customHeight="1" x14ac:dyDescent="0.35">
      <c r="A887" s="9" t="str">
        <f t="shared" si="26"/>
        <v/>
      </c>
      <c r="B887" s="10" t="str">
        <f>IF($A887="", "", INDEX(Data!A:A,MATCH($A887,Data!$X:$X,1)))</f>
        <v/>
      </c>
      <c r="C887" s="11" t="str">
        <f>IF($A887="", "", INDEX(Data!B:B,MATCH($A887,Data!$X:$X,1)))</f>
        <v/>
      </c>
      <c r="D887" s="10" t="str">
        <f>IF($A887="", "", INDEX(Data!C:C,MATCH($A887,Data!$X:$X,1)))</f>
        <v/>
      </c>
      <c r="E887" s="11" t="str">
        <f>IF($A887="","",IF(INDEX(Data!D:D,MATCH($A887,Data!$X:$X,1))="","",INDEX(Data!D:D,MATCH($A887,Data!$X:$X,1))))</f>
        <v/>
      </c>
      <c r="F887" s="11" t="str">
        <f>IF($A887="","",IF(INDEX(Data!E:E,MATCH($A887,Data!$X:$X,1))="","",INDEX(Data!E:E,MATCH($A887,Data!$X:$X,1))))</f>
        <v/>
      </c>
      <c r="G887" s="36" t="str">
        <f t="shared" si="27"/>
        <v/>
      </c>
    </row>
    <row r="888" spans="1:7" ht="15.5" customHeight="1" x14ac:dyDescent="0.35">
      <c r="A888" s="9" t="str">
        <f t="shared" si="26"/>
        <v/>
      </c>
      <c r="B888" s="10" t="str">
        <f>IF($A888="", "", INDEX(Data!A:A,MATCH($A888,Data!$X:$X,1)))</f>
        <v/>
      </c>
      <c r="C888" s="11" t="str">
        <f>IF($A888="", "", INDEX(Data!B:B,MATCH($A888,Data!$X:$X,1)))</f>
        <v/>
      </c>
      <c r="D888" s="10" t="str">
        <f>IF($A888="", "", INDEX(Data!C:C,MATCH($A888,Data!$X:$X,1)))</f>
        <v/>
      </c>
      <c r="E888" s="11" t="str">
        <f>IF($A888="","",IF(INDEX(Data!D:D,MATCH($A888,Data!$X:$X,1))="","",INDEX(Data!D:D,MATCH($A888,Data!$X:$X,1))))</f>
        <v/>
      </c>
      <c r="F888" s="11" t="str">
        <f>IF($A888="","",IF(INDEX(Data!E:E,MATCH($A888,Data!$X:$X,1))="","",INDEX(Data!E:E,MATCH($A888,Data!$X:$X,1))))</f>
        <v/>
      </c>
      <c r="G888" s="36" t="str">
        <f t="shared" si="27"/>
        <v/>
      </c>
    </row>
    <row r="889" spans="1:7" ht="15.5" customHeight="1" x14ac:dyDescent="0.35">
      <c r="A889" s="9" t="str">
        <f t="shared" si="26"/>
        <v/>
      </c>
      <c r="B889" s="10" t="str">
        <f>IF($A889="", "", INDEX(Data!A:A,MATCH($A889,Data!$X:$X,1)))</f>
        <v/>
      </c>
      <c r="C889" s="11" t="str">
        <f>IF($A889="", "", INDEX(Data!B:B,MATCH($A889,Data!$X:$X,1)))</f>
        <v/>
      </c>
      <c r="D889" s="10" t="str">
        <f>IF($A889="", "", INDEX(Data!C:C,MATCH($A889,Data!$X:$X,1)))</f>
        <v/>
      </c>
      <c r="E889" s="11" t="str">
        <f>IF($A889="","",IF(INDEX(Data!D:D,MATCH($A889,Data!$X:$X,1))="","",INDEX(Data!D:D,MATCH($A889,Data!$X:$X,1))))</f>
        <v/>
      </c>
      <c r="F889" s="11" t="str">
        <f>IF($A889="","",IF(INDEX(Data!E:E,MATCH($A889,Data!$X:$X,1))="","",INDEX(Data!E:E,MATCH($A889,Data!$X:$X,1))))</f>
        <v/>
      </c>
      <c r="G889" s="36" t="str">
        <f t="shared" si="27"/>
        <v/>
      </c>
    </row>
    <row r="890" spans="1:7" ht="15.5" customHeight="1" x14ac:dyDescent="0.35">
      <c r="A890" s="9" t="str">
        <f t="shared" si="26"/>
        <v/>
      </c>
      <c r="B890" s="10" t="str">
        <f>IF($A890="", "", INDEX(Data!A:A,MATCH($A890,Data!$X:$X,1)))</f>
        <v/>
      </c>
      <c r="C890" s="11" t="str">
        <f>IF($A890="", "", INDEX(Data!B:B,MATCH($A890,Data!$X:$X,1)))</f>
        <v/>
      </c>
      <c r="D890" s="10" t="str">
        <f>IF($A890="", "", INDEX(Data!C:C,MATCH($A890,Data!$X:$X,1)))</f>
        <v/>
      </c>
      <c r="E890" s="11" t="str">
        <f>IF($A890="","",IF(INDEX(Data!D:D,MATCH($A890,Data!$X:$X,1))="","",INDEX(Data!D:D,MATCH($A890,Data!$X:$X,1))))</f>
        <v/>
      </c>
      <c r="F890" s="11" t="str">
        <f>IF($A890="","",IF(INDEX(Data!E:E,MATCH($A890,Data!$X:$X,1))="","",INDEX(Data!E:E,MATCH($A890,Data!$X:$X,1))))</f>
        <v/>
      </c>
      <c r="G890" s="36" t="str">
        <f t="shared" si="27"/>
        <v/>
      </c>
    </row>
    <row r="891" spans="1:7" ht="15.5" customHeight="1" x14ac:dyDescent="0.35">
      <c r="A891" s="9" t="str">
        <f t="shared" si="26"/>
        <v/>
      </c>
      <c r="B891" s="10" t="str">
        <f>IF($A891="", "", INDEX(Data!A:A,MATCH($A891,Data!$X:$X,1)))</f>
        <v/>
      </c>
      <c r="C891" s="11" t="str">
        <f>IF($A891="", "", INDEX(Data!B:B,MATCH($A891,Data!$X:$X,1)))</f>
        <v/>
      </c>
      <c r="D891" s="10" t="str">
        <f>IF($A891="", "", INDEX(Data!C:C,MATCH($A891,Data!$X:$X,1)))</f>
        <v/>
      </c>
      <c r="E891" s="11" t="str">
        <f>IF($A891="","",IF(INDEX(Data!D:D,MATCH($A891,Data!$X:$X,1))="","",INDEX(Data!D:D,MATCH($A891,Data!$X:$X,1))))</f>
        <v/>
      </c>
      <c r="F891" s="11" t="str">
        <f>IF($A891="","",IF(INDEX(Data!E:E,MATCH($A891,Data!$X:$X,1))="","",INDEX(Data!E:E,MATCH($A891,Data!$X:$X,1))))</f>
        <v/>
      </c>
      <c r="G891" s="36" t="str">
        <f t="shared" si="27"/>
        <v/>
      </c>
    </row>
    <row r="892" spans="1:7" ht="15.5" customHeight="1" x14ac:dyDescent="0.35">
      <c r="A892" s="9" t="str">
        <f t="shared" si="26"/>
        <v/>
      </c>
      <c r="B892" s="10" t="str">
        <f>IF($A892="", "", INDEX(Data!A:A,MATCH($A892,Data!$X:$X,1)))</f>
        <v/>
      </c>
      <c r="C892" s="11" t="str">
        <f>IF($A892="", "", INDEX(Data!B:B,MATCH($A892,Data!$X:$X,1)))</f>
        <v/>
      </c>
      <c r="D892" s="10" t="str">
        <f>IF($A892="", "", INDEX(Data!C:C,MATCH($A892,Data!$X:$X,1)))</f>
        <v/>
      </c>
      <c r="E892" s="11" t="str">
        <f>IF($A892="","",IF(INDEX(Data!D:D,MATCH($A892,Data!$X:$X,1))="","",INDEX(Data!D:D,MATCH($A892,Data!$X:$X,1))))</f>
        <v/>
      </c>
      <c r="F892" s="11" t="str">
        <f>IF($A892="","",IF(INDEX(Data!E:E,MATCH($A892,Data!$X:$X,1))="","",INDEX(Data!E:E,MATCH($A892,Data!$X:$X,1))))</f>
        <v/>
      </c>
      <c r="G892" s="36" t="str">
        <f t="shared" si="27"/>
        <v/>
      </c>
    </row>
    <row r="893" spans="1:7" ht="15.5" customHeight="1" x14ac:dyDescent="0.35">
      <c r="A893" s="9" t="str">
        <f t="shared" si="26"/>
        <v/>
      </c>
      <c r="B893" s="10" t="str">
        <f>IF($A893="", "", INDEX(Data!A:A,MATCH($A893,Data!$X:$X,1)))</f>
        <v/>
      </c>
      <c r="C893" s="11" t="str">
        <f>IF($A893="", "", INDEX(Data!B:B,MATCH($A893,Data!$X:$X,1)))</f>
        <v/>
      </c>
      <c r="D893" s="10" t="str">
        <f>IF($A893="", "", INDEX(Data!C:C,MATCH($A893,Data!$X:$X,1)))</f>
        <v/>
      </c>
      <c r="E893" s="11" t="str">
        <f>IF($A893="","",IF(INDEX(Data!D:D,MATCH($A893,Data!$X:$X,1))="","",INDEX(Data!D:D,MATCH($A893,Data!$X:$X,1))))</f>
        <v/>
      </c>
      <c r="F893" s="11" t="str">
        <f>IF($A893="","",IF(INDEX(Data!E:E,MATCH($A893,Data!$X:$X,1))="","",INDEX(Data!E:E,MATCH($A893,Data!$X:$X,1))))</f>
        <v/>
      </c>
      <c r="G893" s="36" t="str">
        <f t="shared" si="27"/>
        <v/>
      </c>
    </row>
    <row r="894" spans="1:7" ht="15.5" customHeight="1" x14ac:dyDescent="0.35">
      <c r="A894" s="9" t="str">
        <f t="shared" si="26"/>
        <v/>
      </c>
      <c r="B894" s="10" t="str">
        <f>IF($A894="", "", INDEX(Data!A:A,MATCH($A894,Data!$X:$X,1)))</f>
        <v/>
      </c>
      <c r="C894" s="11" t="str">
        <f>IF($A894="", "", INDEX(Data!B:B,MATCH($A894,Data!$X:$X,1)))</f>
        <v/>
      </c>
      <c r="D894" s="10" t="str">
        <f>IF($A894="", "", INDEX(Data!C:C,MATCH($A894,Data!$X:$X,1)))</f>
        <v/>
      </c>
      <c r="E894" s="11" t="str">
        <f>IF($A894="","",IF(INDEX(Data!D:D,MATCH($A894,Data!$X:$X,1))="","",INDEX(Data!D:D,MATCH($A894,Data!$X:$X,1))))</f>
        <v/>
      </c>
      <c r="F894" s="11" t="str">
        <f>IF($A894="","",IF(INDEX(Data!E:E,MATCH($A894,Data!$X:$X,1))="","",INDEX(Data!E:E,MATCH($A894,Data!$X:$X,1))))</f>
        <v/>
      </c>
      <c r="G894" s="36" t="str">
        <f t="shared" si="27"/>
        <v/>
      </c>
    </row>
    <row r="895" spans="1:7" ht="15.5" customHeight="1" x14ac:dyDescent="0.35">
      <c r="A895" s="9" t="str">
        <f t="shared" si="26"/>
        <v/>
      </c>
      <c r="B895" s="10" t="str">
        <f>IF($A895="", "", INDEX(Data!A:A,MATCH($A895,Data!$X:$X,1)))</f>
        <v/>
      </c>
      <c r="C895" s="11" t="str">
        <f>IF($A895="", "", INDEX(Data!B:B,MATCH($A895,Data!$X:$X,1)))</f>
        <v/>
      </c>
      <c r="D895" s="10" t="str">
        <f>IF($A895="", "", INDEX(Data!C:C,MATCH($A895,Data!$X:$X,1)))</f>
        <v/>
      </c>
      <c r="E895" s="11" t="str">
        <f>IF($A895="","",IF(INDEX(Data!D:D,MATCH($A895,Data!$X:$X,1))="","",INDEX(Data!D:D,MATCH($A895,Data!$X:$X,1))))</f>
        <v/>
      </c>
      <c r="F895" s="11" t="str">
        <f>IF($A895="","",IF(INDEX(Data!E:E,MATCH($A895,Data!$X:$X,1))="","",INDEX(Data!E:E,MATCH($A895,Data!$X:$X,1))))</f>
        <v/>
      </c>
      <c r="G895" s="36" t="str">
        <f t="shared" si="27"/>
        <v/>
      </c>
    </row>
    <row r="896" spans="1:7" ht="15.5" customHeight="1" x14ac:dyDescent="0.35">
      <c r="A896" s="9" t="str">
        <f t="shared" si="26"/>
        <v/>
      </c>
      <c r="B896" s="10" t="str">
        <f>IF($A896="", "", INDEX(Data!A:A,MATCH($A896,Data!$X:$X,1)))</f>
        <v/>
      </c>
      <c r="C896" s="11" t="str">
        <f>IF($A896="", "", INDEX(Data!B:B,MATCH($A896,Data!$X:$X,1)))</f>
        <v/>
      </c>
      <c r="D896" s="10" t="str">
        <f>IF($A896="", "", INDEX(Data!C:C,MATCH($A896,Data!$X:$X,1)))</f>
        <v/>
      </c>
      <c r="E896" s="11" t="str">
        <f>IF($A896="","",IF(INDEX(Data!D:D,MATCH($A896,Data!$X:$X,1))="","",INDEX(Data!D:D,MATCH($A896,Data!$X:$X,1))))</f>
        <v/>
      </c>
      <c r="F896" s="11" t="str">
        <f>IF($A896="","",IF(INDEX(Data!E:E,MATCH($A896,Data!$X:$X,1))="","",INDEX(Data!E:E,MATCH($A896,Data!$X:$X,1))))</f>
        <v/>
      </c>
      <c r="G896" s="36" t="str">
        <f t="shared" si="27"/>
        <v/>
      </c>
    </row>
    <row r="897" spans="1:7" ht="15.5" customHeight="1" x14ac:dyDescent="0.35">
      <c r="A897" s="9" t="str">
        <f t="shared" si="26"/>
        <v/>
      </c>
      <c r="B897" s="10" t="str">
        <f>IF($A897="", "", INDEX(Data!A:A,MATCH($A897,Data!$X:$X,1)))</f>
        <v/>
      </c>
      <c r="C897" s="11" t="str">
        <f>IF($A897="", "", INDEX(Data!B:B,MATCH($A897,Data!$X:$X,1)))</f>
        <v/>
      </c>
      <c r="D897" s="10" t="str">
        <f>IF($A897="", "", INDEX(Data!C:C,MATCH($A897,Data!$X:$X,1)))</f>
        <v/>
      </c>
      <c r="E897" s="11" t="str">
        <f>IF($A897="","",IF(INDEX(Data!D:D,MATCH($A897,Data!$X:$X,1))="","",INDEX(Data!D:D,MATCH($A897,Data!$X:$X,1))))</f>
        <v/>
      </c>
      <c r="F897" s="11" t="str">
        <f>IF($A897="","",IF(INDEX(Data!E:E,MATCH($A897,Data!$X:$X,1))="","",INDEX(Data!E:E,MATCH($A897,Data!$X:$X,1))))</f>
        <v/>
      </c>
      <c r="G897" s="36" t="str">
        <f t="shared" si="27"/>
        <v/>
      </c>
    </row>
    <row r="898" spans="1:7" ht="15.5" customHeight="1" x14ac:dyDescent="0.35">
      <c r="A898" s="9" t="str">
        <f t="shared" si="26"/>
        <v/>
      </c>
      <c r="B898" s="10" t="str">
        <f>IF($A898="", "", INDEX(Data!A:A,MATCH($A898,Data!$X:$X,1)))</f>
        <v/>
      </c>
      <c r="C898" s="11" t="str">
        <f>IF($A898="", "", INDEX(Data!B:B,MATCH($A898,Data!$X:$X,1)))</f>
        <v/>
      </c>
      <c r="D898" s="10" t="str">
        <f>IF($A898="", "", INDEX(Data!C:C,MATCH($A898,Data!$X:$X,1)))</f>
        <v/>
      </c>
      <c r="E898" s="11" t="str">
        <f>IF($A898="","",IF(INDEX(Data!D:D,MATCH($A898,Data!$X:$X,1))="","",INDEX(Data!D:D,MATCH($A898,Data!$X:$X,1))))</f>
        <v/>
      </c>
      <c r="F898" s="11" t="str">
        <f>IF($A898="","",IF(INDEX(Data!E:E,MATCH($A898,Data!$X:$X,1))="","",INDEX(Data!E:E,MATCH($A898,Data!$X:$X,1))))</f>
        <v/>
      </c>
      <c r="G898" s="36" t="str">
        <f t="shared" si="27"/>
        <v/>
      </c>
    </row>
    <row r="899" spans="1:7" ht="15.5" customHeight="1" x14ac:dyDescent="0.35">
      <c r="A899" s="9" t="str">
        <f t="shared" si="26"/>
        <v/>
      </c>
      <c r="B899" s="10" t="str">
        <f>IF($A899="", "", INDEX(Data!A:A,MATCH($A899,Data!$X:$X,1)))</f>
        <v/>
      </c>
      <c r="C899" s="11" t="str">
        <f>IF($A899="", "", INDEX(Data!B:B,MATCH($A899,Data!$X:$X,1)))</f>
        <v/>
      </c>
      <c r="D899" s="10" t="str">
        <f>IF($A899="", "", INDEX(Data!C:C,MATCH($A899,Data!$X:$X,1)))</f>
        <v/>
      </c>
      <c r="E899" s="11" t="str">
        <f>IF($A899="","",IF(INDEX(Data!D:D,MATCH($A899,Data!$X:$X,1))="","",INDEX(Data!D:D,MATCH($A899,Data!$X:$X,1))))</f>
        <v/>
      </c>
      <c r="F899" s="11" t="str">
        <f>IF($A899="","",IF(INDEX(Data!E:E,MATCH($A899,Data!$X:$X,1))="","",INDEX(Data!E:E,MATCH($A899,Data!$X:$X,1))))</f>
        <v/>
      </c>
      <c r="G899" s="36" t="str">
        <f t="shared" si="27"/>
        <v/>
      </c>
    </row>
    <row r="900" spans="1:7" ht="15.5" customHeight="1" x14ac:dyDescent="0.35">
      <c r="A900" s="9" t="str">
        <f t="shared" si="26"/>
        <v/>
      </c>
      <c r="B900" s="10" t="str">
        <f>IF($A900="", "", INDEX(Data!A:A,MATCH($A900,Data!$X:$X,1)))</f>
        <v/>
      </c>
      <c r="C900" s="11" t="str">
        <f>IF($A900="", "", INDEX(Data!B:B,MATCH($A900,Data!$X:$X,1)))</f>
        <v/>
      </c>
      <c r="D900" s="10" t="str">
        <f>IF($A900="", "", INDEX(Data!C:C,MATCH($A900,Data!$X:$X,1)))</f>
        <v/>
      </c>
      <c r="E900" s="11" t="str">
        <f>IF($A900="","",IF(INDEX(Data!D:D,MATCH($A900,Data!$X:$X,1))="","",INDEX(Data!D:D,MATCH($A900,Data!$X:$X,1))))</f>
        <v/>
      </c>
      <c r="F900" s="11" t="str">
        <f>IF($A900="","",IF(INDEX(Data!E:E,MATCH($A900,Data!$X:$X,1))="","",INDEX(Data!E:E,MATCH($A900,Data!$X:$X,1))))</f>
        <v/>
      </c>
      <c r="G900" s="36" t="str">
        <f t="shared" si="27"/>
        <v/>
      </c>
    </row>
    <row r="901" spans="1:7" ht="15.5" customHeight="1" x14ac:dyDescent="0.35">
      <c r="A901" s="9" t="str">
        <f t="shared" si="26"/>
        <v/>
      </c>
      <c r="B901" s="10" t="str">
        <f>IF($A901="", "", INDEX(Data!A:A,MATCH($A901,Data!$X:$X,1)))</f>
        <v/>
      </c>
      <c r="C901" s="11" t="str">
        <f>IF($A901="", "", INDEX(Data!B:B,MATCH($A901,Data!$X:$X,1)))</f>
        <v/>
      </c>
      <c r="D901" s="10" t="str">
        <f>IF($A901="", "", INDEX(Data!C:C,MATCH($A901,Data!$X:$X,1)))</f>
        <v/>
      </c>
      <c r="E901" s="11" t="str">
        <f>IF($A901="","",IF(INDEX(Data!D:D,MATCH($A901,Data!$X:$X,1))="","",INDEX(Data!D:D,MATCH($A901,Data!$X:$X,1))))</f>
        <v/>
      </c>
      <c r="F901" s="11" t="str">
        <f>IF($A901="","",IF(INDEX(Data!E:E,MATCH($A901,Data!$X:$X,1))="","",INDEX(Data!E:E,MATCH($A901,Data!$X:$X,1))))</f>
        <v/>
      </c>
      <c r="G901" s="36" t="str">
        <f t="shared" si="27"/>
        <v/>
      </c>
    </row>
    <row r="902" spans="1:7" ht="15.5" customHeight="1" x14ac:dyDescent="0.35">
      <c r="A902" s="9" t="str">
        <f t="shared" ref="A902:A965" si="28">IF(A$4&gt;=ROW(A898), ROW(A898), "")</f>
        <v/>
      </c>
      <c r="B902" s="10" t="str">
        <f>IF($A902="", "", INDEX(Data!A:A,MATCH($A902,Data!$X:$X,1)))</f>
        <v/>
      </c>
      <c r="C902" s="11" t="str">
        <f>IF($A902="", "", INDEX(Data!B:B,MATCH($A902,Data!$X:$X,1)))</f>
        <v/>
      </c>
      <c r="D902" s="10" t="str">
        <f>IF($A902="", "", INDEX(Data!C:C,MATCH($A902,Data!$X:$X,1)))</f>
        <v/>
      </c>
      <c r="E902" s="11" t="str">
        <f>IF($A902="","",IF(INDEX(Data!D:D,MATCH($A902,Data!$X:$X,1))="","",INDEX(Data!D:D,MATCH($A902,Data!$X:$X,1))))</f>
        <v/>
      </c>
      <c r="F902" s="11" t="str">
        <f>IF($A902="","",IF(INDEX(Data!E:E,MATCH($A902,Data!$X:$X,1))="","",INDEX(Data!E:E,MATCH($A902,Data!$X:$X,1))))</f>
        <v/>
      </c>
      <c r="G902" s="36" t="str">
        <f t="shared" ref="G902:G965" si="29">HYPERLINK(F902)</f>
        <v/>
      </c>
    </row>
    <row r="903" spans="1:7" ht="15.5" customHeight="1" x14ac:dyDescent="0.35">
      <c r="A903" s="9" t="str">
        <f t="shared" si="28"/>
        <v/>
      </c>
      <c r="B903" s="10" t="str">
        <f>IF($A903="", "", INDEX(Data!A:A,MATCH($A903,Data!$X:$X,1)))</f>
        <v/>
      </c>
      <c r="C903" s="11" t="str">
        <f>IF($A903="", "", INDEX(Data!B:B,MATCH($A903,Data!$X:$X,1)))</f>
        <v/>
      </c>
      <c r="D903" s="10" t="str">
        <f>IF($A903="", "", INDEX(Data!C:C,MATCH($A903,Data!$X:$X,1)))</f>
        <v/>
      </c>
      <c r="E903" s="11" t="str">
        <f>IF($A903="","",IF(INDEX(Data!D:D,MATCH($A903,Data!$X:$X,1))="","",INDEX(Data!D:D,MATCH($A903,Data!$X:$X,1))))</f>
        <v/>
      </c>
      <c r="F903" s="11" t="str">
        <f>IF($A903="","",IF(INDEX(Data!E:E,MATCH($A903,Data!$X:$X,1))="","",INDEX(Data!E:E,MATCH($A903,Data!$X:$X,1))))</f>
        <v/>
      </c>
      <c r="G903" s="36" t="str">
        <f t="shared" si="29"/>
        <v/>
      </c>
    </row>
    <row r="904" spans="1:7" ht="15.5" customHeight="1" x14ac:dyDescent="0.35">
      <c r="A904" s="9" t="str">
        <f t="shared" si="28"/>
        <v/>
      </c>
      <c r="B904" s="10" t="str">
        <f>IF($A904="", "", INDEX(Data!A:A,MATCH($A904,Data!$X:$X,1)))</f>
        <v/>
      </c>
      <c r="C904" s="11" t="str">
        <f>IF($A904="", "", INDEX(Data!B:B,MATCH($A904,Data!$X:$X,1)))</f>
        <v/>
      </c>
      <c r="D904" s="10" t="str">
        <f>IF($A904="", "", INDEX(Data!C:C,MATCH($A904,Data!$X:$X,1)))</f>
        <v/>
      </c>
      <c r="E904" s="11" t="str">
        <f>IF($A904="","",IF(INDEX(Data!D:D,MATCH($A904,Data!$X:$X,1))="","",INDEX(Data!D:D,MATCH($A904,Data!$X:$X,1))))</f>
        <v/>
      </c>
      <c r="F904" s="11" t="str">
        <f>IF($A904="","",IF(INDEX(Data!E:E,MATCH($A904,Data!$X:$X,1))="","",INDEX(Data!E:E,MATCH($A904,Data!$X:$X,1))))</f>
        <v/>
      </c>
      <c r="G904" s="36" t="str">
        <f t="shared" si="29"/>
        <v/>
      </c>
    </row>
    <row r="905" spans="1:7" ht="15.5" customHeight="1" x14ac:dyDescent="0.35">
      <c r="A905" s="9" t="str">
        <f t="shared" si="28"/>
        <v/>
      </c>
      <c r="B905" s="10" t="str">
        <f>IF($A905="", "", INDEX(Data!A:A,MATCH($A905,Data!$X:$X,1)))</f>
        <v/>
      </c>
      <c r="C905" s="11" t="str">
        <f>IF($A905="", "", INDEX(Data!B:B,MATCH($A905,Data!$X:$X,1)))</f>
        <v/>
      </c>
      <c r="D905" s="10" t="str">
        <f>IF($A905="", "", INDEX(Data!C:C,MATCH($A905,Data!$X:$X,1)))</f>
        <v/>
      </c>
      <c r="E905" s="11" t="str">
        <f>IF($A905="","",IF(INDEX(Data!D:D,MATCH($A905,Data!$X:$X,1))="","",INDEX(Data!D:D,MATCH($A905,Data!$X:$X,1))))</f>
        <v/>
      </c>
      <c r="F905" s="11" t="str">
        <f>IF($A905="","",IF(INDEX(Data!E:E,MATCH($A905,Data!$X:$X,1))="","",INDEX(Data!E:E,MATCH($A905,Data!$X:$X,1))))</f>
        <v/>
      </c>
      <c r="G905" s="36" t="str">
        <f t="shared" si="29"/>
        <v/>
      </c>
    </row>
    <row r="906" spans="1:7" ht="15.5" customHeight="1" x14ac:dyDescent="0.35">
      <c r="A906" s="9" t="str">
        <f t="shared" si="28"/>
        <v/>
      </c>
      <c r="B906" s="10" t="str">
        <f>IF($A906="", "", INDEX(Data!A:A,MATCH($A906,Data!$X:$X,1)))</f>
        <v/>
      </c>
      <c r="C906" s="11" t="str">
        <f>IF($A906="", "", INDEX(Data!B:B,MATCH($A906,Data!$X:$X,1)))</f>
        <v/>
      </c>
      <c r="D906" s="10" t="str">
        <f>IF($A906="", "", INDEX(Data!C:C,MATCH($A906,Data!$X:$X,1)))</f>
        <v/>
      </c>
      <c r="E906" s="11" t="str">
        <f>IF($A906="","",IF(INDEX(Data!D:D,MATCH($A906,Data!$X:$X,1))="","",INDEX(Data!D:D,MATCH($A906,Data!$X:$X,1))))</f>
        <v/>
      </c>
      <c r="F906" s="11" t="str">
        <f>IF($A906="","",IF(INDEX(Data!E:E,MATCH($A906,Data!$X:$X,1))="","",INDEX(Data!E:E,MATCH($A906,Data!$X:$X,1))))</f>
        <v/>
      </c>
      <c r="G906" s="36" t="str">
        <f t="shared" si="29"/>
        <v/>
      </c>
    </row>
    <row r="907" spans="1:7" ht="15.5" customHeight="1" x14ac:dyDescent="0.35">
      <c r="A907" s="9" t="str">
        <f t="shared" si="28"/>
        <v/>
      </c>
      <c r="B907" s="10" t="str">
        <f>IF($A907="", "", INDEX(Data!A:A,MATCH($A907,Data!$X:$X,1)))</f>
        <v/>
      </c>
      <c r="C907" s="11" t="str">
        <f>IF($A907="", "", INDEX(Data!B:B,MATCH($A907,Data!$X:$X,1)))</f>
        <v/>
      </c>
      <c r="D907" s="10" t="str">
        <f>IF($A907="", "", INDEX(Data!C:C,MATCH($A907,Data!$X:$X,1)))</f>
        <v/>
      </c>
      <c r="E907" s="11" t="str">
        <f>IF($A907="","",IF(INDEX(Data!D:D,MATCH($A907,Data!$X:$X,1))="","",INDEX(Data!D:D,MATCH($A907,Data!$X:$X,1))))</f>
        <v/>
      </c>
      <c r="F907" s="11" t="str">
        <f>IF($A907="","",IF(INDEX(Data!E:E,MATCH($A907,Data!$X:$X,1))="","",INDEX(Data!E:E,MATCH($A907,Data!$X:$X,1))))</f>
        <v/>
      </c>
      <c r="G907" s="36" t="str">
        <f t="shared" si="29"/>
        <v/>
      </c>
    </row>
    <row r="908" spans="1:7" ht="15.5" customHeight="1" x14ac:dyDescent="0.35">
      <c r="A908" s="9" t="str">
        <f t="shared" si="28"/>
        <v/>
      </c>
      <c r="B908" s="10" t="str">
        <f>IF($A908="", "", INDEX(Data!A:A,MATCH($A908,Data!$X:$X,1)))</f>
        <v/>
      </c>
      <c r="C908" s="11" t="str">
        <f>IF($A908="", "", INDEX(Data!B:B,MATCH($A908,Data!$X:$X,1)))</f>
        <v/>
      </c>
      <c r="D908" s="10" t="str">
        <f>IF($A908="", "", INDEX(Data!C:C,MATCH($A908,Data!$X:$X,1)))</f>
        <v/>
      </c>
      <c r="E908" s="11" t="str">
        <f>IF($A908="","",IF(INDEX(Data!D:D,MATCH($A908,Data!$X:$X,1))="","",INDEX(Data!D:D,MATCH($A908,Data!$X:$X,1))))</f>
        <v/>
      </c>
      <c r="F908" s="11" t="str">
        <f>IF($A908="","",IF(INDEX(Data!E:E,MATCH($A908,Data!$X:$X,1))="","",INDEX(Data!E:E,MATCH($A908,Data!$X:$X,1))))</f>
        <v/>
      </c>
      <c r="G908" s="36" t="str">
        <f t="shared" si="29"/>
        <v/>
      </c>
    </row>
    <row r="909" spans="1:7" ht="15.5" customHeight="1" x14ac:dyDescent="0.35">
      <c r="A909" s="9" t="str">
        <f t="shared" si="28"/>
        <v/>
      </c>
      <c r="B909" s="10" t="str">
        <f>IF($A909="", "", INDEX(Data!A:A,MATCH($A909,Data!$X:$X,1)))</f>
        <v/>
      </c>
      <c r="C909" s="11" t="str">
        <f>IF($A909="", "", INDEX(Data!B:B,MATCH($A909,Data!$X:$X,1)))</f>
        <v/>
      </c>
      <c r="D909" s="10" t="str">
        <f>IF($A909="", "", INDEX(Data!C:C,MATCH($A909,Data!$X:$X,1)))</f>
        <v/>
      </c>
      <c r="E909" s="11" t="str">
        <f>IF($A909="","",IF(INDEX(Data!D:D,MATCH($A909,Data!$X:$X,1))="","",INDEX(Data!D:D,MATCH($A909,Data!$X:$X,1))))</f>
        <v/>
      </c>
      <c r="F909" s="11" t="str">
        <f>IF($A909="","",IF(INDEX(Data!E:E,MATCH($A909,Data!$X:$X,1))="","",INDEX(Data!E:E,MATCH($A909,Data!$X:$X,1))))</f>
        <v/>
      </c>
      <c r="G909" s="36" t="str">
        <f t="shared" si="29"/>
        <v/>
      </c>
    </row>
    <row r="910" spans="1:7" ht="15.5" customHeight="1" x14ac:dyDescent="0.35">
      <c r="A910" s="9" t="str">
        <f t="shared" si="28"/>
        <v/>
      </c>
      <c r="B910" s="10" t="str">
        <f>IF($A910="", "", INDEX(Data!A:A,MATCH($A910,Data!$X:$X,1)))</f>
        <v/>
      </c>
      <c r="C910" s="11" t="str">
        <f>IF($A910="", "", INDEX(Data!B:B,MATCH($A910,Data!$X:$X,1)))</f>
        <v/>
      </c>
      <c r="D910" s="10" t="str">
        <f>IF($A910="", "", INDEX(Data!C:C,MATCH($A910,Data!$X:$X,1)))</f>
        <v/>
      </c>
      <c r="E910" s="11" t="str">
        <f>IF($A910="","",IF(INDEX(Data!D:D,MATCH($A910,Data!$X:$X,1))="","",INDEX(Data!D:D,MATCH($A910,Data!$X:$X,1))))</f>
        <v/>
      </c>
      <c r="F910" s="11" t="str">
        <f>IF($A910="","",IF(INDEX(Data!E:E,MATCH($A910,Data!$X:$X,1))="","",INDEX(Data!E:E,MATCH($A910,Data!$X:$X,1))))</f>
        <v/>
      </c>
      <c r="G910" s="36" t="str">
        <f t="shared" si="29"/>
        <v/>
      </c>
    </row>
    <row r="911" spans="1:7" ht="15.5" customHeight="1" x14ac:dyDescent="0.35">
      <c r="A911" s="9" t="str">
        <f t="shared" si="28"/>
        <v/>
      </c>
      <c r="B911" s="10" t="str">
        <f>IF($A911="", "", INDEX(Data!A:A,MATCH($A911,Data!$X:$X,1)))</f>
        <v/>
      </c>
      <c r="C911" s="11" t="str">
        <f>IF($A911="", "", INDEX(Data!B:B,MATCH($A911,Data!$X:$X,1)))</f>
        <v/>
      </c>
      <c r="D911" s="10" t="str">
        <f>IF($A911="", "", INDEX(Data!C:C,MATCH($A911,Data!$X:$X,1)))</f>
        <v/>
      </c>
      <c r="E911" s="11" t="str">
        <f>IF($A911="","",IF(INDEX(Data!D:D,MATCH($A911,Data!$X:$X,1))="","",INDEX(Data!D:D,MATCH($A911,Data!$X:$X,1))))</f>
        <v/>
      </c>
      <c r="F911" s="11" t="str">
        <f>IF($A911="","",IF(INDEX(Data!E:E,MATCH($A911,Data!$X:$X,1))="","",INDEX(Data!E:E,MATCH($A911,Data!$X:$X,1))))</f>
        <v/>
      </c>
      <c r="G911" s="36" t="str">
        <f t="shared" si="29"/>
        <v/>
      </c>
    </row>
    <row r="912" spans="1:7" ht="15.5" customHeight="1" x14ac:dyDescent="0.35">
      <c r="A912" s="9" t="str">
        <f t="shared" si="28"/>
        <v/>
      </c>
      <c r="B912" s="10" t="str">
        <f>IF($A912="", "", INDEX(Data!A:A,MATCH($A912,Data!$X:$X,1)))</f>
        <v/>
      </c>
      <c r="C912" s="11" t="str">
        <f>IF($A912="", "", INDEX(Data!B:B,MATCH($A912,Data!$X:$X,1)))</f>
        <v/>
      </c>
      <c r="D912" s="10" t="str">
        <f>IF($A912="", "", INDEX(Data!C:C,MATCH($A912,Data!$X:$X,1)))</f>
        <v/>
      </c>
      <c r="E912" s="11" t="str">
        <f>IF($A912="","",IF(INDEX(Data!D:D,MATCH($A912,Data!$X:$X,1))="","",INDEX(Data!D:D,MATCH($A912,Data!$X:$X,1))))</f>
        <v/>
      </c>
      <c r="F912" s="11" t="str">
        <f>IF($A912="","",IF(INDEX(Data!E:E,MATCH($A912,Data!$X:$X,1))="","",INDEX(Data!E:E,MATCH($A912,Data!$X:$X,1))))</f>
        <v/>
      </c>
      <c r="G912" s="36" t="str">
        <f t="shared" si="29"/>
        <v/>
      </c>
    </row>
    <row r="913" spans="1:7" ht="15.5" customHeight="1" x14ac:dyDescent="0.35">
      <c r="A913" s="9" t="str">
        <f t="shared" si="28"/>
        <v/>
      </c>
      <c r="B913" s="10" t="str">
        <f>IF($A913="", "", INDEX(Data!A:A,MATCH($A913,Data!$X:$X,1)))</f>
        <v/>
      </c>
      <c r="C913" s="11" t="str">
        <f>IF($A913="", "", INDEX(Data!B:B,MATCH($A913,Data!$X:$X,1)))</f>
        <v/>
      </c>
      <c r="D913" s="10" t="str">
        <f>IF($A913="", "", INDEX(Data!C:C,MATCH($A913,Data!$X:$X,1)))</f>
        <v/>
      </c>
      <c r="E913" s="11" t="str">
        <f>IF($A913="","",IF(INDEX(Data!D:D,MATCH($A913,Data!$X:$X,1))="","",INDEX(Data!D:D,MATCH($A913,Data!$X:$X,1))))</f>
        <v/>
      </c>
      <c r="F913" s="11" t="str">
        <f>IF($A913="","",IF(INDEX(Data!E:E,MATCH($A913,Data!$X:$X,1))="","",INDEX(Data!E:E,MATCH($A913,Data!$X:$X,1))))</f>
        <v/>
      </c>
      <c r="G913" s="36" t="str">
        <f t="shared" si="29"/>
        <v/>
      </c>
    </row>
    <row r="914" spans="1:7" ht="15.5" customHeight="1" x14ac:dyDescent="0.35">
      <c r="A914" s="9" t="str">
        <f t="shared" si="28"/>
        <v/>
      </c>
      <c r="B914" s="10" t="str">
        <f>IF($A914="", "", INDEX(Data!A:A,MATCH($A914,Data!$X:$X,1)))</f>
        <v/>
      </c>
      <c r="C914" s="11" t="str">
        <f>IF($A914="", "", INDEX(Data!B:B,MATCH($A914,Data!$X:$X,1)))</f>
        <v/>
      </c>
      <c r="D914" s="10" t="str">
        <f>IF($A914="", "", INDEX(Data!C:C,MATCH($A914,Data!$X:$X,1)))</f>
        <v/>
      </c>
      <c r="E914" s="11" t="str">
        <f>IF($A914="","",IF(INDEX(Data!D:D,MATCH($A914,Data!$X:$X,1))="","",INDEX(Data!D:D,MATCH($A914,Data!$X:$X,1))))</f>
        <v/>
      </c>
      <c r="F914" s="11" t="str">
        <f>IF($A914="","",IF(INDEX(Data!E:E,MATCH($A914,Data!$X:$X,1))="","",INDEX(Data!E:E,MATCH($A914,Data!$X:$X,1))))</f>
        <v/>
      </c>
      <c r="G914" s="36" t="str">
        <f t="shared" si="29"/>
        <v/>
      </c>
    </row>
    <row r="915" spans="1:7" ht="15.5" customHeight="1" x14ac:dyDescent="0.35">
      <c r="A915" s="9" t="str">
        <f t="shared" si="28"/>
        <v/>
      </c>
      <c r="B915" s="10" t="str">
        <f>IF($A915="", "", INDEX(Data!A:A,MATCH($A915,Data!$X:$X,1)))</f>
        <v/>
      </c>
      <c r="C915" s="11" t="str">
        <f>IF($A915="", "", INDEX(Data!B:B,MATCH($A915,Data!$X:$X,1)))</f>
        <v/>
      </c>
      <c r="D915" s="10" t="str">
        <f>IF($A915="", "", INDEX(Data!C:C,MATCH($A915,Data!$X:$X,1)))</f>
        <v/>
      </c>
      <c r="E915" s="11" t="str">
        <f>IF($A915="","",IF(INDEX(Data!D:D,MATCH($A915,Data!$X:$X,1))="","",INDEX(Data!D:D,MATCH($A915,Data!$X:$X,1))))</f>
        <v/>
      </c>
      <c r="F915" s="11" t="str">
        <f>IF($A915="","",IF(INDEX(Data!E:E,MATCH($A915,Data!$X:$X,1))="","",INDEX(Data!E:E,MATCH($A915,Data!$X:$X,1))))</f>
        <v/>
      </c>
      <c r="G915" s="36" t="str">
        <f t="shared" si="29"/>
        <v/>
      </c>
    </row>
    <row r="916" spans="1:7" ht="15.5" customHeight="1" x14ac:dyDescent="0.35">
      <c r="A916" s="9" t="str">
        <f t="shared" si="28"/>
        <v/>
      </c>
      <c r="B916" s="10" t="str">
        <f>IF($A916="", "", INDEX(Data!A:A,MATCH($A916,Data!$X:$X,1)))</f>
        <v/>
      </c>
      <c r="C916" s="11" t="str">
        <f>IF($A916="", "", INDEX(Data!B:B,MATCH($A916,Data!$X:$X,1)))</f>
        <v/>
      </c>
      <c r="D916" s="10" t="str">
        <f>IF($A916="", "", INDEX(Data!C:C,MATCH($A916,Data!$X:$X,1)))</f>
        <v/>
      </c>
      <c r="E916" s="11" t="str">
        <f>IF($A916="","",IF(INDEX(Data!D:D,MATCH($A916,Data!$X:$X,1))="","",INDEX(Data!D:D,MATCH($A916,Data!$X:$X,1))))</f>
        <v/>
      </c>
      <c r="F916" s="11" t="str">
        <f>IF($A916="","",IF(INDEX(Data!E:E,MATCH($A916,Data!$X:$X,1))="","",INDEX(Data!E:E,MATCH($A916,Data!$X:$X,1))))</f>
        <v/>
      </c>
      <c r="G916" s="36" t="str">
        <f t="shared" si="29"/>
        <v/>
      </c>
    </row>
    <row r="917" spans="1:7" ht="15.5" customHeight="1" x14ac:dyDescent="0.35">
      <c r="A917" s="9" t="str">
        <f t="shared" si="28"/>
        <v/>
      </c>
      <c r="B917" s="10" t="str">
        <f>IF($A917="", "", INDEX(Data!A:A,MATCH($A917,Data!$X:$X,1)))</f>
        <v/>
      </c>
      <c r="C917" s="11" t="str">
        <f>IF($A917="", "", INDEX(Data!B:B,MATCH($A917,Data!$X:$X,1)))</f>
        <v/>
      </c>
      <c r="D917" s="10" t="str">
        <f>IF($A917="", "", INDEX(Data!C:C,MATCH($A917,Data!$X:$X,1)))</f>
        <v/>
      </c>
      <c r="E917" s="11" t="str">
        <f>IF($A917="","",IF(INDEX(Data!D:D,MATCH($A917,Data!$X:$X,1))="","",INDEX(Data!D:D,MATCH($A917,Data!$X:$X,1))))</f>
        <v/>
      </c>
      <c r="F917" s="11" t="str">
        <f>IF($A917="","",IF(INDEX(Data!E:E,MATCH($A917,Data!$X:$X,1))="","",INDEX(Data!E:E,MATCH($A917,Data!$X:$X,1))))</f>
        <v/>
      </c>
      <c r="G917" s="36" t="str">
        <f t="shared" si="29"/>
        <v/>
      </c>
    </row>
    <row r="918" spans="1:7" ht="15.5" customHeight="1" x14ac:dyDescent="0.35">
      <c r="A918" s="9" t="str">
        <f t="shared" si="28"/>
        <v/>
      </c>
      <c r="B918" s="10" t="str">
        <f>IF($A918="", "", INDEX(Data!A:A,MATCH($A918,Data!$X:$X,1)))</f>
        <v/>
      </c>
      <c r="C918" s="11" t="str">
        <f>IF($A918="", "", INDEX(Data!B:B,MATCH($A918,Data!$X:$X,1)))</f>
        <v/>
      </c>
      <c r="D918" s="10" t="str">
        <f>IF($A918="", "", INDEX(Data!C:C,MATCH($A918,Data!$X:$X,1)))</f>
        <v/>
      </c>
      <c r="E918" s="11" t="str">
        <f>IF($A918="","",IF(INDEX(Data!D:D,MATCH($A918,Data!$X:$X,1))="","",INDEX(Data!D:D,MATCH($A918,Data!$X:$X,1))))</f>
        <v/>
      </c>
      <c r="F918" s="11" t="str">
        <f>IF($A918="","",IF(INDEX(Data!E:E,MATCH($A918,Data!$X:$X,1))="","",INDEX(Data!E:E,MATCH($A918,Data!$X:$X,1))))</f>
        <v/>
      </c>
      <c r="G918" s="36" t="str">
        <f t="shared" si="29"/>
        <v/>
      </c>
    </row>
    <row r="919" spans="1:7" ht="15.5" customHeight="1" x14ac:dyDescent="0.35">
      <c r="A919" s="9" t="str">
        <f t="shared" si="28"/>
        <v/>
      </c>
      <c r="B919" s="10" t="str">
        <f>IF($A919="", "", INDEX(Data!A:A,MATCH($A919,Data!$X:$X,1)))</f>
        <v/>
      </c>
      <c r="C919" s="11" t="str">
        <f>IF($A919="", "", INDEX(Data!B:B,MATCH($A919,Data!$X:$X,1)))</f>
        <v/>
      </c>
      <c r="D919" s="10" t="str">
        <f>IF($A919="", "", INDEX(Data!C:C,MATCH($A919,Data!$X:$X,1)))</f>
        <v/>
      </c>
      <c r="E919" s="11" t="str">
        <f>IF($A919="","",IF(INDEX(Data!D:D,MATCH($A919,Data!$X:$X,1))="","",INDEX(Data!D:D,MATCH($A919,Data!$X:$X,1))))</f>
        <v/>
      </c>
      <c r="F919" s="11" t="str">
        <f>IF($A919="","",IF(INDEX(Data!E:E,MATCH($A919,Data!$X:$X,1))="","",INDEX(Data!E:E,MATCH($A919,Data!$X:$X,1))))</f>
        <v/>
      </c>
      <c r="G919" s="36" t="str">
        <f t="shared" si="29"/>
        <v/>
      </c>
    </row>
    <row r="920" spans="1:7" ht="15.5" customHeight="1" x14ac:dyDescent="0.35">
      <c r="A920" s="9" t="str">
        <f t="shared" si="28"/>
        <v/>
      </c>
      <c r="B920" s="10" t="str">
        <f>IF($A920="", "", INDEX(Data!A:A,MATCH($A920,Data!$X:$X,1)))</f>
        <v/>
      </c>
      <c r="C920" s="11" t="str">
        <f>IF($A920="", "", INDEX(Data!B:B,MATCH($A920,Data!$X:$X,1)))</f>
        <v/>
      </c>
      <c r="D920" s="10" t="str">
        <f>IF($A920="", "", INDEX(Data!C:C,MATCH($A920,Data!$X:$X,1)))</f>
        <v/>
      </c>
      <c r="E920" s="11" t="str">
        <f>IF($A920="","",IF(INDEX(Data!D:D,MATCH($A920,Data!$X:$X,1))="","",INDEX(Data!D:D,MATCH($A920,Data!$X:$X,1))))</f>
        <v/>
      </c>
      <c r="F920" s="11" t="str">
        <f>IF($A920="","",IF(INDEX(Data!E:E,MATCH($A920,Data!$X:$X,1))="","",INDEX(Data!E:E,MATCH($A920,Data!$X:$X,1))))</f>
        <v/>
      </c>
      <c r="G920" s="36" t="str">
        <f t="shared" si="29"/>
        <v/>
      </c>
    </row>
    <row r="921" spans="1:7" ht="15.5" customHeight="1" x14ac:dyDescent="0.35">
      <c r="A921" s="9" t="str">
        <f t="shared" si="28"/>
        <v/>
      </c>
      <c r="B921" s="10" t="str">
        <f>IF($A921="", "", INDEX(Data!A:A,MATCH($A921,Data!$X:$X,1)))</f>
        <v/>
      </c>
      <c r="C921" s="11" t="str">
        <f>IF($A921="", "", INDEX(Data!B:B,MATCH($A921,Data!$X:$X,1)))</f>
        <v/>
      </c>
      <c r="D921" s="10" t="str">
        <f>IF($A921="", "", INDEX(Data!C:C,MATCH($A921,Data!$X:$X,1)))</f>
        <v/>
      </c>
      <c r="E921" s="11" t="str">
        <f>IF($A921="","",IF(INDEX(Data!D:D,MATCH($A921,Data!$X:$X,1))="","",INDEX(Data!D:D,MATCH($A921,Data!$X:$X,1))))</f>
        <v/>
      </c>
      <c r="F921" s="11" t="str">
        <f>IF($A921="","",IF(INDEX(Data!E:E,MATCH($A921,Data!$X:$X,1))="","",INDEX(Data!E:E,MATCH($A921,Data!$X:$X,1))))</f>
        <v/>
      </c>
      <c r="G921" s="36" t="str">
        <f t="shared" si="29"/>
        <v/>
      </c>
    </row>
    <row r="922" spans="1:7" ht="15.5" customHeight="1" x14ac:dyDescent="0.35">
      <c r="A922" s="9" t="str">
        <f t="shared" si="28"/>
        <v/>
      </c>
      <c r="B922" s="10" t="str">
        <f>IF($A922="", "", INDEX(Data!A:A,MATCH($A922,Data!$X:$X,1)))</f>
        <v/>
      </c>
      <c r="C922" s="11" t="str">
        <f>IF($A922="", "", INDEX(Data!B:B,MATCH($A922,Data!$X:$X,1)))</f>
        <v/>
      </c>
      <c r="D922" s="10" t="str">
        <f>IF($A922="", "", INDEX(Data!C:C,MATCH($A922,Data!$X:$X,1)))</f>
        <v/>
      </c>
      <c r="E922" s="11" t="str">
        <f>IF($A922="","",IF(INDEX(Data!D:D,MATCH($A922,Data!$X:$X,1))="","",INDEX(Data!D:D,MATCH($A922,Data!$X:$X,1))))</f>
        <v/>
      </c>
      <c r="F922" s="11" t="str">
        <f>IF($A922="","",IF(INDEX(Data!E:E,MATCH($A922,Data!$X:$X,1))="","",INDEX(Data!E:E,MATCH($A922,Data!$X:$X,1))))</f>
        <v/>
      </c>
      <c r="G922" s="36" t="str">
        <f t="shared" si="29"/>
        <v/>
      </c>
    </row>
    <row r="923" spans="1:7" ht="15.5" customHeight="1" x14ac:dyDescent="0.35">
      <c r="A923" s="9" t="str">
        <f t="shared" si="28"/>
        <v/>
      </c>
      <c r="B923" s="10" t="str">
        <f>IF($A923="", "", INDEX(Data!A:A,MATCH($A923,Data!$X:$X,1)))</f>
        <v/>
      </c>
      <c r="C923" s="11" t="str">
        <f>IF($A923="", "", INDEX(Data!B:B,MATCH($A923,Data!$X:$X,1)))</f>
        <v/>
      </c>
      <c r="D923" s="10" t="str">
        <f>IF($A923="", "", INDEX(Data!C:C,MATCH($A923,Data!$X:$X,1)))</f>
        <v/>
      </c>
      <c r="E923" s="11" t="str">
        <f>IF($A923="","",IF(INDEX(Data!D:D,MATCH($A923,Data!$X:$X,1))="","",INDEX(Data!D:D,MATCH($A923,Data!$X:$X,1))))</f>
        <v/>
      </c>
      <c r="F923" s="11" t="str">
        <f>IF($A923="","",IF(INDEX(Data!E:E,MATCH($A923,Data!$X:$X,1))="","",INDEX(Data!E:E,MATCH($A923,Data!$X:$X,1))))</f>
        <v/>
      </c>
      <c r="G923" s="36" t="str">
        <f t="shared" si="29"/>
        <v/>
      </c>
    </row>
    <row r="924" spans="1:7" ht="15.5" customHeight="1" x14ac:dyDescent="0.35">
      <c r="A924" s="9" t="str">
        <f t="shared" si="28"/>
        <v/>
      </c>
      <c r="B924" s="10" t="str">
        <f>IF($A924="", "", INDEX(Data!A:A,MATCH($A924,Data!$X:$X,1)))</f>
        <v/>
      </c>
      <c r="C924" s="11" t="str">
        <f>IF($A924="", "", INDEX(Data!B:B,MATCH($A924,Data!$X:$X,1)))</f>
        <v/>
      </c>
      <c r="D924" s="10" t="str">
        <f>IF($A924="", "", INDEX(Data!C:C,MATCH($A924,Data!$X:$X,1)))</f>
        <v/>
      </c>
      <c r="E924" s="11" t="str">
        <f>IF($A924="","",IF(INDEX(Data!D:D,MATCH($A924,Data!$X:$X,1))="","",INDEX(Data!D:D,MATCH($A924,Data!$X:$X,1))))</f>
        <v/>
      </c>
      <c r="F924" s="11" t="str">
        <f>IF($A924="","",IF(INDEX(Data!E:E,MATCH($A924,Data!$X:$X,1))="","",INDEX(Data!E:E,MATCH($A924,Data!$X:$X,1))))</f>
        <v/>
      </c>
      <c r="G924" s="36" t="str">
        <f t="shared" si="29"/>
        <v/>
      </c>
    </row>
    <row r="925" spans="1:7" ht="15.5" customHeight="1" x14ac:dyDescent="0.35">
      <c r="A925" s="9" t="str">
        <f t="shared" si="28"/>
        <v/>
      </c>
      <c r="B925" s="10" t="str">
        <f>IF($A925="", "", INDEX(Data!A:A,MATCH($A925,Data!$X:$X,1)))</f>
        <v/>
      </c>
      <c r="C925" s="11" t="str">
        <f>IF($A925="", "", INDEX(Data!B:B,MATCH($A925,Data!$X:$X,1)))</f>
        <v/>
      </c>
      <c r="D925" s="10" t="str">
        <f>IF($A925="", "", INDEX(Data!C:C,MATCH($A925,Data!$X:$X,1)))</f>
        <v/>
      </c>
      <c r="E925" s="11" t="str">
        <f>IF($A925="","",IF(INDEX(Data!D:D,MATCH($A925,Data!$X:$X,1))="","",INDEX(Data!D:D,MATCH($A925,Data!$X:$X,1))))</f>
        <v/>
      </c>
      <c r="F925" s="11" t="str">
        <f>IF($A925="","",IF(INDEX(Data!E:E,MATCH($A925,Data!$X:$X,1))="","",INDEX(Data!E:E,MATCH($A925,Data!$X:$X,1))))</f>
        <v/>
      </c>
      <c r="G925" s="36" t="str">
        <f t="shared" si="29"/>
        <v/>
      </c>
    </row>
    <row r="926" spans="1:7" ht="15.5" customHeight="1" x14ac:dyDescent="0.35">
      <c r="A926" s="9" t="str">
        <f t="shared" si="28"/>
        <v/>
      </c>
      <c r="B926" s="10" t="str">
        <f>IF($A926="", "", INDEX(Data!A:A,MATCH($A926,Data!$X:$X,1)))</f>
        <v/>
      </c>
      <c r="C926" s="11" t="str">
        <f>IF($A926="", "", INDEX(Data!B:B,MATCH($A926,Data!$X:$X,1)))</f>
        <v/>
      </c>
      <c r="D926" s="10" t="str">
        <f>IF($A926="", "", INDEX(Data!C:C,MATCH($A926,Data!$X:$X,1)))</f>
        <v/>
      </c>
      <c r="E926" s="11" t="str">
        <f>IF($A926="","",IF(INDEX(Data!D:D,MATCH($A926,Data!$X:$X,1))="","",INDEX(Data!D:D,MATCH($A926,Data!$X:$X,1))))</f>
        <v/>
      </c>
      <c r="F926" s="11" t="str">
        <f>IF($A926="","",IF(INDEX(Data!E:E,MATCH($A926,Data!$X:$X,1))="","",INDEX(Data!E:E,MATCH($A926,Data!$X:$X,1))))</f>
        <v/>
      </c>
      <c r="G926" s="36" t="str">
        <f t="shared" si="29"/>
        <v/>
      </c>
    </row>
    <row r="927" spans="1:7" ht="15.5" customHeight="1" x14ac:dyDescent="0.35">
      <c r="A927" s="9" t="str">
        <f t="shared" si="28"/>
        <v/>
      </c>
      <c r="B927" s="10" t="str">
        <f>IF($A927="", "", INDEX(Data!A:A,MATCH($A927,Data!$X:$X,1)))</f>
        <v/>
      </c>
      <c r="C927" s="11" t="str">
        <f>IF($A927="", "", INDEX(Data!B:B,MATCH($A927,Data!$X:$X,1)))</f>
        <v/>
      </c>
      <c r="D927" s="10" t="str">
        <f>IF($A927="", "", INDEX(Data!C:C,MATCH($A927,Data!$X:$X,1)))</f>
        <v/>
      </c>
      <c r="E927" s="11" t="str">
        <f>IF($A927="","",IF(INDEX(Data!D:D,MATCH($A927,Data!$X:$X,1))="","",INDEX(Data!D:D,MATCH($A927,Data!$X:$X,1))))</f>
        <v/>
      </c>
      <c r="F927" s="11" t="str">
        <f>IF($A927="","",IF(INDEX(Data!E:E,MATCH($A927,Data!$X:$X,1))="","",INDEX(Data!E:E,MATCH($A927,Data!$X:$X,1))))</f>
        <v/>
      </c>
      <c r="G927" s="36" t="str">
        <f t="shared" si="29"/>
        <v/>
      </c>
    </row>
    <row r="928" spans="1:7" ht="15.5" customHeight="1" x14ac:dyDescent="0.35">
      <c r="A928" s="9" t="str">
        <f t="shared" si="28"/>
        <v/>
      </c>
      <c r="B928" s="10" t="str">
        <f>IF($A928="", "", INDEX(Data!A:A,MATCH($A928,Data!$X:$X,1)))</f>
        <v/>
      </c>
      <c r="C928" s="11" t="str">
        <f>IF($A928="", "", INDEX(Data!B:B,MATCH($A928,Data!$X:$X,1)))</f>
        <v/>
      </c>
      <c r="D928" s="10" t="str">
        <f>IF($A928="", "", INDEX(Data!C:C,MATCH($A928,Data!$X:$X,1)))</f>
        <v/>
      </c>
      <c r="E928" s="11" t="str">
        <f>IF($A928="","",IF(INDEX(Data!D:D,MATCH($A928,Data!$X:$X,1))="","",INDEX(Data!D:D,MATCH($A928,Data!$X:$X,1))))</f>
        <v/>
      </c>
      <c r="F928" s="11" t="str">
        <f>IF($A928="","",IF(INDEX(Data!E:E,MATCH($A928,Data!$X:$X,1))="","",INDEX(Data!E:E,MATCH($A928,Data!$X:$X,1))))</f>
        <v/>
      </c>
      <c r="G928" s="36" t="str">
        <f t="shared" si="29"/>
        <v/>
      </c>
    </row>
    <row r="929" spans="1:7" ht="15.5" customHeight="1" x14ac:dyDescent="0.35">
      <c r="A929" s="9" t="str">
        <f t="shared" si="28"/>
        <v/>
      </c>
      <c r="B929" s="10" t="str">
        <f>IF($A929="", "", INDEX(Data!A:A,MATCH($A929,Data!$X:$X,1)))</f>
        <v/>
      </c>
      <c r="C929" s="11" t="str">
        <f>IF($A929="", "", INDEX(Data!B:B,MATCH($A929,Data!$X:$X,1)))</f>
        <v/>
      </c>
      <c r="D929" s="10" t="str">
        <f>IF($A929="", "", INDEX(Data!C:C,MATCH($A929,Data!$X:$X,1)))</f>
        <v/>
      </c>
      <c r="E929" s="11" t="str">
        <f>IF($A929="","",IF(INDEX(Data!D:D,MATCH($A929,Data!$X:$X,1))="","",INDEX(Data!D:D,MATCH($A929,Data!$X:$X,1))))</f>
        <v/>
      </c>
      <c r="F929" s="11" t="str">
        <f>IF($A929="","",IF(INDEX(Data!E:E,MATCH($A929,Data!$X:$X,1))="","",INDEX(Data!E:E,MATCH($A929,Data!$X:$X,1))))</f>
        <v/>
      </c>
      <c r="G929" s="36" t="str">
        <f t="shared" si="29"/>
        <v/>
      </c>
    </row>
    <row r="930" spans="1:7" ht="15.5" customHeight="1" x14ac:dyDescent="0.35">
      <c r="A930" s="9" t="str">
        <f t="shared" si="28"/>
        <v/>
      </c>
      <c r="B930" s="10" t="str">
        <f>IF($A930="", "", INDEX(Data!A:A,MATCH($A930,Data!$X:$X,1)))</f>
        <v/>
      </c>
      <c r="C930" s="11" t="str">
        <f>IF($A930="", "", INDEX(Data!B:B,MATCH($A930,Data!$X:$X,1)))</f>
        <v/>
      </c>
      <c r="D930" s="10" t="str">
        <f>IF($A930="", "", INDEX(Data!C:C,MATCH($A930,Data!$X:$X,1)))</f>
        <v/>
      </c>
      <c r="E930" s="11" t="str">
        <f>IF($A930="","",IF(INDEX(Data!D:D,MATCH($A930,Data!$X:$X,1))="","",INDEX(Data!D:D,MATCH($A930,Data!$X:$X,1))))</f>
        <v/>
      </c>
      <c r="F930" s="11" t="str">
        <f>IF($A930="","",IF(INDEX(Data!E:E,MATCH($A930,Data!$X:$X,1))="","",INDEX(Data!E:E,MATCH($A930,Data!$X:$X,1))))</f>
        <v/>
      </c>
      <c r="G930" s="36" t="str">
        <f t="shared" si="29"/>
        <v/>
      </c>
    </row>
    <row r="931" spans="1:7" ht="15.5" customHeight="1" x14ac:dyDescent="0.35">
      <c r="A931" s="9" t="str">
        <f t="shared" si="28"/>
        <v/>
      </c>
      <c r="B931" s="10" t="str">
        <f>IF($A931="", "", INDEX(Data!A:A,MATCH($A931,Data!$X:$X,1)))</f>
        <v/>
      </c>
      <c r="C931" s="11" t="str">
        <f>IF($A931="", "", INDEX(Data!B:B,MATCH($A931,Data!$X:$X,1)))</f>
        <v/>
      </c>
      <c r="D931" s="10" t="str">
        <f>IF($A931="", "", INDEX(Data!C:C,MATCH($A931,Data!$X:$X,1)))</f>
        <v/>
      </c>
      <c r="E931" s="11" t="str">
        <f>IF($A931="","",IF(INDEX(Data!D:D,MATCH($A931,Data!$X:$X,1))="","",INDEX(Data!D:D,MATCH($A931,Data!$X:$X,1))))</f>
        <v/>
      </c>
      <c r="F931" s="11" t="str">
        <f>IF($A931="","",IF(INDEX(Data!E:E,MATCH($A931,Data!$X:$X,1))="","",INDEX(Data!E:E,MATCH($A931,Data!$X:$X,1))))</f>
        <v/>
      </c>
      <c r="G931" s="36" t="str">
        <f t="shared" si="29"/>
        <v/>
      </c>
    </row>
    <row r="932" spans="1:7" ht="15.5" customHeight="1" x14ac:dyDescent="0.35">
      <c r="A932" s="9" t="str">
        <f t="shared" si="28"/>
        <v/>
      </c>
      <c r="B932" s="10" t="str">
        <f>IF($A932="", "", INDEX(Data!A:A,MATCH($A932,Data!$X:$X,1)))</f>
        <v/>
      </c>
      <c r="C932" s="11" t="str">
        <f>IF($A932="", "", INDEX(Data!B:B,MATCH($A932,Data!$X:$X,1)))</f>
        <v/>
      </c>
      <c r="D932" s="10" t="str">
        <f>IF($A932="", "", INDEX(Data!C:C,MATCH($A932,Data!$X:$X,1)))</f>
        <v/>
      </c>
      <c r="E932" s="11" t="str">
        <f>IF($A932="","",IF(INDEX(Data!D:D,MATCH($A932,Data!$X:$X,1))="","",INDEX(Data!D:D,MATCH($A932,Data!$X:$X,1))))</f>
        <v/>
      </c>
      <c r="F932" s="11" t="str">
        <f>IF($A932="","",IF(INDEX(Data!E:E,MATCH($A932,Data!$X:$X,1))="","",INDEX(Data!E:E,MATCH($A932,Data!$X:$X,1))))</f>
        <v/>
      </c>
      <c r="G932" s="36" t="str">
        <f t="shared" si="29"/>
        <v/>
      </c>
    </row>
    <row r="933" spans="1:7" ht="15.5" customHeight="1" x14ac:dyDescent="0.35">
      <c r="A933" s="9" t="str">
        <f t="shared" si="28"/>
        <v/>
      </c>
      <c r="B933" s="10" t="str">
        <f>IF($A933="", "", INDEX(Data!A:A,MATCH($A933,Data!$X:$X,1)))</f>
        <v/>
      </c>
      <c r="C933" s="11" t="str">
        <f>IF($A933="", "", INDEX(Data!B:B,MATCH($A933,Data!$X:$X,1)))</f>
        <v/>
      </c>
      <c r="D933" s="10" t="str">
        <f>IF($A933="", "", INDEX(Data!C:C,MATCH($A933,Data!$X:$X,1)))</f>
        <v/>
      </c>
      <c r="E933" s="11" t="str">
        <f>IF($A933="","",IF(INDEX(Data!D:D,MATCH($A933,Data!$X:$X,1))="","",INDEX(Data!D:D,MATCH($A933,Data!$X:$X,1))))</f>
        <v/>
      </c>
      <c r="F933" s="11" t="str">
        <f>IF($A933="","",IF(INDEX(Data!E:E,MATCH($A933,Data!$X:$X,1))="","",INDEX(Data!E:E,MATCH($A933,Data!$X:$X,1))))</f>
        <v/>
      </c>
      <c r="G933" s="36" t="str">
        <f t="shared" si="29"/>
        <v/>
      </c>
    </row>
    <row r="934" spans="1:7" ht="15.5" customHeight="1" x14ac:dyDescent="0.35">
      <c r="A934" s="9" t="str">
        <f t="shared" si="28"/>
        <v/>
      </c>
      <c r="B934" s="10" t="str">
        <f>IF($A934="", "", INDEX(Data!A:A,MATCH($A934,Data!$X:$X,1)))</f>
        <v/>
      </c>
      <c r="C934" s="11" t="str">
        <f>IF($A934="", "", INDEX(Data!B:B,MATCH($A934,Data!$X:$X,1)))</f>
        <v/>
      </c>
      <c r="D934" s="10" t="str">
        <f>IF($A934="", "", INDEX(Data!C:C,MATCH($A934,Data!$X:$X,1)))</f>
        <v/>
      </c>
      <c r="E934" s="11" t="str">
        <f>IF($A934="","",IF(INDEX(Data!D:D,MATCH($A934,Data!$X:$X,1))="","",INDEX(Data!D:D,MATCH($A934,Data!$X:$X,1))))</f>
        <v/>
      </c>
      <c r="F934" s="11" t="str">
        <f>IF($A934="","",IF(INDEX(Data!E:E,MATCH($A934,Data!$X:$X,1))="","",INDEX(Data!E:E,MATCH($A934,Data!$X:$X,1))))</f>
        <v/>
      </c>
      <c r="G934" s="36" t="str">
        <f t="shared" si="29"/>
        <v/>
      </c>
    </row>
    <row r="935" spans="1:7" ht="15.5" customHeight="1" x14ac:dyDescent="0.35">
      <c r="A935" s="9" t="str">
        <f t="shared" si="28"/>
        <v/>
      </c>
      <c r="B935" s="10" t="str">
        <f>IF($A935="", "", INDEX(Data!A:A,MATCH($A935,Data!$X:$X,1)))</f>
        <v/>
      </c>
      <c r="C935" s="11" t="str">
        <f>IF($A935="", "", INDEX(Data!B:B,MATCH($A935,Data!$X:$X,1)))</f>
        <v/>
      </c>
      <c r="D935" s="10" t="str">
        <f>IF($A935="", "", INDEX(Data!C:C,MATCH($A935,Data!$X:$X,1)))</f>
        <v/>
      </c>
      <c r="E935" s="11" t="str">
        <f>IF($A935="","",IF(INDEX(Data!D:D,MATCH($A935,Data!$X:$X,1))="","",INDEX(Data!D:D,MATCH($A935,Data!$X:$X,1))))</f>
        <v/>
      </c>
      <c r="F935" s="11" t="str">
        <f>IF($A935="","",IF(INDEX(Data!E:E,MATCH($A935,Data!$X:$X,1))="","",INDEX(Data!E:E,MATCH($A935,Data!$X:$X,1))))</f>
        <v/>
      </c>
      <c r="G935" s="36" t="str">
        <f t="shared" si="29"/>
        <v/>
      </c>
    </row>
    <row r="936" spans="1:7" ht="15.5" customHeight="1" x14ac:dyDescent="0.35">
      <c r="A936" s="9" t="str">
        <f t="shared" si="28"/>
        <v/>
      </c>
      <c r="B936" s="10" t="str">
        <f>IF($A936="", "", INDEX(Data!A:A,MATCH($A936,Data!$X:$X,1)))</f>
        <v/>
      </c>
      <c r="C936" s="11" t="str">
        <f>IF($A936="", "", INDEX(Data!B:B,MATCH($A936,Data!$X:$X,1)))</f>
        <v/>
      </c>
      <c r="D936" s="10" t="str">
        <f>IF($A936="", "", INDEX(Data!C:C,MATCH($A936,Data!$X:$X,1)))</f>
        <v/>
      </c>
      <c r="E936" s="11" t="str">
        <f>IF($A936="","",IF(INDEX(Data!D:D,MATCH($A936,Data!$X:$X,1))="","",INDEX(Data!D:D,MATCH($A936,Data!$X:$X,1))))</f>
        <v/>
      </c>
      <c r="F936" s="11" t="str">
        <f>IF($A936="","",IF(INDEX(Data!E:E,MATCH($A936,Data!$X:$X,1))="","",INDEX(Data!E:E,MATCH($A936,Data!$X:$X,1))))</f>
        <v/>
      </c>
      <c r="G936" s="36" t="str">
        <f t="shared" si="29"/>
        <v/>
      </c>
    </row>
    <row r="937" spans="1:7" ht="15.5" customHeight="1" x14ac:dyDescent="0.35">
      <c r="A937" s="9" t="str">
        <f t="shared" si="28"/>
        <v/>
      </c>
      <c r="B937" s="10" t="str">
        <f>IF($A937="", "", INDEX(Data!A:A,MATCH($A937,Data!$X:$X,1)))</f>
        <v/>
      </c>
      <c r="C937" s="11" t="str">
        <f>IF($A937="", "", INDEX(Data!B:B,MATCH($A937,Data!$X:$X,1)))</f>
        <v/>
      </c>
      <c r="D937" s="10" t="str">
        <f>IF($A937="", "", INDEX(Data!C:C,MATCH($A937,Data!$X:$X,1)))</f>
        <v/>
      </c>
      <c r="E937" s="11" t="str">
        <f>IF($A937="","",IF(INDEX(Data!D:D,MATCH($A937,Data!$X:$X,1))="","",INDEX(Data!D:D,MATCH($A937,Data!$X:$X,1))))</f>
        <v/>
      </c>
      <c r="F937" s="11" t="str">
        <f>IF($A937="","",IF(INDEX(Data!E:E,MATCH($A937,Data!$X:$X,1))="","",INDEX(Data!E:E,MATCH($A937,Data!$X:$X,1))))</f>
        <v/>
      </c>
      <c r="G937" s="36" t="str">
        <f t="shared" si="29"/>
        <v/>
      </c>
    </row>
    <row r="938" spans="1:7" ht="15.5" customHeight="1" x14ac:dyDescent="0.35">
      <c r="A938" s="9" t="str">
        <f t="shared" si="28"/>
        <v/>
      </c>
      <c r="B938" s="10" t="str">
        <f>IF($A938="", "", INDEX(Data!A:A,MATCH($A938,Data!$X:$X,1)))</f>
        <v/>
      </c>
      <c r="C938" s="11" t="str">
        <f>IF($A938="", "", INDEX(Data!B:B,MATCH($A938,Data!$X:$X,1)))</f>
        <v/>
      </c>
      <c r="D938" s="10" t="str">
        <f>IF($A938="", "", INDEX(Data!C:C,MATCH($A938,Data!$X:$X,1)))</f>
        <v/>
      </c>
      <c r="E938" s="11" t="str">
        <f>IF($A938="","",IF(INDEX(Data!D:D,MATCH($A938,Data!$X:$X,1))="","",INDEX(Data!D:D,MATCH($A938,Data!$X:$X,1))))</f>
        <v/>
      </c>
      <c r="F938" s="11" t="str">
        <f>IF($A938="","",IF(INDEX(Data!E:E,MATCH($A938,Data!$X:$X,1))="","",INDEX(Data!E:E,MATCH($A938,Data!$X:$X,1))))</f>
        <v/>
      </c>
      <c r="G938" s="36" t="str">
        <f t="shared" si="29"/>
        <v/>
      </c>
    </row>
    <row r="939" spans="1:7" ht="15.5" customHeight="1" x14ac:dyDescent="0.35">
      <c r="A939" s="9" t="str">
        <f t="shared" si="28"/>
        <v/>
      </c>
      <c r="B939" s="10" t="str">
        <f>IF($A939="", "", INDEX(Data!A:A,MATCH($A939,Data!$X:$X,1)))</f>
        <v/>
      </c>
      <c r="C939" s="11" t="str">
        <f>IF($A939="", "", INDEX(Data!B:B,MATCH($A939,Data!$X:$X,1)))</f>
        <v/>
      </c>
      <c r="D939" s="10" t="str">
        <f>IF($A939="", "", INDEX(Data!C:C,MATCH($A939,Data!$X:$X,1)))</f>
        <v/>
      </c>
      <c r="E939" s="11" t="str">
        <f>IF($A939="","",IF(INDEX(Data!D:D,MATCH($A939,Data!$X:$X,1))="","",INDEX(Data!D:D,MATCH($A939,Data!$X:$X,1))))</f>
        <v/>
      </c>
      <c r="F939" s="11" t="str">
        <f>IF($A939="","",IF(INDEX(Data!E:E,MATCH($A939,Data!$X:$X,1))="","",INDEX(Data!E:E,MATCH($A939,Data!$X:$X,1))))</f>
        <v/>
      </c>
      <c r="G939" s="36" t="str">
        <f t="shared" si="29"/>
        <v/>
      </c>
    </row>
    <row r="940" spans="1:7" ht="15.5" customHeight="1" x14ac:dyDescent="0.35">
      <c r="A940" s="9" t="str">
        <f t="shared" si="28"/>
        <v/>
      </c>
      <c r="B940" s="10" t="str">
        <f>IF($A940="", "", INDEX(Data!A:A,MATCH($A940,Data!$X:$X,1)))</f>
        <v/>
      </c>
      <c r="C940" s="11" t="str">
        <f>IF($A940="", "", INDEX(Data!B:B,MATCH($A940,Data!$X:$X,1)))</f>
        <v/>
      </c>
      <c r="D940" s="10" t="str">
        <f>IF($A940="", "", INDEX(Data!C:C,MATCH($A940,Data!$X:$X,1)))</f>
        <v/>
      </c>
      <c r="E940" s="11" t="str">
        <f>IF($A940="","",IF(INDEX(Data!D:D,MATCH($A940,Data!$X:$X,1))="","",INDEX(Data!D:D,MATCH($A940,Data!$X:$X,1))))</f>
        <v/>
      </c>
      <c r="F940" s="11" t="str">
        <f>IF($A940="","",IF(INDEX(Data!E:E,MATCH($A940,Data!$X:$X,1))="","",INDEX(Data!E:E,MATCH($A940,Data!$X:$X,1))))</f>
        <v/>
      </c>
      <c r="G940" s="36" t="str">
        <f t="shared" si="29"/>
        <v/>
      </c>
    </row>
    <row r="941" spans="1:7" ht="15.5" customHeight="1" x14ac:dyDescent="0.35">
      <c r="A941" s="9" t="str">
        <f t="shared" si="28"/>
        <v/>
      </c>
      <c r="B941" s="10" t="str">
        <f>IF($A941="", "", INDEX(Data!A:A,MATCH($A941,Data!$X:$X,1)))</f>
        <v/>
      </c>
      <c r="C941" s="11" t="str">
        <f>IF($A941="", "", INDEX(Data!B:B,MATCH($A941,Data!$X:$X,1)))</f>
        <v/>
      </c>
      <c r="D941" s="10" t="str">
        <f>IF($A941="", "", INDEX(Data!C:C,MATCH($A941,Data!$X:$X,1)))</f>
        <v/>
      </c>
      <c r="E941" s="11" t="str">
        <f>IF($A941="","",IF(INDEX(Data!D:D,MATCH($A941,Data!$X:$X,1))="","",INDEX(Data!D:D,MATCH($A941,Data!$X:$X,1))))</f>
        <v/>
      </c>
      <c r="F941" s="11" t="str">
        <f>IF($A941="","",IF(INDEX(Data!E:E,MATCH($A941,Data!$X:$X,1))="","",INDEX(Data!E:E,MATCH($A941,Data!$X:$X,1))))</f>
        <v/>
      </c>
      <c r="G941" s="36" t="str">
        <f t="shared" si="29"/>
        <v/>
      </c>
    </row>
    <row r="942" spans="1:7" ht="15.5" customHeight="1" x14ac:dyDescent="0.35">
      <c r="A942" s="9" t="str">
        <f t="shared" si="28"/>
        <v/>
      </c>
      <c r="B942" s="10" t="str">
        <f>IF($A942="", "", INDEX(Data!A:A,MATCH($A942,Data!$X:$X,1)))</f>
        <v/>
      </c>
      <c r="C942" s="11" t="str">
        <f>IF($A942="", "", INDEX(Data!B:B,MATCH($A942,Data!$X:$X,1)))</f>
        <v/>
      </c>
      <c r="D942" s="10" t="str">
        <f>IF($A942="", "", INDEX(Data!C:C,MATCH($A942,Data!$X:$X,1)))</f>
        <v/>
      </c>
      <c r="E942" s="11" t="str">
        <f>IF($A942="","",IF(INDEX(Data!D:D,MATCH($A942,Data!$X:$X,1))="","",INDEX(Data!D:D,MATCH($A942,Data!$X:$X,1))))</f>
        <v/>
      </c>
      <c r="F942" s="11" t="str">
        <f>IF($A942="","",IF(INDEX(Data!E:E,MATCH($A942,Data!$X:$X,1))="","",INDEX(Data!E:E,MATCH($A942,Data!$X:$X,1))))</f>
        <v/>
      </c>
      <c r="G942" s="36" t="str">
        <f t="shared" si="29"/>
        <v/>
      </c>
    </row>
    <row r="943" spans="1:7" ht="15.5" customHeight="1" x14ac:dyDescent="0.35">
      <c r="A943" s="9" t="str">
        <f t="shared" si="28"/>
        <v/>
      </c>
      <c r="B943" s="10" t="str">
        <f>IF($A943="", "", INDEX(Data!A:A,MATCH($A943,Data!$X:$X,1)))</f>
        <v/>
      </c>
      <c r="C943" s="11" t="str">
        <f>IF($A943="", "", INDEX(Data!B:B,MATCH($A943,Data!$X:$X,1)))</f>
        <v/>
      </c>
      <c r="D943" s="10" t="str">
        <f>IF($A943="", "", INDEX(Data!C:C,MATCH($A943,Data!$X:$X,1)))</f>
        <v/>
      </c>
      <c r="E943" s="11" t="str">
        <f>IF($A943="","",IF(INDEX(Data!D:D,MATCH($A943,Data!$X:$X,1))="","",INDEX(Data!D:D,MATCH($A943,Data!$X:$X,1))))</f>
        <v/>
      </c>
      <c r="F943" s="11" t="str">
        <f>IF($A943="","",IF(INDEX(Data!E:E,MATCH($A943,Data!$X:$X,1))="","",INDEX(Data!E:E,MATCH($A943,Data!$X:$X,1))))</f>
        <v/>
      </c>
      <c r="G943" s="36" t="str">
        <f t="shared" si="29"/>
        <v/>
      </c>
    </row>
    <row r="944" spans="1:7" ht="15.5" customHeight="1" x14ac:dyDescent="0.35">
      <c r="A944" s="9" t="str">
        <f t="shared" si="28"/>
        <v/>
      </c>
      <c r="B944" s="10" t="str">
        <f>IF($A944="", "", INDEX(Data!A:A,MATCH($A944,Data!$X:$X,1)))</f>
        <v/>
      </c>
      <c r="C944" s="11" t="str">
        <f>IF($A944="", "", INDEX(Data!B:B,MATCH($A944,Data!$X:$X,1)))</f>
        <v/>
      </c>
      <c r="D944" s="10" t="str">
        <f>IF($A944="", "", INDEX(Data!C:C,MATCH($A944,Data!$X:$X,1)))</f>
        <v/>
      </c>
      <c r="E944" s="11" t="str">
        <f>IF($A944="","",IF(INDEX(Data!D:D,MATCH($A944,Data!$X:$X,1))="","",INDEX(Data!D:D,MATCH($A944,Data!$X:$X,1))))</f>
        <v/>
      </c>
      <c r="F944" s="11" t="str">
        <f>IF($A944="","",IF(INDEX(Data!E:E,MATCH($A944,Data!$X:$X,1))="","",INDEX(Data!E:E,MATCH($A944,Data!$X:$X,1))))</f>
        <v/>
      </c>
      <c r="G944" s="36" t="str">
        <f t="shared" si="29"/>
        <v/>
      </c>
    </row>
    <row r="945" spans="1:7" ht="15.5" customHeight="1" x14ac:dyDescent="0.35">
      <c r="A945" s="9" t="str">
        <f t="shared" si="28"/>
        <v/>
      </c>
      <c r="B945" s="10" t="str">
        <f>IF($A945="", "", INDEX(Data!A:A,MATCH($A945,Data!$X:$X,1)))</f>
        <v/>
      </c>
      <c r="C945" s="11" t="str">
        <f>IF($A945="", "", INDEX(Data!B:B,MATCH($A945,Data!$X:$X,1)))</f>
        <v/>
      </c>
      <c r="D945" s="10" t="str">
        <f>IF($A945="", "", INDEX(Data!C:C,MATCH($A945,Data!$X:$X,1)))</f>
        <v/>
      </c>
      <c r="E945" s="11" t="str">
        <f>IF($A945="","",IF(INDEX(Data!D:D,MATCH($A945,Data!$X:$X,1))="","",INDEX(Data!D:D,MATCH($A945,Data!$X:$X,1))))</f>
        <v/>
      </c>
      <c r="F945" s="11" t="str">
        <f>IF($A945="","",IF(INDEX(Data!E:E,MATCH($A945,Data!$X:$X,1))="","",INDEX(Data!E:E,MATCH($A945,Data!$X:$X,1))))</f>
        <v/>
      </c>
      <c r="G945" s="36" t="str">
        <f t="shared" si="29"/>
        <v/>
      </c>
    </row>
    <row r="946" spans="1:7" ht="15.5" customHeight="1" x14ac:dyDescent="0.35">
      <c r="A946" s="9" t="str">
        <f t="shared" si="28"/>
        <v/>
      </c>
      <c r="B946" s="10" t="str">
        <f>IF($A946="", "", INDEX(Data!A:A,MATCH($A946,Data!$X:$X,1)))</f>
        <v/>
      </c>
      <c r="C946" s="11" t="str">
        <f>IF($A946="", "", INDEX(Data!B:B,MATCH($A946,Data!$X:$X,1)))</f>
        <v/>
      </c>
      <c r="D946" s="10" t="str">
        <f>IF($A946="", "", INDEX(Data!C:C,MATCH($A946,Data!$X:$X,1)))</f>
        <v/>
      </c>
      <c r="E946" s="11" t="str">
        <f>IF($A946="","",IF(INDEX(Data!D:D,MATCH($A946,Data!$X:$X,1))="","",INDEX(Data!D:D,MATCH($A946,Data!$X:$X,1))))</f>
        <v/>
      </c>
      <c r="F946" s="11" t="str">
        <f>IF($A946="","",IF(INDEX(Data!E:E,MATCH($A946,Data!$X:$X,1))="","",INDEX(Data!E:E,MATCH($A946,Data!$X:$X,1))))</f>
        <v/>
      </c>
      <c r="G946" s="36" t="str">
        <f t="shared" si="29"/>
        <v/>
      </c>
    </row>
    <row r="947" spans="1:7" ht="15.5" customHeight="1" x14ac:dyDescent="0.35">
      <c r="A947" s="9" t="str">
        <f t="shared" si="28"/>
        <v/>
      </c>
      <c r="B947" s="10" t="str">
        <f>IF($A947="", "", INDEX(Data!A:A,MATCH($A947,Data!$X:$X,1)))</f>
        <v/>
      </c>
      <c r="C947" s="11" t="str">
        <f>IF($A947="", "", INDEX(Data!B:B,MATCH($A947,Data!$X:$X,1)))</f>
        <v/>
      </c>
      <c r="D947" s="10" t="str">
        <f>IF($A947="", "", INDEX(Data!C:C,MATCH($A947,Data!$X:$X,1)))</f>
        <v/>
      </c>
      <c r="E947" s="11" t="str">
        <f>IF($A947="","",IF(INDEX(Data!D:D,MATCH($A947,Data!$X:$X,1))="","",INDEX(Data!D:D,MATCH($A947,Data!$X:$X,1))))</f>
        <v/>
      </c>
      <c r="F947" s="11" t="str">
        <f>IF($A947="","",IF(INDEX(Data!E:E,MATCH($A947,Data!$X:$X,1))="","",INDEX(Data!E:E,MATCH($A947,Data!$X:$X,1))))</f>
        <v/>
      </c>
      <c r="G947" s="36" t="str">
        <f t="shared" si="29"/>
        <v/>
      </c>
    </row>
    <row r="948" spans="1:7" ht="15.5" customHeight="1" x14ac:dyDescent="0.35">
      <c r="A948" s="9" t="str">
        <f t="shared" si="28"/>
        <v/>
      </c>
      <c r="B948" s="10" t="str">
        <f>IF($A948="", "", INDEX(Data!A:A,MATCH($A948,Data!$X:$X,1)))</f>
        <v/>
      </c>
      <c r="C948" s="11" t="str">
        <f>IF($A948="", "", INDEX(Data!B:B,MATCH($A948,Data!$X:$X,1)))</f>
        <v/>
      </c>
      <c r="D948" s="10" t="str">
        <f>IF($A948="", "", INDEX(Data!C:C,MATCH($A948,Data!$X:$X,1)))</f>
        <v/>
      </c>
      <c r="E948" s="11" t="str">
        <f>IF($A948="","",IF(INDEX(Data!D:D,MATCH($A948,Data!$X:$X,1))="","",INDEX(Data!D:D,MATCH($A948,Data!$X:$X,1))))</f>
        <v/>
      </c>
      <c r="F948" s="11" t="str">
        <f>IF($A948="","",IF(INDEX(Data!E:E,MATCH($A948,Data!$X:$X,1))="","",INDEX(Data!E:E,MATCH($A948,Data!$X:$X,1))))</f>
        <v/>
      </c>
      <c r="G948" s="36" t="str">
        <f t="shared" si="29"/>
        <v/>
      </c>
    </row>
    <row r="949" spans="1:7" ht="15.5" customHeight="1" x14ac:dyDescent="0.35">
      <c r="A949" s="9" t="str">
        <f t="shared" si="28"/>
        <v/>
      </c>
      <c r="B949" s="10" t="str">
        <f>IF($A949="", "", INDEX(Data!A:A,MATCH($A949,Data!$X:$X,1)))</f>
        <v/>
      </c>
      <c r="C949" s="11" t="str">
        <f>IF($A949="", "", INDEX(Data!B:B,MATCH($A949,Data!$X:$X,1)))</f>
        <v/>
      </c>
      <c r="D949" s="10" t="str">
        <f>IF($A949="", "", INDEX(Data!C:C,MATCH($A949,Data!$X:$X,1)))</f>
        <v/>
      </c>
      <c r="E949" s="11" t="str">
        <f>IF($A949="","",IF(INDEX(Data!D:D,MATCH($A949,Data!$X:$X,1))="","",INDEX(Data!D:D,MATCH($A949,Data!$X:$X,1))))</f>
        <v/>
      </c>
      <c r="F949" s="11" t="str">
        <f>IF($A949="","",IF(INDEX(Data!E:E,MATCH($A949,Data!$X:$X,1))="","",INDEX(Data!E:E,MATCH($A949,Data!$X:$X,1))))</f>
        <v/>
      </c>
      <c r="G949" s="36" t="str">
        <f t="shared" si="29"/>
        <v/>
      </c>
    </row>
    <row r="950" spans="1:7" ht="15.5" customHeight="1" x14ac:dyDescent="0.35">
      <c r="A950" s="9" t="str">
        <f t="shared" si="28"/>
        <v/>
      </c>
      <c r="B950" s="10" t="str">
        <f>IF($A950="", "", INDEX(Data!A:A,MATCH($A950,Data!$X:$X,1)))</f>
        <v/>
      </c>
      <c r="C950" s="11" t="str">
        <f>IF($A950="", "", INDEX(Data!B:B,MATCH($A950,Data!$X:$X,1)))</f>
        <v/>
      </c>
      <c r="D950" s="10" t="str">
        <f>IF($A950="", "", INDEX(Data!C:C,MATCH($A950,Data!$X:$X,1)))</f>
        <v/>
      </c>
      <c r="E950" s="11" t="str">
        <f>IF($A950="","",IF(INDEX(Data!D:D,MATCH($A950,Data!$X:$X,1))="","",INDEX(Data!D:D,MATCH($A950,Data!$X:$X,1))))</f>
        <v/>
      </c>
      <c r="F950" s="11" t="str">
        <f>IF($A950="","",IF(INDEX(Data!E:E,MATCH($A950,Data!$X:$X,1))="","",INDEX(Data!E:E,MATCH($A950,Data!$X:$X,1))))</f>
        <v/>
      </c>
      <c r="G950" s="36" t="str">
        <f t="shared" si="29"/>
        <v/>
      </c>
    </row>
    <row r="951" spans="1:7" ht="15.5" customHeight="1" x14ac:dyDescent="0.35">
      <c r="A951" s="9" t="str">
        <f t="shared" si="28"/>
        <v/>
      </c>
      <c r="B951" s="10" t="str">
        <f>IF($A951="", "", INDEX(Data!A:A,MATCH($A951,Data!$X:$X,1)))</f>
        <v/>
      </c>
      <c r="C951" s="11" t="str">
        <f>IF($A951="", "", INDEX(Data!B:B,MATCH($A951,Data!$X:$X,1)))</f>
        <v/>
      </c>
      <c r="D951" s="10" t="str">
        <f>IF($A951="", "", INDEX(Data!C:C,MATCH($A951,Data!$X:$X,1)))</f>
        <v/>
      </c>
      <c r="E951" s="11" t="str">
        <f>IF($A951="","",IF(INDEX(Data!D:D,MATCH($A951,Data!$X:$X,1))="","",INDEX(Data!D:D,MATCH($A951,Data!$X:$X,1))))</f>
        <v/>
      </c>
      <c r="F951" s="11" t="str">
        <f>IF($A951="","",IF(INDEX(Data!E:E,MATCH($A951,Data!$X:$X,1))="","",INDEX(Data!E:E,MATCH($A951,Data!$X:$X,1))))</f>
        <v/>
      </c>
      <c r="G951" s="36" t="str">
        <f t="shared" si="29"/>
        <v/>
      </c>
    </row>
    <row r="952" spans="1:7" ht="15.5" customHeight="1" x14ac:dyDescent="0.35">
      <c r="A952" s="9" t="str">
        <f t="shared" si="28"/>
        <v/>
      </c>
      <c r="B952" s="10" t="str">
        <f>IF($A952="", "", INDEX(Data!A:A,MATCH($A952,Data!$X:$X,1)))</f>
        <v/>
      </c>
      <c r="C952" s="11" t="str">
        <f>IF($A952="", "", INDEX(Data!B:B,MATCH($A952,Data!$X:$X,1)))</f>
        <v/>
      </c>
      <c r="D952" s="10" t="str">
        <f>IF($A952="", "", INDEX(Data!C:C,MATCH($A952,Data!$X:$X,1)))</f>
        <v/>
      </c>
      <c r="E952" s="11" t="str">
        <f>IF($A952="","",IF(INDEX(Data!D:D,MATCH($A952,Data!$X:$X,1))="","",INDEX(Data!D:D,MATCH($A952,Data!$X:$X,1))))</f>
        <v/>
      </c>
      <c r="F952" s="11" t="str">
        <f>IF($A952="","",IF(INDEX(Data!E:E,MATCH($A952,Data!$X:$X,1))="","",INDEX(Data!E:E,MATCH($A952,Data!$X:$X,1))))</f>
        <v/>
      </c>
      <c r="G952" s="36" t="str">
        <f t="shared" si="29"/>
        <v/>
      </c>
    </row>
    <row r="953" spans="1:7" ht="15.5" customHeight="1" x14ac:dyDescent="0.35">
      <c r="A953" s="9" t="str">
        <f t="shared" si="28"/>
        <v/>
      </c>
      <c r="B953" s="10" t="str">
        <f>IF($A953="", "", INDEX(Data!A:A,MATCH($A953,Data!$X:$X,1)))</f>
        <v/>
      </c>
      <c r="C953" s="11" t="str">
        <f>IF($A953="", "", INDEX(Data!B:B,MATCH($A953,Data!$X:$X,1)))</f>
        <v/>
      </c>
      <c r="D953" s="10" t="str">
        <f>IF($A953="", "", INDEX(Data!C:C,MATCH($A953,Data!$X:$X,1)))</f>
        <v/>
      </c>
      <c r="E953" s="11" t="str">
        <f>IF($A953="","",IF(INDEX(Data!D:D,MATCH($A953,Data!$X:$X,1))="","",INDEX(Data!D:D,MATCH($A953,Data!$X:$X,1))))</f>
        <v/>
      </c>
      <c r="F953" s="11" t="str">
        <f>IF($A953="","",IF(INDEX(Data!E:E,MATCH($A953,Data!$X:$X,1))="","",INDEX(Data!E:E,MATCH($A953,Data!$X:$X,1))))</f>
        <v/>
      </c>
      <c r="G953" s="36" t="str">
        <f t="shared" si="29"/>
        <v/>
      </c>
    </row>
    <row r="954" spans="1:7" ht="15.5" customHeight="1" x14ac:dyDescent="0.35">
      <c r="A954" s="9" t="str">
        <f t="shared" si="28"/>
        <v/>
      </c>
      <c r="B954" s="10" t="str">
        <f>IF($A954="", "", INDEX(Data!A:A,MATCH($A954,Data!$X:$X,1)))</f>
        <v/>
      </c>
      <c r="C954" s="11" t="str">
        <f>IF($A954="", "", INDEX(Data!B:B,MATCH($A954,Data!$X:$X,1)))</f>
        <v/>
      </c>
      <c r="D954" s="10" t="str">
        <f>IF($A954="", "", INDEX(Data!C:C,MATCH($A954,Data!$X:$X,1)))</f>
        <v/>
      </c>
      <c r="E954" s="11" t="str">
        <f>IF($A954="","",IF(INDEX(Data!D:D,MATCH($A954,Data!$X:$X,1))="","",INDEX(Data!D:D,MATCH($A954,Data!$X:$X,1))))</f>
        <v/>
      </c>
      <c r="F954" s="11" t="str">
        <f>IF($A954="","",IF(INDEX(Data!E:E,MATCH($A954,Data!$X:$X,1))="","",INDEX(Data!E:E,MATCH($A954,Data!$X:$X,1))))</f>
        <v/>
      </c>
      <c r="G954" s="36" t="str">
        <f t="shared" si="29"/>
        <v/>
      </c>
    </row>
    <row r="955" spans="1:7" ht="15.5" customHeight="1" x14ac:dyDescent="0.35">
      <c r="A955" s="9" t="str">
        <f t="shared" si="28"/>
        <v/>
      </c>
      <c r="B955" s="10" t="str">
        <f>IF($A955="", "", INDEX(Data!A:A,MATCH($A955,Data!$X:$X,1)))</f>
        <v/>
      </c>
      <c r="C955" s="11" t="str">
        <f>IF($A955="", "", INDEX(Data!B:B,MATCH($A955,Data!$X:$X,1)))</f>
        <v/>
      </c>
      <c r="D955" s="10" t="str">
        <f>IF($A955="", "", INDEX(Data!C:C,MATCH($A955,Data!$X:$X,1)))</f>
        <v/>
      </c>
      <c r="E955" s="11" t="str">
        <f>IF($A955="","",IF(INDEX(Data!D:D,MATCH($A955,Data!$X:$X,1))="","",INDEX(Data!D:D,MATCH($A955,Data!$X:$X,1))))</f>
        <v/>
      </c>
      <c r="F955" s="11" t="str">
        <f>IF($A955="","",IF(INDEX(Data!E:E,MATCH($A955,Data!$X:$X,1))="","",INDEX(Data!E:E,MATCH($A955,Data!$X:$X,1))))</f>
        <v/>
      </c>
      <c r="G955" s="36" t="str">
        <f t="shared" si="29"/>
        <v/>
      </c>
    </row>
    <row r="956" spans="1:7" ht="15.5" customHeight="1" x14ac:dyDescent="0.35">
      <c r="A956" s="9" t="str">
        <f t="shared" si="28"/>
        <v/>
      </c>
      <c r="B956" s="10" t="str">
        <f>IF($A956="", "", INDEX(Data!A:A,MATCH($A956,Data!$X:$X,1)))</f>
        <v/>
      </c>
      <c r="C956" s="11" t="str">
        <f>IF($A956="", "", INDEX(Data!B:B,MATCH($A956,Data!$X:$X,1)))</f>
        <v/>
      </c>
      <c r="D956" s="10" t="str">
        <f>IF($A956="", "", INDEX(Data!C:C,MATCH($A956,Data!$X:$X,1)))</f>
        <v/>
      </c>
      <c r="E956" s="11" t="str">
        <f>IF($A956="","",IF(INDEX(Data!D:D,MATCH($A956,Data!$X:$X,1))="","",INDEX(Data!D:D,MATCH($A956,Data!$X:$X,1))))</f>
        <v/>
      </c>
      <c r="F956" s="11" t="str">
        <f>IF($A956="","",IF(INDEX(Data!E:E,MATCH($A956,Data!$X:$X,1))="","",INDEX(Data!E:E,MATCH($A956,Data!$X:$X,1))))</f>
        <v/>
      </c>
      <c r="G956" s="36" t="str">
        <f t="shared" si="29"/>
        <v/>
      </c>
    </row>
    <row r="957" spans="1:7" ht="15.5" customHeight="1" x14ac:dyDescent="0.35">
      <c r="A957" s="9" t="str">
        <f t="shared" si="28"/>
        <v/>
      </c>
      <c r="B957" s="10" t="str">
        <f>IF($A957="", "", INDEX(Data!A:A,MATCH($A957,Data!$X:$X,1)))</f>
        <v/>
      </c>
      <c r="C957" s="11" t="str">
        <f>IF($A957="", "", INDEX(Data!B:B,MATCH($A957,Data!$X:$X,1)))</f>
        <v/>
      </c>
      <c r="D957" s="10" t="str">
        <f>IF($A957="", "", INDEX(Data!C:C,MATCH($A957,Data!$X:$X,1)))</f>
        <v/>
      </c>
      <c r="E957" s="11" t="str">
        <f>IF($A957="","",IF(INDEX(Data!D:D,MATCH($A957,Data!$X:$X,1))="","",INDEX(Data!D:D,MATCH($A957,Data!$X:$X,1))))</f>
        <v/>
      </c>
      <c r="F957" s="11" t="str">
        <f>IF($A957="","",IF(INDEX(Data!E:E,MATCH($A957,Data!$X:$X,1))="","",INDEX(Data!E:E,MATCH($A957,Data!$X:$X,1))))</f>
        <v/>
      </c>
      <c r="G957" s="36" t="str">
        <f t="shared" si="29"/>
        <v/>
      </c>
    </row>
    <row r="958" spans="1:7" ht="15.5" customHeight="1" x14ac:dyDescent="0.35">
      <c r="A958" s="9" t="str">
        <f t="shared" si="28"/>
        <v/>
      </c>
      <c r="B958" s="10" t="str">
        <f>IF($A958="", "", INDEX(Data!A:A,MATCH($A958,Data!$X:$X,1)))</f>
        <v/>
      </c>
      <c r="C958" s="11" t="str">
        <f>IF($A958="", "", INDEX(Data!B:B,MATCH($A958,Data!$X:$X,1)))</f>
        <v/>
      </c>
      <c r="D958" s="10" t="str">
        <f>IF($A958="", "", INDEX(Data!C:C,MATCH($A958,Data!$X:$X,1)))</f>
        <v/>
      </c>
      <c r="E958" s="11" t="str">
        <f>IF($A958="","",IF(INDEX(Data!D:D,MATCH($A958,Data!$X:$X,1))="","",INDEX(Data!D:D,MATCH($A958,Data!$X:$X,1))))</f>
        <v/>
      </c>
      <c r="F958" s="11" t="str">
        <f>IF($A958="","",IF(INDEX(Data!E:E,MATCH($A958,Data!$X:$X,1))="","",INDEX(Data!E:E,MATCH($A958,Data!$X:$X,1))))</f>
        <v/>
      </c>
      <c r="G958" s="36" t="str">
        <f t="shared" si="29"/>
        <v/>
      </c>
    </row>
    <row r="959" spans="1:7" ht="15.5" customHeight="1" x14ac:dyDescent="0.35">
      <c r="A959" s="9" t="str">
        <f t="shared" si="28"/>
        <v/>
      </c>
      <c r="B959" s="10" t="str">
        <f>IF($A959="", "", INDEX(Data!A:A,MATCH($A959,Data!$X:$X,1)))</f>
        <v/>
      </c>
      <c r="C959" s="11" t="str">
        <f>IF($A959="", "", INDEX(Data!B:B,MATCH($A959,Data!$X:$X,1)))</f>
        <v/>
      </c>
      <c r="D959" s="10" t="str">
        <f>IF($A959="", "", INDEX(Data!C:C,MATCH($A959,Data!$X:$X,1)))</f>
        <v/>
      </c>
      <c r="E959" s="11" t="str">
        <f>IF($A959="","",IF(INDEX(Data!D:D,MATCH($A959,Data!$X:$X,1))="","",INDEX(Data!D:D,MATCH($A959,Data!$X:$X,1))))</f>
        <v/>
      </c>
      <c r="F959" s="11" t="str">
        <f>IF($A959="","",IF(INDEX(Data!E:E,MATCH($A959,Data!$X:$X,1))="","",INDEX(Data!E:E,MATCH($A959,Data!$X:$X,1))))</f>
        <v/>
      </c>
      <c r="G959" s="36" t="str">
        <f t="shared" si="29"/>
        <v/>
      </c>
    </row>
    <row r="960" spans="1:7" ht="15.5" customHeight="1" x14ac:dyDescent="0.35">
      <c r="A960" s="9" t="str">
        <f t="shared" si="28"/>
        <v/>
      </c>
      <c r="B960" s="10" t="str">
        <f>IF($A960="", "", INDEX(Data!A:A,MATCH($A960,Data!$X:$X,1)))</f>
        <v/>
      </c>
      <c r="C960" s="11" t="str">
        <f>IF($A960="", "", INDEX(Data!B:B,MATCH($A960,Data!$X:$X,1)))</f>
        <v/>
      </c>
      <c r="D960" s="10" t="str">
        <f>IF($A960="", "", INDEX(Data!C:C,MATCH($A960,Data!$X:$X,1)))</f>
        <v/>
      </c>
      <c r="E960" s="11" t="str">
        <f>IF($A960="","",IF(INDEX(Data!D:D,MATCH($A960,Data!$X:$X,1))="","",INDEX(Data!D:D,MATCH($A960,Data!$X:$X,1))))</f>
        <v/>
      </c>
      <c r="F960" s="11" t="str">
        <f>IF($A960="","",IF(INDEX(Data!E:E,MATCH($A960,Data!$X:$X,1))="","",INDEX(Data!E:E,MATCH($A960,Data!$X:$X,1))))</f>
        <v/>
      </c>
      <c r="G960" s="36" t="str">
        <f t="shared" si="29"/>
        <v/>
      </c>
    </row>
    <row r="961" spans="1:7" ht="15.5" customHeight="1" x14ac:dyDescent="0.35">
      <c r="A961" s="9" t="str">
        <f t="shared" si="28"/>
        <v/>
      </c>
      <c r="B961" s="10" t="str">
        <f>IF($A961="", "", INDEX(Data!A:A,MATCH($A961,Data!$X:$X,1)))</f>
        <v/>
      </c>
      <c r="C961" s="11" t="str">
        <f>IF($A961="", "", INDEX(Data!B:B,MATCH($A961,Data!$X:$X,1)))</f>
        <v/>
      </c>
      <c r="D961" s="10" t="str">
        <f>IF($A961="", "", INDEX(Data!C:C,MATCH($A961,Data!$X:$X,1)))</f>
        <v/>
      </c>
      <c r="E961" s="11" t="str">
        <f>IF($A961="","",IF(INDEX(Data!D:D,MATCH($A961,Data!$X:$X,1))="","",INDEX(Data!D:D,MATCH($A961,Data!$X:$X,1))))</f>
        <v/>
      </c>
      <c r="F961" s="11" t="str">
        <f>IF($A961="","",IF(INDEX(Data!E:E,MATCH($A961,Data!$X:$X,1))="","",INDEX(Data!E:E,MATCH($A961,Data!$X:$X,1))))</f>
        <v/>
      </c>
      <c r="G961" s="36" t="str">
        <f t="shared" si="29"/>
        <v/>
      </c>
    </row>
    <row r="962" spans="1:7" ht="15.5" customHeight="1" x14ac:dyDescent="0.35">
      <c r="A962" s="9" t="str">
        <f t="shared" si="28"/>
        <v/>
      </c>
      <c r="B962" s="10" t="str">
        <f>IF($A962="", "", INDEX(Data!A:A,MATCH($A962,Data!$X:$X,1)))</f>
        <v/>
      </c>
      <c r="C962" s="11" t="str">
        <f>IF($A962="", "", INDEX(Data!B:B,MATCH($A962,Data!$X:$X,1)))</f>
        <v/>
      </c>
      <c r="D962" s="10" t="str">
        <f>IF($A962="", "", INDEX(Data!C:C,MATCH($A962,Data!$X:$X,1)))</f>
        <v/>
      </c>
      <c r="E962" s="11" t="str">
        <f>IF($A962="","",IF(INDEX(Data!D:D,MATCH($A962,Data!$X:$X,1))="","",INDEX(Data!D:D,MATCH($A962,Data!$X:$X,1))))</f>
        <v/>
      </c>
      <c r="F962" s="11" t="str">
        <f>IF($A962="","",IF(INDEX(Data!E:E,MATCH($A962,Data!$X:$X,1))="","",INDEX(Data!E:E,MATCH($A962,Data!$X:$X,1))))</f>
        <v/>
      </c>
      <c r="G962" s="36" t="str">
        <f t="shared" si="29"/>
        <v/>
      </c>
    </row>
    <row r="963" spans="1:7" ht="15.5" customHeight="1" x14ac:dyDescent="0.35">
      <c r="A963" s="9" t="str">
        <f t="shared" si="28"/>
        <v/>
      </c>
      <c r="B963" s="10" t="str">
        <f>IF($A963="", "", INDEX(Data!A:A,MATCH($A963,Data!$X:$X,1)))</f>
        <v/>
      </c>
      <c r="C963" s="11" t="str">
        <f>IF($A963="", "", INDEX(Data!B:B,MATCH($A963,Data!$X:$X,1)))</f>
        <v/>
      </c>
      <c r="D963" s="10" t="str">
        <f>IF($A963="", "", INDEX(Data!C:C,MATCH($A963,Data!$X:$X,1)))</f>
        <v/>
      </c>
      <c r="E963" s="11" t="str">
        <f>IF($A963="","",IF(INDEX(Data!D:D,MATCH($A963,Data!$X:$X,1))="","",INDEX(Data!D:D,MATCH($A963,Data!$X:$X,1))))</f>
        <v/>
      </c>
      <c r="F963" s="11" t="str">
        <f>IF($A963="","",IF(INDEX(Data!E:E,MATCH($A963,Data!$X:$X,1))="","",INDEX(Data!E:E,MATCH($A963,Data!$X:$X,1))))</f>
        <v/>
      </c>
      <c r="G963" s="36" t="str">
        <f t="shared" si="29"/>
        <v/>
      </c>
    </row>
    <row r="964" spans="1:7" ht="15.5" customHeight="1" x14ac:dyDescent="0.35">
      <c r="A964" s="9" t="str">
        <f t="shared" si="28"/>
        <v/>
      </c>
      <c r="B964" s="10" t="str">
        <f>IF($A964="", "", INDEX(Data!A:A,MATCH($A964,Data!$X:$X,1)))</f>
        <v/>
      </c>
      <c r="C964" s="11" t="str">
        <f>IF($A964="", "", INDEX(Data!B:B,MATCH($A964,Data!$X:$X,1)))</f>
        <v/>
      </c>
      <c r="D964" s="10" t="str">
        <f>IF($A964="", "", INDEX(Data!C:C,MATCH($A964,Data!$X:$X,1)))</f>
        <v/>
      </c>
      <c r="E964" s="11" t="str">
        <f>IF($A964="","",IF(INDEX(Data!D:D,MATCH($A964,Data!$X:$X,1))="","",INDEX(Data!D:D,MATCH($A964,Data!$X:$X,1))))</f>
        <v/>
      </c>
      <c r="F964" s="11" t="str">
        <f>IF($A964="","",IF(INDEX(Data!E:E,MATCH($A964,Data!$X:$X,1))="","",INDEX(Data!E:E,MATCH($A964,Data!$X:$X,1))))</f>
        <v/>
      </c>
      <c r="G964" s="36" t="str">
        <f t="shared" si="29"/>
        <v/>
      </c>
    </row>
    <row r="965" spans="1:7" ht="15.5" customHeight="1" x14ac:dyDescent="0.35">
      <c r="A965" s="9" t="str">
        <f t="shared" si="28"/>
        <v/>
      </c>
      <c r="B965" s="10" t="str">
        <f>IF($A965="", "", INDEX(Data!A:A,MATCH($A965,Data!$X:$X,1)))</f>
        <v/>
      </c>
      <c r="C965" s="11" t="str">
        <f>IF($A965="", "", INDEX(Data!B:B,MATCH($A965,Data!$X:$X,1)))</f>
        <v/>
      </c>
      <c r="D965" s="10" t="str">
        <f>IF($A965="", "", INDEX(Data!C:C,MATCH($A965,Data!$X:$X,1)))</f>
        <v/>
      </c>
      <c r="E965" s="11" t="str">
        <f>IF($A965="","",IF(INDEX(Data!D:D,MATCH($A965,Data!$X:$X,1))="","",INDEX(Data!D:D,MATCH($A965,Data!$X:$X,1))))</f>
        <v/>
      </c>
      <c r="F965" s="11" t="str">
        <f>IF($A965="","",IF(INDEX(Data!E:E,MATCH($A965,Data!$X:$X,1))="","",INDEX(Data!E:E,MATCH($A965,Data!$X:$X,1))))</f>
        <v/>
      </c>
      <c r="G965" s="36" t="str">
        <f t="shared" si="29"/>
        <v/>
      </c>
    </row>
    <row r="966" spans="1:7" ht="15.5" customHeight="1" x14ac:dyDescent="0.35">
      <c r="A966" s="9" t="str">
        <f t="shared" ref="A966:A1000" si="30">IF(A$4&gt;=ROW(A962), ROW(A962), "")</f>
        <v/>
      </c>
      <c r="B966" s="10" t="str">
        <f>IF($A966="", "", INDEX(Data!A:A,MATCH($A966,Data!$X:$X,1)))</f>
        <v/>
      </c>
      <c r="C966" s="11" t="str">
        <f>IF($A966="", "", INDEX(Data!B:B,MATCH($A966,Data!$X:$X,1)))</f>
        <v/>
      </c>
      <c r="D966" s="10" t="str">
        <f>IF($A966="", "", INDEX(Data!C:C,MATCH($A966,Data!$X:$X,1)))</f>
        <v/>
      </c>
      <c r="E966" s="11" t="str">
        <f>IF($A966="","",IF(INDEX(Data!D:D,MATCH($A966,Data!$X:$X,1))="","",INDEX(Data!D:D,MATCH($A966,Data!$X:$X,1))))</f>
        <v/>
      </c>
      <c r="F966" s="11" t="str">
        <f>IF($A966="","",IF(INDEX(Data!E:E,MATCH($A966,Data!$X:$X,1))="","",INDEX(Data!E:E,MATCH($A966,Data!$X:$X,1))))</f>
        <v/>
      </c>
      <c r="G966" s="36" t="str">
        <f t="shared" ref="G966:G1000" si="31">HYPERLINK(F966)</f>
        <v/>
      </c>
    </row>
    <row r="967" spans="1:7" ht="15.5" customHeight="1" x14ac:dyDescent="0.35">
      <c r="A967" s="9" t="str">
        <f t="shared" si="30"/>
        <v/>
      </c>
      <c r="B967" s="10" t="str">
        <f>IF($A967="", "", INDEX(Data!A:A,MATCH($A967,Data!$X:$X,1)))</f>
        <v/>
      </c>
      <c r="C967" s="11" t="str">
        <f>IF($A967="", "", INDEX(Data!B:B,MATCH($A967,Data!$X:$X,1)))</f>
        <v/>
      </c>
      <c r="D967" s="10" t="str">
        <f>IF($A967="", "", INDEX(Data!C:C,MATCH($A967,Data!$X:$X,1)))</f>
        <v/>
      </c>
      <c r="E967" s="11" t="str">
        <f>IF($A967="","",IF(INDEX(Data!D:D,MATCH($A967,Data!$X:$X,1))="","",INDEX(Data!D:D,MATCH($A967,Data!$X:$X,1))))</f>
        <v/>
      </c>
      <c r="F967" s="11" t="str">
        <f>IF($A967="","",IF(INDEX(Data!E:E,MATCH($A967,Data!$X:$X,1))="","",INDEX(Data!E:E,MATCH($A967,Data!$X:$X,1))))</f>
        <v/>
      </c>
      <c r="G967" s="36" t="str">
        <f t="shared" si="31"/>
        <v/>
      </c>
    </row>
    <row r="968" spans="1:7" ht="15.5" customHeight="1" x14ac:dyDescent="0.35">
      <c r="A968" s="9" t="str">
        <f t="shared" si="30"/>
        <v/>
      </c>
      <c r="B968" s="10" t="str">
        <f>IF($A968="", "", INDEX(Data!A:A,MATCH($A968,Data!$X:$X,1)))</f>
        <v/>
      </c>
      <c r="C968" s="11" t="str">
        <f>IF($A968="", "", INDEX(Data!B:B,MATCH($A968,Data!$X:$X,1)))</f>
        <v/>
      </c>
      <c r="D968" s="10" t="str">
        <f>IF($A968="", "", INDEX(Data!C:C,MATCH($A968,Data!$X:$X,1)))</f>
        <v/>
      </c>
      <c r="E968" s="11" t="str">
        <f>IF($A968="","",IF(INDEX(Data!D:D,MATCH($A968,Data!$X:$X,1))="","",INDEX(Data!D:D,MATCH($A968,Data!$X:$X,1))))</f>
        <v/>
      </c>
      <c r="F968" s="11" t="str">
        <f>IF($A968="","",IF(INDEX(Data!E:E,MATCH($A968,Data!$X:$X,1))="","",INDEX(Data!E:E,MATCH($A968,Data!$X:$X,1))))</f>
        <v/>
      </c>
      <c r="G968" s="36" t="str">
        <f t="shared" si="31"/>
        <v/>
      </c>
    </row>
    <row r="969" spans="1:7" ht="15.5" customHeight="1" x14ac:dyDescent="0.35">
      <c r="A969" s="9" t="str">
        <f t="shared" si="30"/>
        <v/>
      </c>
      <c r="B969" s="10" t="str">
        <f>IF($A969="", "", INDEX(Data!A:A,MATCH($A969,Data!$X:$X,1)))</f>
        <v/>
      </c>
      <c r="C969" s="11" t="str">
        <f>IF($A969="", "", INDEX(Data!B:B,MATCH($A969,Data!$X:$X,1)))</f>
        <v/>
      </c>
      <c r="D969" s="10" t="str">
        <f>IF($A969="", "", INDEX(Data!C:C,MATCH($A969,Data!$X:$X,1)))</f>
        <v/>
      </c>
      <c r="E969" s="11" t="str">
        <f>IF($A969="","",IF(INDEX(Data!D:D,MATCH($A969,Data!$X:$X,1))="","",INDEX(Data!D:D,MATCH($A969,Data!$X:$X,1))))</f>
        <v/>
      </c>
      <c r="F969" s="11" t="str">
        <f>IF($A969="","",IF(INDEX(Data!E:E,MATCH($A969,Data!$X:$X,1))="","",INDEX(Data!E:E,MATCH($A969,Data!$X:$X,1))))</f>
        <v/>
      </c>
      <c r="G969" s="36" t="str">
        <f t="shared" si="31"/>
        <v/>
      </c>
    </row>
    <row r="970" spans="1:7" ht="15.5" customHeight="1" x14ac:dyDescent="0.35">
      <c r="A970" s="9" t="str">
        <f t="shared" si="30"/>
        <v/>
      </c>
      <c r="B970" s="10" t="str">
        <f>IF($A970="", "", INDEX(Data!A:A,MATCH($A970,Data!$X:$X,1)))</f>
        <v/>
      </c>
      <c r="C970" s="11" t="str">
        <f>IF($A970="", "", INDEX(Data!B:B,MATCH($A970,Data!$X:$X,1)))</f>
        <v/>
      </c>
      <c r="D970" s="10" t="str">
        <f>IF($A970="", "", INDEX(Data!C:C,MATCH($A970,Data!$X:$X,1)))</f>
        <v/>
      </c>
      <c r="E970" s="11" t="str">
        <f>IF($A970="","",IF(INDEX(Data!D:D,MATCH($A970,Data!$X:$X,1))="","",INDEX(Data!D:D,MATCH($A970,Data!$X:$X,1))))</f>
        <v/>
      </c>
      <c r="F970" s="11" t="str">
        <f>IF($A970="","",IF(INDEX(Data!E:E,MATCH($A970,Data!$X:$X,1))="","",INDEX(Data!E:E,MATCH($A970,Data!$X:$X,1))))</f>
        <v/>
      </c>
      <c r="G970" s="36" t="str">
        <f t="shared" si="31"/>
        <v/>
      </c>
    </row>
    <row r="971" spans="1:7" ht="15.5" customHeight="1" x14ac:dyDescent="0.35">
      <c r="A971" s="9" t="str">
        <f t="shared" si="30"/>
        <v/>
      </c>
      <c r="B971" s="10" t="str">
        <f>IF($A971="", "", INDEX(Data!A:A,MATCH($A971,Data!$X:$X,1)))</f>
        <v/>
      </c>
      <c r="C971" s="11" t="str">
        <f>IF($A971="", "", INDEX(Data!B:B,MATCH($A971,Data!$X:$X,1)))</f>
        <v/>
      </c>
      <c r="D971" s="10" t="str">
        <f>IF($A971="", "", INDEX(Data!C:C,MATCH($A971,Data!$X:$X,1)))</f>
        <v/>
      </c>
      <c r="E971" s="11" t="str">
        <f>IF($A971="","",IF(INDEX(Data!D:D,MATCH($A971,Data!$X:$X,1))="","",INDEX(Data!D:D,MATCH($A971,Data!$X:$X,1))))</f>
        <v/>
      </c>
      <c r="F971" s="11" t="str">
        <f>IF($A971="","",IF(INDEX(Data!E:E,MATCH($A971,Data!$X:$X,1))="","",INDEX(Data!E:E,MATCH($A971,Data!$X:$X,1))))</f>
        <v/>
      </c>
      <c r="G971" s="36" t="str">
        <f t="shared" si="31"/>
        <v/>
      </c>
    </row>
    <row r="972" spans="1:7" ht="15.5" customHeight="1" x14ac:dyDescent="0.35">
      <c r="A972" s="9" t="str">
        <f t="shared" si="30"/>
        <v/>
      </c>
      <c r="B972" s="10" t="str">
        <f>IF($A972="", "", INDEX(Data!A:A,MATCH($A972,Data!$X:$X,1)))</f>
        <v/>
      </c>
      <c r="C972" s="11" t="str">
        <f>IF($A972="", "", INDEX(Data!B:B,MATCH($A972,Data!$X:$X,1)))</f>
        <v/>
      </c>
      <c r="D972" s="10" t="str">
        <f>IF($A972="", "", INDEX(Data!C:C,MATCH($A972,Data!$X:$X,1)))</f>
        <v/>
      </c>
      <c r="E972" s="11" t="str">
        <f>IF($A972="","",IF(INDEX(Data!D:D,MATCH($A972,Data!$X:$X,1))="","",INDEX(Data!D:D,MATCH($A972,Data!$X:$X,1))))</f>
        <v/>
      </c>
      <c r="F972" s="11" t="str">
        <f>IF($A972="","",IF(INDEX(Data!E:E,MATCH($A972,Data!$X:$X,1))="","",INDEX(Data!E:E,MATCH($A972,Data!$X:$X,1))))</f>
        <v/>
      </c>
      <c r="G972" s="36" t="str">
        <f t="shared" si="31"/>
        <v/>
      </c>
    </row>
    <row r="973" spans="1:7" ht="15.5" customHeight="1" x14ac:dyDescent="0.35">
      <c r="A973" s="9" t="str">
        <f t="shared" si="30"/>
        <v/>
      </c>
      <c r="B973" s="10" t="str">
        <f>IF($A973="", "", INDEX(Data!A:A,MATCH($A973,Data!$X:$X,1)))</f>
        <v/>
      </c>
      <c r="C973" s="11" t="str">
        <f>IF($A973="", "", INDEX(Data!B:B,MATCH($A973,Data!$X:$X,1)))</f>
        <v/>
      </c>
      <c r="D973" s="10" t="str">
        <f>IF($A973="", "", INDEX(Data!C:C,MATCH($A973,Data!$X:$X,1)))</f>
        <v/>
      </c>
      <c r="E973" s="11" t="str">
        <f>IF($A973="","",IF(INDEX(Data!D:D,MATCH($A973,Data!$X:$X,1))="","",INDEX(Data!D:D,MATCH($A973,Data!$X:$X,1))))</f>
        <v/>
      </c>
      <c r="F973" s="11" t="str">
        <f>IF($A973="","",IF(INDEX(Data!E:E,MATCH($A973,Data!$X:$X,1))="","",INDEX(Data!E:E,MATCH($A973,Data!$X:$X,1))))</f>
        <v/>
      </c>
      <c r="G973" s="36" t="str">
        <f t="shared" si="31"/>
        <v/>
      </c>
    </row>
    <row r="974" spans="1:7" ht="15.5" customHeight="1" x14ac:dyDescent="0.35">
      <c r="A974" s="9" t="str">
        <f t="shared" si="30"/>
        <v/>
      </c>
      <c r="B974" s="10" t="str">
        <f>IF($A974="", "", INDEX(Data!A:A,MATCH($A974,Data!$X:$X,1)))</f>
        <v/>
      </c>
      <c r="C974" s="11" t="str">
        <f>IF($A974="", "", INDEX(Data!B:B,MATCH($A974,Data!$X:$X,1)))</f>
        <v/>
      </c>
      <c r="D974" s="10" t="str">
        <f>IF($A974="", "", INDEX(Data!C:C,MATCH($A974,Data!$X:$X,1)))</f>
        <v/>
      </c>
      <c r="E974" s="11" t="str">
        <f>IF($A974="","",IF(INDEX(Data!D:D,MATCH($A974,Data!$X:$X,1))="","",INDEX(Data!D:D,MATCH($A974,Data!$X:$X,1))))</f>
        <v/>
      </c>
      <c r="F974" s="11" t="str">
        <f>IF($A974="","",IF(INDEX(Data!E:E,MATCH($A974,Data!$X:$X,1))="","",INDEX(Data!E:E,MATCH($A974,Data!$X:$X,1))))</f>
        <v/>
      </c>
      <c r="G974" s="36" t="str">
        <f t="shared" si="31"/>
        <v/>
      </c>
    </row>
    <row r="975" spans="1:7" ht="15.5" customHeight="1" x14ac:dyDescent="0.35">
      <c r="A975" s="9" t="str">
        <f t="shared" si="30"/>
        <v/>
      </c>
      <c r="B975" s="10" t="str">
        <f>IF($A975="", "", INDEX(Data!A:A,MATCH($A975,Data!$X:$X,1)))</f>
        <v/>
      </c>
      <c r="C975" s="11" t="str">
        <f>IF($A975="", "", INDEX(Data!B:B,MATCH($A975,Data!$X:$X,1)))</f>
        <v/>
      </c>
      <c r="D975" s="10" t="str">
        <f>IF($A975="", "", INDEX(Data!C:C,MATCH($A975,Data!$X:$X,1)))</f>
        <v/>
      </c>
      <c r="E975" s="11" t="str">
        <f>IF($A975="","",IF(INDEX(Data!D:D,MATCH($A975,Data!$X:$X,1))="","",INDEX(Data!D:D,MATCH($A975,Data!$X:$X,1))))</f>
        <v/>
      </c>
      <c r="F975" s="11" t="str">
        <f>IF($A975="","",IF(INDEX(Data!E:E,MATCH($A975,Data!$X:$X,1))="","",INDEX(Data!E:E,MATCH($A975,Data!$X:$X,1))))</f>
        <v/>
      </c>
      <c r="G975" s="36" t="str">
        <f t="shared" si="31"/>
        <v/>
      </c>
    </row>
    <row r="976" spans="1:7" ht="15.5" customHeight="1" x14ac:dyDescent="0.35">
      <c r="A976" s="9" t="str">
        <f t="shared" si="30"/>
        <v/>
      </c>
      <c r="B976" s="10" t="str">
        <f>IF($A976="", "", INDEX(Data!A:A,MATCH($A976,Data!$X:$X,1)))</f>
        <v/>
      </c>
      <c r="C976" s="11" t="str">
        <f>IF($A976="", "", INDEX(Data!B:B,MATCH($A976,Data!$X:$X,1)))</f>
        <v/>
      </c>
      <c r="D976" s="10" t="str">
        <f>IF($A976="", "", INDEX(Data!C:C,MATCH($A976,Data!$X:$X,1)))</f>
        <v/>
      </c>
      <c r="E976" s="11" t="str">
        <f>IF($A976="","",IF(INDEX(Data!D:D,MATCH($A976,Data!$X:$X,1))="","",INDEX(Data!D:D,MATCH($A976,Data!$X:$X,1))))</f>
        <v/>
      </c>
      <c r="F976" s="11" t="str">
        <f>IF($A976="","",IF(INDEX(Data!E:E,MATCH($A976,Data!$X:$X,1))="","",INDEX(Data!E:E,MATCH($A976,Data!$X:$X,1))))</f>
        <v/>
      </c>
      <c r="G976" s="36" t="str">
        <f t="shared" si="31"/>
        <v/>
      </c>
    </row>
    <row r="977" spans="1:7" ht="15.5" customHeight="1" x14ac:dyDescent="0.35">
      <c r="A977" s="9" t="str">
        <f t="shared" si="30"/>
        <v/>
      </c>
      <c r="B977" s="10" t="str">
        <f>IF($A977="", "", INDEX(Data!A:A,MATCH($A977,Data!$X:$X,1)))</f>
        <v/>
      </c>
      <c r="C977" s="11" t="str">
        <f>IF($A977="", "", INDEX(Data!B:B,MATCH($A977,Data!$X:$X,1)))</f>
        <v/>
      </c>
      <c r="D977" s="10" t="str">
        <f>IF($A977="", "", INDEX(Data!C:C,MATCH($A977,Data!$X:$X,1)))</f>
        <v/>
      </c>
      <c r="E977" s="11" t="str">
        <f>IF($A977="","",IF(INDEX(Data!D:D,MATCH($A977,Data!$X:$X,1))="","",INDEX(Data!D:D,MATCH($A977,Data!$X:$X,1))))</f>
        <v/>
      </c>
      <c r="F977" s="11" t="str">
        <f>IF($A977="","",IF(INDEX(Data!E:E,MATCH($A977,Data!$X:$X,1))="","",INDEX(Data!E:E,MATCH($A977,Data!$X:$X,1))))</f>
        <v/>
      </c>
      <c r="G977" s="36" t="str">
        <f t="shared" si="31"/>
        <v/>
      </c>
    </row>
    <row r="978" spans="1:7" ht="15.5" customHeight="1" x14ac:dyDescent="0.35">
      <c r="A978" s="9" t="str">
        <f t="shared" si="30"/>
        <v/>
      </c>
      <c r="B978" s="10" t="str">
        <f>IF($A978="", "", INDEX(Data!A:A,MATCH($A978,Data!$X:$X,1)))</f>
        <v/>
      </c>
      <c r="C978" s="11" t="str">
        <f>IF($A978="", "", INDEX(Data!B:B,MATCH($A978,Data!$X:$X,1)))</f>
        <v/>
      </c>
      <c r="D978" s="10" t="str">
        <f>IF($A978="", "", INDEX(Data!C:C,MATCH($A978,Data!$X:$X,1)))</f>
        <v/>
      </c>
      <c r="E978" s="11" t="str">
        <f>IF($A978="","",IF(INDEX(Data!D:D,MATCH($A978,Data!$X:$X,1))="","",INDEX(Data!D:D,MATCH($A978,Data!$X:$X,1))))</f>
        <v/>
      </c>
      <c r="F978" s="11" t="str">
        <f>IF($A978="","",IF(INDEX(Data!E:E,MATCH($A978,Data!$X:$X,1))="","",INDEX(Data!E:E,MATCH($A978,Data!$X:$X,1))))</f>
        <v/>
      </c>
      <c r="G978" s="36" t="str">
        <f t="shared" si="31"/>
        <v/>
      </c>
    </row>
    <row r="979" spans="1:7" ht="15.5" customHeight="1" x14ac:dyDescent="0.35">
      <c r="A979" s="9" t="str">
        <f t="shared" si="30"/>
        <v/>
      </c>
      <c r="B979" s="10" t="str">
        <f>IF($A979="", "", INDEX(Data!A:A,MATCH($A979,Data!$X:$X,1)))</f>
        <v/>
      </c>
      <c r="C979" s="11" t="str">
        <f>IF($A979="", "", INDEX(Data!B:B,MATCH($A979,Data!$X:$X,1)))</f>
        <v/>
      </c>
      <c r="D979" s="10" t="str">
        <f>IF($A979="", "", INDEX(Data!C:C,MATCH($A979,Data!$X:$X,1)))</f>
        <v/>
      </c>
      <c r="E979" s="11" t="str">
        <f>IF($A979="","",IF(INDEX(Data!D:D,MATCH($A979,Data!$X:$X,1))="","",INDEX(Data!D:D,MATCH($A979,Data!$X:$X,1))))</f>
        <v/>
      </c>
      <c r="F979" s="11" t="str">
        <f>IF($A979="","",IF(INDEX(Data!E:E,MATCH($A979,Data!$X:$X,1))="","",INDEX(Data!E:E,MATCH($A979,Data!$X:$X,1))))</f>
        <v/>
      </c>
      <c r="G979" s="36" t="str">
        <f t="shared" si="31"/>
        <v/>
      </c>
    </row>
    <row r="980" spans="1:7" ht="15.5" customHeight="1" x14ac:dyDescent="0.35">
      <c r="A980" s="9" t="str">
        <f t="shared" si="30"/>
        <v/>
      </c>
      <c r="B980" s="10" t="str">
        <f>IF($A980="", "", INDEX(Data!A:A,MATCH($A980,Data!$X:$X,1)))</f>
        <v/>
      </c>
      <c r="C980" s="11" t="str">
        <f>IF($A980="", "", INDEX(Data!B:B,MATCH($A980,Data!$X:$X,1)))</f>
        <v/>
      </c>
      <c r="D980" s="10" t="str">
        <f>IF($A980="", "", INDEX(Data!C:C,MATCH($A980,Data!$X:$X,1)))</f>
        <v/>
      </c>
      <c r="E980" s="11" t="str">
        <f>IF($A980="","",IF(INDEX(Data!D:D,MATCH($A980,Data!$X:$X,1))="","",INDEX(Data!D:D,MATCH($A980,Data!$X:$X,1))))</f>
        <v/>
      </c>
      <c r="F980" s="11" t="str">
        <f>IF($A980="","",IF(INDEX(Data!E:E,MATCH($A980,Data!$X:$X,1))="","",INDEX(Data!E:E,MATCH($A980,Data!$X:$X,1))))</f>
        <v/>
      </c>
      <c r="G980" s="36" t="str">
        <f t="shared" si="31"/>
        <v/>
      </c>
    </row>
    <row r="981" spans="1:7" ht="15.5" customHeight="1" x14ac:dyDescent="0.35">
      <c r="A981" s="9" t="str">
        <f t="shared" si="30"/>
        <v/>
      </c>
      <c r="B981" s="10" t="str">
        <f>IF($A981="", "", INDEX(Data!A:A,MATCH($A981,Data!$X:$X,1)))</f>
        <v/>
      </c>
      <c r="C981" s="11" t="str">
        <f>IF($A981="", "", INDEX(Data!B:B,MATCH($A981,Data!$X:$X,1)))</f>
        <v/>
      </c>
      <c r="D981" s="10" t="str">
        <f>IF($A981="", "", INDEX(Data!C:C,MATCH($A981,Data!$X:$X,1)))</f>
        <v/>
      </c>
      <c r="E981" s="11" t="str">
        <f>IF($A981="","",IF(INDEX(Data!D:D,MATCH($A981,Data!$X:$X,1))="","",INDEX(Data!D:D,MATCH($A981,Data!$X:$X,1))))</f>
        <v/>
      </c>
      <c r="F981" s="11" t="str">
        <f>IF($A981="","",IF(INDEX(Data!E:E,MATCH($A981,Data!$X:$X,1))="","",INDEX(Data!E:E,MATCH($A981,Data!$X:$X,1))))</f>
        <v/>
      </c>
      <c r="G981" s="36" t="str">
        <f t="shared" si="31"/>
        <v/>
      </c>
    </row>
    <row r="982" spans="1:7" ht="15.5" customHeight="1" x14ac:dyDescent="0.35">
      <c r="A982" s="9" t="str">
        <f t="shared" si="30"/>
        <v/>
      </c>
      <c r="B982" s="10" t="str">
        <f>IF($A982="", "", INDEX(Data!A:A,MATCH($A982,Data!$X:$X,1)))</f>
        <v/>
      </c>
      <c r="C982" s="11" t="str">
        <f>IF($A982="", "", INDEX(Data!B:B,MATCH($A982,Data!$X:$X,1)))</f>
        <v/>
      </c>
      <c r="D982" s="10" t="str">
        <f>IF($A982="", "", INDEX(Data!C:C,MATCH($A982,Data!$X:$X,1)))</f>
        <v/>
      </c>
      <c r="E982" s="11" t="str">
        <f>IF($A982="","",IF(INDEX(Data!D:D,MATCH($A982,Data!$X:$X,1))="","",INDEX(Data!D:D,MATCH($A982,Data!$X:$X,1))))</f>
        <v/>
      </c>
      <c r="F982" s="11" t="str">
        <f>IF($A982="","",IF(INDEX(Data!E:E,MATCH($A982,Data!$X:$X,1))="","",INDEX(Data!E:E,MATCH($A982,Data!$X:$X,1))))</f>
        <v/>
      </c>
      <c r="G982" s="36" t="str">
        <f t="shared" si="31"/>
        <v/>
      </c>
    </row>
    <row r="983" spans="1:7" ht="15.5" customHeight="1" x14ac:dyDescent="0.35">
      <c r="A983" s="9" t="str">
        <f t="shared" si="30"/>
        <v/>
      </c>
      <c r="B983" s="10" t="str">
        <f>IF($A983="", "", INDEX(Data!A:A,MATCH($A983,Data!$X:$X,1)))</f>
        <v/>
      </c>
      <c r="C983" s="11" t="str">
        <f>IF($A983="", "", INDEX(Data!B:B,MATCH($A983,Data!$X:$X,1)))</f>
        <v/>
      </c>
      <c r="D983" s="10" t="str">
        <f>IF($A983="", "", INDEX(Data!C:C,MATCH($A983,Data!$X:$X,1)))</f>
        <v/>
      </c>
      <c r="E983" s="11" t="str">
        <f>IF($A983="","",IF(INDEX(Data!D:D,MATCH($A983,Data!$X:$X,1))="","",INDEX(Data!D:D,MATCH($A983,Data!$X:$X,1))))</f>
        <v/>
      </c>
      <c r="F983" s="11" t="str">
        <f>IF($A983="","",IF(INDEX(Data!E:E,MATCH($A983,Data!$X:$X,1))="","",INDEX(Data!E:E,MATCH($A983,Data!$X:$X,1))))</f>
        <v/>
      </c>
      <c r="G983" s="36" t="str">
        <f t="shared" si="31"/>
        <v/>
      </c>
    </row>
    <row r="984" spans="1:7" ht="15.5" customHeight="1" x14ac:dyDescent="0.35">
      <c r="A984" s="9" t="str">
        <f t="shared" si="30"/>
        <v/>
      </c>
      <c r="B984" s="10" t="str">
        <f>IF($A984="", "", INDEX(Data!A:A,MATCH($A984,Data!$X:$X,1)))</f>
        <v/>
      </c>
      <c r="C984" s="11" t="str">
        <f>IF($A984="", "", INDEX(Data!B:B,MATCH($A984,Data!$X:$X,1)))</f>
        <v/>
      </c>
      <c r="D984" s="10" t="str">
        <f>IF($A984="", "", INDEX(Data!C:C,MATCH($A984,Data!$X:$X,1)))</f>
        <v/>
      </c>
      <c r="E984" s="11" t="str">
        <f>IF($A984="","",IF(INDEX(Data!D:D,MATCH($A984,Data!$X:$X,1))="","",INDEX(Data!D:D,MATCH($A984,Data!$X:$X,1))))</f>
        <v/>
      </c>
      <c r="F984" s="11" t="str">
        <f>IF($A984="","",IF(INDEX(Data!E:E,MATCH($A984,Data!$X:$X,1))="","",INDEX(Data!E:E,MATCH($A984,Data!$X:$X,1))))</f>
        <v/>
      </c>
      <c r="G984" s="36" t="str">
        <f t="shared" si="31"/>
        <v/>
      </c>
    </row>
    <row r="985" spans="1:7" ht="15.5" customHeight="1" x14ac:dyDescent="0.35">
      <c r="A985" s="9" t="str">
        <f t="shared" si="30"/>
        <v/>
      </c>
      <c r="B985" s="10" t="str">
        <f>IF($A985="", "", INDEX(Data!A:A,MATCH($A985,Data!$X:$X,1)))</f>
        <v/>
      </c>
      <c r="C985" s="11" t="str">
        <f>IF($A985="", "", INDEX(Data!B:B,MATCH($A985,Data!$X:$X,1)))</f>
        <v/>
      </c>
      <c r="D985" s="10" t="str">
        <f>IF($A985="", "", INDEX(Data!C:C,MATCH($A985,Data!$X:$X,1)))</f>
        <v/>
      </c>
      <c r="E985" s="11" t="str">
        <f>IF($A985="","",IF(INDEX(Data!D:D,MATCH($A985,Data!$X:$X,1))="","",INDEX(Data!D:D,MATCH($A985,Data!$X:$X,1))))</f>
        <v/>
      </c>
      <c r="F985" s="11" t="str">
        <f>IF($A985="","",IF(INDEX(Data!E:E,MATCH($A985,Data!$X:$X,1))="","",INDEX(Data!E:E,MATCH($A985,Data!$X:$X,1))))</f>
        <v/>
      </c>
      <c r="G985" s="36" t="str">
        <f t="shared" si="31"/>
        <v/>
      </c>
    </row>
    <row r="986" spans="1:7" ht="15.5" customHeight="1" x14ac:dyDescent="0.35">
      <c r="A986" s="9" t="str">
        <f t="shared" si="30"/>
        <v/>
      </c>
      <c r="B986" s="10" t="str">
        <f>IF($A986="", "", INDEX(Data!A:A,MATCH($A986,Data!$X:$X,1)))</f>
        <v/>
      </c>
      <c r="C986" s="11" t="str">
        <f>IF($A986="", "", INDEX(Data!B:B,MATCH($A986,Data!$X:$X,1)))</f>
        <v/>
      </c>
      <c r="D986" s="10" t="str">
        <f>IF($A986="", "", INDEX(Data!C:C,MATCH($A986,Data!$X:$X,1)))</f>
        <v/>
      </c>
      <c r="E986" s="11" t="str">
        <f>IF($A986="","",IF(INDEX(Data!D:D,MATCH($A986,Data!$X:$X,1))="","",INDEX(Data!D:D,MATCH($A986,Data!$X:$X,1))))</f>
        <v/>
      </c>
      <c r="F986" s="11" t="str">
        <f>IF($A986="","",IF(INDEX(Data!E:E,MATCH($A986,Data!$X:$X,1))="","",INDEX(Data!E:E,MATCH($A986,Data!$X:$X,1))))</f>
        <v/>
      </c>
      <c r="G986" s="36" t="str">
        <f t="shared" si="31"/>
        <v/>
      </c>
    </row>
    <row r="987" spans="1:7" ht="15.5" customHeight="1" x14ac:dyDescent="0.35">
      <c r="A987" s="9" t="str">
        <f t="shared" si="30"/>
        <v/>
      </c>
      <c r="B987" s="10" t="str">
        <f>IF($A987="", "", INDEX(Data!A:A,MATCH($A987,Data!$X:$X,1)))</f>
        <v/>
      </c>
      <c r="C987" s="11" t="str">
        <f>IF($A987="", "", INDEX(Data!B:B,MATCH($A987,Data!$X:$X,1)))</f>
        <v/>
      </c>
      <c r="D987" s="10" t="str">
        <f>IF($A987="", "", INDEX(Data!C:C,MATCH($A987,Data!$X:$X,1)))</f>
        <v/>
      </c>
      <c r="E987" s="11" t="str">
        <f>IF($A987="","",IF(INDEX(Data!D:D,MATCH($A987,Data!$X:$X,1))="","",INDEX(Data!D:D,MATCH($A987,Data!$X:$X,1))))</f>
        <v/>
      </c>
      <c r="F987" s="11" t="str">
        <f>IF($A987="","",IF(INDEX(Data!E:E,MATCH($A987,Data!$X:$X,1))="","",INDEX(Data!E:E,MATCH($A987,Data!$X:$X,1))))</f>
        <v/>
      </c>
      <c r="G987" s="36" t="str">
        <f t="shared" si="31"/>
        <v/>
      </c>
    </row>
    <row r="988" spans="1:7" ht="15.5" customHeight="1" x14ac:dyDescent="0.35">
      <c r="A988" s="9" t="str">
        <f t="shared" si="30"/>
        <v/>
      </c>
      <c r="B988" s="10" t="str">
        <f>IF($A988="", "", INDEX(Data!A:A,MATCH($A988,Data!$X:$X,1)))</f>
        <v/>
      </c>
      <c r="C988" s="11" t="str">
        <f>IF($A988="", "", INDEX(Data!B:B,MATCH($A988,Data!$X:$X,1)))</f>
        <v/>
      </c>
      <c r="D988" s="10" t="str">
        <f>IF($A988="", "", INDEX(Data!C:C,MATCH($A988,Data!$X:$X,1)))</f>
        <v/>
      </c>
      <c r="E988" s="11" t="str">
        <f>IF($A988="","",IF(INDEX(Data!D:D,MATCH($A988,Data!$X:$X,1))="","",INDEX(Data!D:D,MATCH($A988,Data!$X:$X,1))))</f>
        <v/>
      </c>
      <c r="F988" s="11" t="str">
        <f>IF($A988="","",IF(INDEX(Data!E:E,MATCH($A988,Data!$X:$X,1))="","",INDEX(Data!E:E,MATCH($A988,Data!$X:$X,1))))</f>
        <v/>
      </c>
      <c r="G988" s="36" t="str">
        <f t="shared" si="31"/>
        <v/>
      </c>
    </row>
    <row r="989" spans="1:7" ht="15.5" customHeight="1" x14ac:dyDescent="0.35">
      <c r="A989" s="9" t="str">
        <f t="shared" si="30"/>
        <v/>
      </c>
      <c r="B989" s="10" t="str">
        <f>IF($A989="", "", INDEX(Data!A:A,MATCH($A989,Data!$X:$X,1)))</f>
        <v/>
      </c>
      <c r="C989" s="11" t="str">
        <f>IF($A989="", "", INDEX(Data!B:B,MATCH($A989,Data!$X:$X,1)))</f>
        <v/>
      </c>
      <c r="D989" s="10" t="str">
        <f>IF($A989="", "", INDEX(Data!C:C,MATCH($A989,Data!$X:$X,1)))</f>
        <v/>
      </c>
      <c r="E989" s="11" t="str">
        <f>IF($A989="","",IF(INDEX(Data!D:D,MATCH($A989,Data!$X:$X,1))="","",INDEX(Data!D:D,MATCH($A989,Data!$X:$X,1))))</f>
        <v/>
      </c>
      <c r="F989" s="11" t="str">
        <f>IF($A989="","",IF(INDEX(Data!E:E,MATCH($A989,Data!$X:$X,1))="","",INDEX(Data!E:E,MATCH($A989,Data!$X:$X,1))))</f>
        <v/>
      </c>
      <c r="G989" s="36" t="str">
        <f t="shared" si="31"/>
        <v/>
      </c>
    </row>
    <row r="990" spans="1:7" ht="15.5" customHeight="1" x14ac:dyDescent="0.35">
      <c r="A990" s="9" t="str">
        <f t="shared" si="30"/>
        <v/>
      </c>
      <c r="B990" s="10" t="str">
        <f>IF($A990="", "", INDEX(Data!A:A,MATCH($A990,Data!$X:$X,1)))</f>
        <v/>
      </c>
      <c r="C990" s="11" t="str">
        <f>IF($A990="", "", INDEX(Data!B:B,MATCH($A990,Data!$X:$X,1)))</f>
        <v/>
      </c>
      <c r="D990" s="10" t="str">
        <f>IF($A990="", "", INDEX(Data!C:C,MATCH($A990,Data!$X:$X,1)))</f>
        <v/>
      </c>
      <c r="E990" s="11" t="str">
        <f>IF($A990="","",IF(INDEX(Data!D:D,MATCH($A990,Data!$X:$X,1))="","",INDEX(Data!D:D,MATCH($A990,Data!$X:$X,1))))</f>
        <v/>
      </c>
      <c r="F990" s="11" t="str">
        <f>IF($A990="","",IF(INDEX(Data!E:E,MATCH($A990,Data!$X:$X,1))="","",INDEX(Data!E:E,MATCH($A990,Data!$X:$X,1))))</f>
        <v/>
      </c>
      <c r="G990" s="36" t="str">
        <f t="shared" si="31"/>
        <v/>
      </c>
    </row>
    <row r="991" spans="1:7" ht="15.5" customHeight="1" x14ac:dyDescent="0.35">
      <c r="A991" s="9" t="str">
        <f t="shared" si="30"/>
        <v/>
      </c>
      <c r="B991" s="10" t="str">
        <f>IF($A991="", "", INDEX(Data!A:A,MATCH($A991,Data!$X:$X,1)))</f>
        <v/>
      </c>
      <c r="C991" s="11" t="str">
        <f>IF($A991="", "", INDEX(Data!B:B,MATCH($A991,Data!$X:$X,1)))</f>
        <v/>
      </c>
      <c r="D991" s="10" t="str">
        <f>IF($A991="", "", INDEX(Data!C:C,MATCH($A991,Data!$X:$X,1)))</f>
        <v/>
      </c>
      <c r="E991" s="11" t="str">
        <f>IF($A991="","",IF(INDEX(Data!D:D,MATCH($A991,Data!$X:$X,1))="","",INDEX(Data!D:D,MATCH($A991,Data!$X:$X,1))))</f>
        <v/>
      </c>
      <c r="F991" s="11" t="str">
        <f>IF($A991="","",IF(INDEX(Data!E:E,MATCH($A991,Data!$X:$X,1))="","",INDEX(Data!E:E,MATCH($A991,Data!$X:$X,1))))</f>
        <v/>
      </c>
      <c r="G991" s="36" t="str">
        <f t="shared" si="31"/>
        <v/>
      </c>
    </row>
    <row r="992" spans="1:7" ht="15.5" customHeight="1" x14ac:dyDescent="0.35">
      <c r="A992" s="9" t="str">
        <f t="shared" si="30"/>
        <v/>
      </c>
      <c r="B992" s="10" t="str">
        <f>IF($A992="", "", INDEX(Data!A:A,MATCH($A992,Data!$X:$X,1)))</f>
        <v/>
      </c>
      <c r="C992" s="11" t="str">
        <f>IF($A992="", "", INDEX(Data!B:B,MATCH($A992,Data!$X:$X,1)))</f>
        <v/>
      </c>
      <c r="D992" s="10" t="str">
        <f>IF($A992="", "", INDEX(Data!C:C,MATCH($A992,Data!$X:$X,1)))</f>
        <v/>
      </c>
      <c r="E992" s="11" t="str">
        <f>IF($A992="","",IF(INDEX(Data!D:D,MATCH($A992,Data!$X:$X,1))="","",INDEX(Data!D:D,MATCH($A992,Data!$X:$X,1))))</f>
        <v/>
      </c>
      <c r="F992" s="11" t="str">
        <f>IF($A992="","",IF(INDEX(Data!E:E,MATCH($A992,Data!$X:$X,1))="","",INDEX(Data!E:E,MATCH($A992,Data!$X:$X,1))))</f>
        <v/>
      </c>
      <c r="G992" s="36" t="str">
        <f t="shared" si="31"/>
        <v/>
      </c>
    </row>
    <row r="993" spans="1:7" ht="15.5" customHeight="1" x14ac:dyDescent="0.35">
      <c r="A993" s="9" t="str">
        <f t="shared" si="30"/>
        <v/>
      </c>
      <c r="B993" s="10" t="str">
        <f>IF($A993="", "", INDEX(Data!A:A,MATCH($A993,Data!$X:$X,1)))</f>
        <v/>
      </c>
      <c r="C993" s="11" t="str">
        <f>IF($A993="", "", INDEX(Data!B:B,MATCH($A993,Data!$X:$X,1)))</f>
        <v/>
      </c>
      <c r="D993" s="10" t="str">
        <f>IF($A993="", "", INDEX(Data!C:C,MATCH($A993,Data!$X:$X,1)))</f>
        <v/>
      </c>
      <c r="E993" s="11" t="str">
        <f>IF($A993="","",IF(INDEX(Data!D:D,MATCH($A993,Data!$X:$X,1))="","",INDEX(Data!D:D,MATCH($A993,Data!$X:$X,1))))</f>
        <v/>
      </c>
      <c r="F993" s="11" t="str">
        <f>IF($A993="","",IF(INDEX(Data!E:E,MATCH($A993,Data!$X:$X,1))="","",INDEX(Data!E:E,MATCH($A993,Data!$X:$X,1))))</f>
        <v/>
      </c>
      <c r="G993" s="36" t="str">
        <f t="shared" si="31"/>
        <v/>
      </c>
    </row>
    <row r="994" spans="1:7" ht="15.5" customHeight="1" x14ac:dyDescent="0.35">
      <c r="A994" s="9" t="str">
        <f t="shared" si="30"/>
        <v/>
      </c>
      <c r="B994" s="10" t="str">
        <f>IF($A994="", "", INDEX(Data!A:A,MATCH($A994,Data!$X:$X,1)))</f>
        <v/>
      </c>
      <c r="C994" s="11" t="str">
        <f>IF($A994="", "", INDEX(Data!B:B,MATCH($A994,Data!$X:$X,1)))</f>
        <v/>
      </c>
      <c r="D994" s="10" t="str">
        <f>IF($A994="", "", INDEX(Data!C:C,MATCH($A994,Data!$X:$X,1)))</f>
        <v/>
      </c>
      <c r="E994" s="11" t="str">
        <f>IF($A994="","",IF(INDEX(Data!D:D,MATCH($A994,Data!$X:$X,1))="","",INDEX(Data!D:D,MATCH($A994,Data!$X:$X,1))))</f>
        <v/>
      </c>
      <c r="F994" s="11" t="str">
        <f>IF($A994="","",IF(INDEX(Data!E:E,MATCH($A994,Data!$X:$X,1))="","",INDEX(Data!E:E,MATCH($A994,Data!$X:$X,1))))</f>
        <v/>
      </c>
      <c r="G994" s="36" t="str">
        <f t="shared" si="31"/>
        <v/>
      </c>
    </row>
    <row r="995" spans="1:7" ht="15.5" customHeight="1" x14ac:dyDescent="0.35">
      <c r="A995" s="9" t="str">
        <f t="shared" si="30"/>
        <v/>
      </c>
      <c r="B995" s="10" t="str">
        <f>IF($A995="", "", INDEX(Data!A:A,MATCH($A995,Data!$X:$X,1)))</f>
        <v/>
      </c>
      <c r="C995" s="11" t="str">
        <f>IF($A995="", "", INDEX(Data!B:B,MATCH($A995,Data!$X:$X,1)))</f>
        <v/>
      </c>
      <c r="D995" s="10" t="str">
        <f>IF($A995="", "", INDEX(Data!C:C,MATCH($A995,Data!$X:$X,1)))</f>
        <v/>
      </c>
      <c r="E995" s="11" t="str">
        <f>IF($A995="","",IF(INDEX(Data!D:D,MATCH($A995,Data!$X:$X,1))="","",INDEX(Data!D:D,MATCH($A995,Data!$X:$X,1))))</f>
        <v/>
      </c>
      <c r="F995" s="11" t="str">
        <f>IF($A995="","",IF(INDEX(Data!E:E,MATCH($A995,Data!$X:$X,1))="","",INDEX(Data!E:E,MATCH($A995,Data!$X:$X,1))))</f>
        <v/>
      </c>
      <c r="G995" s="36" t="str">
        <f t="shared" si="31"/>
        <v/>
      </c>
    </row>
    <row r="996" spans="1:7" ht="15.5" customHeight="1" x14ac:dyDescent="0.35">
      <c r="A996" s="9" t="str">
        <f t="shared" si="30"/>
        <v/>
      </c>
      <c r="B996" s="10" t="str">
        <f>IF($A996="", "", INDEX(Data!A:A,MATCH($A996,Data!$X:$X,1)))</f>
        <v/>
      </c>
      <c r="C996" s="11" t="str">
        <f>IF($A996="", "", INDEX(Data!B:B,MATCH($A996,Data!$X:$X,1)))</f>
        <v/>
      </c>
      <c r="D996" s="10" t="str">
        <f>IF($A996="", "", INDEX(Data!C:C,MATCH($A996,Data!$X:$X,1)))</f>
        <v/>
      </c>
      <c r="E996" s="11" t="str">
        <f>IF($A996="","",IF(INDEX(Data!D:D,MATCH($A996,Data!$X:$X,1))="","",INDEX(Data!D:D,MATCH($A996,Data!$X:$X,1))))</f>
        <v/>
      </c>
      <c r="F996" s="11" t="str">
        <f>IF($A996="","",IF(INDEX(Data!E:E,MATCH($A996,Data!$X:$X,1))="","",INDEX(Data!E:E,MATCH($A996,Data!$X:$X,1))))</f>
        <v/>
      </c>
      <c r="G996" s="36" t="str">
        <f t="shared" si="31"/>
        <v/>
      </c>
    </row>
    <row r="997" spans="1:7" ht="15.5" customHeight="1" x14ac:dyDescent="0.35">
      <c r="A997" s="9" t="str">
        <f t="shared" si="30"/>
        <v/>
      </c>
      <c r="B997" s="10" t="str">
        <f>IF($A997="", "", INDEX(Data!A:A,MATCH($A997,Data!$X:$X,1)))</f>
        <v/>
      </c>
      <c r="C997" s="11" t="str">
        <f>IF($A997="", "", INDEX(Data!B:B,MATCH($A997,Data!$X:$X,1)))</f>
        <v/>
      </c>
      <c r="D997" s="10" t="str">
        <f>IF($A997="", "", INDEX(Data!C:C,MATCH($A997,Data!$X:$X,1)))</f>
        <v/>
      </c>
      <c r="E997" s="11" t="str">
        <f>IF($A997="","",IF(INDEX(Data!D:D,MATCH($A997,Data!$X:$X,1))="","",INDEX(Data!D:D,MATCH($A997,Data!$X:$X,1))))</f>
        <v/>
      </c>
      <c r="F997" s="11" t="str">
        <f>IF($A997="","",IF(INDEX(Data!E:E,MATCH($A997,Data!$X:$X,1))="","",INDEX(Data!E:E,MATCH($A997,Data!$X:$X,1))))</f>
        <v/>
      </c>
      <c r="G997" s="36" t="str">
        <f t="shared" si="31"/>
        <v/>
      </c>
    </row>
    <row r="998" spans="1:7" ht="15.5" customHeight="1" x14ac:dyDescent="0.35">
      <c r="A998" s="9" t="str">
        <f t="shared" si="30"/>
        <v/>
      </c>
      <c r="B998" s="10" t="str">
        <f>IF($A998="", "", INDEX(Data!A:A,MATCH($A998,Data!$X:$X,1)))</f>
        <v/>
      </c>
      <c r="C998" s="11" t="str">
        <f>IF($A998="", "", INDEX(Data!B:B,MATCH($A998,Data!$X:$X,1)))</f>
        <v/>
      </c>
      <c r="D998" s="10" t="str">
        <f>IF($A998="", "", INDEX(Data!C:C,MATCH($A998,Data!$X:$X,1)))</f>
        <v/>
      </c>
      <c r="E998" s="11" t="str">
        <f>IF($A998="","",IF(INDEX(Data!D:D,MATCH($A998,Data!$X:$X,1))="","",INDEX(Data!D:D,MATCH($A998,Data!$X:$X,1))))</f>
        <v/>
      </c>
      <c r="F998" s="11" t="str">
        <f>IF($A998="","",IF(INDEX(Data!E:E,MATCH($A998,Data!$X:$X,1))="","",INDEX(Data!E:E,MATCH($A998,Data!$X:$X,1))))</f>
        <v/>
      </c>
      <c r="G998" s="36" t="str">
        <f t="shared" si="31"/>
        <v/>
      </c>
    </row>
    <row r="999" spans="1:7" ht="15.5" customHeight="1" x14ac:dyDescent="0.35">
      <c r="A999" s="9" t="str">
        <f t="shared" si="30"/>
        <v/>
      </c>
      <c r="B999" s="10" t="str">
        <f>IF($A999="", "", INDEX(Data!A:A,MATCH($A999,Data!$X:$X,1)))</f>
        <v/>
      </c>
      <c r="C999" s="11" t="str">
        <f>IF($A999="", "", INDEX(Data!B:B,MATCH($A999,Data!$X:$X,1)))</f>
        <v/>
      </c>
      <c r="D999" s="10" t="str">
        <f>IF($A999="", "", INDEX(Data!C:C,MATCH($A999,Data!$X:$X,1)))</f>
        <v/>
      </c>
      <c r="E999" s="11" t="str">
        <f>IF($A999="","",IF(INDEX(Data!D:D,MATCH($A999,Data!$X:$X,1))="","",INDEX(Data!D:D,MATCH($A999,Data!$X:$X,1))))</f>
        <v/>
      </c>
      <c r="F999" s="11" t="str">
        <f>IF($A999="","",IF(INDEX(Data!E:E,MATCH($A999,Data!$X:$X,1))="","",INDEX(Data!E:E,MATCH($A999,Data!$X:$X,1))))</f>
        <v/>
      </c>
      <c r="G999" s="36" t="str">
        <f t="shared" si="31"/>
        <v/>
      </c>
    </row>
    <row r="1000" spans="1:7" ht="15.5" customHeight="1" x14ac:dyDescent="0.35">
      <c r="A1000" s="9" t="str">
        <f t="shared" si="30"/>
        <v/>
      </c>
      <c r="B1000" s="10" t="str">
        <f>IF($A1000="", "", INDEX(Data!A:A,MATCH($A1000,Data!$X:$X,1)))</f>
        <v/>
      </c>
      <c r="C1000" s="11" t="str">
        <f>IF($A1000="", "", INDEX(Data!B:B,MATCH($A1000,Data!$X:$X,1)))</f>
        <v/>
      </c>
      <c r="D1000" s="10" t="str">
        <f>IF($A1000="", "", INDEX(Data!C:C,MATCH($A1000,Data!$X:$X,1)))</f>
        <v/>
      </c>
      <c r="E1000" s="11" t="str">
        <f>IF($A1000="","",IF(INDEX(Data!D:D,MATCH($A1000,Data!$X:$X,1))="","",INDEX(Data!D:D,MATCH($A1000,Data!$X:$X,1))))</f>
        <v/>
      </c>
      <c r="F1000" s="11" t="str">
        <f>IF($A1000="","",IF(INDEX(Data!E:E,MATCH($A1000,Data!$X:$X,1))="","",INDEX(Data!E:E,MATCH($A1000,Data!$X:$X,1))))</f>
        <v/>
      </c>
      <c r="G1000" s="36" t="str">
        <f t="shared" si="31"/>
        <v/>
      </c>
    </row>
    <row r="1001" spans="1:7" ht="17" customHeight="1" x14ac:dyDescent="0.35"/>
  </sheetData>
  <sheetProtection sheet="1" objects="1" scenarios="1" formatCells="0" formatColumns="0" formatRows="0"/>
  <hyperlinks>
    <hyperlink ref="E2" location="'Title page'!A1" display="Return to main search page"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00"/>
  <sheetViews>
    <sheetView workbookViewId="0">
      <pane ySplit="4" topLeftCell="A5" activePane="bottomLeft" state="frozen"/>
      <selection pane="bottomLeft" activeCell="G4" sqref="G4:G5"/>
    </sheetView>
  </sheetViews>
  <sheetFormatPr defaultRowHeight="14.5" x14ac:dyDescent="0.35"/>
  <cols>
    <col min="1" max="1" width="5" style="9" customWidth="1"/>
    <col min="2" max="2" width="16.81640625" style="10" customWidth="1"/>
    <col min="3" max="3" width="54.453125" style="11" customWidth="1"/>
    <col min="4" max="4" width="8.7265625" style="10"/>
    <col min="5" max="5" width="130" style="11" customWidth="1"/>
    <col min="6" max="6" width="23.6328125" style="10" hidden="1" customWidth="1"/>
    <col min="7" max="7" width="34.1796875" style="10" customWidth="1"/>
    <col min="8" max="16384" width="8.7265625" style="10"/>
  </cols>
  <sheetData>
    <row r="1" spans="1:7" ht="26" customHeight="1" x14ac:dyDescent="0.35"/>
    <row r="2" spans="1:7" ht="26" customHeight="1" x14ac:dyDescent="0.35">
      <c r="E2" s="24" t="s">
        <v>1973</v>
      </c>
    </row>
    <row r="3" spans="1:7" ht="26" customHeight="1" thickBot="1" x14ac:dyDescent="0.4"/>
    <row r="4" spans="1:7" ht="31.5" thickBot="1" x14ac:dyDescent="0.4">
      <c r="A4" s="9">
        <f>MAX(Data!AD:AD)</f>
        <v>0</v>
      </c>
      <c r="B4" s="12" t="s">
        <v>0</v>
      </c>
      <c r="C4" s="8" t="s">
        <v>1</v>
      </c>
      <c r="D4" s="8" t="s">
        <v>2</v>
      </c>
      <c r="E4" s="8" t="s">
        <v>3</v>
      </c>
      <c r="F4" s="8" t="s">
        <v>2418</v>
      </c>
      <c r="G4" s="8" t="s">
        <v>2451</v>
      </c>
    </row>
    <row r="5" spans="1:7" x14ac:dyDescent="0.35">
      <c r="A5" s="9" t="str">
        <f>IF(A$4&gt;=ROW(A1), ROW(A1), "")</f>
        <v/>
      </c>
      <c r="B5" s="10" t="str">
        <f>IF($A5="", "", INDEX(Data!A:A,MATCH($A5,Data!$AD:$AD,1)))</f>
        <v/>
      </c>
      <c r="C5" s="11" t="str">
        <f>IF($A5="", "", INDEX(Data!B:B,MATCH($A5,Data!$AD:$AD,1)))</f>
        <v/>
      </c>
      <c r="D5" s="10" t="str">
        <f>IF($A5="", "", INDEX(Data!C:C,MATCH($A5,Data!$AD:$AD,1)))</f>
        <v/>
      </c>
      <c r="E5" s="11" t="str">
        <f>IF($A5="", "", INDEX(Data!D:D,MATCH($A5,Data!$AD:$AD,1)))</f>
        <v/>
      </c>
      <c r="F5" s="11" t="str">
        <f>IF($A5="", "", INDEX(Data!E:E,MATCH($A5,Data!$AD:$AD,1)))</f>
        <v/>
      </c>
      <c r="G5" s="36" t="str">
        <f>HYPERLINK(F5)</f>
        <v/>
      </c>
    </row>
    <row r="6" spans="1:7" x14ac:dyDescent="0.35">
      <c r="A6" s="9" t="str">
        <f t="shared" ref="A6:A69" si="0">IF(A$4&gt;=ROW(A2), ROW(A2), "")</f>
        <v/>
      </c>
      <c r="B6" s="10" t="str">
        <f>IF($A6="", "", INDEX(Data!A:A,MATCH($A6,Data!$AD:$AD,1)))</f>
        <v/>
      </c>
      <c r="C6" s="11" t="str">
        <f>IF($A6="", "", INDEX(Data!B:B,MATCH($A6,Data!$AD:$AD,1)))</f>
        <v/>
      </c>
      <c r="D6" s="10" t="str">
        <f>IF($A6="", "", INDEX(Data!C:C,MATCH($A6,Data!$AD:$AD,1)))</f>
        <v/>
      </c>
      <c r="E6" s="11" t="str">
        <f>IF($A6="", "", INDEX(Data!D:D,MATCH($A6,Data!$AD:$AD,1)))</f>
        <v/>
      </c>
      <c r="F6" s="11" t="str">
        <f>IF($A6="", "", INDEX(Data!E:E,MATCH($A6,Data!$AD:$AD,1)))</f>
        <v/>
      </c>
      <c r="G6" s="36" t="str">
        <f t="shared" ref="G6:G69" si="1">HYPERLINK(F6)</f>
        <v/>
      </c>
    </row>
    <row r="7" spans="1:7" x14ac:dyDescent="0.35">
      <c r="A7" s="9" t="str">
        <f t="shared" si="0"/>
        <v/>
      </c>
      <c r="B7" s="10" t="str">
        <f>IF($A7="", "", INDEX(Data!A:A,MATCH($A7,Data!$AD:$AD,1)))</f>
        <v/>
      </c>
      <c r="C7" s="11" t="str">
        <f>IF($A7="", "", INDEX(Data!B:B,MATCH($A7,Data!$AD:$AD,1)))</f>
        <v/>
      </c>
      <c r="D7" s="10" t="str">
        <f>IF($A7="", "", INDEX(Data!C:C,MATCH($A7,Data!$AD:$AD,1)))</f>
        <v/>
      </c>
      <c r="E7" s="11" t="str">
        <f>IF($A7="", "", INDEX(Data!D:D,MATCH($A7,Data!$AD:$AD,1)))</f>
        <v/>
      </c>
      <c r="F7" s="11" t="str">
        <f>IF($A7="", "", INDEX(Data!E:E,MATCH($A7,Data!$AD:$AD,1)))</f>
        <v/>
      </c>
      <c r="G7" s="36" t="str">
        <f t="shared" si="1"/>
        <v/>
      </c>
    </row>
    <row r="8" spans="1:7" x14ac:dyDescent="0.35">
      <c r="A8" s="9" t="str">
        <f t="shared" si="0"/>
        <v/>
      </c>
      <c r="B8" s="10" t="str">
        <f>IF($A8="", "", INDEX(Data!A:A,MATCH($A8,Data!$AD:$AD,1)))</f>
        <v/>
      </c>
      <c r="C8" s="11" t="str">
        <f>IF($A8="", "", INDEX(Data!B:B,MATCH($A8,Data!$AD:$AD,1)))</f>
        <v/>
      </c>
      <c r="D8" s="10" t="str">
        <f>IF($A8="", "", INDEX(Data!C:C,MATCH($A8,Data!$AD:$AD,1)))</f>
        <v/>
      </c>
      <c r="E8" s="11" t="str">
        <f>IF($A8="", "", INDEX(Data!D:D,MATCH($A8,Data!$AD:$AD,1)))</f>
        <v/>
      </c>
      <c r="F8" s="11" t="str">
        <f>IF($A8="", "", INDEX(Data!E:E,MATCH($A8,Data!$AD:$AD,1)))</f>
        <v/>
      </c>
      <c r="G8" s="36" t="str">
        <f t="shared" si="1"/>
        <v/>
      </c>
    </row>
    <row r="9" spans="1:7" x14ac:dyDescent="0.35">
      <c r="A9" s="9" t="str">
        <f t="shared" si="0"/>
        <v/>
      </c>
      <c r="B9" s="10" t="str">
        <f>IF($A9="", "", INDEX(Data!A:A,MATCH($A9,Data!$AD:$AD,1)))</f>
        <v/>
      </c>
      <c r="C9" s="11" t="str">
        <f>IF($A9="", "", INDEX(Data!B:B,MATCH($A9,Data!$AD:$AD,1)))</f>
        <v/>
      </c>
      <c r="D9" s="10" t="str">
        <f>IF($A9="", "", INDEX(Data!C:C,MATCH($A9,Data!$AD:$AD,1)))</f>
        <v/>
      </c>
      <c r="E9" s="11" t="str">
        <f>IF($A9="", "", INDEX(Data!D:D,MATCH($A9,Data!$AD:$AD,1)))</f>
        <v/>
      </c>
      <c r="F9" s="11" t="str">
        <f>IF($A9="", "", INDEX(Data!E:E,MATCH($A9,Data!$AD:$AD,1)))</f>
        <v/>
      </c>
      <c r="G9" s="36" t="str">
        <f t="shared" si="1"/>
        <v/>
      </c>
    </row>
    <row r="10" spans="1:7" x14ac:dyDescent="0.35">
      <c r="A10" s="9" t="str">
        <f t="shared" si="0"/>
        <v/>
      </c>
      <c r="B10" s="10" t="str">
        <f>IF($A10="", "", INDEX(Data!A:A,MATCH($A10,Data!$AD:$AD,1)))</f>
        <v/>
      </c>
      <c r="C10" s="11" t="str">
        <f>IF($A10="", "", INDEX(Data!B:B,MATCH($A10,Data!$AD:$AD,1)))</f>
        <v/>
      </c>
      <c r="D10" s="10" t="str">
        <f>IF($A10="", "", INDEX(Data!C:C,MATCH($A10,Data!$AD:$AD,1)))</f>
        <v/>
      </c>
      <c r="E10" s="11" t="str">
        <f>IF($A10="", "", INDEX(Data!D:D,MATCH($A10,Data!$AD:$AD,1)))</f>
        <v/>
      </c>
      <c r="F10" s="11" t="str">
        <f>IF($A10="", "", INDEX(Data!E:E,MATCH($A10,Data!$AD:$AD,1)))</f>
        <v/>
      </c>
      <c r="G10" s="36" t="str">
        <f t="shared" si="1"/>
        <v/>
      </c>
    </row>
    <row r="11" spans="1:7" x14ac:dyDescent="0.35">
      <c r="A11" s="9" t="str">
        <f t="shared" si="0"/>
        <v/>
      </c>
      <c r="B11" s="10" t="str">
        <f>IF($A11="", "", INDEX(Data!A:A,MATCH($A11,Data!$AD:$AD,1)))</f>
        <v/>
      </c>
      <c r="C11" s="11" t="str">
        <f>IF($A11="", "", INDEX(Data!B:B,MATCH($A11,Data!$AD:$AD,1)))</f>
        <v/>
      </c>
      <c r="D11" s="10" t="str">
        <f>IF($A11="", "", INDEX(Data!C:C,MATCH($A11,Data!$AD:$AD,1)))</f>
        <v/>
      </c>
      <c r="E11" s="11" t="str">
        <f>IF($A11="", "", INDEX(Data!D:D,MATCH($A11,Data!$AD:$AD,1)))</f>
        <v/>
      </c>
      <c r="F11" s="11" t="str">
        <f>IF($A11="", "", INDEX(Data!E:E,MATCH($A11,Data!$AD:$AD,1)))</f>
        <v/>
      </c>
      <c r="G11" s="36" t="str">
        <f t="shared" si="1"/>
        <v/>
      </c>
    </row>
    <row r="12" spans="1:7" x14ac:dyDescent="0.35">
      <c r="A12" s="9" t="str">
        <f t="shared" si="0"/>
        <v/>
      </c>
      <c r="B12" s="10" t="str">
        <f>IF($A12="", "", INDEX(Data!A:A,MATCH($A12,Data!$AD:$AD,1)))</f>
        <v/>
      </c>
      <c r="C12" s="11" t="str">
        <f>IF($A12="", "", INDEX(Data!B:B,MATCH($A12,Data!$AD:$AD,1)))</f>
        <v/>
      </c>
      <c r="D12" s="10" t="str">
        <f>IF($A12="", "", INDEX(Data!C:C,MATCH($A12,Data!$AD:$AD,1)))</f>
        <v/>
      </c>
      <c r="E12" s="11" t="str">
        <f>IF($A12="", "", INDEX(Data!D:D,MATCH($A12,Data!$AD:$AD,1)))</f>
        <v/>
      </c>
      <c r="F12" s="11" t="str">
        <f>IF($A12="", "", INDEX(Data!E:E,MATCH($A12,Data!$AD:$AD,1)))</f>
        <v/>
      </c>
      <c r="G12" s="36" t="str">
        <f t="shared" si="1"/>
        <v/>
      </c>
    </row>
    <row r="13" spans="1:7" x14ac:dyDescent="0.35">
      <c r="A13" s="9" t="str">
        <f t="shared" si="0"/>
        <v/>
      </c>
      <c r="B13" s="10" t="str">
        <f>IF($A13="", "", INDEX(Data!A:A,MATCH($A13,Data!$AD:$AD,1)))</f>
        <v/>
      </c>
      <c r="C13" s="11" t="str">
        <f>IF($A13="", "", INDEX(Data!B:B,MATCH($A13,Data!$AD:$AD,1)))</f>
        <v/>
      </c>
      <c r="D13" s="10" t="str">
        <f>IF($A13="", "", INDEX(Data!C:C,MATCH($A13,Data!$AD:$AD,1)))</f>
        <v/>
      </c>
      <c r="E13" s="11" t="str">
        <f>IF($A13="", "", INDEX(Data!D:D,MATCH($A13,Data!$AD:$AD,1)))</f>
        <v/>
      </c>
      <c r="F13" s="11" t="str">
        <f>IF($A13="", "", INDEX(Data!E:E,MATCH($A13,Data!$AD:$AD,1)))</f>
        <v/>
      </c>
      <c r="G13" s="36" t="str">
        <f t="shared" si="1"/>
        <v/>
      </c>
    </row>
    <row r="14" spans="1:7" x14ac:dyDescent="0.35">
      <c r="A14" s="9" t="str">
        <f t="shared" si="0"/>
        <v/>
      </c>
      <c r="B14" s="10" t="str">
        <f>IF($A14="", "", INDEX(Data!A:A,MATCH($A14,Data!$AD:$AD,1)))</f>
        <v/>
      </c>
      <c r="C14" s="11" t="str">
        <f>IF($A14="", "", INDEX(Data!B:B,MATCH($A14,Data!$AD:$AD,1)))</f>
        <v/>
      </c>
      <c r="D14" s="10" t="str">
        <f>IF($A14="", "", INDEX(Data!C:C,MATCH($A14,Data!$AD:$AD,1)))</f>
        <v/>
      </c>
      <c r="E14" s="11" t="str">
        <f>IF($A14="", "", INDEX(Data!D:D,MATCH($A14,Data!$AD:$AD,1)))</f>
        <v/>
      </c>
      <c r="F14" s="11" t="str">
        <f>IF($A14="", "", INDEX(Data!E:E,MATCH($A14,Data!$AD:$AD,1)))</f>
        <v/>
      </c>
      <c r="G14" s="36" t="str">
        <f t="shared" si="1"/>
        <v/>
      </c>
    </row>
    <row r="15" spans="1:7" x14ac:dyDescent="0.35">
      <c r="A15" s="9" t="str">
        <f t="shared" si="0"/>
        <v/>
      </c>
      <c r="B15" s="10" t="str">
        <f>IF($A15="", "", INDEX(Data!A:A,MATCH($A15,Data!$AD:$AD,1)))</f>
        <v/>
      </c>
      <c r="C15" s="11" t="str">
        <f>IF($A15="", "", INDEX(Data!B:B,MATCH($A15,Data!$AD:$AD,1)))</f>
        <v/>
      </c>
      <c r="D15" s="10" t="str">
        <f>IF($A15="", "", INDEX(Data!C:C,MATCH($A15,Data!$AD:$AD,1)))</f>
        <v/>
      </c>
      <c r="E15" s="11" t="str">
        <f>IF($A15="", "", INDEX(Data!D:D,MATCH($A15,Data!$AD:$AD,1)))</f>
        <v/>
      </c>
      <c r="F15" s="11" t="str">
        <f>IF($A15="", "", INDEX(Data!E:E,MATCH($A15,Data!$AD:$AD,1)))</f>
        <v/>
      </c>
      <c r="G15" s="36" t="str">
        <f t="shared" si="1"/>
        <v/>
      </c>
    </row>
    <row r="16" spans="1:7" x14ac:dyDescent="0.35">
      <c r="A16" s="9" t="str">
        <f t="shared" si="0"/>
        <v/>
      </c>
      <c r="B16" s="10" t="str">
        <f>IF($A16="", "", INDEX(Data!A:A,MATCH($A16,Data!$AD:$AD,1)))</f>
        <v/>
      </c>
      <c r="C16" s="11" t="str">
        <f>IF($A16="", "", INDEX(Data!B:B,MATCH($A16,Data!$AD:$AD,1)))</f>
        <v/>
      </c>
      <c r="D16" s="10" t="str">
        <f>IF($A16="", "", INDEX(Data!C:C,MATCH($A16,Data!$AD:$AD,1)))</f>
        <v/>
      </c>
      <c r="E16" s="11" t="str">
        <f>IF($A16="", "", INDEX(Data!D:D,MATCH($A16,Data!$AD:$AD,1)))</f>
        <v/>
      </c>
      <c r="F16" s="11" t="str">
        <f>IF($A16="", "", INDEX(Data!E:E,MATCH($A16,Data!$AD:$AD,1)))</f>
        <v/>
      </c>
      <c r="G16" s="36" t="str">
        <f t="shared" si="1"/>
        <v/>
      </c>
    </row>
    <row r="17" spans="1:7" x14ac:dyDescent="0.35">
      <c r="A17" s="9" t="str">
        <f t="shared" si="0"/>
        <v/>
      </c>
      <c r="B17" s="10" t="str">
        <f>IF($A17="", "", INDEX(Data!A:A,MATCH($A17,Data!$AD:$AD,1)))</f>
        <v/>
      </c>
      <c r="C17" s="11" t="str">
        <f>IF($A17="", "", INDEX(Data!B:B,MATCH($A17,Data!$AD:$AD,1)))</f>
        <v/>
      </c>
      <c r="D17" s="10" t="str">
        <f>IF($A17="", "", INDEX(Data!C:C,MATCH($A17,Data!$AD:$AD,1)))</f>
        <v/>
      </c>
      <c r="E17" s="11" t="str">
        <f>IF($A17="", "", INDEX(Data!D:D,MATCH($A17,Data!$AD:$AD,1)))</f>
        <v/>
      </c>
      <c r="F17" s="11" t="str">
        <f>IF($A17="", "", INDEX(Data!E:E,MATCH($A17,Data!$AD:$AD,1)))</f>
        <v/>
      </c>
      <c r="G17" s="36" t="str">
        <f t="shared" si="1"/>
        <v/>
      </c>
    </row>
    <row r="18" spans="1:7" x14ac:dyDescent="0.35">
      <c r="A18" s="9" t="str">
        <f t="shared" si="0"/>
        <v/>
      </c>
      <c r="B18" s="10" t="str">
        <f>IF($A18="", "", INDEX(Data!A:A,MATCH($A18,Data!$AD:$AD,1)))</f>
        <v/>
      </c>
      <c r="C18" s="11" t="str">
        <f>IF($A18="", "", INDEX(Data!B:B,MATCH($A18,Data!$AD:$AD,1)))</f>
        <v/>
      </c>
      <c r="D18" s="10" t="str">
        <f>IF($A18="", "", INDEX(Data!C:C,MATCH($A18,Data!$AD:$AD,1)))</f>
        <v/>
      </c>
      <c r="E18" s="11" t="str">
        <f>IF($A18="", "", INDEX(Data!D:D,MATCH($A18,Data!$AD:$AD,1)))</f>
        <v/>
      </c>
      <c r="F18" s="11" t="str">
        <f>IF($A18="", "", INDEX(Data!E:E,MATCH($A18,Data!$AD:$AD,1)))</f>
        <v/>
      </c>
      <c r="G18" s="36" t="str">
        <f t="shared" si="1"/>
        <v/>
      </c>
    </row>
    <row r="19" spans="1:7" x14ac:dyDescent="0.35">
      <c r="A19" s="9" t="str">
        <f t="shared" si="0"/>
        <v/>
      </c>
      <c r="B19" s="10" t="str">
        <f>IF($A19="", "", INDEX(Data!A:A,MATCH($A19,Data!$AD:$AD,1)))</f>
        <v/>
      </c>
      <c r="C19" s="11" t="str">
        <f>IF($A19="", "", INDEX(Data!B:B,MATCH($A19,Data!$AD:$AD,1)))</f>
        <v/>
      </c>
      <c r="D19" s="10" t="str">
        <f>IF($A19="", "", INDEX(Data!C:C,MATCH($A19,Data!$AD:$AD,1)))</f>
        <v/>
      </c>
      <c r="E19" s="11" t="str">
        <f>IF($A19="", "", INDEX(Data!D:D,MATCH($A19,Data!$AD:$AD,1)))</f>
        <v/>
      </c>
      <c r="F19" s="11" t="str">
        <f>IF($A19="", "", INDEX(Data!E:E,MATCH($A19,Data!$AD:$AD,1)))</f>
        <v/>
      </c>
      <c r="G19" s="36" t="str">
        <f t="shared" si="1"/>
        <v/>
      </c>
    </row>
    <row r="20" spans="1:7" x14ac:dyDescent="0.35">
      <c r="A20" s="9" t="str">
        <f t="shared" si="0"/>
        <v/>
      </c>
      <c r="B20" s="10" t="str">
        <f>IF($A20="", "", INDEX(Data!A:A,MATCH($A20,Data!$AD:$AD,1)))</f>
        <v/>
      </c>
      <c r="C20" s="11" t="str">
        <f>IF($A20="", "", INDEX(Data!B:B,MATCH($A20,Data!$AD:$AD,1)))</f>
        <v/>
      </c>
      <c r="D20" s="10" t="str">
        <f>IF($A20="", "", INDEX(Data!C:C,MATCH($A20,Data!$AD:$AD,1)))</f>
        <v/>
      </c>
      <c r="E20" s="11" t="str">
        <f>IF($A20="", "", INDEX(Data!D:D,MATCH($A20,Data!$AD:$AD,1)))</f>
        <v/>
      </c>
      <c r="F20" s="11" t="str">
        <f>IF($A20="", "", INDEX(Data!E:E,MATCH($A20,Data!$AD:$AD,1)))</f>
        <v/>
      </c>
      <c r="G20" s="36" t="str">
        <f t="shared" si="1"/>
        <v/>
      </c>
    </row>
    <row r="21" spans="1:7" x14ac:dyDescent="0.35">
      <c r="A21" s="9" t="str">
        <f t="shared" si="0"/>
        <v/>
      </c>
      <c r="B21" s="10" t="str">
        <f>IF($A21="", "", INDEX(Data!A:A,MATCH($A21,Data!$AD:$AD,1)))</f>
        <v/>
      </c>
      <c r="C21" s="11" t="str">
        <f>IF($A21="", "", INDEX(Data!B:B,MATCH($A21,Data!$AD:$AD,1)))</f>
        <v/>
      </c>
      <c r="D21" s="10" t="str">
        <f>IF($A21="", "", INDEX(Data!C:C,MATCH($A21,Data!$AD:$AD,1)))</f>
        <v/>
      </c>
      <c r="E21" s="11" t="str">
        <f>IF($A21="", "", INDEX(Data!D:D,MATCH($A21,Data!$AD:$AD,1)))</f>
        <v/>
      </c>
      <c r="F21" s="11" t="str">
        <f>IF($A21="", "", INDEX(Data!E:E,MATCH($A21,Data!$AD:$AD,1)))</f>
        <v/>
      </c>
      <c r="G21" s="36" t="str">
        <f t="shared" si="1"/>
        <v/>
      </c>
    </row>
    <row r="22" spans="1:7" x14ac:dyDescent="0.35">
      <c r="A22" s="9" t="str">
        <f t="shared" si="0"/>
        <v/>
      </c>
      <c r="B22" s="10" t="str">
        <f>IF($A22="", "", INDEX(Data!A:A,MATCH($A22,Data!$AD:$AD,1)))</f>
        <v/>
      </c>
      <c r="C22" s="11" t="str">
        <f>IF($A22="", "", INDEX(Data!B:B,MATCH($A22,Data!$AD:$AD,1)))</f>
        <v/>
      </c>
      <c r="D22" s="10" t="str">
        <f>IF($A22="", "", INDEX(Data!C:C,MATCH($A22,Data!$AD:$AD,1)))</f>
        <v/>
      </c>
      <c r="E22" s="11" t="str">
        <f>IF($A22="", "", INDEX(Data!D:D,MATCH($A22,Data!$AD:$AD,1)))</f>
        <v/>
      </c>
      <c r="F22" s="11" t="str">
        <f>IF($A22="", "", INDEX(Data!E:E,MATCH($A22,Data!$AD:$AD,1)))</f>
        <v/>
      </c>
      <c r="G22" s="36" t="str">
        <f t="shared" si="1"/>
        <v/>
      </c>
    </row>
    <row r="23" spans="1:7" x14ac:dyDescent="0.35">
      <c r="A23" s="9" t="str">
        <f t="shared" si="0"/>
        <v/>
      </c>
      <c r="B23" s="10" t="str">
        <f>IF($A23="", "", INDEX(Data!A:A,MATCH($A23,Data!$AD:$AD,1)))</f>
        <v/>
      </c>
      <c r="C23" s="11" t="str">
        <f>IF($A23="", "", INDEX(Data!B:B,MATCH($A23,Data!$AD:$AD,1)))</f>
        <v/>
      </c>
      <c r="D23" s="10" t="str">
        <f>IF($A23="", "", INDEX(Data!C:C,MATCH($A23,Data!$AD:$AD,1)))</f>
        <v/>
      </c>
      <c r="E23" s="11" t="str">
        <f>IF($A23="", "", INDEX(Data!D:D,MATCH($A23,Data!$AD:$AD,1)))</f>
        <v/>
      </c>
      <c r="F23" s="11" t="str">
        <f>IF($A23="", "", INDEX(Data!E:E,MATCH($A23,Data!$AD:$AD,1)))</f>
        <v/>
      </c>
      <c r="G23" s="36" t="str">
        <f t="shared" si="1"/>
        <v/>
      </c>
    </row>
    <row r="24" spans="1:7" x14ac:dyDescent="0.35">
      <c r="A24" s="9" t="str">
        <f t="shared" si="0"/>
        <v/>
      </c>
      <c r="B24" s="10" t="str">
        <f>IF($A24="", "", INDEX(Data!A:A,MATCH($A24,Data!$AD:$AD,1)))</f>
        <v/>
      </c>
      <c r="C24" s="11" t="str">
        <f>IF($A24="", "", INDEX(Data!B:B,MATCH($A24,Data!$AD:$AD,1)))</f>
        <v/>
      </c>
      <c r="D24" s="10" t="str">
        <f>IF($A24="", "", INDEX(Data!C:C,MATCH($A24,Data!$AD:$AD,1)))</f>
        <v/>
      </c>
      <c r="E24" s="11" t="str">
        <f>IF($A24="", "", INDEX(Data!D:D,MATCH($A24,Data!$AD:$AD,1)))</f>
        <v/>
      </c>
      <c r="F24" s="11" t="str">
        <f>IF($A24="", "", INDEX(Data!E:E,MATCH($A24,Data!$AD:$AD,1)))</f>
        <v/>
      </c>
      <c r="G24" s="36" t="str">
        <f t="shared" si="1"/>
        <v/>
      </c>
    </row>
    <row r="25" spans="1:7" x14ac:dyDescent="0.35">
      <c r="A25" s="9" t="str">
        <f t="shared" si="0"/>
        <v/>
      </c>
      <c r="B25" s="10" t="str">
        <f>IF($A25="", "", INDEX(Data!A:A,MATCH($A25,Data!$AD:$AD,1)))</f>
        <v/>
      </c>
      <c r="C25" s="11" t="str">
        <f>IF($A25="", "", INDEX(Data!B:B,MATCH($A25,Data!$AD:$AD,1)))</f>
        <v/>
      </c>
      <c r="D25" s="10" t="str">
        <f>IF($A25="", "", INDEX(Data!C:C,MATCH($A25,Data!$AD:$AD,1)))</f>
        <v/>
      </c>
      <c r="E25" s="11" t="str">
        <f>IF($A25="", "", INDEX(Data!D:D,MATCH($A25,Data!$AD:$AD,1)))</f>
        <v/>
      </c>
      <c r="F25" s="11" t="str">
        <f>IF($A25="", "", INDEX(Data!E:E,MATCH($A25,Data!$AD:$AD,1)))</f>
        <v/>
      </c>
      <c r="G25" s="36" t="str">
        <f t="shared" si="1"/>
        <v/>
      </c>
    </row>
    <row r="26" spans="1:7" x14ac:dyDescent="0.35">
      <c r="A26" s="9" t="str">
        <f t="shared" si="0"/>
        <v/>
      </c>
      <c r="B26" s="10" t="str">
        <f>IF($A26="", "", INDEX(Data!A:A,MATCH($A26,Data!$AD:$AD,1)))</f>
        <v/>
      </c>
      <c r="C26" s="11" t="str">
        <f>IF($A26="", "", INDEX(Data!B:B,MATCH($A26,Data!$AD:$AD,1)))</f>
        <v/>
      </c>
      <c r="D26" s="10" t="str">
        <f>IF($A26="", "", INDEX(Data!C:C,MATCH($A26,Data!$AD:$AD,1)))</f>
        <v/>
      </c>
      <c r="E26" s="11" t="str">
        <f>IF($A26="", "", INDEX(Data!D:D,MATCH($A26,Data!$AD:$AD,1)))</f>
        <v/>
      </c>
      <c r="F26" s="11" t="str">
        <f>IF($A26="", "", INDEX(Data!E:E,MATCH($A26,Data!$AD:$AD,1)))</f>
        <v/>
      </c>
      <c r="G26" s="36" t="str">
        <f t="shared" si="1"/>
        <v/>
      </c>
    </row>
    <row r="27" spans="1:7" x14ac:dyDescent="0.35">
      <c r="A27" s="9" t="str">
        <f t="shared" si="0"/>
        <v/>
      </c>
      <c r="B27" s="10" t="str">
        <f>IF($A27="", "", INDEX(Data!A:A,MATCH($A27,Data!$AD:$AD,1)))</f>
        <v/>
      </c>
      <c r="C27" s="11" t="str">
        <f>IF($A27="", "", INDEX(Data!B:B,MATCH($A27,Data!$AD:$AD,1)))</f>
        <v/>
      </c>
      <c r="D27" s="10" t="str">
        <f>IF($A27="", "", INDEX(Data!C:C,MATCH($A27,Data!$AD:$AD,1)))</f>
        <v/>
      </c>
      <c r="E27" s="11" t="str">
        <f>IF($A27="", "", INDEX(Data!D:D,MATCH($A27,Data!$AD:$AD,1)))</f>
        <v/>
      </c>
      <c r="F27" s="11" t="str">
        <f>IF($A27="", "", INDEX(Data!E:E,MATCH($A27,Data!$AD:$AD,1)))</f>
        <v/>
      </c>
      <c r="G27" s="36" t="str">
        <f t="shared" si="1"/>
        <v/>
      </c>
    </row>
    <row r="28" spans="1:7" x14ac:dyDescent="0.35">
      <c r="A28" s="9" t="str">
        <f t="shared" si="0"/>
        <v/>
      </c>
      <c r="B28" s="10" t="str">
        <f>IF($A28="", "", INDEX(Data!A:A,MATCH($A28,Data!$AD:$AD,1)))</f>
        <v/>
      </c>
      <c r="C28" s="11" t="str">
        <f>IF($A28="", "", INDEX(Data!B:B,MATCH($A28,Data!$AD:$AD,1)))</f>
        <v/>
      </c>
      <c r="D28" s="10" t="str">
        <f>IF($A28="", "", INDEX(Data!C:C,MATCH($A28,Data!$AD:$AD,1)))</f>
        <v/>
      </c>
      <c r="E28" s="11" t="str">
        <f>IF($A28="", "", INDEX(Data!D:D,MATCH($A28,Data!$AD:$AD,1)))</f>
        <v/>
      </c>
      <c r="F28" s="11" t="str">
        <f>IF($A28="", "", INDEX(Data!E:E,MATCH($A28,Data!$AD:$AD,1)))</f>
        <v/>
      </c>
      <c r="G28" s="36" t="str">
        <f t="shared" si="1"/>
        <v/>
      </c>
    </row>
    <row r="29" spans="1:7" x14ac:dyDescent="0.35">
      <c r="A29" s="9" t="str">
        <f t="shared" si="0"/>
        <v/>
      </c>
      <c r="B29" s="10" t="str">
        <f>IF($A29="", "", INDEX(Data!A:A,MATCH($A29,Data!$AD:$AD,1)))</f>
        <v/>
      </c>
      <c r="C29" s="11" t="str">
        <f>IF($A29="", "", INDEX(Data!B:B,MATCH($A29,Data!$AD:$AD,1)))</f>
        <v/>
      </c>
      <c r="D29" s="10" t="str">
        <f>IF($A29="", "", INDEX(Data!C:C,MATCH($A29,Data!$AD:$AD,1)))</f>
        <v/>
      </c>
      <c r="E29" s="11" t="str">
        <f>IF($A29="", "", INDEX(Data!D:D,MATCH($A29,Data!$AD:$AD,1)))</f>
        <v/>
      </c>
      <c r="F29" s="11" t="str">
        <f>IF($A29="", "", INDEX(Data!E:E,MATCH($A29,Data!$AD:$AD,1)))</f>
        <v/>
      </c>
      <c r="G29" s="36" t="str">
        <f t="shared" si="1"/>
        <v/>
      </c>
    </row>
    <row r="30" spans="1:7" x14ac:dyDescent="0.35">
      <c r="A30" s="9" t="str">
        <f t="shared" si="0"/>
        <v/>
      </c>
      <c r="B30" s="10" t="str">
        <f>IF($A30="", "", INDEX(Data!A:A,MATCH($A30,Data!$AD:$AD,1)))</f>
        <v/>
      </c>
      <c r="C30" s="11" t="str">
        <f>IF($A30="", "", INDEX(Data!B:B,MATCH($A30,Data!$AD:$AD,1)))</f>
        <v/>
      </c>
      <c r="D30" s="10" t="str">
        <f>IF($A30="", "", INDEX(Data!C:C,MATCH($A30,Data!$AD:$AD,1)))</f>
        <v/>
      </c>
      <c r="E30" s="11" t="str">
        <f>IF($A30="", "", INDEX(Data!D:D,MATCH($A30,Data!$AD:$AD,1)))</f>
        <v/>
      </c>
      <c r="F30" s="11" t="str">
        <f>IF($A30="", "", INDEX(Data!E:E,MATCH($A30,Data!$AD:$AD,1)))</f>
        <v/>
      </c>
      <c r="G30" s="36" t="str">
        <f t="shared" si="1"/>
        <v/>
      </c>
    </row>
    <row r="31" spans="1:7" x14ac:dyDescent="0.35">
      <c r="A31" s="9" t="str">
        <f t="shared" si="0"/>
        <v/>
      </c>
      <c r="B31" s="10" t="str">
        <f>IF($A31="", "", INDEX(Data!A:A,MATCH($A31,Data!$AD:$AD,1)))</f>
        <v/>
      </c>
      <c r="C31" s="11" t="str">
        <f>IF($A31="", "", INDEX(Data!B:B,MATCH($A31,Data!$AD:$AD,1)))</f>
        <v/>
      </c>
      <c r="D31" s="10" t="str">
        <f>IF($A31="", "", INDEX(Data!C:C,MATCH($A31,Data!$AD:$AD,1)))</f>
        <v/>
      </c>
      <c r="E31" s="11" t="str">
        <f>IF($A31="", "", INDEX(Data!D:D,MATCH($A31,Data!$AD:$AD,1)))</f>
        <v/>
      </c>
      <c r="F31" s="11" t="str">
        <f>IF($A31="", "", INDEX(Data!E:E,MATCH($A31,Data!$AD:$AD,1)))</f>
        <v/>
      </c>
      <c r="G31" s="36" t="str">
        <f t="shared" si="1"/>
        <v/>
      </c>
    </row>
    <row r="32" spans="1:7" x14ac:dyDescent="0.35">
      <c r="A32" s="9" t="str">
        <f t="shared" si="0"/>
        <v/>
      </c>
      <c r="B32" s="10" t="str">
        <f>IF($A32="", "", INDEX(Data!A:A,MATCH($A32,Data!$AD:$AD,1)))</f>
        <v/>
      </c>
      <c r="C32" s="11" t="str">
        <f>IF($A32="", "", INDEX(Data!B:B,MATCH($A32,Data!$AD:$AD,1)))</f>
        <v/>
      </c>
      <c r="D32" s="10" t="str">
        <f>IF($A32="", "", INDEX(Data!C:C,MATCH($A32,Data!$AD:$AD,1)))</f>
        <v/>
      </c>
      <c r="E32" s="11" t="str">
        <f>IF($A32="", "", INDEX(Data!D:D,MATCH($A32,Data!$AD:$AD,1)))</f>
        <v/>
      </c>
      <c r="F32" s="11" t="str">
        <f>IF($A32="", "", INDEX(Data!E:E,MATCH($A32,Data!$AD:$AD,1)))</f>
        <v/>
      </c>
      <c r="G32" s="36" t="str">
        <f t="shared" si="1"/>
        <v/>
      </c>
    </row>
    <row r="33" spans="1:7" x14ac:dyDescent="0.35">
      <c r="A33" s="9" t="str">
        <f t="shared" si="0"/>
        <v/>
      </c>
      <c r="B33" s="10" t="str">
        <f>IF($A33="", "", INDEX(Data!A:A,MATCH($A33,Data!$AD:$AD,1)))</f>
        <v/>
      </c>
      <c r="C33" s="11" t="str">
        <f>IF($A33="", "", INDEX(Data!B:B,MATCH($A33,Data!$AD:$AD,1)))</f>
        <v/>
      </c>
      <c r="D33" s="10" t="str">
        <f>IF($A33="", "", INDEX(Data!C:C,MATCH($A33,Data!$AD:$AD,1)))</f>
        <v/>
      </c>
      <c r="E33" s="11" t="str">
        <f>IF($A33="", "", INDEX(Data!D:D,MATCH($A33,Data!$AD:$AD,1)))</f>
        <v/>
      </c>
      <c r="F33" s="11" t="str">
        <f>IF($A33="", "", INDEX(Data!E:E,MATCH($A33,Data!$AD:$AD,1)))</f>
        <v/>
      </c>
      <c r="G33" s="36" t="str">
        <f t="shared" si="1"/>
        <v/>
      </c>
    </row>
    <row r="34" spans="1:7" x14ac:dyDescent="0.35">
      <c r="A34" s="9" t="str">
        <f t="shared" si="0"/>
        <v/>
      </c>
      <c r="B34" s="10" t="str">
        <f>IF($A34="", "", INDEX(Data!A:A,MATCH($A34,Data!$AD:$AD,1)))</f>
        <v/>
      </c>
      <c r="C34" s="11" t="str">
        <f>IF($A34="", "", INDEX(Data!B:B,MATCH($A34,Data!$AD:$AD,1)))</f>
        <v/>
      </c>
      <c r="D34" s="10" t="str">
        <f>IF($A34="", "", INDEX(Data!C:C,MATCH($A34,Data!$AD:$AD,1)))</f>
        <v/>
      </c>
      <c r="E34" s="11" t="str">
        <f>IF($A34="", "", INDEX(Data!D:D,MATCH($A34,Data!$AD:$AD,1)))</f>
        <v/>
      </c>
      <c r="F34" s="11" t="str">
        <f>IF($A34="", "", INDEX(Data!E:E,MATCH($A34,Data!$AD:$AD,1)))</f>
        <v/>
      </c>
      <c r="G34" s="36" t="str">
        <f t="shared" si="1"/>
        <v/>
      </c>
    </row>
    <row r="35" spans="1:7" x14ac:dyDescent="0.35">
      <c r="A35" s="9" t="str">
        <f t="shared" si="0"/>
        <v/>
      </c>
      <c r="B35" s="10" t="str">
        <f>IF($A35="", "", INDEX(Data!A:A,MATCH($A35,Data!$AD:$AD,1)))</f>
        <v/>
      </c>
      <c r="C35" s="11" t="str">
        <f>IF($A35="", "", INDEX(Data!B:B,MATCH($A35,Data!$AD:$AD,1)))</f>
        <v/>
      </c>
      <c r="D35" s="10" t="str">
        <f>IF($A35="", "", INDEX(Data!C:C,MATCH($A35,Data!$AD:$AD,1)))</f>
        <v/>
      </c>
      <c r="E35" s="11" t="str">
        <f>IF($A35="", "", INDEX(Data!D:D,MATCH($A35,Data!$AD:$AD,1)))</f>
        <v/>
      </c>
      <c r="F35" s="11" t="str">
        <f>IF($A35="", "", INDEX(Data!E:E,MATCH($A35,Data!$AD:$AD,1)))</f>
        <v/>
      </c>
      <c r="G35" s="36" t="str">
        <f t="shared" si="1"/>
        <v/>
      </c>
    </row>
    <row r="36" spans="1:7" x14ac:dyDescent="0.35">
      <c r="A36" s="9" t="str">
        <f t="shared" si="0"/>
        <v/>
      </c>
      <c r="B36" s="10" t="str">
        <f>IF($A36="", "", INDEX(Data!A:A,MATCH($A36,Data!$AD:$AD,1)))</f>
        <v/>
      </c>
      <c r="C36" s="11" t="str">
        <f>IF($A36="", "", INDEX(Data!B:B,MATCH($A36,Data!$AD:$AD,1)))</f>
        <v/>
      </c>
      <c r="D36" s="10" t="str">
        <f>IF($A36="", "", INDEX(Data!C:C,MATCH($A36,Data!$AD:$AD,1)))</f>
        <v/>
      </c>
      <c r="E36" s="11" t="str">
        <f>IF($A36="", "", INDEX(Data!D:D,MATCH($A36,Data!$AD:$AD,1)))</f>
        <v/>
      </c>
      <c r="F36" s="11" t="str">
        <f>IF($A36="", "", INDEX(Data!E:E,MATCH($A36,Data!$AD:$AD,1)))</f>
        <v/>
      </c>
      <c r="G36" s="36" t="str">
        <f t="shared" si="1"/>
        <v/>
      </c>
    </row>
    <row r="37" spans="1:7" x14ac:dyDescent="0.35">
      <c r="A37" s="9" t="str">
        <f t="shared" si="0"/>
        <v/>
      </c>
      <c r="B37" s="10" t="str">
        <f>IF($A37="", "", INDEX(Data!A:A,MATCH($A37,Data!$AD:$AD,1)))</f>
        <v/>
      </c>
      <c r="C37" s="11" t="str">
        <f>IF($A37="", "", INDEX(Data!B:B,MATCH($A37,Data!$AD:$AD,1)))</f>
        <v/>
      </c>
      <c r="D37" s="10" t="str">
        <f>IF($A37="", "", INDEX(Data!C:C,MATCH($A37,Data!$AD:$AD,1)))</f>
        <v/>
      </c>
      <c r="E37" s="11" t="str">
        <f>IF($A37="", "", INDEX(Data!D:D,MATCH($A37,Data!$AD:$AD,1)))</f>
        <v/>
      </c>
      <c r="F37" s="11" t="str">
        <f>IF($A37="", "", INDEX(Data!E:E,MATCH($A37,Data!$AD:$AD,1)))</f>
        <v/>
      </c>
      <c r="G37" s="36" t="str">
        <f t="shared" si="1"/>
        <v/>
      </c>
    </row>
    <row r="38" spans="1:7" x14ac:dyDescent="0.35">
      <c r="A38" s="9" t="str">
        <f t="shared" si="0"/>
        <v/>
      </c>
      <c r="B38" s="10" t="str">
        <f>IF($A38="", "", INDEX(Data!A:A,MATCH($A38,Data!$AD:$AD,1)))</f>
        <v/>
      </c>
      <c r="C38" s="11" t="str">
        <f>IF($A38="", "", INDEX(Data!B:B,MATCH($A38,Data!$AD:$AD,1)))</f>
        <v/>
      </c>
      <c r="D38" s="10" t="str">
        <f>IF($A38="", "", INDEX(Data!C:C,MATCH($A38,Data!$AD:$AD,1)))</f>
        <v/>
      </c>
      <c r="E38" s="11" t="str">
        <f>IF($A38="", "", INDEX(Data!D:D,MATCH($A38,Data!$AD:$AD,1)))</f>
        <v/>
      </c>
      <c r="F38" s="11" t="str">
        <f>IF($A38="", "", INDEX(Data!E:E,MATCH($A38,Data!$AD:$AD,1)))</f>
        <v/>
      </c>
      <c r="G38" s="36" t="str">
        <f t="shared" si="1"/>
        <v/>
      </c>
    </row>
    <row r="39" spans="1:7" x14ac:dyDescent="0.35">
      <c r="A39" s="9" t="str">
        <f t="shared" si="0"/>
        <v/>
      </c>
      <c r="B39" s="10" t="str">
        <f>IF($A39="", "", INDEX(Data!A:A,MATCH($A39,Data!$AD:$AD,1)))</f>
        <v/>
      </c>
      <c r="C39" s="11" t="str">
        <f>IF($A39="", "", INDEX(Data!B:B,MATCH($A39,Data!$AD:$AD,1)))</f>
        <v/>
      </c>
      <c r="D39" s="10" t="str">
        <f>IF($A39="", "", INDEX(Data!C:C,MATCH($A39,Data!$AD:$AD,1)))</f>
        <v/>
      </c>
      <c r="E39" s="11" t="str">
        <f>IF($A39="", "", INDEX(Data!D:D,MATCH($A39,Data!$AD:$AD,1)))</f>
        <v/>
      </c>
      <c r="F39" s="11" t="str">
        <f>IF($A39="", "", INDEX(Data!E:E,MATCH($A39,Data!$AD:$AD,1)))</f>
        <v/>
      </c>
      <c r="G39" s="36" t="str">
        <f t="shared" si="1"/>
        <v/>
      </c>
    </row>
    <row r="40" spans="1:7" x14ac:dyDescent="0.35">
      <c r="A40" s="9" t="str">
        <f t="shared" si="0"/>
        <v/>
      </c>
      <c r="B40" s="10" t="str">
        <f>IF($A40="", "", INDEX(Data!A:A,MATCH($A40,Data!$AD:$AD,1)))</f>
        <v/>
      </c>
      <c r="C40" s="11" t="str">
        <f>IF($A40="", "", INDEX(Data!B:B,MATCH($A40,Data!$AD:$AD,1)))</f>
        <v/>
      </c>
      <c r="D40" s="10" t="str">
        <f>IF($A40="", "", INDEX(Data!C:C,MATCH($A40,Data!$AD:$AD,1)))</f>
        <v/>
      </c>
      <c r="E40" s="11" t="str">
        <f>IF($A40="", "", INDEX(Data!D:D,MATCH($A40,Data!$AD:$AD,1)))</f>
        <v/>
      </c>
      <c r="F40" s="11" t="str">
        <f>IF($A40="", "", INDEX(Data!E:E,MATCH($A40,Data!$AD:$AD,1)))</f>
        <v/>
      </c>
      <c r="G40" s="36" t="str">
        <f t="shared" si="1"/>
        <v/>
      </c>
    </row>
    <row r="41" spans="1:7" x14ac:dyDescent="0.35">
      <c r="A41" s="9" t="str">
        <f t="shared" si="0"/>
        <v/>
      </c>
      <c r="B41" s="10" t="str">
        <f>IF($A41="", "", INDEX(Data!A:A,MATCH($A41,Data!$AD:$AD,1)))</f>
        <v/>
      </c>
      <c r="C41" s="11" t="str">
        <f>IF($A41="", "", INDEX(Data!B:B,MATCH($A41,Data!$AD:$AD,1)))</f>
        <v/>
      </c>
      <c r="D41" s="10" t="str">
        <f>IF($A41="", "", INDEX(Data!C:C,MATCH($A41,Data!$AD:$AD,1)))</f>
        <v/>
      </c>
      <c r="E41" s="11" t="str">
        <f>IF($A41="", "", INDEX(Data!D:D,MATCH($A41,Data!$AD:$AD,1)))</f>
        <v/>
      </c>
      <c r="F41" s="11" t="str">
        <f>IF($A41="", "", INDEX(Data!E:E,MATCH($A41,Data!$AD:$AD,1)))</f>
        <v/>
      </c>
      <c r="G41" s="36" t="str">
        <f t="shared" si="1"/>
        <v/>
      </c>
    </row>
    <row r="42" spans="1:7" x14ac:dyDescent="0.35">
      <c r="A42" s="9" t="str">
        <f t="shared" si="0"/>
        <v/>
      </c>
      <c r="B42" s="10" t="str">
        <f>IF($A42="", "", INDEX(Data!A:A,MATCH($A42,Data!$AD:$AD,1)))</f>
        <v/>
      </c>
      <c r="C42" s="11" t="str">
        <f>IF($A42="", "", INDEX(Data!B:B,MATCH($A42,Data!$AD:$AD,1)))</f>
        <v/>
      </c>
      <c r="D42" s="10" t="str">
        <f>IF($A42="", "", INDEX(Data!C:C,MATCH($A42,Data!$AD:$AD,1)))</f>
        <v/>
      </c>
      <c r="E42" s="11" t="str">
        <f>IF($A42="", "", INDEX(Data!D:D,MATCH($A42,Data!$AD:$AD,1)))</f>
        <v/>
      </c>
      <c r="F42" s="11" t="str">
        <f>IF($A42="", "", INDEX(Data!E:E,MATCH($A42,Data!$AD:$AD,1)))</f>
        <v/>
      </c>
      <c r="G42" s="36" t="str">
        <f t="shared" si="1"/>
        <v/>
      </c>
    </row>
    <row r="43" spans="1:7" x14ac:dyDescent="0.35">
      <c r="A43" s="9" t="str">
        <f t="shared" si="0"/>
        <v/>
      </c>
      <c r="B43" s="10" t="str">
        <f>IF($A43="", "", INDEX(Data!A:A,MATCH($A43,Data!$AD:$AD,1)))</f>
        <v/>
      </c>
      <c r="C43" s="11" t="str">
        <f>IF($A43="", "", INDEX(Data!B:B,MATCH($A43,Data!$AD:$AD,1)))</f>
        <v/>
      </c>
      <c r="D43" s="10" t="str">
        <f>IF($A43="", "", INDEX(Data!C:C,MATCH($A43,Data!$AD:$AD,1)))</f>
        <v/>
      </c>
      <c r="E43" s="11" t="str">
        <f>IF($A43="", "", INDEX(Data!D:D,MATCH($A43,Data!$AD:$AD,1)))</f>
        <v/>
      </c>
      <c r="F43" s="11" t="str">
        <f>IF($A43="", "", INDEX(Data!E:E,MATCH($A43,Data!$AD:$AD,1)))</f>
        <v/>
      </c>
      <c r="G43" s="36" t="str">
        <f t="shared" si="1"/>
        <v/>
      </c>
    </row>
    <row r="44" spans="1:7" x14ac:dyDescent="0.35">
      <c r="A44" s="9" t="str">
        <f t="shared" si="0"/>
        <v/>
      </c>
      <c r="B44" s="10" t="str">
        <f>IF($A44="", "", INDEX(Data!A:A,MATCH($A44,Data!$AD:$AD,1)))</f>
        <v/>
      </c>
      <c r="C44" s="11" t="str">
        <f>IF($A44="", "", INDEX(Data!B:B,MATCH($A44,Data!$AD:$AD,1)))</f>
        <v/>
      </c>
      <c r="D44" s="10" t="str">
        <f>IF($A44="", "", INDEX(Data!C:C,MATCH($A44,Data!$AD:$AD,1)))</f>
        <v/>
      </c>
      <c r="E44" s="11" t="str">
        <f>IF($A44="", "", INDEX(Data!D:D,MATCH($A44,Data!$AD:$AD,1)))</f>
        <v/>
      </c>
      <c r="F44" s="11" t="str">
        <f>IF($A44="", "", INDEX(Data!E:E,MATCH($A44,Data!$AD:$AD,1)))</f>
        <v/>
      </c>
      <c r="G44" s="36" t="str">
        <f t="shared" si="1"/>
        <v/>
      </c>
    </row>
    <row r="45" spans="1:7" x14ac:dyDescent="0.35">
      <c r="A45" s="9" t="str">
        <f t="shared" si="0"/>
        <v/>
      </c>
      <c r="B45" s="10" t="str">
        <f>IF($A45="", "", INDEX(Data!A:A,MATCH($A45,Data!$AD:$AD,1)))</f>
        <v/>
      </c>
      <c r="C45" s="11" t="str">
        <f>IF($A45="", "", INDEX(Data!B:B,MATCH($A45,Data!$AD:$AD,1)))</f>
        <v/>
      </c>
      <c r="D45" s="10" t="str">
        <f>IF($A45="", "", INDEX(Data!C:C,MATCH($A45,Data!$AD:$AD,1)))</f>
        <v/>
      </c>
      <c r="E45" s="11" t="str">
        <f>IF($A45="", "", INDEX(Data!D:D,MATCH($A45,Data!$AD:$AD,1)))</f>
        <v/>
      </c>
      <c r="F45" s="11" t="str">
        <f>IF($A45="", "", INDEX(Data!E:E,MATCH($A45,Data!$AD:$AD,1)))</f>
        <v/>
      </c>
      <c r="G45" s="36" t="str">
        <f t="shared" si="1"/>
        <v/>
      </c>
    </row>
    <row r="46" spans="1:7" x14ac:dyDescent="0.35">
      <c r="A46" s="9" t="str">
        <f t="shared" si="0"/>
        <v/>
      </c>
      <c r="B46" s="10" t="str">
        <f>IF($A46="", "", INDEX(Data!A:A,MATCH($A46,Data!$AD:$AD,1)))</f>
        <v/>
      </c>
      <c r="C46" s="11" t="str">
        <f>IF($A46="", "", INDEX(Data!B:B,MATCH($A46,Data!$AD:$AD,1)))</f>
        <v/>
      </c>
      <c r="D46" s="10" t="str">
        <f>IF($A46="", "", INDEX(Data!C:C,MATCH($A46,Data!$AD:$AD,1)))</f>
        <v/>
      </c>
      <c r="E46" s="11" t="str">
        <f>IF($A46="", "", INDEX(Data!D:D,MATCH($A46,Data!$AD:$AD,1)))</f>
        <v/>
      </c>
      <c r="F46" s="11" t="str">
        <f>IF($A46="", "", INDEX(Data!E:E,MATCH($A46,Data!$AD:$AD,1)))</f>
        <v/>
      </c>
      <c r="G46" s="36" t="str">
        <f t="shared" si="1"/>
        <v/>
      </c>
    </row>
    <row r="47" spans="1:7" x14ac:dyDescent="0.35">
      <c r="A47" s="9" t="str">
        <f t="shared" si="0"/>
        <v/>
      </c>
      <c r="B47" s="10" t="str">
        <f>IF($A47="", "", INDEX(Data!A:A,MATCH($A47,Data!$AD:$AD,1)))</f>
        <v/>
      </c>
      <c r="C47" s="11" t="str">
        <f>IF($A47="", "", INDEX(Data!B:B,MATCH($A47,Data!$AD:$AD,1)))</f>
        <v/>
      </c>
      <c r="D47" s="10" t="str">
        <f>IF($A47="", "", INDEX(Data!C:C,MATCH($A47,Data!$AD:$AD,1)))</f>
        <v/>
      </c>
      <c r="E47" s="11" t="str">
        <f>IF($A47="", "", INDEX(Data!D:D,MATCH($A47,Data!$AD:$AD,1)))</f>
        <v/>
      </c>
      <c r="F47" s="11" t="str">
        <f>IF($A47="", "", INDEX(Data!E:E,MATCH($A47,Data!$AD:$AD,1)))</f>
        <v/>
      </c>
      <c r="G47" s="36" t="str">
        <f t="shared" si="1"/>
        <v/>
      </c>
    </row>
    <row r="48" spans="1:7" x14ac:dyDescent="0.35">
      <c r="A48" s="9" t="str">
        <f t="shared" si="0"/>
        <v/>
      </c>
      <c r="B48" s="10" t="str">
        <f>IF($A48="", "", INDEX(Data!A:A,MATCH($A48,Data!$AD:$AD,1)))</f>
        <v/>
      </c>
      <c r="C48" s="11" t="str">
        <f>IF($A48="", "", INDEX(Data!B:B,MATCH($A48,Data!$AD:$AD,1)))</f>
        <v/>
      </c>
      <c r="D48" s="10" t="str">
        <f>IF($A48="", "", INDEX(Data!C:C,MATCH($A48,Data!$AD:$AD,1)))</f>
        <v/>
      </c>
      <c r="E48" s="11" t="str">
        <f>IF($A48="", "", INDEX(Data!D:D,MATCH($A48,Data!$AD:$AD,1)))</f>
        <v/>
      </c>
      <c r="F48" s="11" t="str">
        <f>IF($A48="", "", INDEX(Data!E:E,MATCH($A48,Data!$AD:$AD,1)))</f>
        <v/>
      </c>
      <c r="G48" s="36" t="str">
        <f t="shared" si="1"/>
        <v/>
      </c>
    </row>
    <row r="49" spans="1:7" x14ac:dyDescent="0.35">
      <c r="A49" s="9" t="str">
        <f t="shared" si="0"/>
        <v/>
      </c>
      <c r="B49" s="10" t="str">
        <f>IF($A49="", "", INDEX(Data!A:A,MATCH($A49,Data!$AD:$AD,1)))</f>
        <v/>
      </c>
      <c r="C49" s="11" t="str">
        <f>IF($A49="", "", INDEX(Data!B:B,MATCH($A49,Data!$AD:$AD,1)))</f>
        <v/>
      </c>
      <c r="D49" s="10" t="str">
        <f>IF($A49="", "", INDEX(Data!C:C,MATCH($A49,Data!$AD:$AD,1)))</f>
        <v/>
      </c>
      <c r="E49" s="11" t="str">
        <f>IF($A49="", "", INDEX(Data!D:D,MATCH($A49,Data!$AD:$AD,1)))</f>
        <v/>
      </c>
      <c r="F49" s="11" t="str">
        <f>IF($A49="", "", INDEX(Data!E:E,MATCH($A49,Data!$AD:$AD,1)))</f>
        <v/>
      </c>
      <c r="G49" s="36" t="str">
        <f t="shared" si="1"/>
        <v/>
      </c>
    </row>
    <row r="50" spans="1:7" x14ac:dyDescent="0.35">
      <c r="A50" s="9" t="str">
        <f t="shared" si="0"/>
        <v/>
      </c>
      <c r="B50" s="10" t="str">
        <f>IF($A50="", "", INDEX(Data!A:A,MATCH($A50,Data!$AD:$AD,1)))</f>
        <v/>
      </c>
      <c r="C50" s="11" t="str">
        <f>IF($A50="", "", INDEX(Data!B:B,MATCH($A50,Data!$AD:$AD,1)))</f>
        <v/>
      </c>
      <c r="D50" s="10" t="str">
        <f>IF($A50="", "", INDEX(Data!C:C,MATCH($A50,Data!$AD:$AD,1)))</f>
        <v/>
      </c>
      <c r="E50" s="11" t="str">
        <f>IF($A50="", "", INDEX(Data!D:D,MATCH($A50,Data!$AD:$AD,1)))</f>
        <v/>
      </c>
      <c r="F50" s="11" t="str">
        <f>IF($A50="", "", INDEX(Data!E:E,MATCH($A50,Data!$AD:$AD,1)))</f>
        <v/>
      </c>
      <c r="G50" s="36" t="str">
        <f t="shared" si="1"/>
        <v/>
      </c>
    </row>
    <row r="51" spans="1:7" x14ac:dyDescent="0.35">
      <c r="A51" s="9" t="str">
        <f t="shared" si="0"/>
        <v/>
      </c>
      <c r="B51" s="10" t="str">
        <f>IF($A51="", "", INDEX(Data!A:A,MATCH($A51,Data!$AD:$AD,1)))</f>
        <v/>
      </c>
      <c r="C51" s="11" t="str">
        <f>IF($A51="", "", INDEX(Data!B:B,MATCH($A51,Data!$AD:$AD,1)))</f>
        <v/>
      </c>
      <c r="D51" s="10" t="str">
        <f>IF($A51="", "", INDEX(Data!C:C,MATCH($A51,Data!$AD:$AD,1)))</f>
        <v/>
      </c>
      <c r="E51" s="11" t="str">
        <f>IF($A51="", "", INDEX(Data!D:D,MATCH($A51,Data!$AD:$AD,1)))</f>
        <v/>
      </c>
      <c r="F51" s="11" t="str">
        <f>IF($A51="", "", INDEX(Data!E:E,MATCH($A51,Data!$AD:$AD,1)))</f>
        <v/>
      </c>
      <c r="G51" s="36" t="str">
        <f t="shared" si="1"/>
        <v/>
      </c>
    </row>
    <row r="52" spans="1:7" x14ac:dyDescent="0.35">
      <c r="A52" s="9" t="str">
        <f t="shared" si="0"/>
        <v/>
      </c>
      <c r="B52" s="10" t="str">
        <f>IF($A52="", "", INDEX(Data!A:A,MATCH($A52,Data!$AD:$AD,1)))</f>
        <v/>
      </c>
      <c r="C52" s="11" t="str">
        <f>IF($A52="", "", INDEX(Data!B:B,MATCH($A52,Data!$AD:$AD,1)))</f>
        <v/>
      </c>
      <c r="D52" s="10" t="str">
        <f>IF($A52="", "", INDEX(Data!C:C,MATCH($A52,Data!$AD:$AD,1)))</f>
        <v/>
      </c>
      <c r="E52" s="11" t="str">
        <f>IF($A52="", "", INDEX(Data!D:D,MATCH($A52,Data!$AD:$AD,1)))</f>
        <v/>
      </c>
      <c r="F52" s="11" t="str">
        <f>IF($A52="", "", INDEX(Data!E:E,MATCH($A52,Data!$AD:$AD,1)))</f>
        <v/>
      </c>
      <c r="G52" s="36" t="str">
        <f t="shared" si="1"/>
        <v/>
      </c>
    </row>
    <row r="53" spans="1:7" x14ac:dyDescent="0.35">
      <c r="A53" s="9" t="str">
        <f t="shared" si="0"/>
        <v/>
      </c>
      <c r="B53" s="10" t="str">
        <f>IF($A53="", "", INDEX(Data!A:A,MATCH($A53,Data!$AD:$AD,1)))</f>
        <v/>
      </c>
      <c r="C53" s="11" t="str">
        <f>IF($A53="", "", INDEX(Data!B:B,MATCH($A53,Data!$AD:$AD,1)))</f>
        <v/>
      </c>
      <c r="D53" s="10" t="str">
        <f>IF($A53="", "", INDEX(Data!C:C,MATCH($A53,Data!$AD:$AD,1)))</f>
        <v/>
      </c>
      <c r="E53" s="11" t="str">
        <f>IF($A53="", "", INDEX(Data!D:D,MATCH($A53,Data!$AD:$AD,1)))</f>
        <v/>
      </c>
      <c r="F53" s="11" t="str">
        <f>IF($A53="", "", INDEX(Data!E:E,MATCH($A53,Data!$AD:$AD,1)))</f>
        <v/>
      </c>
      <c r="G53" s="36" t="str">
        <f t="shared" si="1"/>
        <v/>
      </c>
    </row>
    <row r="54" spans="1:7" x14ac:dyDescent="0.35">
      <c r="A54" s="9" t="str">
        <f t="shared" si="0"/>
        <v/>
      </c>
      <c r="B54" s="10" t="str">
        <f>IF($A54="", "", INDEX(Data!A:A,MATCH($A54,Data!$AD:$AD,1)))</f>
        <v/>
      </c>
      <c r="C54" s="11" t="str">
        <f>IF($A54="", "", INDEX(Data!B:B,MATCH($A54,Data!$AD:$AD,1)))</f>
        <v/>
      </c>
      <c r="D54" s="10" t="str">
        <f>IF($A54="", "", INDEX(Data!C:C,MATCH($A54,Data!$AD:$AD,1)))</f>
        <v/>
      </c>
      <c r="E54" s="11" t="str">
        <f>IF($A54="", "", INDEX(Data!D:D,MATCH($A54,Data!$AD:$AD,1)))</f>
        <v/>
      </c>
      <c r="F54" s="11" t="str">
        <f>IF($A54="", "", INDEX(Data!E:E,MATCH($A54,Data!$AD:$AD,1)))</f>
        <v/>
      </c>
      <c r="G54" s="36" t="str">
        <f t="shared" si="1"/>
        <v/>
      </c>
    </row>
    <row r="55" spans="1:7" x14ac:dyDescent="0.35">
      <c r="A55" s="9" t="str">
        <f t="shared" si="0"/>
        <v/>
      </c>
      <c r="B55" s="10" t="str">
        <f>IF($A55="", "", INDEX(Data!A:A,MATCH($A55,Data!$AD:$AD,1)))</f>
        <v/>
      </c>
      <c r="C55" s="11" t="str">
        <f>IF($A55="", "", INDEX(Data!B:B,MATCH($A55,Data!$AD:$AD,1)))</f>
        <v/>
      </c>
      <c r="D55" s="10" t="str">
        <f>IF($A55="", "", INDEX(Data!C:C,MATCH($A55,Data!$AD:$AD,1)))</f>
        <v/>
      </c>
      <c r="E55" s="11" t="str">
        <f>IF($A55="", "", INDEX(Data!D:D,MATCH($A55,Data!$AD:$AD,1)))</f>
        <v/>
      </c>
      <c r="F55" s="11" t="str">
        <f>IF($A55="", "", INDEX(Data!E:E,MATCH($A55,Data!$AD:$AD,1)))</f>
        <v/>
      </c>
      <c r="G55" s="36" t="str">
        <f t="shared" si="1"/>
        <v/>
      </c>
    </row>
    <row r="56" spans="1:7" x14ac:dyDescent="0.35">
      <c r="A56" s="9" t="str">
        <f t="shared" si="0"/>
        <v/>
      </c>
      <c r="B56" s="10" t="str">
        <f>IF($A56="", "", INDEX(Data!A:A,MATCH($A56,Data!$AD:$AD,1)))</f>
        <v/>
      </c>
      <c r="C56" s="11" t="str">
        <f>IF($A56="", "", INDEX(Data!B:B,MATCH($A56,Data!$AD:$AD,1)))</f>
        <v/>
      </c>
      <c r="D56" s="10" t="str">
        <f>IF($A56="", "", INDEX(Data!C:C,MATCH($A56,Data!$AD:$AD,1)))</f>
        <v/>
      </c>
      <c r="E56" s="11" t="str">
        <f>IF($A56="", "", INDEX(Data!D:D,MATCH($A56,Data!$AD:$AD,1)))</f>
        <v/>
      </c>
      <c r="F56" s="11" t="str">
        <f>IF($A56="", "", INDEX(Data!E:E,MATCH($A56,Data!$AD:$AD,1)))</f>
        <v/>
      </c>
      <c r="G56" s="36" t="str">
        <f t="shared" si="1"/>
        <v/>
      </c>
    </row>
    <row r="57" spans="1:7" x14ac:dyDescent="0.35">
      <c r="A57" s="9" t="str">
        <f t="shared" si="0"/>
        <v/>
      </c>
      <c r="B57" s="10" t="str">
        <f>IF($A57="", "", INDEX(Data!A:A,MATCH($A57,Data!$AD:$AD,1)))</f>
        <v/>
      </c>
      <c r="C57" s="11" t="str">
        <f>IF($A57="", "", INDEX(Data!B:B,MATCH($A57,Data!$AD:$AD,1)))</f>
        <v/>
      </c>
      <c r="D57" s="10" t="str">
        <f>IF($A57="", "", INDEX(Data!C:C,MATCH($A57,Data!$AD:$AD,1)))</f>
        <v/>
      </c>
      <c r="E57" s="11" t="str">
        <f>IF($A57="", "", INDEX(Data!D:D,MATCH($A57,Data!$AD:$AD,1)))</f>
        <v/>
      </c>
      <c r="F57" s="11" t="str">
        <f>IF($A57="", "", INDEX(Data!E:E,MATCH($A57,Data!$AD:$AD,1)))</f>
        <v/>
      </c>
      <c r="G57" s="36" t="str">
        <f t="shared" si="1"/>
        <v/>
      </c>
    </row>
    <row r="58" spans="1:7" x14ac:dyDescent="0.35">
      <c r="A58" s="9" t="str">
        <f t="shared" si="0"/>
        <v/>
      </c>
      <c r="B58" s="10" t="str">
        <f>IF($A58="", "", INDEX(Data!A:A,MATCH($A58,Data!$AD:$AD,1)))</f>
        <v/>
      </c>
      <c r="C58" s="11" t="str">
        <f>IF($A58="", "", INDEX(Data!B:B,MATCH($A58,Data!$AD:$AD,1)))</f>
        <v/>
      </c>
      <c r="D58" s="10" t="str">
        <f>IF($A58="", "", INDEX(Data!C:C,MATCH($A58,Data!$AD:$AD,1)))</f>
        <v/>
      </c>
      <c r="E58" s="11" t="str">
        <f>IF($A58="", "", INDEX(Data!D:D,MATCH($A58,Data!$AD:$AD,1)))</f>
        <v/>
      </c>
      <c r="F58" s="11" t="str">
        <f>IF($A58="", "", INDEX(Data!E:E,MATCH($A58,Data!$AD:$AD,1)))</f>
        <v/>
      </c>
      <c r="G58" s="36" t="str">
        <f t="shared" si="1"/>
        <v/>
      </c>
    </row>
    <row r="59" spans="1:7" x14ac:dyDescent="0.35">
      <c r="A59" s="9" t="str">
        <f t="shared" si="0"/>
        <v/>
      </c>
      <c r="B59" s="10" t="str">
        <f>IF($A59="", "", INDEX(Data!A:A,MATCH($A59,Data!$AD:$AD,1)))</f>
        <v/>
      </c>
      <c r="C59" s="11" t="str">
        <f>IF($A59="", "", INDEX(Data!B:B,MATCH($A59,Data!$AD:$AD,1)))</f>
        <v/>
      </c>
      <c r="D59" s="10" t="str">
        <f>IF($A59="", "", INDEX(Data!C:C,MATCH($A59,Data!$AD:$AD,1)))</f>
        <v/>
      </c>
      <c r="E59" s="11" t="str">
        <f>IF($A59="", "", INDEX(Data!D:D,MATCH($A59,Data!$AD:$AD,1)))</f>
        <v/>
      </c>
      <c r="F59" s="11" t="str">
        <f>IF($A59="", "", INDEX(Data!E:E,MATCH($A59,Data!$AD:$AD,1)))</f>
        <v/>
      </c>
      <c r="G59" s="36" t="str">
        <f t="shared" si="1"/>
        <v/>
      </c>
    </row>
    <row r="60" spans="1:7" x14ac:dyDescent="0.35">
      <c r="A60" s="9" t="str">
        <f t="shared" si="0"/>
        <v/>
      </c>
      <c r="B60" s="10" t="str">
        <f>IF($A60="", "", INDEX(Data!A:A,MATCH($A60,Data!$AD:$AD,1)))</f>
        <v/>
      </c>
      <c r="C60" s="11" t="str">
        <f>IF($A60="", "", INDEX(Data!B:B,MATCH($A60,Data!$AD:$AD,1)))</f>
        <v/>
      </c>
      <c r="D60" s="10" t="str">
        <f>IF($A60="", "", INDEX(Data!C:C,MATCH($A60,Data!$AD:$AD,1)))</f>
        <v/>
      </c>
      <c r="E60" s="11" t="str">
        <f>IF($A60="", "", INDEX(Data!D:D,MATCH($A60,Data!$AD:$AD,1)))</f>
        <v/>
      </c>
      <c r="F60" s="11" t="str">
        <f>IF($A60="", "", INDEX(Data!E:E,MATCH($A60,Data!$AD:$AD,1)))</f>
        <v/>
      </c>
      <c r="G60" s="36" t="str">
        <f t="shared" si="1"/>
        <v/>
      </c>
    </row>
    <row r="61" spans="1:7" x14ac:dyDescent="0.35">
      <c r="A61" s="9" t="str">
        <f t="shared" si="0"/>
        <v/>
      </c>
      <c r="B61" s="10" t="str">
        <f>IF($A61="", "", INDEX(Data!A:A,MATCH($A61,Data!$AD:$AD,1)))</f>
        <v/>
      </c>
      <c r="C61" s="11" t="str">
        <f>IF($A61="", "", INDEX(Data!B:B,MATCH($A61,Data!$AD:$AD,1)))</f>
        <v/>
      </c>
      <c r="D61" s="10" t="str">
        <f>IF($A61="", "", INDEX(Data!C:C,MATCH($A61,Data!$AD:$AD,1)))</f>
        <v/>
      </c>
      <c r="E61" s="11" t="str">
        <f>IF($A61="", "", INDEX(Data!D:D,MATCH($A61,Data!$AD:$AD,1)))</f>
        <v/>
      </c>
      <c r="F61" s="11" t="str">
        <f>IF($A61="", "", INDEX(Data!E:E,MATCH($A61,Data!$AD:$AD,1)))</f>
        <v/>
      </c>
      <c r="G61" s="36" t="str">
        <f t="shared" si="1"/>
        <v/>
      </c>
    </row>
    <row r="62" spans="1:7" x14ac:dyDescent="0.35">
      <c r="A62" s="9" t="str">
        <f t="shared" si="0"/>
        <v/>
      </c>
      <c r="B62" s="10" t="str">
        <f>IF($A62="", "", INDEX(Data!A:A,MATCH($A62,Data!$AD:$AD,1)))</f>
        <v/>
      </c>
      <c r="C62" s="11" t="str">
        <f>IF($A62="", "", INDEX(Data!B:B,MATCH($A62,Data!$AD:$AD,1)))</f>
        <v/>
      </c>
      <c r="D62" s="10" t="str">
        <f>IF($A62="", "", INDEX(Data!C:C,MATCH($A62,Data!$AD:$AD,1)))</f>
        <v/>
      </c>
      <c r="E62" s="11" t="str">
        <f>IF($A62="", "", INDEX(Data!D:D,MATCH($A62,Data!$AD:$AD,1)))</f>
        <v/>
      </c>
      <c r="F62" s="11" t="str">
        <f>IF($A62="", "", INDEX(Data!E:E,MATCH($A62,Data!$AD:$AD,1)))</f>
        <v/>
      </c>
      <c r="G62" s="36" t="str">
        <f t="shared" si="1"/>
        <v/>
      </c>
    </row>
    <row r="63" spans="1:7" x14ac:dyDescent="0.35">
      <c r="A63" s="9" t="str">
        <f t="shared" si="0"/>
        <v/>
      </c>
      <c r="B63" s="10" t="str">
        <f>IF($A63="", "", INDEX(Data!A:A,MATCH($A63,Data!$AD:$AD,1)))</f>
        <v/>
      </c>
      <c r="C63" s="11" t="str">
        <f>IF($A63="", "", INDEX(Data!B:B,MATCH($A63,Data!$AD:$AD,1)))</f>
        <v/>
      </c>
      <c r="D63" s="10" t="str">
        <f>IF($A63="", "", INDEX(Data!C:C,MATCH($A63,Data!$AD:$AD,1)))</f>
        <v/>
      </c>
      <c r="E63" s="11" t="str">
        <f>IF($A63="", "", INDEX(Data!D:D,MATCH($A63,Data!$AD:$AD,1)))</f>
        <v/>
      </c>
      <c r="F63" s="11" t="str">
        <f>IF($A63="", "", INDEX(Data!E:E,MATCH($A63,Data!$AD:$AD,1)))</f>
        <v/>
      </c>
      <c r="G63" s="36" t="str">
        <f t="shared" si="1"/>
        <v/>
      </c>
    </row>
    <row r="64" spans="1:7" x14ac:dyDescent="0.35">
      <c r="A64" s="9" t="str">
        <f t="shared" si="0"/>
        <v/>
      </c>
      <c r="B64" s="10" t="str">
        <f>IF($A64="", "", INDEX(Data!A:A,MATCH($A64,Data!$AD:$AD,1)))</f>
        <v/>
      </c>
      <c r="C64" s="11" t="str">
        <f>IF($A64="", "", INDEX(Data!B:B,MATCH($A64,Data!$AD:$AD,1)))</f>
        <v/>
      </c>
      <c r="D64" s="10" t="str">
        <f>IF($A64="", "", INDEX(Data!C:C,MATCH($A64,Data!$AD:$AD,1)))</f>
        <v/>
      </c>
      <c r="E64" s="11" t="str">
        <f>IF($A64="", "", INDEX(Data!D:D,MATCH($A64,Data!$AD:$AD,1)))</f>
        <v/>
      </c>
      <c r="F64" s="11" t="str">
        <f>IF($A64="", "", INDEX(Data!E:E,MATCH($A64,Data!$AD:$AD,1)))</f>
        <v/>
      </c>
      <c r="G64" s="36" t="str">
        <f t="shared" si="1"/>
        <v/>
      </c>
    </row>
    <row r="65" spans="1:7" x14ac:dyDescent="0.35">
      <c r="A65" s="9" t="str">
        <f t="shared" si="0"/>
        <v/>
      </c>
      <c r="B65" s="10" t="str">
        <f>IF($A65="", "", INDEX(Data!A:A,MATCH($A65,Data!$AD:$AD,1)))</f>
        <v/>
      </c>
      <c r="C65" s="11" t="str">
        <f>IF($A65="", "", INDEX(Data!B:B,MATCH($A65,Data!$AD:$AD,1)))</f>
        <v/>
      </c>
      <c r="D65" s="10" t="str">
        <f>IF($A65="", "", INDEX(Data!C:C,MATCH($A65,Data!$AD:$AD,1)))</f>
        <v/>
      </c>
      <c r="E65" s="11" t="str">
        <f>IF($A65="", "", INDEX(Data!D:D,MATCH($A65,Data!$AD:$AD,1)))</f>
        <v/>
      </c>
      <c r="F65" s="11" t="str">
        <f>IF($A65="", "", INDEX(Data!E:E,MATCH($A65,Data!$AD:$AD,1)))</f>
        <v/>
      </c>
      <c r="G65" s="36" t="str">
        <f t="shared" si="1"/>
        <v/>
      </c>
    </row>
    <row r="66" spans="1:7" x14ac:dyDescent="0.35">
      <c r="A66" s="9" t="str">
        <f t="shared" si="0"/>
        <v/>
      </c>
      <c r="B66" s="10" t="str">
        <f>IF($A66="", "", INDEX(Data!A:A,MATCH($A66,Data!$AD:$AD,1)))</f>
        <v/>
      </c>
      <c r="C66" s="11" t="str">
        <f>IF($A66="", "", INDEX(Data!B:B,MATCH($A66,Data!$AD:$AD,1)))</f>
        <v/>
      </c>
      <c r="D66" s="10" t="str">
        <f>IF($A66="", "", INDEX(Data!C:C,MATCH($A66,Data!$AD:$AD,1)))</f>
        <v/>
      </c>
      <c r="E66" s="11" t="str">
        <f>IF($A66="", "", INDEX(Data!D:D,MATCH($A66,Data!$AD:$AD,1)))</f>
        <v/>
      </c>
      <c r="F66" s="11" t="str">
        <f>IF($A66="", "", INDEX(Data!E:E,MATCH($A66,Data!$AD:$AD,1)))</f>
        <v/>
      </c>
      <c r="G66" s="36" t="str">
        <f t="shared" si="1"/>
        <v/>
      </c>
    </row>
    <row r="67" spans="1:7" x14ac:dyDescent="0.35">
      <c r="A67" s="9" t="str">
        <f t="shared" si="0"/>
        <v/>
      </c>
      <c r="B67" s="10" t="str">
        <f>IF($A67="", "", INDEX(Data!A:A,MATCH($A67,Data!$AD:$AD,1)))</f>
        <v/>
      </c>
      <c r="C67" s="11" t="str">
        <f>IF($A67="", "", INDEX(Data!B:B,MATCH($A67,Data!$AD:$AD,1)))</f>
        <v/>
      </c>
      <c r="D67" s="10" t="str">
        <f>IF($A67="", "", INDEX(Data!C:C,MATCH($A67,Data!$AD:$AD,1)))</f>
        <v/>
      </c>
      <c r="E67" s="11" t="str">
        <f>IF($A67="", "", INDEX(Data!D:D,MATCH($A67,Data!$AD:$AD,1)))</f>
        <v/>
      </c>
      <c r="F67" s="11" t="str">
        <f>IF($A67="", "", INDEX(Data!E:E,MATCH($A67,Data!$AD:$AD,1)))</f>
        <v/>
      </c>
      <c r="G67" s="36" t="str">
        <f t="shared" si="1"/>
        <v/>
      </c>
    </row>
    <row r="68" spans="1:7" x14ac:dyDescent="0.35">
      <c r="A68" s="9" t="str">
        <f t="shared" si="0"/>
        <v/>
      </c>
      <c r="B68" s="10" t="str">
        <f>IF($A68="", "", INDEX(Data!A:A,MATCH($A68,Data!$AD:$AD,1)))</f>
        <v/>
      </c>
      <c r="C68" s="11" t="str">
        <f>IF($A68="", "", INDEX(Data!B:B,MATCH($A68,Data!$AD:$AD,1)))</f>
        <v/>
      </c>
      <c r="D68" s="10" t="str">
        <f>IF($A68="", "", INDEX(Data!C:C,MATCH($A68,Data!$AD:$AD,1)))</f>
        <v/>
      </c>
      <c r="E68" s="11" t="str">
        <f>IF($A68="", "", INDEX(Data!D:D,MATCH($A68,Data!$AD:$AD,1)))</f>
        <v/>
      </c>
      <c r="F68" s="11" t="str">
        <f>IF($A68="", "", INDEX(Data!E:E,MATCH($A68,Data!$AD:$AD,1)))</f>
        <v/>
      </c>
      <c r="G68" s="36" t="str">
        <f t="shared" si="1"/>
        <v/>
      </c>
    </row>
    <row r="69" spans="1:7" x14ac:dyDescent="0.35">
      <c r="A69" s="9" t="str">
        <f t="shared" si="0"/>
        <v/>
      </c>
      <c r="B69" s="10" t="str">
        <f>IF($A69="", "", INDEX(Data!A:A,MATCH($A69,Data!$AD:$AD,1)))</f>
        <v/>
      </c>
      <c r="C69" s="11" t="str">
        <f>IF($A69="", "", INDEX(Data!B:B,MATCH($A69,Data!$AD:$AD,1)))</f>
        <v/>
      </c>
      <c r="D69" s="10" t="str">
        <f>IF($A69="", "", INDEX(Data!C:C,MATCH($A69,Data!$AD:$AD,1)))</f>
        <v/>
      </c>
      <c r="E69" s="11" t="str">
        <f>IF($A69="", "", INDEX(Data!D:D,MATCH($A69,Data!$AD:$AD,1)))</f>
        <v/>
      </c>
      <c r="F69" s="11" t="str">
        <f>IF($A69="", "", INDEX(Data!E:E,MATCH($A69,Data!$AD:$AD,1)))</f>
        <v/>
      </c>
      <c r="G69" s="36" t="str">
        <f t="shared" si="1"/>
        <v/>
      </c>
    </row>
    <row r="70" spans="1:7" x14ac:dyDescent="0.35">
      <c r="A70" s="9" t="str">
        <f t="shared" ref="A70:A133" si="2">IF(A$4&gt;=ROW(A66), ROW(A66), "")</f>
        <v/>
      </c>
      <c r="B70" s="10" t="str">
        <f>IF($A70="", "", INDEX(Data!A:A,MATCH($A70,Data!$AD:$AD,1)))</f>
        <v/>
      </c>
      <c r="C70" s="11" t="str">
        <f>IF($A70="", "", INDEX(Data!B:B,MATCH($A70,Data!$AD:$AD,1)))</f>
        <v/>
      </c>
      <c r="D70" s="10" t="str">
        <f>IF($A70="", "", INDEX(Data!C:C,MATCH($A70,Data!$AD:$AD,1)))</f>
        <v/>
      </c>
      <c r="E70" s="11" t="str">
        <f>IF($A70="", "", INDEX(Data!D:D,MATCH($A70,Data!$AD:$AD,1)))</f>
        <v/>
      </c>
      <c r="F70" s="11" t="str">
        <f>IF($A70="", "", INDEX(Data!E:E,MATCH($A70,Data!$AD:$AD,1)))</f>
        <v/>
      </c>
      <c r="G70" s="36" t="str">
        <f t="shared" ref="G70:G133" si="3">HYPERLINK(F70)</f>
        <v/>
      </c>
    </row>
    <row r="71" spans="1:7" x14ac:dyDescent="0.35">
      <c r="A71" s="9" t="str">
        <f t="shared" si="2"/>
        <v/>
      </c>
      <c r="B71" s="10" t="str">
        <f>IF($A71="", "", INDEX(Data!A:A,MATCH($A71,Data!$AD:$AD,1)))</f>
        <v/>
      </c>
      <c r="C71" s="11" t="str">
        <f>IF($A71="", "", INDEX(Data!B:B,MATCH($A71,Data!$AD:$AD,1)))</f>
        <v/>
      </c>
      <c r="D71" s="10" t="str">
        <f>IF($A71="", "", INDEX(Data!C:C,MATCH($A71,Data!$AD:$AD,1)))</f>
        <v/>
      </c>
      <c r="E71" s="11" t="str">
        <f>IF($A71="", "", INDEX(Data!D:D,MATCH($A71,Data!$AD:$AD,1)))</f>
        <v/>
      </c>
      <c r="F71" s="11" t="str">
        <f>IF($A71="", "", INDEX(Data!E:E,MATCH($A71,Data!$AD:$AD,1)))</f>
        <v/>
      </c>
      <c r="G71" s="36" t="str">
        <f t="shared" si="3"/>
        <v/>
      </c>
    </row>
    <row r="72" spans="1:7" x14ac:dyDescent="0.35">
      <c r="A72" s="9" t="str">
        <f t="shared" si="2"/>
        <v/>
      </c>
      <c r="B72" s="10" t="str">
        <f>IF($A72="", "", INDEX(Data!A:A,MATCH($A72,Data!$AD:$AD,1)))</f>
        <v/>
      </c>
      <c r="C72" s="11" t="str">
        <f>IF($A72="", "", INDEX(Data!B:B,MATCH($A72,Data!$AD:$AD,1)))</f>
        <v/>
      </c>
      <c r="D72" s="10" t="str">
        <f>IF($A72="", "", INDEX(Data!C:C,MATCH($A72,Data!$AD:$AD,1)))</f>
        <v/>
      </c>
      <c r="E72" s="11" t="str">
        <f>IF($A72="", "", INDEX(Data!D:D,MATCH($A72,Data!$AD:$AD,1)))</f>
        <v/>
      </c>
      <c r="F72" s="11" t="str">
        <f>IF($A72="", "", INDEX(Data!E:E,MATCH($A72,Data!$AD:$AD,1)))</f>
        <v/>
      </c>
      <c r="G72" s="36" t="str">
        <f t="shared" si="3"/>
        <v/>
      </c>
    </row>
    <row r="73" spans="1:7" x14ac:dyDescent="0.35">
      <c r="A73" s="9" t="str">
        <f t="shared" si="2"/>
        <v/>
      </c>
      <c r="B73" s="10" t="str">
        <f>IF($A73="", "", INDEX(Data!A:A,MATCH($A73,Data!$AD:$AD,1)))</f>
        <v/>
      </c>
      <c r="C73" s="11" t="str">
        <f>IF($A73="", "", INDEX(Data!B:B,MATCH($A73,Data!$AD:$AD,1)))</f>
        <v/>
      </c>
      <c r="D73" s="10" t="str">
        <f>IF($A73="", "", INDEX(Data!C:C,MATCH($A73,Data!$AD:$AD,1)))</f>
        <v/>
      </c>
      <c r="E73" s="11" t="str">
        <f>IF($A73="", "", INDEX(Data!D:D,MATCH($A73,Data!$AD:$AD,1)))</f>
        <v/>
      </c>
      <c r="F73" s="11" t="str">
        <f>IF($A73="", "", INDEX(Data!E:E,MATCH($A73,Data!$AD:$AD,1)))</f>
        <v/>
      </c>
      <c r="G73" s="36" t="str">
        <f t="shared" si="3"/>
        <v/>
      </c>
    </row>
    <row r="74" spans="1:7" x14ac:dyDescent="0.35">
      <c r="A74" s="9" t="str">
        <f t="shared" si="2"/>
        <v/>
      </c>
      <c r="B74" s="10" t="str">
        <f>IF($A74="", "", INDEX(Data!A:A,MATCH($A74,Data!$AD:$AD,1)))</f>
        <v/>
      </c>
      <c r="C74" s="11" t="str">
        <f>IF($A74="", "", INDEX(Data!B:B,MATCH($A74,Data!$AD:$AD,1)))</f>
        <v/>
      </c>
      <c r="D74" s="10" t="str">
        <f>IF($A74="", "", INDEX(Data!C:C,MATCH($A74,Data!$AD:$AD,1)))</f>
        <v/>
      </c>
      <c r="E74" s="11" t="str">
        <f>IF($A74="", "", INDEX(Data!D:D,MATCH($A74,Data!$AD:$AD,1)))</f>
        <v/>
      </c>
      <c r="F74" s="11" t="str">
        <f>IF($A74="", "", INDEX(Data!E:E,MATCH($A74,Data!$AD:$AD,1)))</f>
        <v/>
      </c>
      <c r="G74" s="36" t="str">
        <f t="shared" si="3"/>
        <v/>
      </c>
    </row>
    <row r="75" spans="1:7" x14ac:dyDescent="0.35">
      <c r="A75" s="9" t="str">
        <f t="shared" si="2"/>
        <v/>
      </c>
      <c r="B75" s="10" t="str">
        <f>IF($A75="", "", INDEX(Data!A:A,MATCH($A75,Data!$AD:$AD,1)))</f>
        <v/>
      </c>
      <c r="C75" s="11" t="str">
        <f>IF($A75="", "", INDEX(Data!B:B,MATCH($A75,Data!$AD:$AD,1)))</f>
        <v/>
      </c>
      <c r="D75" s="10" t="str">
        <f>IF($A75="", "", INDEX(Data!C:C,MATCH($A75,Data!$AD:$AD,1)))</f>
        <v/>
      </c>
      <c r="E75" s="11" t="str">
        <f>IF($A75="", "", INDEX(Data!D:D,MATCH($A75,Data!$AD:$AD,1)))</f>
        <v/>
      </c>
      <c r="F75" s="11" t="str">
        <f>IF($A75="", "", INDEX(Data!E:E,MATCH($A75,Data!$AD:$AD,1)))</f>
        <v/>
      </c>
      <c r="G75" s="36" t="str">
        <f t="shared" si="3"/>
        <v/>
      </c>
    </row>
    <row r="76" spans="1:7" x14ac:dyDescent="0.35">
      <c r="A76" s="9" t="str">
        <f t="shared" si="2"/>
        <v/>
      </c>
      <c r="B76" s="10" t="str">
        <f>IF($A76="", "", INDEX(Data!A:A,MATCH($A76,Data!$AD:$AD,1)))</f>
        <v/>
      </c>
      <c r="C76" s="11" t="str">
        <f>IF($A76="", "", INDEX(Data!B:B,MATCH($A76,Data!$AD:$AD,1)))</f>
        <v/>
      </c>
      <c r="D76" s="10" t="str">
        <f>IF($A76="", "", INDEX(Data!C:C,MATCH($A76,Data!$AD:$AD,1)))</f>
        <v/>
      </c>
      <c r="E76" s="11" t="str">
        <f>IF($A76="", "", INDEX(Data!D:D,MATCH($A76,Data!$AD:$AD,1)))</f>
        <v/>
      </c>
      <c r="F76" s="11" t="str">
        <f>IF($A76="", "", INDEX(Data!E:E,MATCH($A76,Data!$AD:$AD,1)))</f>
        <v/>
      </c>
      <c r="G76" s="36" t="str">
        <f t="shared" si="3"/>
        <v/>
      </c>
    </row>
    <row r="77" spans="1:7" x14ac:dyDescent="0.35">
      <c r="A77" s="9" t="str">
        <f t="shared" si="2"/>
        <v/>
      </c>
      <c r="B77" s="10" t="str">
        <f>IF($A77="", "", INDEX(Data!A:A,MATCH($A77,Data!$AD:$AD,1)))</f>
        <v/>
      </c>
      <c r="C77" s="11" t="str">
        <f>IF($A77="", "", INDEX(Data!B:B,MATCH($A77,Data!$AD:$AD,1)))</f>
        <v/>
      </c>
      <c r="D77" s="10" t="str">
        <f>IF($A77="", "", INDEX(Data!C:C,MATCH($A77,Data!$AD:$AD,1)))</f>
        <v/>
      </c>
      <c r="E77" s="11" t="str">
        <f>IF($A77="", "", INDEX(Data!D:D,MATCH($A77,Data!$AD:$AD,1)))</f>
        <v/>
      </c>
      <c r="F77" s="11" t="str">
        <f>IF($A77="", "", INDEX(Data!E:E,MATCH($A77,Data!$AD:$AD,1)))</f>
        <v/>
      </c>
      <c r="G77" s="36" t="str">
        <f t="shared" si="3"/>
        <v/>
      </c>
    </row>
    <row r="78" spans="1:7" x14ac:dyDescent="0.35">
      <c r="A78" s="9" t="str">
        <f t="shared" si="2"/>
        <v/>
      </c>
      <c r="B78" s="10" t="str">
        <f>IF($A78="", "", INDEX(Data!A:A,MATCH($A78,Data!$AD:$AD,1)))</f>
        <v/>
      </c>
      <c r="C78" s="11" t="str">
        <f>IF($A78="", "", INDEX(Data!B:B,MATCH($A78,Data!$AD:$AD,1)))</f>
        <v/>
      </c>
      <c r="D78" s="10" t="str">
        <f>IF($A78="", "", INDEX(Data!C:C,MATCH($A78,Data!$AD:$AD,1)))</f>
        <v/>
      </c>
      <c r="E78" s="11" t="str">
        <f>IF($A78="", "", INDEX(Data!D:D,MATCH($A78,Data!$AD:$AD,1)))</f>
        <v/>
      </c>
      <c r="F78" s="11" t="str">
        <f>IF($A78="", "", INDEX(Data!E:E,MATCH($A78,Data!$AD:$AD,1)))</f>
        <v/>
      </c>
      <c r="G78" s="36" t="str">
        <f t="shared" si="3"/>
        <v/>
      </c>
    </row>
    <row r="79" spans="1:7" x14ac:dyDescent="0.35">
      <c r="A79" s="9" t="str">
        <f t="shared" si="2"/>
        <v/>
      </c>
      <c r="B79" s="10" t="str">
        <f>IF($A79="", "", INDEX(Data!A:A,MATCH($A79,Data!$AD:$AD,1)))</f>
        <v/>
      </c>
      <c r="C79" s="11" t="str">
        <f>IF($A79="", "", INDEX(Data!B:B,MATCH($A79,Data!$AD:$AD,1)))</f>
        <v/>
      </c>
      <c r="D79" s="10" t="str">
        <f>IF($A79="", "", INDEX(Data!C:C,MATCH($A79,Data!$AD:$AD,1)))</f>
        <v/>
      </c>
      <c r="E79" s="11" t="str">
        <f>IF($A79="", "", INDEX(Data!D:D,MATCH($A79,Data!$AD:$AD,1)))</f>
        <v/>
      </c>
      <c r="F79" s="11" t="str">
        <f>IF($A79="", "", INDEX(Data!E:E,MATCH($A79,Data!$AD:$AD,1)))</f>
        <v/>
      </c>
      <c r="G79" s="36" t="str">
        <f t="shared" si="3"/>
        <v/>
      </c>
    </row>
    <row r="80" spans="1:7" x14ac:dyDescent="0.35">
      <c r="A80" s="9" t="str">
        <f t="shared" si="2"/>
        <v/>
      </c>
      <c r="B80" s="10" t="str">
        <f>IF($A80="", "", INDEX(Data!A:A,MATCH($A80,Data!$AD:$AD,1)))</f>
        <v/>
      </c>
      <c r="C80" s="11" t="str">
        <f>IF($A80="", "", INDEX(Data!B:B,MATCH($A80,Data!$AD:$AD,1)))</f>
        <v/>
      </c>
      <c r="D80" s="10" t="str">
        <f>IF($A80="", "", INDEX(Data!C:C,MATCH($A80,Data!$AD:$AD,1)))</f>
        <v/>
      </c>
      <c r="E80" s="11" t="str">
        <f>IF($A80="", "", INDEX(Data!D:D,MATCH($A80,Data!$AD:$AD,1)))</f>
        <v/>
      </c>
      <c r="F80" s="11" t="str">
        <f>IF($A80="", "", INDEX(Data!E:E,MATCH($A80,Data!$AD:$AD,1)))</f>
        <v/>
      </c>
      <c r="G80" s="36" t="str">
        <f t="shared" si="3"/>
        <v/>
      </c>
    </row>
    <row r="81" spans="1:7" x14ac:dyDescent="0.35">
      <c r="A81" s="9" t="str">
        <f t="shared" si="2"/>
        <v/>
      </c>
      <c r="B81" s="10" t="str">
        <f>IF($A81="", "", INDEX(Data!A:A,MATCH($A81,Data!$AD:$AD,1)))</f>
        <v/>
      </c>
      <c r="C81" s="11" t="str">
        <f>IF($A81="", "", INDEX(Data!B:B,MATCH($A81,Data!$AD:$AD,1)))</f>
        <v/>
      </c>
      <c r="D81" s="10" t="str">
        <f>IF($A81="", "", INDEX(Data!C:C,MATCH($A81,Data!$AD:$AD,1)))</f>
        <v/>
      </c>
      <c r="E81" s="11" t="str">
        <f>IF($A81="", "", INDEX(Data!D:D,MATCH($A81,Data!$AD:$AD,1)))</f>
        <v/>
      </c>
      <c r="F81" s="11" t="str">
        <f>IF($A81="", "", INDEX(Data!E:E,MATCH($A81,Data!$AD:$AD,1)))</f>
        <v/>
      </c>
      <c r="G81" s="36" t="str">
        <f t="shared" si="3"/>
        <v/>
      </c>
    </row>
    <row r="82" spans="1:7" x14ac:dyDescent="0.35">
      <c r="A82" s="9" t="str">
        <f t="shared" si="2"/>
        <v/>
      </c>
      <c r="B82" s="10" t="str">
        <f>IF($A82="", "", INDEX(Data!A:A,MATCH($A82,Data!$AD:$AD,1)))</f>
        <v/>
      </c>
      <c r="C82" s="11" t="str">
        <f>IF($A82="", "", INDEX(Data!B:B,MATCH($A82,Data!$AD:$AD,1)))</f>
        <v/>
      </c>
      <c r="D82" s="10" t="str">
        <f>IF($A82="", "", INDEX(Data!C:C,MATCH($A82,Data!$AD:$AD,1)))</f>
        <v/>
      </c>
      <c r="E82" s="11" t="str">
        <f>IF($A82="", "", INDEX(Data!D:D,MATCH($A82,Data!$AD:$AD,1)))</f>
        <v/>
      </c>
      <c r="F82" s="11" t="str">
        <f>IF($A82="", "", INDEX(Data!E:E,MATCH($A82,Data!$AD:$AD,1)))</f>
        <v/>
      </c>
      <c r="G82" s="36" t="str">
        <f t="shared" si="3"/>
        <v/>
      </c>
    </row>
    <row r="83" spans="1:7" x14ac:dyDescent="0.35">
      <c r="A83" s="9" t="str">
        <f t="shared" si="2"/>
        <v/>
      </c>
      <c r="B83" s="10" t="str">
        <f>IF($A83="", "", INDEX(Data!A:A,MATCH($A83,Data!$AD:$AD,1)))</f>
        <v/>
      </c>
      <c r="C83" s="11" t="str">
        <f>IF($A83="", "", INDEX(Data!B:B,MATCH($A83,Data!$AD:$AD,1)))</f>
        <v/>
      </c>
      <c r="D83" s="10" t="str">
        <f>IF($A83="", "", INDEX(Data!C:C,MATCH($A83,Data!$AD:$AD,1)))</f>
        <v/>
      </c>
      <c r="E83" s="11" t="str">
        <f>IF($A83="", "", INDEX(Data!D:D,MATCH($A83,Data!$AD:$AD,1)))</f>
        <v/>
      </c>
      <c r="F83" s="11" t="str">
        <f>IF($A83="", "", INDEX(Data!E:E,MATCH($A83,Data!$AD:$AD,1)))</f>
        <v/>
      </c>
      <c r="G83" s="36" t="str">
        <f t="shared" si="3"/>
        <v/>
      </c>
    </row>
    <row r="84" spans="1:7" x14ac:dyDescent="0.35">
      <c r="A84" s="9" t="str">
        <f t="shared" si="2"/>
        <v/>
      </c>
      <c r="B84" s="10" t="str">
        <f>IF($A84="", "", INDEX(Data!A:A,MATCH($A84,Data!$AD:$AD,1)))</f>
        <v/>
      </c>
      <c r="C84" s="11" t="str">
        <f>IF($A84="", "", INDEX(Data!B:B,MATCH($A84,Data!$AD:$AD,1)))</f>
        <v/>
      </c>
      <c r="D84" s="10" t="str">
        <f>IF($A84="", "", INDEX(Data!C:C,MATCH($A84,Data!$AD:$AD,1)))</f>
        <v/>
      </c>
      <c r="E84" s="11" t="str">
        <f>IF($A84="", "", INDEX(Data!D:D,MATCH($A84,Data!$AD:$AD,1)))</f>
        <v/>
      </c>
      <c r="F84" s="11" t="str">
        <f>IF($A84="", "", INDEX(Data!E:E,MATCH($A84,Data!$AD:$AD,1)))</f>
        <v/>
      </c>
      <c r="G84" s="36" t="str">
        <f t="shared" si="3"/>
        <v/>
      </c>
    </row>
    <row r="85" spans="1:7" x14ac:dyDescent="0.35">
      <c r="A85" s="9" t="str">
        <f t="shared" si="2"/>
        <v/>
      </c>
      <c r="B85" s="10" t="str">
        <f>IF($A85="", "", INDEX(Data!A:A,MATCH($A85,Data!$AD:$AD,1)))</f>
        <v/>
      </c>
      <c r="C85" s="11" t="str">
        <f>IF($A85="", "", INDEX(Data!B:B,MATCH($A85,Data!$AD:$AD,1)))</f>
        <v/>
      </c>
      <c r="D85" s="10" t="str">
        <f>IF($A85="", "", INDEX(Data!C:C,MATCH($A85,Data!$AD:$AD,1)))</f>
        <v/>
      </c>
      <c r="E85" s="11" t="str">
        <f>IF($A85="", "", INDEX(Data!D:D,MATCH($A85,Data!$AD:$AD,1)))</f>
        <v/>
      </c>
      <c r="F85" s="11" t="str">
        <f>IF($A85="", "", INDEX(Data!E:E,MATCH($A85,Data!$AD:$AD,1)))</f>
        <v/>
      </c>
      <c r="G85" s="36" t="str">
        <f t="shared" si="3"/>
        <v/>
      </c>
    </row>
    <row r="86" spans="1:7" x14ac:dyDescent="0.35">
      <c r="A86" s="9" t="str">
        <f t="shared" si="2"/>
        <v/>
      </c>
      <c r="B86" s="10" t="str">
        <f>IF($A86="", "", INDEX(Data!A:A,MATCH($A86,Data!$AD:$AD,1)))</f>
        <v/>
      </c>
      <c r="C86" s="11" t="str">
        <f>IF($A86="", "", INDEX(Data!B:B,MATCH($A86,Data!$AD:$AD,1)))</f>
        <v/>
      </c>
      <c r="D86" s="10" t="str">
        <f>IF($A86="", "", INDEX(Data!C:C,MATCH($A86,Data!$AD:$AD,1)))</f>
        <v/>
      </c>
      <c r="E86" s="11" t="str">
        <f>IF($A86="", "", INDEX(Data!D:D,MATCH($A86,Data!$AD:$AD,1)))</f>
        <v/>
      </c>
      <c r="F86" s="11" t="str">
        <f>IF($A86="", "", INDEX(Data!E:E,MATCH($A86,Data!$AD:$AD,1)))</f>
        <v/>
      </c>
      <c r="G86" s="36" t="str">
        <f t="shared" si="3"/>
        <v/>
      </c>
    </row>
    <row r="87" spans="1:7" x14ac:dyDescent="0.35">
      <c r="A87" s="9" t="str">
        <f t="shared" si="2"/>
        <v/>
      </c>
      <c r="B87" s="10" t="str">
        <f>IF($A87="", "", INDEX(Data!A:A,MATCH($A87,Data!$AD:$AD,1)))</f>
        <v/>
      </c>
      <c r="C87" s="11" t="str">
        <f>IF($A87="", "", INDEX(Data!B:B,MATCH($A87,Data!$AD:$AD,1)))</f>
        <v/>
      </c>
      <c r="D87" s="10" t="str">
        <f>IF($A87="", "", INDEX(Data!C:C,MATCH($A87,Data!$AD:$AD,1)))</f>
        <v/>
      </c>
      <c r="E87" s="11" t="str">
        <f>IF($A87="", "", INDEX(Data!D:D,MATCH($A87,Data!$AD:$AD,1)))</f>
        <v/>
      </c>
      <c r="F87" s="11" t="str">
        <f>IF($A87="", "", INDEX(Data!E:E,MATCH($A87,Data!$AD:$AD,1)))</f>
        <v/>
      </c>
      <c r="G87" s="36" t="str">
        <f t="shared" si="3"/>
        <v/>
      </c>
    </row>
    <row r="88" spans="1:7" x14ac:dyDescent="0.35">
      <c r="A88" s="9" t="str">
        <f t="shared" si="2"/>
        <v/>
      </c>
      <c r="B88" s="10" t="str">
        <f>IF($A88="", "", INDEX(Data!A:A,MATCH($A88,Data!$AD:$AD,1)))</f>
        <v/>
      </c>
      <c r="C88" s="11" t="str">
        <f>IF($A88="", "", INDEX(Data!B:B,MATCH($A88,Data!$AD:$AD,1)))</f>
        <v/>
      </c>
      <c r="D88" s="10" t="str">
        <f>IF($A88="", "", INDEX(Data!C:C,MATCH($A88,Data!$AD:$AD,1)))</f>
        <v/>
      </c>
      <c r="E88" s="11" t="str">
        <f>IF($A88="", "", INDEX(Data!D:D,MATCH($A88,Data!$AD:$AD,1)))</f>
        <v/>
      </c>
      <c r="F88" s="11" t="str">
        <f>IF($A88="", "", INDEX(Data!E:E,MATCH($A88,Data!$AD:$AD,1)))</f>
        <v/>
      </c>
      <c r="G88" s="36" t="str">
        <f t="shared" si="3"/>
        <v/>
      </c>
    </row>
    <row r="89" spans="1:7" x14ac:dyDescent="0.35">
      <c r="A89" s="9" t="str">
        <f t="shared" si="2"/>
        <v/>
      </c>
      <c r="B89" s="10" t="str">
        <f>IF($A89="", "", INDEX(Data!A:A,MATCH($A89,Data!$AD:$AD,1)))</f>
        <v/>
      </c>
      <c r="C89" s="11" t="str">
        <f>IF($A89="", "", INDEX(Data!B:B,MATCH($A89,Data!$AD:$AD,1)))</f>
        <v/>
      </c>
      <c r="D89" s="10" t="str">
        <f>IF($A89="", "", INDEX(Data!C:C,MATCH($A89,Data!$AD:$AD,1)))</f>
        <v/>
      </c>
      <c r="E89" s="11" t="str">
        <f>IF($A89="", "", INDEX(Data!D:D,MATCH($A89,Data!$AD:$AD,1)))</f>
        <v/>
      </c>
      <c r="F89" s="11" t="str">
        <f>IF($A89="", "", INDEX(Data!E:E,MATCH($A89,Data!$AD:$AD,1)))</f>
        <v/>
      </c>
      <c r="G89" s="36" t="str">
        <f t="shared" si="3"/>
        <v/>
      </c>
    </row>
    <row r="90" spans="1:7" x14ac:dyDescent="0.35">
      <c r="A90" s="9" t="str">
        <f t="shared" si="2"/>
        <v/>
      </c>
      <c r="B90" s="10" t="str">
        <f>IF($A90="", "", INDEX(Data!A:A,MATCH($A90,Data!$AD:$AD,1)))</f>
        <v/>
      </c>
      <c r="C90" s="11" t="str">
        <f>IF($A90="", "", INDEX(Data!B:B,MATCH($A90,Data!$AD:$AD,1)))</f>
        <v/>
      </c>
      <c r="D90" s="10" t="str">
        <f>IF($A90="", "", INDEX(Data!C:C,MATCH($A90,Data!$AD:$AD,1)))</f>
        <v/>
      </c>
      <c r="E90" s="11" t="str">
        <f>IF($A90="", "", INDEX(Data!D:D,MATCH($A90,Data!$AD:$AD,1)))</f>
        <v/>
      </c>
      <c r="F90" s="11" t="str">
        <f>IF($A90="", "", INDEX(Data!E:E,MATCH($A90,Data!$AD:$AD,1)))</f>
        <v/>
      </c>
      <c r="G90" s="36" t="str">
        <f t="shared" si="3"/>
        <v/>
      </c>
    </row>
    <row r="91" spans="1:7" x14ac:dyDescent="0.35">
      <c r="A91" s="9" t="str">
        <f t="shared" si="2"/>
        <v/>
      </c>
      <c r="B91" s="10" t="str">
        <f>IF($A91="", "", INDEX(Data!A:A,MATCH($A91,Data!$AD:$AD,1)))</f>
        <v/>
      </c>
      <c r="C91" s="11" t="str">
        <f>IF($A91="", "", INDEX(Data!B:B,MATCH($A91,Data!$AD:$AD,1)))</f>
        <v/>
      </c>
      <c r="D91" s="10" t="str">
        <f>IF($A91="", "", INDEX(Data!C:C,MATCH($A91,Data!$AD:$AD,1)))</f>
        <v/>
      </c>
      <c r="E91" s="11" t="str">
        <f>IF($A91="", "", INDEX(Data!D:D,MATCH($A91,Data!$AD:$AD,1)))</f>
        <v/>
      </c>
      <c r="F91" s="11" t="str">
        <f>IF($A91="", "", INDEX(Data!E:E,MATCH($A91,Data!$AD:$AD,1)))</f>
        <v/>
      </c>
      <c r="G91" s="36" t="str">
        <f t="shared" si="3"/>
        <v/>
      </c>
    </row>
    <row r="92" spans="1:7" x14ac:dyDescent="0.35">
      <c r="A92" s="9" t="str">
        <f t="shared" si="2"/>
        <v/>
      </c>
      <c r="B92" s="10" t="str">
        <f>IF($A92="", "", INDEX(Data!A:A,MATCH($A92,Data!$AD:$AD,1)))</f>
        <v/>
      </c>
      <c r="C92" s="11" t="str">
        <f>IF($A92="", "", INDEX(Data!B:B,MATCH($A92,Data!$AD:$AD,1)))</f>
        <v/>
      </c>
      <c r="D92" s="10" t="str">
        <f>IF($A92="", "", INDEX(Data!C:C,MATCH($A92,Data!$AD:$AD,1)))</f>
        <v/>
      </c>
      <c r="E92" s="11" t="str">
        <f>IF($A92="", "", INDEX(Data!D:D,MATCH($A92,Data!$AD:$AD,1)))</f>
        <v/>
      </c>
      <c r="F92" s="11" t="str">
        <f>IF($A92="", "", INDEX(Data!E:E,MATCH($A92,Data!$AD:$AD,1)))</f>
        <v/>
      </c>
      <c r="G92" s="36" t="str">
        <f t="shared" si="3"/>
        <v/>
      </c>
    </row>
    <row r="93" spans="1:7" x14ac:dyDescent="0.35">
      <c r="A93" s="9" t="str">
        <f t="shared" si="2"/>
        <v/>
      </c>
      <c r="B93" s="10" t="str">
        <f>IF($A93="", "", INDEX(Data!A:A,MATCH($A93,Data!$AD:$AD,1)))</f>
        <v/>
      </c>
      <c r="C93" s="11" t="str">
        <f>IF($A93="", "", INDEX(Data!B:B,MATCH($A93,Data!$AD:$AD,1)))</f>
        <v/>
      </c>
      <c r="D93" s="10" t="str">
        <f>IF($A93="", "", INDEX(Data!C:C,MATCH($A93,Data!$AD:$AD,1)))</f>
        <v/>
      </c>
      <c r="E93" s="11" t="str">
        <f>IF($A93="", "", INDEX(Data!D:D,MATCH($A93,Data!$AD:$AD,1)))</f>
        <v/>
      </c>
      <c r="F93" s="11" t="str">
        <f>IF($A93="", "", INDEX(Data!E:E,MATCH($A93,Data!$AD:$AD,1)))</f>
        <v/>
      </c>
      <c r="G93" s="36" t="str">
        <f t="shared" si="3"/>
        <v/>
      </c>
    </row>
    <row r="94" spans="1:7" x14ac:dyDescent="0.35">
      <c r="A94" s="9" t="str">
        <f t="shared" si="2"/>
        <v/>
      </c>
      <c r="B94" s="10" t="str">
        <f>IF($A94="", "", INDEX(Data!A:A,MATCH($A94,Data!$AD:$AD,1)))</f>
        <v/>
      </c>
      <c r="C94" s="11" t="str">
        <f>IF($A94="", "", INDEX(Data!B:B,MATCH($A94,Data!$AD:$AD,1)))</f>
        <v/>
      </c>
      <c r="D94" s="10" t="str">
        <f>IF($A94="", "", INDEX(Data!C:C,MATCH($A94,Data!$AD:$AD,1)))</f>
        <v/>
      </c>
      <c r="E94" s="11" t="str">
        <f>IF($A94="", "", INDEX(Data!D:D,MATCH($A94,Data!$AD:$AD,1)))</f>
        <v/>
      </c>
      <c r="F94" s="11" t="str">
        <f>IF($A94="", "", INDEX(Data!E:E,MATCH($A94,Data!$AD:$AD,1)))</f>
        <v/>
      </c>
      <c r="G94" s="36" t="str">
        <f t="shared" si="3"/>
        <v/>
      </c>
    </row>
    <row r="95" spans="1:7" x14ac:dyDescent="0.35">
      <c r="A95" s="9" t="str">
        <f t="shared" si="2"/>
        <v/>
      </c>
      <c r="B95" s="10" t="str">
        <f>IF($A95="", "", INDEX(Data!A:A,MATCH($A95,Data!$AD:$AD,1)))</f>
        <v/>
      </c>
      <c r="C95" s="11" t="str">
        <f>IF($A95="", "", INDEX(Data!B:B,MATCH($A95,Data!$AD:$AD,1)))</f>
        <v/>
      </c>
      <c r="D95" s="10" t="str">
        <f>IF($A95="", "", INDEX(Data!C:C,MATCH($A95,Data!$AD:$AD,1)))</f>
        <v/>
      </c>
      <c r="E95" s="11" t="str">
        <f>IF($A95="", "", INDEX(Data!D:D,MATCH($A95,Data!$AD:$AD,1)))</f>
        <v/>
      </c>
      <c r="F95" s="11" t="str">
        <f>IF($A95="", "", INDEX(Data!E:E,MATCH($A95,Data!$AD:$AD,1)))</f>
        <v/>
      </c>
      <c r="G95" s="36" t="str">
        <f t="shared" si="3"/>
        <v/>
      </c>
    </row>
    <row r="96" spans="1:7" x14ac:dyDescent="0.35">
      <c r="A96" s="9" t="str">
        <f t="shared" si="2"/>
        <v/>
      </c>
      <c r="B96" s="10" t="str">
        <f>IF($A96="", "", INDEX(Data!A:A,MATCH($A96,Data!$AD:$AD,1)))</f>
        <v/>
      </c>
      <c r="C96" s="11" t="str">
        <f>IF($A96="", "", INDEX(Data!B:B,MATCH($A96,Data!$AD:$AD,1)))</f>
        <v/>
      </c>
      <c r="D96" s="10" t="str">
        <f>IF($A96="", "", INDEX(Data!C:C,MATCH($A96,Data!$AD:$AD,1)))</f>
        <v/>
      </c>
      <c r="E96" s="11" t="str">
        <f>IF($A96="", "", INDEX(Data!D:D,MATCH($A96,Data!$AD:$AD,1)))</f>
        <v/>
      </c>
      <c r="F96" s="11" t="str">
        <f>IF($A96="", "", INDEX(Data!E:E,MATCH($A96,Data!$AD:$AD,1)))</f>
        <v/>
      </c>
      <c r="G96" s="36" t="str">
        <f t="shared" si="3"/>
        <v/>
      </c>
    </row>
    <row r="97" spans="1:7" x14ac:dyDescent="0.35">
      <c r="A97" s="9" t="str">
        <f t="shared" si="2"/>
        <v/>
      </c>
      <c r="B97" s="10" t="str">
        <f>IF($A97="", "", INDEX(Data!A:A,MATCH($A97,Data!$AD:$AD,1)))</f>
        <v/>
      </c>
      <c r="C97" s="11" t="str">
        <f>IF($A97="", "", INDEX(Data!B:B,MATCH($A97,Data!$AD:$AD,1)))</f>
        <v/>
      </c>
      <c r="D97" s="10" t="str">
        <f>IF($A97="", "", INDEX(Data!C:C,MATCH($A97,Data!$AD:$AD,1)))</f>
        <v/>
      </c>
      <c r="E97" s="11" t="str">
        <f>IF($A97="", "", INDEX(Data!D:D,MATCH($A97,Data!$AD:$AD,1)))</f>
        <v/>
      </c>
      <c r="F97" s="11" t="str">
        <f>IF($A97="", "", INDEX(Data!E:E,MATCH($A97,Data!$AD:$AD,1)))</f>
        <v/>
      </c>
      <c r="G97" s="36" t="str">
        <f t="shared" si="3"/>
        <v/>
      </c>
    </row>
    <row r="98" spans="1:7" x14ac:dyDescent="0.35">
      <c r="A98" s="9" t="str">
        <f t="shared" si="2"/>
        <v/>
      </c>
      <c r="B98" s="10" t="str">
        <f>IF($A98="", "", INDEX(Data!A:A,MATCH($A98,Data!$AD:$AD,1)))</f>
        <v/>
      </c>
      <c r="C98" s="11" t="str">
        <f>IF($A98="", "", INDEX(Data!B:B,MATCH($A98,Data!$AD:$AD,1)))</f>
        <v/>
      </c>
      <c r="D98" s="10" t="str">
        <f>IF($A98="", "", INDEX(Data!C:C,MATCH($A98,Data!$AD:$AD,1)))</f>
        <v/>
      </c>
      <c r="E98" s="11" t="str">
        <f>IF($A98="", "", INDEX(Data!D:D,MATCH($A98,Data!$AD:$AD,1)))</f>
        <v/>
      </c>
      <c r="F98" s="11" t="str">
        <f>IF($A98="", "", INDEX(Data!E:E,MATCH($A98,Data!$AD:$AD,1)))</f>
        <v/>
      </c>
      <c r="G98" s="36" t="str">
        <f t="shared" si="3"/>
        <v/>
      </c>
    </row>
    <row r="99" spans="1:7" x14ac:dyDescent="0.35">
      <c r="A99" s="9" t="str">
        <f t="shared" si="2"/>
        <v/>
      </c>
      <c r="B99" s="10" t="str">
        <f>IF($A99="", "", INDEX(Data!A:A,MATCH($A99,Data!$AD:$AD,1)))</f>
        <v/>
      </c>
      <c r="C99" s="11" t="str">
        <f>IF($A99="", "", INDEX(Data!B:B,MATCH($A99,Data!$AD:$AD,1)))</f>
        <v/>
      </c>
      <c r="D99" s="10" t="str">
        <f>IF($A99="", "", INDEX(Data!C:C,MATCH($A99,Data!$AD:$AD,1)))</f>
        <v/>
      </c>
      <c r="E99" s="11" t="str">
        <f>IF($A99="", "", INDEX(Data!D:D,MATCH($A99,Data!$AD:$AD,1)))</f>
        <v/>
      </c>
      <c r="F99" s="11" t="str">
        <f>IF($A99="", "", INDEX(Data!E:E,MATCH($A99,Data!$AD:$AD,1)))</f>
        <v/>
      </c>
      <c r="G99" s="36" t="str">
        <f t="shared" si="3"/>
        <v/>
      </c>
    </row>
    <row r="100" spans="1:7" x14ac:dyDescent="0.35">
      <c r="A100" s="9" t="str">
        <f t="shared" si="2"/>
        <v/>
      </c>
      <c r="B100" s="10" t="str">
        <f>IF($A100="", "", INDEX(Data!A:A,MATCH($A100,Data!$AD:$AD,1)))</f>
        <v/>
      </c>
      <c r="C100" s="11" t="str">
        <f>IF($A100="", "", INDEX(Data!B:B,MATCH($A100,Data!$AD:$AD,1)))</f>
        <v/>
      </c>
      <c r="D100" s="10" t="str">
        <f>IF($A100="", "", INDEX(Data!C:C,MATCH($A100,Data!$AD:$AD,1)))</f>
        <v/>
      </c>
      <c r="E100" s="11" t="str">
        <f>IF($A100="", "", INDEX(Data!D:D,MATCH($A100,Data!$AD:$AD,1)))</f>
        <v/>
      </c>
      <c r="F100" s="11" t="str">
        <f>IF($A100="", "", INDEX(Data!E:E,MATCH($A100,Data!$AD:$AD,1)))</f>
        <v/>
      </c>
      <c r="G100" s="36" t="str">
        <f t="shared" si="3"/>
        <v/>
      </c>
    </row>
    <row r="101" spans="1:7" x14ac:dyDescent="0.35">
      <c r="A101" s="9" t="str">
        <f t="shared" si="2"/>
        <v/>
      </c>
      <c r="B101" s="10" t="str">
        <f>IF($A101="", "", INDEX(Data!A:A,MATCH($A101,Data!$AD:$AD,1)))</f>
        <v/>
      </c>
      <c r="C101" s="11" t="str">
        <f>IF($A101="", "", INDEX(Data!B:B,MATCH($A101,Data!$AD:$AD,1)))</f>
        <v/>
      </c>
      <c r="D101" s="10" t="str">
        <f>IF($A101="", "", INDEX(Data!C:C,MATCH($A101,Data!$AD:$AD,1)))</f>
        <v/>
      </c>
      <c r="E101" s="11" t="str">
        <f>IF($A101="", "", INDEX(Data!D:D,MATCH($A101,Data!$AD:$AD,1)))</f>
        <v/>
      </c>
      <c r="F101" s="11" t="str">
        <f>IF($A101="", "", INDEX(Data!E:E,MATCH($A101,Data!$AD:$AD,1)))</f>
        <v/>
      </c>
      <c r="G101" s="36" t="str">
        <f t="shared" si="3"/>
        <v/>
      </c>
    </row>
    <row r="102" spans="1:7" x14ac:dyDescent="0.35">
      <c r="A102" s="9" t="str">
        <f t="shared" si="2"/>
        <v/>
      </c>
      <c r="B102" s="10" t="str">
        <f>IF($A102="", "", INDEX(Data!A:A,MATCH($A102,Data!$AD:$AD,1)))</f>
        <v/>
      </c>
      <c r="C102" s="11" t="str">
        <f>IF($A102="", "", INDEX(Data!B:B,MATCH($A102,Data!$AD:$AD,1)))</f>
        <v/>
      </c>
      <c r="D102" s="10" t="str">
        <f>IF($A102="", "", INDEX(Data!C:C,MATCH($A102,Data!$AD:$AD,1)))</f>
        <v/>
      </c>
      <c r="E102" s="11" t="str">
        <f>IF($A102="", "", INDEX(Data!D:D,MATCH($A102,Data!$AD:$AD,1)))</f>
        <v/>
      </c>
      <c r="F102" s="11" t="str">
        <f>IF($A102="", "", INDEX(Data!E:E,MATCH($A102,Data!$AD:$AD,1)))</f>
        <v/>
      </c>
      <c r="G102" s="36" t="str">
        <f t="shared" si="3"/>
        <v/>
      </c>
    </row>
    <row r="103" spans="1:7" x14ac:dyDescent="0.35">
      <c r="A103" s="9" t="str">
        <f t="shared" si="2"/>
        <v/>
      </c>
      <c r="B103" s="10" t="str">
        <f>IF($A103="", "", INDEX(Data!A:A,MATCH($A103,Data!$AD:$AD,1)))</f>
        <v/>
      </c>
      <c r="C103" s="11" t="str">
        <f>IF($A103="", "", INDEX(Data!B:B,MATCH($A103,Data!$AD:$AD,1)))</f>
        <v/>
      </c>
      <c r="D103" s="10" t="str">
        <f>IF($A103="", "", INDEX(Data!C:C,MATCH($A103,Data!$AD:$AD,1)))</f>
        <v/>
      </c>
      <c r="E103" s="11" t="str">
        <f>IF($A103="", "", INDEX(Data!D:D,MATCH($A103,Data!$AD:$AD,1)))</f>
        <v/>
      </c>
      <c r="F103" s="11" t="str">
        <f>IF($A103="", "", INDEX(Data!E:E,MATCH($A103,Data!$AD:$AD,1)))</f>
        <v/>
      </c>
      <c r="G103" s="36" t="str">
        <f t="shared" si="3"/>
        <v/>
      </c>
    </row>
    <row r="104" spans="1:7" x14ac:dyDescent="0.35">
      <c r="A104" s="9" t="str">
        <f t="shared" si="2"/>
        <v/>
      </c>
      <c r="B104" s="10" t="str">
        <f>IF($A104="", "", INDEX(Data!A:A,MATCH($A104,Data!$AD:$AD,1)))</f>
        <v/>
      </c>
      <c r="C104" s="11" t="str">
        <f>IF($A104="", "", INDEX(Data!B:B,MATCH($A104,Data!$AD:$AD,1)))</f>
        <v/>
      </c>
      <c r="D104" s="10" t="str">
        <f>IF($A104="", "", INDEX(Data!C:C,MATCH($A104,Data!$AD:$AD,1)))</f>
        <v/>
      </c>
      <c r="E104" s="11" t="str">
        <f>IF($A104="", "", INDEX(Data!D:D,MATCH($A104,Data!$AD:$AD,1)))</f>
        <v/>
      </c>
      <c r="F104" s="11" t="str">
        <f>IF($A104="", "", INDEX(Data!E:E,MATCH($A104,Data!$AD:$AD,1)))</f>
        <v/>
      </c>
      <c r="G104" s="36" t="str">
        <f t="shared" si="3"/>
        <v/>
      </c>
    </row>
    <row r="105" spans="1:7" x14ac:dyDescent="0.35">
      <c r="A105" s="9" t="str">
        <f t="shared" si="2"/>
        <v/>
      </c>
      <c r="B105" s="10" t="str">
        <f>IF($A105="", "", INDEX(Data!A:A,MATCH($A105,Data!$AD:$AD,1)))</f>
        <v/>
      </c>
      <c r="C105" s="11" t="str">
        <f>IF($A105="", "", INDEX(Data!B:B,MATCH($A105,Data!$AD:$AD,1)))</f>
        <v/>
      </c>
      <c r="D105" s="10" t="str">
        <f>IF($A105="", "", INDEX(Data!C:C,MATCH($A105,Data!$AD:$AD,1)))</f>
        <v/>
      </c>
      <c r="E105" s="11" t="str">
        <f>IF($A105="", "", INDEX(Data!D:D,MATCH($A105,Data!$AD:$AD,1)))</f>
        <v/>
      </c>
      <c r="F105" s="11" t="str">
        <f>IF($A105="", "", INDEX(Data!E:E,MATCH($A105,Data!$AD:$AD,1)))</f>
        <v/>
      </c>
      <c r="G105" s="36" t="str">
        <f t="shared" si="3"/>
        <v/>
      </c>
    </row>
    <row r="106" spans="1:7" x14ac:dyDescent="0.35">
      <c r="A106" s="9" t="str">
        <f t="shared" si="2"/>
        <v/>
      </c>
      <c r="B106" s="10" t="str">
        <f>IF($A106="", "", INDEX(Data!A:A,MATCH($A106,Data!$AD:$AD,1)))</f>
        <v/>
      </c>
      <c r="C106" s="11" t="str">
        <f>IF($A106="", "", INDEX(Data!B:B,MATCH($A106,Data!$AD:$AD,1)))</f>
        <v/>
      </c>
      <c r="D106" s="10" t="str">
        <f>IF($A106="", "", INDEX(Data!C:C,MATCH($A106,Data!$AD:$AD,1)))</f>
        <v/>
      </c>
      <c r="E106" s="11" t="str">
        <f>IF($A106="", "", INDEX(Data!D:D,MATCH($A106,Data!$AD:$AD,1)))</f>
        <v/>
      </c>
      <c r="F106" s="11" t="str">
        <f>IF($A106="", "", INDEX(Data!E:E,MATCH($A106,Data!$AD:$AD,1)))</f>
        <v/>
      </c>
      <c r="G106" s="36" t="str">
        <f t="shared" si="3"/>
        <v/>
      </c>
    </row>
    <row r="107" spans="1:7" x14ac:dyDescent="0.35">
      <c r="A107" s="9" t="str">
        <f t="shared" si="2"/>
        <v/>
      </c>
      <c r="B107" s="10" t="str">
        <f>IF($A107="", "", INDEX(Data!A:A,MATCH($A107,Data!$AD:$AD,1)))</f>
        <v/>
      </c>
      <c r="C107" s="11" t="str">
        <f>IF($A107="", "", INDEX(Data!B:B,MATCH($A107,Data!$AD:$AD,1)))</f>
        <v/>
      </c>
      <c r="D107" s="10" t="str">
        <f>IF($A107="", "", INDEX(Data!C:C,MATCH($A107,Data!$AD:$AD,1)))</f>
        <v/>
      </c>
      <c r="E107" s="11" t="str">
        <f>IF($A107="", "", INDEX(Data!D:D,MATCH($A107,Data!$AD:$AD,1)))</f>
        <v/>
      </c>
      <c r="F107" s="11" t="str">
        <f>IF($A107="", "", INDEX(Data!E:E,MATCH($A107,Data!$AD:$AD,1)))</f>
        <v/>
      </c>
      <c r="G107" s="36" t="str">
        <f t="shared" si="3"/>
        <v/>
      </c>
    </row>
    <row r="108" spans="1:7" x14ac:dyDescent="0.35">
      <c r="A108" s="9" t="str">
        <f t="shared" si="2"/>
        <v/>
      </c>
      <c r="B108" s="10" t="str">
        <f>IF($A108="", "", INDEX(Data!A:A,MATCH($A108,Data!$AD:$AD,1)))</f>
        <v/>
      </c>
      <c r="C108" s="11" t="str">
        <f>IF($A108="", "", INDEX(Data!B:B,MATCH($A108,Data!$AD:$AD,1)))</f>
        <v/>
      </c>
      <c r="D108" s="10" t="str">
        <f>IF($A108="", "", INDEX(Data!C:C,MATCH($A108,Data!$AD:$AD,1)))</f>
        <v/>
      </c>
      <c r="E108" s="11" t="str">
        <f>IF($A108="", "", INDEX(Data!D:D,MATCH($A108,Data!$AD:$AD,1)))</f>
        <v/>
      </c>
      <c r="F108" s="11" t="str">
        <f>IF($A108="", "", INDEX(Data!E:E,MATCH($A108,Data!$AD:$AD,1)))</f>
        <v/>
      </c>
      <c r="G108" s="36" t="str">
        <f t="shared" si="3"/>
        <v/>
      </c>
    </row>
    <row r="109" spans="1:7" x14ac:dyDescent="0.35">
      <c r="A109" s="9" t="str">
        <f t="shared" si="2"/>
        <v/>
      </c>
      <c r="B109" s="10" t="str">
        <f>IF($A109="", "", INDEX(Data!A:A,MATCH($A109,Data!$AD:$AD,1)))</f>
        <v/>
      </c>
      <c r="C109" s="11" t="str">
        <f>IF($A109="", "", INDEX(Data!B:B,MATCH($A109,Data!$AD:$AD,1)))</f>
        <v/>
      </c>
      <c r="D109" s="10" t="str">
        <f>IF($A109="", "", INDEX(Data!C:C,MATCH($A109,Data!$AD:$AD,1)))</f>
        <v/>
      </c>
      <c r="E109" s="11" t="str">
        <f>IF($A109="", "", INDEX(Data!D:D,MATCH($A109,Data!$AD:$AD,1)))</f>
        <v/>
      </c>
      <c r="F109" s="11" t="str">
        <f>IF($A109="", "", INDEX(Data!E:E,MATCH($A109,Data!$AD:$AD,1)))</f>
        <v/>
      </c>
      <c r="G109" s="36" t="str">
        <f t="shared" si="3"/>
        <v/>
      </c>
    </row>
    <row r="110" spans="1:7" x14ac:dyDescent="0.35">
      <c r="A110" s="9" t="str">
        <f t="shared" si="2"/>
        <v/>
      </c>
      <c r="B110" s="10" t="str">
        <f>IF($A110="", "", INDEX(Data!A:A,MATCH($A110,Data!$AD:$AD,1)))</f>
        <v/>
      </c>
      <c r="C110" s="11" t="str">
        <f>IF($A110="", "", INDEX(Data!B:B,MATCH($A110,Data!$AD:$AD,1)))</f>
        <v/>
      </c>
      <c r="D110" s="10" t="str">
        <f>IF($A110="", "", INDEX(Data!C:C,MATCH($A110,Data!$AD:$AD,1)))</f>
        <v/>
      </c>
      <c r="E110" s="11" t="str">
        <f>IF($A110="", "", INDEX(Data!D:D,MATCH($A110,Data!$AD:$AD,1)))</f>
        <v/>
      </c>
      <c r="F110" s="11" t="str">
        <f>IF($A110="", "", INDEX(Data!E:E,MATCH($A110,Data!$AD:$AD,1)))</f>
        <v/>
      </c>
      <c r="G110" s="36" t="str">
        <f t="shared" si="3"/>
        <v/>
      </c>
    </row>
    <row r="111" spans="1:7" x14ac:dyDescent="0.35">
      <c r="A111" s="9" t="str">
        <f t="shared" si="2"/>
        <v/>
      </c>
      <c r="B111" s="10" t="str">
        <f>IF($A111="", "", INDEX(Data!A:A,MATCH($A111,Data!$AD:$AD,1)))</f>
        <v/>
      </c>
      <c r="C111" s="11" t="str">
        <f>IF($A111="", "", INDEX(Data!B:B,MATCH($A111,Data!$AD:$AD,1)))</f>
        <v/>
      </c>
      <c r="D111" s="10" t="str">
        <f>IF($A111="", "", INDEX(Data!C:C,MATCH($A111,Data!$AD:$AD,1)))</f>
        <v/>
      </c>
      <c r="E111" s="11" t="str">
        <f>IF($A111="", "", INDEX(Data!D:D,MATCH($A111,Data!$AD:$AD,1)))</f>
        <v/>
      </c>
      <c r="F111" s="11" t="str">
        <f>IF($A111="", "", INDEX(Data!E:E,MATCH($A111,Data!$AD:$AD,1)))</f>
        <v/>
      </c>
      <c r="G111" s="36" t="str">
        <f t="shared" si="3"/>
        <v/>
      </c>
    </row>
    <row r="112" spans="1:7" x14ac:dyDescent="0.35">
      <c r="A112" s="9" t="str">
        <f t="shared" si="2"/>
        <v/>
      </c>
      <c r="B112" s="10" t="str">
        <f>IF($A112="", "", INDEX(Data!A:A,MATCH($A112,Data!$AD:$AD,1)))</f>
        <v/>
      </c>
      <c r="C112" s="11" t="str">
        <f>IF($A112="", "", INDEX(Data!B:B,MATCH($A112,Data!$AD:$AD,1)))</f>
        <v/>
      </c>
      <c r="D112" s="10" t="str">
        <f>IF($A112="", "", INDEX(Data!C:C,MATCH($A112,Data!$AD:$AD,1)))</f>
        <v/>
      </c>
      <c r="E112" s="11" t="str">
        <f>IF($A112="", "", INDEX(Data!D:D,MATCH($A112,Data!$AD:$AD,1)))</f>
        <v/>
      </c>
      <c r="F112" s="11" t="str">
        <f>IF($A112="", "", INDEX(Data!E:E,MATCH($A112,Data!$AD:$AD,1)))</f>
        <v/>
      </c>
      <c r="G112" s="36" t="str">
        <f t="shared" si="3"/>
        <v/>
      </c>
    </row>
    <row r="113" spans="1:7" x14ac:dyDescent="0.35">
      <c r="A113" s="9" t="str">
        <f t="shared" si="2"/>
        <v/>
      </c>
      <c r="B113" s="10" t="str">
        <f>IF($A113="", "", INDEX(Data!A:A,MATCH($A113,Data!$AD:$AD,1)))</f>
        <v/>
      </c>
      <c r="C113" s="11" t="str">
        <f>IF($A113="", "", INDEX(Data!B:B,MATCH($A113,Data!$AD:$AD,1)))</f>
        <v/>
      </c>
      <c r="D113" s="10" t="str">
        <f>IF($A113="", "", INDEX(Data!C:C,MATCH($A113,Data!$AD:$AD,1)))</f>
        <v/>
      </c>
      <c r="E113" s="11" t="str">
        <f>IF($A113="", "", INDEX(Data!D:D,MATCH($A113,Data!$AD:$AD,1)))</f>
        <v/>
      </c>
      <c r="F113" s="11" t="str">
        <f>IF($A113="", "", INDEX(Data!E:E,MATCH($A113,Data!$AD:$AD,1)))</f>
        <v/>
      </c>
      <c r="G113" s="36" t="str">
        <f t="shared" si="3"/>
        <v/>
      </c>
    </row>
    <row r="114" spans="1:7" x14ac:dyDescent="0.35">
      <c r="A114" s="9" t="str">
        <f t="shared" si="2"/>
        <v/>
      </c>
      <c r="B114" s="10" t="str">
        <f>IF($A114="", "", INDEX(Data!A:A,MATCH($A114,Data!$AD:$AD,1)))</f>
        <v/>
      </c>
      <c r="C114" s="11" t="str">
        <f>IF($A114="", "", INDEX(Data!B:B,MATCH($A114,Data!$AD:$AD,1)))</f>
        <v/>
      </c>
      <c r="D114" s="10" t="str">
        <f>IF($A114="", "", INDEX(Data!C:C,MATCH($A114,Data!$AD:$AD,1)))</f>
        <v/>
      </c>
      <c r="E114" s="11" t="str">
        <f>IF($A114="", "", INDEX(Data!D:D,MATCH($A114,Data!$AD:$AD,1)))</f>
        <v/>
      </c>
      <c r="F114" s="11" t="str">
        <f>IF($A114="", "", INDEX(Data!E:E,MATCH($A114,Data!$AD:$AD,1)))</f>
        <v/>
      </c>
      <c r="G114" s="36" t="str">
        <f t="shared" si="3"/>
        <v/>
      </c>
    </row>
    <row r="115" spans="1:7" x14ac:dyDescent="0.35">
      <c r="A115" s="9" t="str">
        <f t="shared" si="2"/>
        <v/>
      </c>
      <c r="B115" s="10" t="str">
        <f>IF($A115="", "", INDEX(Data!A:A,MATCH($A115,Data!$AD:$AD,1)))</f>
        <v/>
      </c>
      <c r="C115" s="11" t="str">
        <f>IF($A115="", "", INDEX(Data!B:B,MATCH($A115,Data!$AD:$AD,1)))</f>
        <v/>
      </c>
      <c r="D115" s="10" t="str">
        <f>IF($A115="", "", INDEX(Data!C:C,MATCH($A115,Data!$AD:$AD,1)))</f>
        <v/>
      </c>
      <c r="E115" s="11" t="str">
        <f>IF($A115="", "", INDEX(Data!D:D,MATCH($A115,Data!$AD:$AD,1)))</f>
        <v/>
      </c>
      <c r="F115" s="11" t="str">
        <f>IF($A115="", "", INDEX(Data!E:E,MATCH($A115,Data!$AD:$AD,1)))</f>
        <v/>
      </c>
      <c r="G115" s="36" t="str">
        <f t="shared" si="3"/>
        <v/>
      </c>
    </row>
    <row r="116" spans="1:7" x14ac:dyDescent="0.35">
      <c r="A116" s="9" t="str">
        <f t="shared" si="2"/>
        <v/>
      </c>
      <c r="B116" s="10" t="str">
        <f>IF($A116="", "", INDEX(Data!A:A,MATCH($A116,Data!$AD:$AD,1)))</f>
        <v/>
      </c>
      <c r="C116" s="11" t="str">
        <f>IF($A116="", "", INDEX(Data!B:B,MATCH($A116,Data!$AD:$AD,1)))</f>
        <v/>
      </c>
      <c r="D116" s="10" t="str">
        <f>IF($A116="", "", INDEX(Data!C:C,MATCH($A116,Data!$AD:$AD,1)))</f>
        <v/>
      </c>
      <c r="E116" s="11" t="str">
        <f>IF($A116="", "", INDEX(Data!D:D,MATCH($A116,Data!$AD:$AD,1)))</f>
        <v/>
      </c>
      <c r="F116" s="11" t="str">
        <f>IF($A116="", "", INDEX(Data!E:E,MATCH($A116,Data!$AD:$AD,1)))</f>
        <v/>
      </c>
      <c r="G116" s="36" t="str">
        <f t="shared" si="3"/>
        <v/>
      </c>
    </row>
    <row r="117" spans="1:7" x14ac:dyDescent="0.35">
      <c r="A117" s="9" t="str">
        <f t="shared" si="2"/>
        <v/>
      </c>
      <c r="B117" s="10" t="str">
        <f>IF($A117="", "", INDEX(Data!A:A,MATCH($A117,Data!$AD:$AD,1)))</f>
        <v/>
      </c>
      <c r="C117" s="11" t="str">
        <f>IF($A117="", "", INDEX(Data!B:B,MATCH($A117,Data!$AD:$AD,1)))</f>
        <v/>
      </c>
      <c r="D117" s="10" t="str">
        <f>IF($A117="", "", INDEX(Data!C:C,MATCH($A117,Data!$AD:$AD,1)))</f>
        <v/>
      </c>
      <c r="E117" s="11" t="str">
        <f>IF($A117="", "", INDEX(Data!D:D,MATCH($A117,Data!$AD:$AD,1)))</f>
        <v/>
      </c>
      <c r="F117" s="11" t="str">
        <f>IF($A117="", "", INDEX(Data!E:E,MATCH($A117,Data!$AD:$AD,1)))</f>
        <v/>
      </c>
      <c r="G117" s="36" t="str">
        <f t="shared" si="3"/>
        <v/>
      </c>
    </row>
    <row r="118" spans="1:7" x14ac:dyDescent="0.35">
      <c r="A118" s="9" t="str">
        <f t="shared" si="2"/>
        <v/>
      </c>
      <c r="B118" s="10" t="str">
        <f>IF($A118="", "", INDEX(Data!A:A,MATCH($A118,Data!$AD:$AD,1)))</f>
        <v/>
      </c>
      <c r="C118" s="11" t="str">
        <f>IF($A118="", "", INDEX(Data!B:B,MATCH($A118,Data!$AD:$AD,1)))</f>
        <v/>
      </c>
      <c r="D118" s="10" t="str">
        <f>IF($A118="", "", INDEX(Data!C:C,MATCH($A118,Data!$AD:$AD,1)))</f>
        <v/>
      </c>
      <c r="E118" s="11" t="str">
        <f>IF($A118="", "", INDEX(Data!D:D,MATCH($A118,Data!$AD:$AD,1)))</f>
        <v/>
      </c>
      <c r="F118" s="11" t="str">
        <f>IF($A118="", "", INDEX(Data!E:E,MATCH($A118,Data!$AD:$AD,1)))</f>
        <v/>
      </c>
      <c r="G118" s="36" t="str">
        <f t="shared" si="3"/>
        <v/>
      </c>
    </row>
    <row r="119" spans="1:7" x14ac:dyDescent="0.35">
      <c r="A119" s="9" t="str">
        <f t="shared" si="2"/>
        <v/>
      </c>
      <c r="B119" s="10" t="str">
        <f>IF($A119="", "", INDEX(Data!A:A,MATCH($A119,Data!$AD:$AD,1)))</f>
        <v/>
      </c>
      <c r="C119" s="11" t="str">
        <f>IF($A119="", "", INDEX(Data!B:B,MATCH($A119,Data!$AD:$AD,1)))</f>
        <v/>
      </c>
      <c r="D119" s="10" t="str">
        <f>IF($A119="", "", INDEX(Data!C:C,MATCH($A119,Data!$AD:$AD,1)))</f>
        <v/>
      </c>
      <c r="E119" s="11" t="str">
        <f>IF($A119="", "", INDEX(Data!D:D,MATCH($A119,Data!$AD:$AD,1)))</f>
        <v/>
      </c>
      <c r="F119" s="11" t="str">
        <f>IF($A119="", "", INDEX(Data!E:E,MATCH($A119,Data!$AD:$AD,1)))</f>
        <v/>
      </c>
      <c r="G119" s="36" t="str">
        <f t="shared" si="3"/>
        <v/>
      </c>
    </row>
    <row r="120" spans="1:7" x14ac:dyDescent="0.35">
      <c r="A120" s="9" t="str">
        <f t="shared" si="2"/>
        <v/>
      </c>
      <c r="B120" s="10" t="str">
        <f>IF($A120="", "", INDEX(Data!A:A,MATCH($A120,Data!$AD:$AD,1)))</f>
        <v/>
      </c>
      <c r="C120" s="11" t="str">
        <f>IF($A120="", "", INDEX(Data!B:B,MATCH($A120,Data!$AD:$AD,1)))</f>
        <v/>
      </c>
      <c r="D120" s="10" t="str">
        <f>IF($A120="", "", INDEX(Data!C:C,MATCH($A120,Data!$AD:$AD,1)))</f>
        <v/>
      </c>
      <c r="E120" s="11" t="str">
        <f>IF($A120="", "", INDEX(Data!D:D,MATCH($A120,Data!$AD:$AD,1)))</f>
        <v/>
      </c>
      <c r="F120" s="11" t="str">
        <f>IF($A120="", "", INDEX(Data!E:E,MATCH($A120,Data!$AD:$AD,1)))</f>
        <v/>
      </c>
      <c r="G120" s="36" t="str">
        <f t="shared" si="3"/>
        <v/>
      </c>
    </row>
    <row r="121" spans="1:7" x14ac:dyDescent="0.35">
      <c r="A121" s="9" t="str">
        <f t="shared" si="2"/>
        <v/>
      </c>
      <c r="B121" s="10" t="str">
        <f>IF($A121="", "", INDEX(Data!A:A,MATCH($A121,Data!$AD:$AD,1)))</f>
        <v/>
      </c>
      <c r="C121" s="11" t="str">
        <f>IF($A121="", "", INDEX(Data!B:B,MATCH($A121,Data!$AD:$AD,1)))</f>
        <v/>
      </c>
      <c r="D121" s="10" t="str">
        <f>IF($A121="", "", INDEX(Data!C:C,MATCH($A121,Data!$AD:$AD,1)))</f>
        <v/>
      </c>
      <c r="E121" s="11" t="str">
        <f>IF($A121="", "", INDEX(Data!D:D,MATCH($A121,Data!$AD:$AD,1)))</f>
        <v/>
      </c>
      <c r="F121" s="11" t="str">
        <f>IF($A121="", "", INDEX(Data!E:E,MATCH($A121,Data!$AD:$AD,1)))</f>
        <v/>
      </c>
      <c r="G121" s="36" t="str">
        <f t="shared" si="3"/>
        <v/>
      </c>
    </row>
    <row r="122" spans="1:7" x14ac:dyDescent="0.35">
      <c r="A122" s="9" t="str">
        <f t="shared" si="2"/>
        <v/>
      </c>
      <c r="B122" s="10" t="str">
        <f>IF($A122="", "", INDEX(Data!A:A,MATCH($A122,Data!$AD:$AD,1)))</f>
        <v/>
      </c>
      <c r="C122" s="11" t="str">
        <f>IF($A122="", "", INDEX(Data!B:B,MATCH($A122,Data!$AD:$AD,1)))</f>
        <v/>
      </c>
      <c r="D122" s="10" t="str">
        <f>IF($A122="", "", INDEX(Data!C:C,MATCH($A122,Data!$AD:$AD,1)))</f>
        <v/>
      </c>
      <c r="E122" s="11" t="str">
        <f>IF($A122="", "", INDEX(Data!D:D,MATCH($A122,Data!$AD:$AD,1)))</f>
        <v/>
      </c>
      <c r="F122" s="11" t="str">
        <f>IF($A122="", "", INDEX(Data!E:E,MATCH($A122,Data!$AD:$AD,1)))</f>
        <v/>
      </c>
      <c r="G122" s="36" t="str">
        <f t="shared" si="3"/>
        <v/>
      </c>
    </row>
    <row r="123" spans="1:7" x14ac:dyDescent="0.35">
      <c r="A123" s="9" t="str">
        <f t="shared" si="2"/>
        <v/>
      </c>
      <c r="B123" s="10" t="str">
        <f>IF($A123="", "", INDEX(Data!A:A,MATCH($A123,Data!$AD:$AD,1)))</f>
        <v/>
      </c>
      <c r="C123" s="11" t="str">
        <f>IF($A123="", "", INDEX(Data!B:B,MATCH($A123,Data!$AD:$AD,1)))</f>
        <v/>
      </c>
      <c r="D123" s="10" t="str">
        <f>IF($A123="", "", INDEX(Data!C:C,MATCH($A123,Data!$AD:$AD,1)))</f>
        <v/>
      </c>
      <c r="E123" s="11" t="str">
        <f>IF($A123="", "", INDEX(Data!D:D,MATCH($A123,Data!$AD:$AD,1)))</f>
        <v/>
      </c>
      <c r="F123" s="11" t="str">
        <f>IF($A123="", "", INDEX(Data!E:E,MATCH($A123,Data!$AD:$AD,1)))</f>
        <v/>
      </c>
      <c r="G123" s="36" t="str">
        <f t="shared" si="3"/>
        <v/>
      </c>
    </row>
    <row r="124" spans="1:7" x14ac:dyDescent="0.35">
      <c r="A124" s="9" t="str">
        <f t="shared" si="2"/>
        <v/>
      </c>
      <c r="B124" s="10" t="str">
        <f>IF($A124="", "", INDEX(Data!A:A,MATCH($A124,Data!$AD:$AD,1)))</f>
        <v/>
      </c>
      <c r="C124" s="11" t="str">
        <f>IF($A124="", "", INDEX(Data!B:B,MATCH($A124,Data!$AD:$AD,1)))</f>
        <v/>
      </c>
      <c r="D124" s="10" t="str">
        <f>IF($A124="", "", INDEX(Data!C:C,MATCH($A124,Data!$AD:$AD,1)))</f>
        <v/>
      </c>
      <c r="E124" s="11" t="str">
        <f>IF($A124="", "", INDEX(Data!D:D,MATCH($A124,Data!$AD:$AD,1)))</f>
        <v/>
      </c>
      <c r="F124" s="11" t="str">
        <f>IF($A124="", "", INDEX(Data!E:E,MATCH($A124,Data!$AD:$AD,1)))</f>
        <v/>
      </c>
      <c r="G124" s="36" t="str">
        <f t="shared" si="3"/>
        <v/>
      </c>
    </row>
    <row r="125" spans="1:7" x14ac:dyDescent="0.35">
      <c r="A125" s="9" t="str">
        <f t="shared" si="2"/>
        <v/>
      </c>
      <c r="B125" s="10" t="str">
        <f>IF($A125="", "", INDEX(Data!A:A,MATCH($A125,Data!$AD:$AD,1)))</f>
        <v/>
      </c>
      <c r="C125" s="11" t="str">
        <f>IF($A125="", "", INDEX(Data!B:B,MATCH($A125,Data!$AD:$AD,1)))</f>
        <v/>
      </c>
      <c r="D125" s="10" t="str">
        <f>IF($A125="", "", INDEX(Data!C:C,MATCH($A125,Data!$AD:$AD,1)))</f>
        <v/>
      </c>
      <c r="E125" s="11" t="str">
        <f>IF($A125="", "", INDEX(Data!D:D,MATCH($A125,Data!$AD:$AD,1)))</f>
        <v/>
      </c>
      <c r="F125" s="11" t="str">
        <f>IF($A125="", "", INDEX(Data!E:E,MATCH($A125,Data!$AD:$AD,1)))</f>
        <v/>
      </c>
      <c r="G125" s="36" t="str">
        <f t="shared" si="3"/>
        <v/>
      </c>
    </row>
    <row r="126" spans="1:7" x14ac:dyDescent="0.35">
      <c r="A126" s="9" t="str">
        <f t="shared" si="2"/>
        <v/>
      </c>
      <c r="B126" s="10" t="str">
        <f>IF($A126="", "", INDEX(Data!A:A,MATCH($A126,Data!$AD:$AD,1)))</f>
        <v/>
      </c>
      <c r="C126" s="11" t="str">
        <f>IF($A126="", "", INDEX(Data!B:B,MATCH($A126,Data!$AD:$AD,1)))</f>
        <v/>
      </c>
      <c r="D126" s="10" t="str">
        <f>IF($A126="", "", INDEX(Data!C:C,MATCH($A126,Data!$AD:$AD,1)))</f>
        <v/>
      </c>
      <c r="E126" s="11" t="str">
        <f>IF($A126="", "", INDEX(Data!D:D,MATCH($A126,Data!$AD:$AD,1)))</f>
        <v/>
      </c>
      <c r="F126" s="11" t="str">
        <f>IF($A126="", "", INDEX(Data!E:E,MATCH($A126,Data!$AD:$AD,1)))</f>
        <v/>
      </c>
      <c r="G126" s="36" t="str">
        <f t="shared" si="3"/>
        <v/>
      </c>
    </row>
    <row r="127" spans="1:7" x14ac:dyDescent="0.35">
      <c r="A127" s="9" t="str">
        <f t="shared" si="2"/>
        <v/>
      </c>
      <c r="B127" s="10" t="str">
        <f>IF($A127="", "", INDEX(Data!A:A,MATCH($A127,Data!$AD:$AD,1)))</f>
        <v/>
      </c>
      <c r="C127" s="11" t="str">
        <f>IF($A127="", "", INDEX(Data!B:B,MATCH($A127,Data!$AD:$AD,1)))</f>
        <v/>
      </c>
      <c r="D127" s="10" t="str">
        <f>IF($A127="", "", INDEX(Data!C:C,MATCH($A127,Data!$AD:$AD,1)))</f>
        <v/>
      </c>
      <c r="E127" s="11" t="str">
        <f>IF($A127="", "", INDEX(Data!D:D,MATCH($A127,Data!$AD:$AD,1)))</f>
        <v/>
      </c>
      <c r="F127" s="11" t="str">
        <f>IF($A127="", "", INDEX(Data!E:E,MATCH($A127,Data!$AD:$AD,1)))</f>
        <v/>
      </c>
      <c r="G127" s="36" t="str">
        <f t="shared" si="3"/>
        <v/>
      </c>
    </row>
    <row r="128" spans="1:7" x14ac:dyDescent="0.35">
      <c r="A128" s="9" t="str">
        <f t="shared" si="2"/>
        <v/>
      </c>
      <c r="B128" s="10" t="str">
        <f>IF($A128="", "", INDEX(Data!A:A,MATCH($A128,Data!$AD:$AD,1)))</f>
        <v/>
      </c>
      <c r="C128" s="11" t="str">
        <f>IF($A128="", "", INDEX(Data!B:B,MATCH($A128,Data!$AD:$AD,1)))</f>
        <v/>
      </c>
      <c r="D128" s="10" t="str">
        <f>IF($A128="", "", INDEX(Data!C:C,MATCH($A128,Data!$AD:$AD,1)))</f>
        <v/>
      </c>
      <c r="E128" s="11" t="str">
        <f>IF($A128="", "", INDEX(Data!D:D,MATCH($A128,Data!$AD:$AD,1)))</f>
        <v/>
      </c>
      <c r="F128" s="11" t="str">
        <f>IF($A128="", "", INDEX(Data!E:E,MATCH($A128,Data!$AD:$AD,1)))</f>
        <v/>
      </c>
      <c r="G128" s="36" t="str">
        <f t="shared" si="3"/>
        <v/>
      </c>
    </row>
    <row r="129" spans="1:7" x14ac:dyDescent="0.35">
      <c r="A129" s="9" t="str">
        <f t="shared" si="2"/>
        <v/>
      </c>
      <c r="B129" s="10" t="str">
        <f>IF($A129="", "", INDEX(Data!A:A,MATCH($A129,Data!$AD:$AD,1)))</f>
        <v/>
      </c>
      <c r="C129" s="11" t="str">
        <f>IF($A129="", "", INDEX(Data!B:B,MATCH($A129,Data!$AD:$AD,1)))</f>
        <v/>
      </c>
      <c r="D129" s="10" t="str">
        <f>IF($A129="", "", INDEX(Data!C:C,MATCH($A129,Data!$AD:$AD,1)))</f>
        <v/>
      </c>
      <c r="E129" s="11" t="str">
        <f>IF($A129="", "", INDEX(Data!D:D,MATCH($A129,Data!$AD:$AD,1)))</f>
        <v/>
      </c>
      <c r="F129" s="11" t="str">
        <f>IF($A129="", "", INDEX(Data!E:E,MATCH($A129,Data!$AD:$AD,1)))</f>
        <v/>
      </c>
      <c r="G129" s="36" t="str">
        <f t="shared" si="3"/>
        <v/>
      </c>
    </row>
    <row r="130" spans="1:7" x14ac:dyDescent="0.35">
      <c r="A130" s="9" t="str">
        <f t="shared" si="2"/>
        <v/>
      </c>
      <c r="B130" s="10" t="str">
        <f>IF($A130="", "", INDEX(Data!A:A,MATCH($A130,Data!$AD:$AD,1)))</f>
        <v/>
      </c>
      <c r="C130" s="11" t="str">
        <f>IF($A130="", "", INDEX(Data!B:B,MATCH($A130,Data!$AD:$AD,1)))</f>
        <v/>
      </c>
      <c r="D130" s="10" t="str">
        <f>IF($A130="", "", INDEX(Data!C:C,MATCH($A130,Data!$AD:$AD,1)))</f>
        <v/>
      </c>
      <c r="E130" s="11" t="str">
        <f>IF($A130="", "", INDEX(Data!D:D,MATCH($A130,Data!$AD:$AD,1)))</f>
        <v/>
      </c>
      <c r="F130" s="11" t="str">
        <f>IF($A130="", "", INDEX(Data!E:E,MATCH($A130,Data!$AD:$AD,1)))</f>
        <v/>
      </c>
      <c r="G130" s="36" t="str">
        <f t="shared" si="3"/>
        <v/>
      </c>
    </row>
    <row r="131" spans="1:7" x14ac:dyDescent="0.35">
      <c r="A131" s="9" t="str">
        <f t="shared" si="2"/>
        <v/>
      </c>
      <c r="B131" s="10" t="str">
        <f>IF($A131="", "", INDEX(Data!A:A,MATCH($A131,Data!$AD:$AD,1)))</f>
        <v/>
      </c>
      <c r="C131" s="11" t="str">
        <f>IF($A131="", "", INDEX(Data!B:B,MATCH($A131,Data!$AD:$AD,1)))</f>
        <v/>
      </c>
      <c r="D131" s="10" t="str">
        <f>IF($A131="", "", INDEX(Data!C:C,MATCH($A131,Data!$AD:$AD,1)))</f>
        <v/>
      </c>
      <c r="E131" s="11" t="str">
        <f>IF($A131="", "", INDEX(Data!D:D,MATCH($A131,Data!$AD:$AD,1)))</f>
        <v/>
      </c>
      <c r="F131" s="11" t="str">
        <f>IF($A131="", "", INDEX(Data!E:E,MATCH($A131,Data!$AD:$AD,1)))</f>
        <v/>
      </c>
      <c r="G131" s="36" t="str">
        <f t="shared" si="3"/>
        <v/>
      </c>
    </row>
    <row r="132" spans="1:7" x14ac:dyDescent="0.35">
      <c r="A132" s="9" t="str">
        <f t="shared" si="2"/>
        <v/>
      </c>
      <c r="B132" s="10" t="str">
        <f>IF($A132="", "", INDEX(Data!A:A,MATCH($A132,Data!$AD:$AD,1)))</f>
        <v/>
      </c>
      <c r="C132" s="11" t="str">
        <f>IF($A132="", "", INDEX(Data!B:B,MATCH($A132,Data!$AD:$AD,1)))</f>
        <v/>
      </c>
      <c r="D132" s="10" t="str">
        <f>IF($A132="", "", INDEX(Data!C:C,MATCH($A132,Data!$AD:$AD,1)))</f>
        <v/>
      </c>
      <c r="E132" s="11" t="str">
        <f>IF($A132="", "", INDEX(Data!D:D,MATCH($A132,Data!$AD:$AD,1)))</f>
        <v/>
      </c>
      <c r="F132" s="11" t="str">
        <f>IF($A132="", "", INDEX(Data!E:E,MATCH($A132,Data!$AD:$AD,1)))</f>
        <v/>
      </c>
      <c r="G132" s="36" t="str">
        <f t="shared" si="3"/>
        <v/>
      </c>
    </row>
    <row r="133" spans="1:7" x14ac:dyDescent="0.35">
      <c r="A133" s="9" t="str">
        <f t="shared" si="2"/>
        <v/>
      </c>
      <c r="B133" s="10" t="str">
        <f>IF($A133="", "", INDEX(Data!A:A,MATCH($A133,Data!$AD:$AD,1)))</f>
        <v/>
      </c>
      <c r="C133" s="11" t="str">
        <f>IF($A133="", "", INDEX(Data!B:B,MATCH($A133,Data!$AD:$AD,1)))</f>
        <v/>
      </c>
      <c r="D133" s="10" t="str">
        <f>IF($A133="", "", INDEX(Data!C:C,MATCH($A133,Data!$AD:$AD,1)))</f>
        <v/>
      </c>
      <c r="E133" s="11" t="str">
        <f>IF($A133="", "", INDEX(Data!D:D,MATCH($A133,Data!$AD:$AD,1)))</f>
        <v/>
      </c>
      <c r="F133" s="11" t="str">
        <f>IF($A133="", "", INDEX(Data!E:E,MATCH($A133,Data!$AD:$AD,1)))</f>
        <v/>
      </c>
      <c r="G133" s="36" t="str">
        <f t="shared" si="3"/>
        <v/>
      </c>
    </row>
    <row r="134" spans="1:7" x14ac:dyDescent="0.35">
      <c r="A134" s="9" t="str">
        <f t="shared" ref="A134:A197" si="4">IF(A$4&gt;=ROW(A130), ROW(A130), "")</f>
        <v/>
      </c>
      <c r="B134" s="10" t="str">
        <f>IF($A134="", "", INDEX(Data!A:A,MATCH($A134,Data!$AD:$AD,1)))</f>
        <v/>
      </c>
      <c r="C134" s="11" t="str">
        <f>IF($A134="", "", INDEX(Data!B:B,MATCH($A134,Data!$AD:$AD,1)))</f>
        <v/>
      </c>
      <c r="D134" s="10" t="str">
        <f>IF($A134="", "", INDEX(Data!C:C,MATCH($A134,Data!$AD:$AD,1)))</f>
        <v/>
      </c>
      <c r="E134" s="11" t="str">
        <f>IF($A134="", "", INDEX(Data!D:D,MATCH($A134,Data!$AD:$AD,1)))</f>
        <v/>
      </c>
      <c r="F134" s="11" t="str">
        <f>IF($A134="", "", INDEX(Data!E:E,MATCH($A134,Data!$AD:$AD,1)))</f>
        <v/>
      </c>
      <c r="G134" s="36" t="str">
        <f t="shared" ref="G134:G197" si="5">HYPERLINK(F134)</f>
        <v/>
      </c>
    </row>
    <row r="135" spans="1:7" x14ac:dyDescent="0.35">
      <c r="A135" s="9" t="str">
        <f t="shared" si="4"/>
        <v/>
      </c>
      <c r="B135" s="10" t="str">
        <f>IF($A135="", "", INDEX(Data!A:A,MATCH($A135,Data!$AD:$AD,1)))</f>
        <v/>
      </c>
      <c r="C135" s="11" t="str">
        <f>IF($A135="", "", INDEX(Data!B:B,MATCH($A135,Data!$AD:$AD,1)))</f>
        <v/>
      </c>
      <c r="D135" s="10" t="str">
        <f>IF($A135="", "", INDEX(Data!C:C,MATCH($A135,Data!$AD:$AD,1)))</f>
        <v/>
      </c>
      <c r="E135" s="11" t="str">
        <f>IF($A135="", "", INDEX(Data!D:D,MATCH($A135,Data!$AD:$AD,1)))</f>
        <v/>
      </c>
      <c r="F135" s="11" t="str">
        <f>IF($A135="", "", INDEX(Data!E:E,MATCH($A135,Data!$AD:$AD,1)))</f>
        <v/>
      </c>
      <c r="G135" s="36" t="str">
        <f t="shared" si="5"/>
        <v/>
      </c>
    </row>
    <row r="136" spans="1:7" x14ac:dyDescent="0.35">
      <c r="A136" s="9" t="str">
        <f t="shared" si="4"/>
        <v/>
      </c>
      <c r="B136" s="10" t="str">
        <f>IF($A136="", "", INDEX(Data!A:A,MATCH($A136,Data!$AD:$AD,1)))</f>
        <v/>
      </c>
      <c r="C136" s="11" t="str">
        <f>IF($A136="", "", INDEX(Data!B:B,MATCH($A136,Data!$AD:$AD,1)))</f>
        <v/>
      </c>
      <c r="D136" s="10" t="str">
        <f>IF($A136="", "", INDEX(Data!C:C,MATCH($A136,Data!$AD:$AD,1)))</f>
        <v/>
      </c>
      <c r="E136" s="11" t="str">
        <f>IF($A136="", "", INDEX(Data!D:D,MATCH($A136,Data!$AD:$AD,1)))</f>
        <v/>
      </c>
      <c r="F136" s="11" t="str">
        <f>IF($A136="", "", INDEX(Data!E:E,MATCH($A136,Data!$AD:$AD,1)))</f>
        <v/>
      </c>
      <c r="G136" s="36" t="str">
        <f t="shared" si="5"/>
        <v/>
      </c>
    </row>
    <row r="137" spans="1:7" x14ac:dyDescent="0.35">
      <c r="A137" s="9" t="str">
        <f t="shared" si="4"/>
        <v/>
      </c>
      <c r="B137" s="10" t="str">
        <f>IF($A137="", "", INDEX(Data!A:A,MATCH($A137,Data!$AD:$AD,1)))</f>
        <v/>
      </c>
      <c r="C137" s="11" t="str">
        <f>IF($A137="", "", INDEX(Data!B:B,MATCH($A137,Data!$AD:$AD,1)))</f>
        <v/>
      </c>
      <c r="D137" s="10" t="str">
        <f>IF($A137="", "", INDEX(Data!C:C,MATCH($A137,Data!$AD:$AD,1)))</f>
        <v/>
      </c>
      <c r="E137" s="11" t="str">
        <f>IF($A137="", "", INDEX(Data!D:D,MATCH($A137,Data!$AD:$AD,1)))</f>
        <v/>
      </c>
      <c r="F137" s="11" t="str">
        <f>IF($A137="", "", INDEX(Data!E:E,MATCH($A137,Data!$AD:$AD,1)))</f>
        <v/>
      </c>
      <c r="G137" s="36" t="str">
        <f t="shared" si="5"/>
        <v/>
      </c>
    </row>
    <row r="138" spans="1:7" x14ac:dyDescent="0.35">
      <c r="A138" s="9" t="str">
        <f t="shared" si="4"/>
        <v/>
      </c>
      <c r="B138" s="10" t="str">
        <f>IF($A138="", "", INDEX(Data!A:A,MATCH($A138,Data!$AD:$AD,1)))</f>
        <v/>
      </c>
      <c r="C138" s="11" t="str">
        <f>IF($A138="", "", INDEX(Data!B:B,MATCH($A138,Data!$AD:$AD,1)))</f>
        <v/>
      </c>
      <c r="D138" s="10" t="str">
        <f>IF($A138="", "", INDEX(Data!C:C,MATCH($A138,Data!$AD:$AD,1)))</f>
        <v/>
      </c>
      <c r="E138" s="11" t="str">
        <f>IF($A138="", "", INDEX(Data!D:D,MATCH($A138,Data!$AD:$AD,1)))</f>
        <v/>
      </c>
      <c r="F138" s="11" t="str">
        <f>IF($A138="", "", INDEX(Data!E:E,MATCH($A138,Data!$AD:$AD,1)))</f>
        <v/>
      </c>
      <c r="G138" s="36" t="str">
        <f t="shared" si="5"/>
        <v/>
      </c>
    </row>
    <row r="139" spans="1:7" x14ac:dyDescent="0.35">
      <c r="A139" s="9" t="str">
        <f t="shared" si="4"/>
        <v/>
      </c>
      <c r="B139" s="10" t="str">
        <f>IF($A139="", "", INDEX(Data!A:A,MATCH($A139,Data!$AD:$AD,1)))</f>
        <v/>
      </c>
      <c r="C139" s="11" t="str">
        <f>IF($A139="", "", INDEX(Data!B:B,MATCH($A139,Data!$AD:$AD,1)))</f>
        <v/>
      </c>
      <c r="D139" s="10" t="str">
        <f>IF($A139="", "", INDEX(Data!C:C,MATCH($A139,Data!$AD:$AD,1)))</f>
        <v/>
      </c>
      <c r="E139" s="11" t="str">
        <f>IF($A139="", "", INDEX(Data!D:D,MATCH($A139,Data!$AD:$AD,1)))</f>
        <v/>
      </c>
      <c r="F139" s="11" t="str">
        <f>IF($A139="", "", INDEX(Data!E:E,MATCH($A139,Data!$AD:$AD,1)))</f>
        <v/>
      </c>
      <c r="G139" s="36" t="str">
        <f t="shared" si="5"/>
        <v/>
      </c>
    </row>
    <row r="140" spans="1:7" x14ac:dyDescent="0.35">
      <c r="A140" s="9" t="str">
        <f t="shared" si="4"/>
        <v/>
      </c>
      <c r="B140" s="10" t="str">
        <f>IF($A140="", "", INDEX(Data!A:A,MATCH($A140,Data!$AD:$AD,1)))</f>
        <v/>
      </c>
      <c r="C140" s="11" t="str">
        <f>IF($A140="", "", INDEX(Data!B:B,MATCH($A140,Data!$AD:$AD,1)))</f>
        <v/>
      </c>
      <c r="D140" s="10" t="str">
        <f>IF($A140="", "", INDEX(Data!C:C,MATCH($A140,Data!$AD:$AD,1)))</f>
        <v/>
      </c>
      <c r="E140" s="11" t="str">
        <f>IF($A140="", "", INDEX(Data!D:D,MATCH($A140,Data!$AD:$AD,1)))</f>
        <v/>
      </c>
      <c r="F140" s="11" t="str">
        <f>IF($A140="", "", INDEX(Data!E:E,MATCH($A140,Data!$AD:$AD,1)))</f>
        <v/>
      </c>
      <c r="G140" s="36" t="str">
        <f t="shared" si="5"/>
        <v/>
      </c>
    </row>
    <row r="141" spans="1:7" x14ac:dyDescent="0.35">
      <c r="A141" s="9" t="str">
        <f t="shared" si="4"/>
        <v/>
      </c>
      <c r="B141" s="10" t="str">
        <f>IF($A141="", "", INDEX(Data!A:A,MATCH($A141,Data!$AD:$AD,1)))</f>
        <v/>
      </c>
      <c r="C141" s="11" t="str">
        <f>IF($A141="", "", INDEX(Data!B:B,MATCH($A141,Data!$AD:$AD,1)))</f>
        <v/>
      </c>
      <c r="D141" s="10" t="str">
        <f>IF($A141="", "", INDEX(Data!C:C,MATCH($A141,Data!$AD:$AD,1)))</f>
        <v/>
      </c>
      <c r="E141" s="11" t="str">
        <f>IF($A141="", "", INDEX(Data!D:D,MATCH($A141,Data!$AD:$AD,1)))</f>
        <v/>
      </c>
      <c r="F141" s="11" t="str">
        <f>IF($A141="", "", INDEX(Data!E:E,MATCH($A141,Data!$AD:$AD,1)))</f>
        <v/>
      </c>
      <c r="G141" s="36" t="str">
        <f t="shared" si="5"/>
        <v/>
      </c>
    </row>
    <row r="142" spans="1:7" x14ac:dyDescent="0.35">
      <c r="A142" s="9" t="str">
        <f t="shared" si="4"/>
        <v/>
      </c>
      <c r="B142" s="10" t="str">
        <f>IF($A142="", "", INDEX(Data!A:A,MATCH($A142,Data!$AD:$AD,1)))</f>
        <v/>
      </c>
      <c r="C142" s="11" t="str">
        <f>IF($A142="", "", INDEX(Data!B:B,MATCH($A142,Data!$AD:$AD,1)))</f>
        <v/>
      </c>
      <c r="D142" s="10" t="str">
        <f>IF($A142="", "", INDEX(Data!C:C,MATCH($A142,Data!$AD:$AD,1)))</f>
        <v/>
      </c>
      <c r="E142" s="11" t="str">
        <f>IF($A142="", "", INDEX(Data!D:D,MATCH($A142,Data!$AD:$AD,1)))</f>
        <v/>
      </c>
      <c r="F142" s="11" t="str">
        <f>IF($A142="", "", INDEX(Data!E:E,MATCH($A142,Data!$AD:$AD,1)))</f>
        <v/>
      </c>
      <c r="G142" s="36" t="str">
        <f t="shared" si="5"/>
        <v/>
      </c>
    </row>
    <row r="143" spans="1:7" x14ac:dyDescent="0.35">
      <c r="A143" s="9" t="str">
        <f t="shared" si="4"/>
        <v/>
      </c>
      <c r="B143" s="10" t="str">
        <f>IF($A143="", "", INDEX(Data!A:A,MATCH($A143,Data!$AD:$AD,1)))</f>
        <v/>
      </c>
      <c r="C143" s="11" t="str">
        <f>IF($A143="", "", INDEX(Data!B:B,MATCH($A143,Data!$AD:$AD,1)))</f>
        <v/>
      </c>
      <c r="D143" s="10" t="str">
        <f>IF($A143="", "", INDEX(Data!C:C,MATCH($A143,Data!$AD:$AD,1)))</f>
        <v/>
      </c>
      <c r="E143" s="11" t="str">
        <f>IF($A143="", "", INDEX(Data!D:D,MATCH($A143,Data!$AD:$AD,1)))</f>
        <v/>
      </c>
      <c r="F143" s="11" t="str">
        <f>IF($A143="", "", INDEX(Data!E:E,MATCH($A143,Data!$AD:$AD,1)))</f>
        <v/>
      </c>
      <c r="G143" s="36" t="str">
        <f t="shared" si="5"/>
        <v/>
      </c>
    </row>
    <row r="144" spans="1:7" x14ac:dyDescent="0.35">
      <c r="A144" s="9" t="str">
        <f t="shared" si="4"/>
        <v/>
      </c>
      <c r="B144" s="10" t="str">
        <f>IF($A144="", "", INDEX(Data!A:A,MATCH($A144,Data!$AD:$AD,1)))</f>
        <v/>
      </c>
      <c r="C144" s="11" t="str">
        <f>IF($A144="", "", INDEX(Data!B:B,MATCH($A144,Data!$AD:$AD,1)))</f>
        <v/>
      </c>
      <c r="D144" s="10" t="str">
        <f>IF($A144="", "", INDEX(Data!C:C,MATCH($A144,Data!$AD:$AD,1)))</f>
        <v/>
      </c>
      <c r="E144" s="11" t="str">
        <f>IF($A144="", "", INDEX(Data!D:D,MATCH($A144,Data!$AD:$AD,1)))</f>
        <v/>
      </c>
      <c r="F144" s="11" t="str">
        <f>IF($A144="", "", INDEX(Data!E:E,MATCH($A144,Data!$AD:$AD,1)))</f>
        <v/>
      </c>
      <c r="G144" s="36" t="str">
        <f t="shared" si="5"/>
        <v/>
      </c>
    </row>
    <row r="145" spans="1:7" x14ac:dyDescent="0.35">
      <c r="A145" s="9" t="str">
        <f t="shared" si="4"/>
        <v/>
      </c>
      <c r="B145" s="10" t="str">
        <f>IF($A145="", "", INDEX(Data!A:A,MATCH($A145,Data!$AD:$AD,1)))</f>
        <v/>
      </c>
      <c r="C145" s="11" t="str">
        <f>IF($A145="", "", INDEX(Data!B:B,MATCH($A145,Data!$AD:$AD,1)))</f>
        <v/>
      </c>
      <c r="D145" s="10" t="str">
        <f>IF($A145="", "", INDEX(Data!C:C,MATCH($A145,Data!$AD:$AD,1)))</f>
        <v/>
      </c>
      <c r="E145" s="11" t="str">
        <f>IF($A145="", "", INDEX(Data!D:D,MATCH($A145,Data!$AD:$AD,1)))</f>
        <v/>
      </c>
      <c r="F145" s="11" t="str">
        <f>IF($A145="", "", INDEX(Data!E:E,MATCH($A145,Data!$AD:$AD,1)))</f>
        <v/>
      </c>
      <c r="G145" s="36" t="str">
        <f t="shared" si="5"/>
        <v/>
      </c>
    </row>
    <row r="146" spans="1:7" x14ac:dyDescent="0.35">
      <c r="A146" s="9" t="str">
        <f t="shared" si="4"/>
        <v/>
      </c>
      <c r="B146" s="10" t="str">
        <f>IF($A146="", "", INDEX(Data!A:A,MATCH($A146,Data!$AD:$AD,1)))</f>
        <v/>
      </c>
      <c r="C146" s="11" t="str">
        <f>IF($A146="", "", INDEX(Data!B:B,MATCH($A146,Data!$AD:$AD,1)))</f>
        <v/>
      </c>
      <c r="D146" s="10" t="str">
        <f>IF($A146="", "", INDEX(Data!C:C,MATCH($A146,Data!$AD:$AD,1)))</f>
        <v/>
      </c>
      <c r="E146" s="11" t="str">
        <f>IF($A146="", "", INDEX(Data!D:D,MATCH($A146,Data!$AD:$AD,1)))</f>
        <v/>
      </c>
      <c r="F146" s="11" t="str">
        <f>IF($A146="", "", INDEX(Data!E:E,MATCH($A146,Data!$AD:$AD,1)))</f>
        <v/>
      </c>
      <c r="G146" s="36" t="str">
        <f t="shared" si="5"/>
        <v/>
      </c>
    </row>
    <row r="147" spans="1:7" x14ac:dyDescent="0.35">
      <c r="A147" s="9" t="str">
        <f t="shared" si="4"/>
        <v/>
      </c>
      <c r="B147" s="10" t="str">
        <f>IF($A147="", "", INDEX(Data!A:A,MATCH($A147,Data!$AD:$AD,1)))</f>
        <v/>
      </c>
      <c r="C147" s="11" t="str">
        <f>IF($A147="", "", INDEX(Data!B:B,MATCH($A147,Data!$AD:$AD,1)))</f>
        <v/>
      </c>
      <c r="D147" s="10" t="str">
        <f>IF($A147="", "", INDEX(Data!C:C,MATCH($A147,Data!$AD:$AD,1)))</f>
        <v/>
      </c>
      <c r="E147" s="11" t="str">
        <f>IF($A147="", "", INDEX(Data!D:D,MATCH($A147,Data!$AD:$AD,1)))</f>
        <v/>
      </c>
      <c r="F147" s="11" t="str">
        <f>IF($A147="", "", INDEX(Data!E:E,MATCH($A147,Data!$AD:$AD,1)))</f>
        <v/>
      </c>
      <c r="G147" s="36" t="str">
        <f t="shared" si="5"/>
        <v/>
      </c>
    </row>
    <row r="148" spans="1:7" x14ac:dyDescent="0.35">
      <c r="A148" s="9" t="str">
        <f t="shared" si="4"/>
        <v/>
      </c>
      <c r="B148" s="10" t="str">
        <f>IF($A148="", "", INDEX(Data!A:A,MATCH($A148,Data!$AD:$AD,1)))</f>
        <v/>
      </c>
      <c r="C148" s="11" t="str">
        <f>IF($A148="", "", INDEX(Data!B:B,MATCH($A148,Data!$AD:$AD,1)))</f>
        <v/>
      </c>
      <c r="D148" s="10" t="str">
        <f>IF($A148="", "", INDEX(Data!C:C,MATCH($A148,Data!$AD:$AD,1)))</f>
        <v/>
      </c>
      <c r="E148" s="11" t="str">
        <f>IF($A148="", "", INDEX(Data!D:D,MATCH($A148,Data!$AD:$AD,1)))</f>
        <v/>
      </c>
      <c r="F148" s="11" t="str">
        <f>IF($A148="", "", INDEX(Data!E:E,MATCH($A148,Data!$AD:$AD,1)))</f>
        <v/>
      </c>
      <c r="G148" s="36" t="str">
        <f t="shared" si="5"/>
        <v/>
      </c>
    </row>
    <row r="149" spans="1:7" x14ac:dyDescent="0.35">
      <c r="A149" s="9" t="str">
        <f t="shared" si="4"/>
        <v/>
      </c>
      <c r="B149" s="10" t="str">
        <f>IF($A149="", "", INDEX(Data!A:A,MATCH($A149,Data!$AD:$AD,1)))</f>
        <v/>
      </c>
      <c r="C149" s="11" t="str">
        <f>IF($A149="", "", INDEX(Data!B:B,MATCH($A149,Data!$AD:$AD,1)))</f>
        <v/>
      </c>
      <c r="D149" s="10" t="str">
        <f>IF($A149="", "", INDEX(Data!C:C,MATCH($A149,Data!$AD:$AD,1)))</f>
        <v/>
      </c>
      <c r="E149" s="11" t="str">
        <f>IF($A149="", "", INDEX(Data!D:D,MATCH($A149,Data!$AD:$AD,1)))</f>
        <v/>
      </c>
      <c r="F149" s="11" t="str">
        <f>IF($A149="", "", INDEX(Data!E:E,MATCH($A149,Data!$AD:$AD,1)))</f>
        <v/>
      </c>
      <c r="G149" s="36" t="str">
        <f t="shared" si="5"/>
        <v/>
      </c>
    </row>
    <row r="150" spans="1:7" x14ac:dyDescent="0.35">
      <c r="A150" s="9" t="str">
        <f t="shared" si="4"/>
        <v/>
      </c>
      <c r="B150" s="10" t="str">
        <f>IF($A150="", "", INDEX(Data!A:A,MATCH($A150,Data!$AD:$AD,1)))</f>
        <v/>
      </c>
      <c r="C150" s="11" t="str">
        <f>IF($A150="", "", INDEX(Data!B:B,MATCH($A150,Data!$AD:$AD,1)))</f>
        <v/>
      </c>
      <c r="D150" s="10" t="str">
        <f>IF($A150="", "", INDEX(Data!C:C,MATCH($A150,Data!$AD:$AD,1)))</f>
        <v/>
      </c>
      <c r="E150" s="11" t="str">
        <f>IF($A150="", "", INDEX(Data!D:D,MATCH($A150,Data!$AD:$AD,1)))</f>
        <v/>
      </c>
      <c r="F150" s="11" t="str">
        <f>IF($A150="", "", INDEX(Data!E:E,MATCH($A150,Data!$AD:$AD,1)))</f>
        <v/>
      </c>
      <c r="G150" s="36" t="str">
        <f t="shared" si="5"/>
        <v/>
      </c>
    </row>
    <row r="151" spans="1:7" x14ac:dyDescent="0.35">
      <c r="A151" s="9" t="str">
        <f t="shared" si="4"/>
        <v/>
      </c>
      <c r="B151" s="10" t="str">
        <f>IF($A151="", "", INDEX(Data!A:A,MATCH($A151,Data!$AD:$AD,1)))</f>
        <v/>
      </c>
      <c r="C151" s="11" t="str">
        <f>IF($A151="", "", INDEX(Data!B:B,MATCH($A151,Data!$AD:$AD,1)))</f>
        <v/>
      </c>
      <c r="D151" s="10" t="str">
        <f>IF($A151="", "", INDEX(Data!C:C,MATCH($A151,Data!$AD:$AD,1)))</f>
        <v/>
      </c>
      <c r="E151" s="11" t="str">
        <f>IF($A151="", "", INDEX(Data!D:D,MATCH($A151,Data!$AD:$AD,1)))</f>
        <v/>
      </c>
      <c r="F151" s="11" t="str">
        <f>IF($A151="", "", INDEX(Data!E:E,MATCH($A151,Data!$AD:$AD,1)))</f>
        <v/>
      </c>
      <c r="G151" s="36" t="str">
        <f t="shared" si="5"/>
        <v/>
      </c>
    </row>
    <row r="152" spans="1:7" x14ac:dyDescent="0.35">
      <c r="A152" s="9" t="str">
        <f t="shared" si="4"/>
        <v/>
      </c>
      <c r="B152" s="10" t="str">
        <f>IF($A152="", "", INDEX(Data!A:A,MATCH($A152,Data!$AD:$AD,1)))</f>
        <v/>
      </c>
      <c r="C152" s="11" t="str">
        <f>IF($A152="", "", INDEX(Data!B:B,MATCH($A152,Data!$AD:$AD,1)))</f>
        <v/>
      </c>
      <c r="D152" s="10" t="str">
        <f>IF($A152="", "", INDEX(Data!C:C,MATCH($A152,Data!$AD:$AD,1)))</f>
        <v/>
      </c>
      <c r="E152" s="11" t="str">
        <f>IF($A152="", "", INDEX(Data!D:D,MATCH($A152,Data!$AD:$AD,1)))</f>
        <v/>
      </c>
      <c r="F152" s="11" t="str">
        <f>IF($A152="", "", INDEX(Data!E:E,MATCH($A152,Data!$AD:$AD,1)))</f>
        <v/>
      </c>
      <c r="G152" s="36" t="str">
        <f t="shared" si="5"/>
        <v/>
      </c>
    </row>
    <row r="153" spans="1:7" x14ac:dyDescent="0.35">
      <c r="A153" s="9" t="str">
        <f t="shared" si="4"/>
        <v/>
      </c>
      <c r="B153" s="10" t="str">
        <f>IF($A153="", "", INDEX(Data!A:A,MATCH($A153,Data!$AD:$AD,1)))</f>
        <v/>
      </c>
      <c r="C153" s="11" t="str">
        <f>IF($A153="", "", INDEX(Data!B:B,MATCH($A153,Data!$AD:$AD,1)))</f>
        <v/>
      </c>
      <c r="D153" s="10" t="str">
        <f>IF($A153="", "", INDEX(Data!C:C,MATCH($A153,Data!$AD:$AD,1)))</f>
        <v/>
      </c>
      <c r="E153" s="11" t="str">
        <f>IF($A153="", "", INDEX(Data!D:D,MATCH($A153,Data!$AD:$AD,1)))</f>
        <v/>
      </c>
      <c r="F153" s="11" t="str">
        <f>IF($A153="", "", INDEX(Data!E:E,MATCH($A153,Data!$AD:$AD,1)))</f>
        <v/>
      </c>
      <c r="G153" s="36" t="str">
        <f t="shared" si="5"/>
        <v/>
      </c>
    </row>
    <row r="154" spans="1:7" x14ac:dyDescent="0.35">
      <c r="A154" s="9" t="str">
        <f t="shared" si="4"/>
        <v/>
      </c>
      <c r="B154" s="10" t="str">
        <f>IF($A154="", "", INDEX(Data!A:A,MATCH($A154,Data!$AD:$AD,1)))</f>
        <v/>
      </c>
      <c r="C154" s="11" t="str">
        <f>IF($A154="", "", INDEX(Data!B:B,MATCH($A154,Data!$AD:$AD,1)))</f>
        <v/>
      </c>
      <c r="D154" s="10" t="str">
        <f>IF($A154="", "", INDEX(Data!C:C,MATCH($A154,Data!$AD:$AD,1)))</f>
        <v/>
      </c>
      <c r="E154" s="11" t="str">
        <f>IF($A154="", "", INDEX(Data!D:D,MATCH($A154,Data!$AD:$AD,1)))</f>
        <v/>
      </c>
      <c r="F154" s="11" t="str">
        <f>IF($A154="", "", INDEX(Data!E:E,MATCH($A154,Data!$AD:$AD,1)))</f>
        <v/>
      </c>
      <c r="G154" s="36" t="str">
        <f t="shared" si="5"/>
        <v/>
      </c>
    </row>
    <row r="155" spans="1:7" x14ac:dyDescent="0.35">
      <c r="A155" s="9" t="str">
        <f t="shared" si="4"/>
        <v/>
      </c>
      <c r="B155" s="10" t="str">
        <f>IF($A155="", "", INDEX(Data!A:A,MATCH($A155,Data!$AD:$AD,1)))</f>
        <v/>
      </c>
      <c r="C155" s="11" t="str">
        <f>IF($A155="", "", INDEX(Data!B:B,MATCH($A155,Data!$AD:$AD,1)))</f>
        <v/>
      </c>
      <c r="D155" s="10" t="str">
        <f>IF($A155="", "", INDEX(Data!C:C,MATCH($A155,Data!$AD:$AD,1)))</f>
        <v/>
      </c>
      <c r="E155" s="11" t="str">
        <f>IF($A155="", "", INDEX(Data!D:D,MATCH($A155,Data!$AD:$AD,1)))</f>
        <v/>
      </c>
      <c r="F155" s="11" t="str">
        <f>IF($A155="", "", INDEX(Data!E:E,MATCH($A155,Data!$AD:$AD,1)))</f>
        <v/>
      </c>
      <c r="G155" s="36" t="str">
        <f t="shared" si="5"/>
        <v/>
      </c>
    </row>
    <row r="156" spans="1:7" x14ac:dyDescent="0.35">
      <c r="A156" s="9" t="str">
        <f t="shared" si="4"/>
        <v/>
      </c>
      <c r="B156" s="10" t="str">
        <f>IF($A156="", "", INDEX(Data!A:A,MATCH($A156,Data!$AD:$AD,1)))</f>
        <v/>
      </c>
      <c r="C156" s="11" t="str">
        <f>IF($A156="", "", INDEX(Data!B:B,MATCH($A156,Data!$AD:$AD,1)))</f>
        <v/>
      </c>
      <c r="D156" s="10" t="str">
        <f>IF($A156="", "", INDEX(Data!C:C,MATCH($A156,Data!$AD:$AD,1)))</f>
        <v/>
      </c>
      <c r="E156" s="11" t="str">
        <f>IF($A156="", "", INDEX(Data!D:D,MATCH($A156,Data!$AD:$AD,1)))</f>
        <v/>
      </c>
      <c r="F156" s="11" t="str">
        <f>IF($A156="", "", INDEX(Data!E:E,MATCH($A156,Data!$AD:$AD,1)))</f>
        <v/>
      </c>
      <c r="G156" s="36" t="str">
        <f t="shared" si="5"/>
        <v/>
      </c>
    </row>
    <row r="157" spans="1:7" x14ac:dyDescent="0.35">
      <c r="A157" s="9" t="str">
        <f t="shared" si="4"/>
        <v/>
      </c>
      <c r="B157" s="10" t="str">
        <f>IF($A157="", "", INDEX(Data!A:A,MATCH($A157,Data!$AD:$AD,1)))</f>
        <v/>
      </c>
      <c r="C157" s="11" t="str">
        <f>IF($A157="", "", INDEX(Data!B:B,MATCH($A157,Data!$AD:$AD,1)))</f>
        <v/>
      </c>
      <c r="D157" s="10" t="str">
        <f>IF($A157="", "", INDEX(Data!C:C,MATCH($A157,Data!$AD:$AD,1)))</f>
        <v/>
      </c>
      <c r="E157" s="11" t="str">
        <f>IF($A157="", "", INDEX(Data!D:D,MATCH($A157,Data!$AD:$AD,1)))</f>
        <v/>
      </c>
      <c r="F157" s="11" t="str">
        <f>IF($A157="", "", INDEX(Data!E:E,MATCH($A157,Data!$AD:$AD,1)))</f>
        <v/>
      </c>
      <c r="G157" s="36" t="str">
        <f t="shared" si="5"/>
        <v/>
      </c>
    </row>
    <row r="158" spans="1:7" x14ac:dyDescent="0.35">
      <c r="A158" s="9" t="str">
        <f t="shared" si="4"/>
        <v/>
      </c>
      <c r="B158" s="10" t="str">
        <f>IF($A158="", "", INDEX(Data!A:A,MATCH($A158,Data!$AD:$AD,1)))</f>
        <v/>
      </c>
      <c r="C158" s="11" t="str">
        <f>IF($A158="", "", INDEX(Data!B:B,MATCH($A158,Data!$AD:$AD,1)))</f>
        <v/>
      </c>
      <c r="D158" s="10" t="str">
        <f>IF($A158="", "", INDEX(Data!C:C,MATCH($A158,Data!$AD:$AD,1)))</f>
        <v/>
      </c>
      <c r="E158" s="11" t="str">
        <f>IF($A158="", "", INDEX(Data!D:D,MATCH($A158,Data!$AD:$AD,1)))</f>
        <v/>
      </c>
      <c r="F158" s="11" t="str">
        <f>IF($A158="", "", INDEX(Data!E:E,MATCH($A158,Data!$AD:$AD,1)))</f>
        <v/>
      </c>
      <c r="G158" s="36" t="str">
        <f t="shared" si="5"/>
        <v/>
      </c>
    </row>
    <row r="159" spans="1:7" x14ac:dyDescent="0.35">
      <c r="A159" s="9" t="str">
        <f t="shared" si="4"/>
        <v/>
      </c>
      <c r="B159" s="10" t="str">
        <f>IF($A159="", "", INDEX(Data!A:A,MATCH($A159,Data!$AD:$AD,1)))</f>
        <v/>
      </c>
      <c r="C159" s="11" t="str">
        <f>IF($A159="", "", INDEX(Data!B:B,MATCH($A159,Data!$AD:$AD,1)))</f>
        <v/>
      </c>
      <c r="D159" s="10" t="str">
        <f>IF($A159="", "", INDEX(Data!C:C,MATCH($A159,Data!$AD:$AD,1)))</f>
        <v/>
      </c>
      <c r="E159" s="11" t="str">
        <f>IF($A159="", "", INDEX(Data!D:D,MATCH($A159,Data!$AD:$AD,1)))</f>
        <v/>
      </c>
      <c r="F159" s="11" t="str">
        <f>IF($A159="", "", INDEX(Data!E:E,MATCH($A159,Data!$AD:$AD,1)))</f>
        <v/>
      </c>
      <c r="G159" s="36" t="str">
        <f t="shared" si="5"/>
        <v/>
      </c>
    </row>
    <row r="160" spans="1:7" x14ac:dyDescent="0.35">
      <c r="A160" s="9" t="str">
        <f t="shared" si="4"/>
        <v/>
      </c>
      <c r="B160" s="10" t="str">
        <f>IF($A160="", "", INDEX(Data!A:A,MATCH($A160,Data!$AD:$AD,1)))</f>
        <v/>
      </c>
      <c r="C160" s="11" t="str">
        <f>IF($A160="", "", INDEX(Data!B:B,MATCH($A160,Data!$AD:$AD,1)))</f>
        <v/>
      </c>
      <c r="D160" s="10" t="str">
        <f>IF($A160="", "", INDEX(Data!C:C,MATCH($A160,Data!$AD:$AD,1)))</f>
        <v/>
      </c>
      <c r="E160" s="11" t="str">
        <f>IF($A160="", "", INDEX(Data!D:D,MATCH($A160,Data!$AD:$AD,1)))</f>
        <v/>
      </c>
      <c r="F160" s="11" t="str">
        <f>IF($A160="", "", INDEX(Data!E:E,MATCH($A160,Data!$AD:$AD,1)))</f>
        <v/>
      </c>
      <c r="G160" s="36" t="str">
        <f t="shared" si="5"/>
        <v/>
      </c>
    </row>
    <row r="161" spans="1:7" x14ac:dyDescent="0.35">
      <c r="A161" s="9" t="str">
        <f t="shared" si="4"/>
        <v/>
      </c>
      <c r="B161" s="10" t="str">
        <f>IF($A161="", "", INDEX(Data!A:A,MATCH($A161,Data!$AD:$AD,1)))</f>
        <v/>
      </c>
      <c r="C161" s="11" t="str">
        <f>IF($A161="", "", INDEX(Data!B:B,MATCH($A161,Data!$AD:$AD,1)))</f>
        <v/>
      </c>
      <c r="D161" s="10" t="str">
        <f>IF($A161="", "", INDEX(Data!C:C,MATCH($A161,Data!$AD:$AD,1)))</f>
        <v/>
      </c>
      <c r="E161" s="11" t="str">
        <f>IF($A161="", "", INDEX(Data!D:D,MATCH($A161,Data!$AD:$AD,1)))</f>
        <v/>
      </c>
      <c r="F161" s="11" t="str">
        <f>IF($A161="", "", INDEX(Data!E:E,MATCH($A161,Data!$AD:$AD,1)))</f>
        <v/>
      </c>
      <c r="G161" s="36" t="str">
        <f t="shared" si="5"/>
        <v/>
      </c>
    </row>
    <row r="162" spans="1:7" x14ac:dyDescent="0.35">
      <c r="A162" s="9" t="str">
        <f t="shared" si="4"/>
        <v/>
      </c>
      <c r="B162" s="10" t="str">
        <f>IF($A162="", "", INDEX(Data!A:A,MATCH($A162,Data!$AD:$AD,1)))</f>
        <v/>
      </c>
      <c r="C162" s="11" t="str">
        <f>IF($A162="", "", INDEX(Data!B:B,MATCH($A162,Data!$AD:$AD,1)))</f>
        <v/>
      </c>
      <c r="D162" s="10" t="str">
        <f>IF($A162="", "", INDEX(Data!C:C,MATCH($A162,Data!$AD:$AD,1)))</f>
        <v/>
      </c>
      <c r="E162" s="11" t="str">
        <f>IF($A162="", "", INDEX(Data!D:D,MATCH($A162,Data!$AD:$AD,1)))</f>
        <v/>
      </c>
      <c r="F162" s="11" t="str">
        <f>IF($A162="", "", INDEX(Data!E:E,MATCH($A162,Data!$AD:$AD,1)))</f>
        <v/>
      </c>
      <c r="G162" s="36" t="str">
        <f t="shared" si="5"/>
        <v/>
      </c>
    </row>
    <row r="163" spans="1:7" x14ac:dyDescent="0.35">
      <c r="A163" s="9" t="str">
        <f t="shared" si="4"/>
        <v/>
      </c>
      <c r="B163" s="10" t="str">
        <f>IF($A163="", "", INDEX(Data!A:A,MATCH($A163,Data!$AD:$AD,1)))</f>
        <v/>
      </c>
      <c r="C163" s="11" t="str">
        <f>IF($A163="", "", INDEX(Data!B:B,MATCH($A163,Data!$AD:$AD,1)))</f>
        <v/>
      </c>
      <c r="D163" s="10" t="str">
        <f>IF($A163="", "", INDEX(Data!C:C,MATCH($A163,Data!$AD:$AD,1)))</f>
        <v/>
      </c>
      <c r="E163" s="11" t="str">
        <f>IF($A163="", "", INDEX(Data!D:D,MATCH($A163,Data!$AD:$AD,1)))</f>
        <v/>
      </c>
      <c r="F163" s="11" t="str">
        <f>IF($A163="", "", INDEX(Data!E:E,MATCH($A163,Data!$AD:$AD,1)))</f>
        <v/>
      </c>
      <c r="G163" s="36" t="str">
        <f t="shared" si="5"/>
        <v/>
      </c>
    </row>
    <row r="164" spans="1:7" x14ac:dyDescent="0.35">
      <c r="A164" s="9" t="str">
        <f t="shared" si="4"/>
        <v/>
      </c>
      <c r="B164" s="10" t="str">
        <f>IF($A164="", "", INDEX(Data!A:A,MATCH($A164,Data!$AD:$AD,1)))</f>
        <v/>
      </c>
      <c r="C164" s="11" t="str">
        <f>IF($A164="", "", INDEX(Data!B:B,MATCH($A164,Data!$AD:$AD,1)))</f>
        <v/>
      </c>
      <c r="D164" s="10" t="str">
        <f>IF($A164="", "", INDEX(Data!C:C,MATCH($A164,Data!$AD:$AD,1)))</f>
        <v/>
      </c>
      <c r="E164" s="11" t="str">
        <f>IF($A164="", "", INDEX(Data!D:D,MATCH($A164,Data!$AD:$AD,1)))</f>
        <v/>
      </c>
      <c r="F164" s="11" t="str">
        <f>IF($A164="", "", INDEX(Data!E:E,MATCH($A164,Data!$AD:$AD,1)))</f>
        <v/>
      </c>
      <c r="G164" s="36" t="str">
        <f t="shared" si="5"/>
        <v/>
      </c>
    </row>
    <row r="165" spans="1:7" x14ac:dyDescent="0.35">
      <c r="A165" s="9" t="str">
        <f t="shared" si="4"/>
        <v/>
      </c>
      <c r="B165" s="10" t="str">
        <f>IF($A165="", "", INDEX(Data!A:A,MATCH($A165,Data!$AD:$AD,1)))</f>
        <v/>
      </c>
      <c r="C165" s="11" t="str">
        <f>IF($A165="", "", INDEX(Data!B:B,MATCH($A165,Data!$AD:$AD,1)))</f>
        <v/>
      </c>
      <c r="D165" s="10" t="str">
        <f>IF($A165="", "", INDEX(Data!C:C,MATCH($A165,Data!$AD:$AD,1)))</f>
        <v/>
      </c>
      <c r="E165" s="11" t="str">
        <f>IF($A165="", "", INDEX(Data!D:D,MATCH($A165,Data!$AD:$AD,1)))</f>
        <v/>
      </c>
      <c r="F165" s="11" t="str">
        <f>IF($A165="", "", INDEX(Data!E:E,MATCH($A165,Data!$AD:$AD,1)))</f>
        <v/>
      </c>
      <c r="G165" s="36" t="str">
        <f t="shared" si="5"/>
        <v/>
      </c>
    </row>
    <row r="166" spans="1:7" x14ac:dyDescent="0.35">
      <c r="A166" s="9" t="str">
        <f t="shared" si="4"/>
        <v/>
      </c>
      <c r="B166" s="10" t="str">
        <f>IF($A166="", "", INDEX(Data!A:A,MATCH($A166,Data!$AD:$AD,1)))</f>
        <v/>
      </c>
      <c r="C166" s="11" t="str">
        <f>IF($A166="", "", INDEX(Data!B:B,MATCH($A166,Data!$AD:$AD,1)))</f>
        <v/>
      </c>
      <c r="D166" s="10" t="str">
        <f>IF($A166="", "", INDEX(Data!C:C,MATCH($A166,Data!$AD:$AD,1)))</f>
        <v/>
      </c>
      <c r="E166" s="11" t="str">
        <f>IF($A166="", "", INDEX(Data!D:D,MATCH($A166,Data!$AD:$AD,1)))</f>
        <v/>
      </c>
      <c r="F166" s="11" t="str">
        <f>IF($A166="", "", INDEX(Data!E:E,MATCH($A166,Data!$AD:$AD,1)))</f>
        <v/>
      </c>
      <c r="G166" s="36" t="str">
        <f t="shared" si="5"/>
        <v/>
      </c>
    </row>
    <row r="167" spans="1:7" x14ac:dyDescent="0.35">
      <c r="A167" s="9" t="str">
        <f t="shared" si="4"/>
        <v/>
      </c>
      <c r="B167" s="10" t="str">
        <f>IF($A167="", "", INDEX(Data!A:A,MATCH($A167,Data!$AD:$AD,1)))</f>
        <v/>
      </c>
      <c r="C167" s="11" t="str">
        <f>IF($A167="", "", INDEX(Data!B:B,MATCH($A167,Data!$AD:$AD,1)))</f>
        <v/>
      </c>
      <c r="D167" s="10" t="str">
        <f>IF($A167="", "", INDEX(Data!C:C,MATCH($A167,Data!$AD:$AD,1)))</f>
        <v/>
      </c>
      <c r="E167" s="11" t="str">
        <f>IF($A167="", "", INDEX(Data!D:D,MATCH($A167,Data!$AD:$AD,1)))</f>
        <v/>
      </c>
      <c r="F167" s="11" t="str">
        <f>IF($A167="", "", INDEX(Data!E:E,MATCH($A167,Data!$AD:$AD,1)))</f>
        <v/>
      </c>
      <c r="G167" s="36" t="str">
        <f t="shared" si="5"/>
        <v/>
      </c>
    </row>
    <row r="168" spans="1:7" x14ac:dyDescent="0.35">
      <c r="A168" s="9" t="str">
        <f t="shared" si="4"/>
        <v/>
      </c>
      <c r="B168" s="10" t="str">
        <f>IF($A168="", "", INDEX(Data!A:A,MATCH($A168,Data!$AD:$AD,1)))</f>
        <v/>
      </c>
      <c r="C168" s="11" t="str">
        <f>IF($A168="", "", INDEX(Data!B:B,MATCH($A168,Data!$AD:$AD,1)))</f>
        <v/>
      </c>
      <c r="D168" s="10" t="str">
        <f>IF($A168="", "", INDEX(Data!C:C,MATCH($A168,Data!$AD:$AD,1)))</f>
        <v/>
      </c>
      <c r="E168" s="11" t="str">
        <f>IF($A168="", "", INDEX(Data!D:D,MATCH($A168,Data!$AD:$AD,1)))</f>
        <v/>
      </c>
      <c r="F168" s="11" t="str">
        <f>IF($A168="", "", INDEX(Data!E:E,MATCH($A168,Data!$AD:$AD,1)))</f>
        <v/>
      </c>
      <c r="G168" s="36" t="str">
        <f t="shared" si="5"/>
        <v/>
      </c>
    </row>
    <row r="169" spans="1:7" x14ac:dyDescent="0.35">
      <c r="A169" s="9" t="str">
        <f t="shared" si="4"/>
        <v/>
      </c>
      <c r="B169" s="10" t="str">
        <f>IF($A169="", "", INDEX(Data!A:A,MATCH($A169,Data!$AD:$AD,1)))</f>
        <v/>
      </c>
      <c r="C169" s="11" t="str">
        <f>IF($A169="", "", INDEX(Data!B:B,MATCH($A169,Data!$AD:$AD,1)))</f>
        <v/>
      </c>
      <c r="D169" s="10" t="str">
        <f>IF($A169="", "", INDEX(Data!C:C,MATCH($A169,Data!$AD:$AD,1)))</f>
        <v/>
      </c>
      <c r="E169" s="11" t="str">
        <f>IF($A169="", "", INDEX(Data!D:D,MATCH($A169,Data!$AD:$AD,1)))</f>
        <v/>
      </c>
      <c r="F169" s="11" t="str">
        <f>IF($A169="", "", INDEX(Data!E:E,MATCH($A169,Data!$AD:$AD,1)))</f>
        <v/>
      </c>
      <c r="G169" s="36" t="str">
        <f t="shared" si="5"/>
        <v/>
      </c>
    </row>
    <row r="170" spans="1:7" x14ac:dyDescent="0.35">
      <c r="A170" s="9" t="str">
        <f t="shared" si="4"/>
        <v/>
      </c>
      <c r="B170" s="10" t="str">
        <f>IF($A170="", "", INDEX(Data!A:A,MATCH($A170,Data!$AD:$AD,1)))</f>
        <v/>
      </c>
      <c r="C170" s="11" t="str">
        <f>IF($A170="", "", INDEX(Data!B:B,MATCH($A170,Data!$AD:$AD,1)))</f>
        <v/>
      </c>
      <c r="D170" s="10" t="str">
        <f>IF($A170="", "", INDEX(Data!C:C,MATCH($A170,Data!$AD:$AD,1)))</f>
        <v/>
      </c>
      <c r="E170" s="11" t="str">
        <f>IF($A170="", "", INDEX(Data!D:D,MATCH($A170,Data!$AD:$AD,1)))</f>
        <v/>
      </c>
      <c r="F170" s="11" t="str">
        <f>IF($A170="", "", INDEX(Data!E:E,MATCH($A170,Data!$AD:$AD,1)))</f>
        <v/>
      </c>
      <c r="G170" s="36" t="str">
        <f t="shared" si="5"/>
        <v/>
      </c>
    </row>
    <row r="171" spans="1:7" x14ac:dyDescent="0.35">
      <c r="A171" s="9" t="str">
        <f t="shared" si="4"/>
        <v/>
      </c>
      <c r="B171" s="10" t="str">
        <f>IF($A171="", "", INDEX(Data!A:A,MATCH($A171,Data!$AD:$AD,1)))</f>
        <v/>
      </c>
      <c r="C171" s="11" t="str">
        <f>IF($A171="", "", INDEX(Data!B:B,MATCH($A171,Data!$AD:$AD,1)))</f>
        <v/>
      </c>
      <c r="D171" s="10" t="str">
        <f>IF($A171="", "", INDEX(Data!C:C,MATCH($A171,Data!$AD:$AD,1)))</f>
        <v/>
      </c>
      <c r="E171" s="11" t="str">
        <f>IF($A171="", "", INDEX(Data!D:D,MATCH($A171,Data!$AD:$AD,1)))</f>
        <v/>
      </c>
      <c r="F171" s="11" t="str">
        <f>IF($A171="", "", INDEX(Data!E:E,MATCH($A171,Data!$AD:$AD,1)))</f>
        <v/>
      </c>
      <c r="G171" s="36" t="str">
        <f t="shared" si="5"/>
        <v/>
      </c>
    </row>
    <row r="172" spans="1:7" x14ac:dyDescent="0.35">
      <c r="A172" s="9" t="str">
        <f t="shared" si="4"/>
        <v/>
      </c>
      <c r="B172" s="10" t="str">
        <f>IF($A172="", "", INDEX(Data!A:A,MATCH($A172,Data!$AD:$AD,1)))</f>
        <v/>
      </c>
      <c r="C172" s="11" t="str">
        <f>IF($A172="", "", INDEX(Data!B:B,MATCH($A172,Data!$AD:$AD,1)))</f>
        <v/>
      </c>
      <c r="D172" s="10" t="str">
        <f>IF($A172="", "", INDEX(Data!C:C,MATCH($A172,Data!$AD:$AD,1)))</f>
        <v/>
      </c>
      <c r="E172" s="11" t="str">
        <f>IF($A172="", "", INDEX(Data!D:D,MATCH($A172,Data!$AD:$AD,1)))</f>
        <v/>
      </c>
      <c r="F172" s="11" t="str">
        <f>IF($A172="", "", INDEX(Data!E:E,MATCH($A172,Data!$AD:$AD,1)))</f>
        <v/>
      </c>
      <c r="G172" s="36" t="str">
        <f t="shared" si="5"/>
        <v/>
      </c>
    </row>
    <row r="173" spans="1:7" x14ac:dyDescent="0.35">
      <c r="A173" s="9" t="str">
        <f t="shared" si="4"/>
        <v/>
      </c>
      <c r="B173" s="10" t="str">
        <f>IF($A173="", "", INDEX(Data!A:A,MATCH($A173,Data!$AD:$AD,1)))</f>
        <v/>
      </c>
      <c r="C173" s="11" t="str">
        <f>IF($A173="", "", INDEX(Data!B:B,MATCH($A173,Data!$AD:$AD,1)))</f>
        <v/>
      </c>
      <c r="D173" s="10" t="str">
        <f>IF($A173="", "", INDEX(Data!C:C,MATCH($A173,Data!$AD:$AD,1)))</f>
        <v/>
      </c>
      <c r="E173" s="11" t="str">
        <f>IF($A173="", "", INDEX(Data!D:D,MATCH($A173,Data!$AD:$AD,1)))</f>
        <v/>
      </c>
      <c r="F173" s="11" t="str">
        <f>IF($A173="", "", INDEX(Data!E:E,MATCH($A173,Data!$AD:$AD,1)))</f>
        <v/>
      </c>
      <c r="G173" s="36" t="str">
        <f t="shared" si="5"/>
        <v/>
      </c>
    </row>
    <row r="174" spans="1:7" x14ac:dyDescent="0.35">
      <c r="A174" s="9" t="str">
        <f t="shared" si="4"/>
        <v/>
      </c>
      <c r="B174" s="10" t="str">
        <f>IF($A174="", "", INDEX(Data!A:A,MATCH($A174,Data!$AD:$AD,1)))</f>
        <v/>
      </c>
      <c r="C174" s="11" t="str">
        <f>IF($A174="", "", INDEX(Data!B:B,MATCH($A174,Data!$AD:$AD,1)))</f>
        <v/>
      </c>
      <c r="D174" s="10" t="str">
        <f>IF($A174="", "", INDEX(Data!C:C,MATCH($A174,Data!$AD:$AD,1)))</f>
        <v/>
      </c>
      <c r="E174" s="11" t="str">
        <f>IF($A174="", "", INDEX(Data!D:D,MATCH($A174,Data!$AD:$AD,1)))</f>
        <v/>
      </c>
      <c r="F174" s="11" t="str">
        <f>IF($A174="", "", INDEX(Data!E:E,MATCH($A174,Data!$AD:$AD,1)))</f>
        <v/>
      </c>
      <c r="G174" s="36" t="str">
        <f t="shared" si="5"/>
        <v/>
      </c>
    </row>
    <row r="175" spans="1:7" x14ac:dyDescent="0.35">
      <c r="A175" s="9" t="str">
        <f t="shared" si="4"/>
        <v/>
      </c>
      <c r="B175" s="10" t="str">
        <f>IF($A175="", "", INDEX(Data!A:A,MATCH($A175,Data!$AD:$AD,1)))</f>
        <v/>
      </c>
      <c r="C175" s="11" t="str">
        <f>IF($A175="", "", INDEX(Data!B:B,MATCH($A175,Data!$AD:$AD,1)))</f>
        <v/>
      </c>
      <c r="D175" s="10" t="str">
        <f>IF($A175="", "", INDEX(Data!C:C,MATCH($A175,Data!$AD:$AD,1)))</f>
        <v/>
      </c>
      <c r="E175" s="11" t="str">
        <f>IF($A175="", "", INDEX(Data!D:D,MATCH($A175,Data!$AD:$AD,1)))</f>
        <v/>
      </c>
      <c r="F175" s="11" t="str">
        <f>IF($A175="", "", INDEX(Data!E:E,MATCH($A175,Data!$AD:$AD,1)))</f>
        <v/>
      </c>
      <c r="G175" s="36" t="str">
        <f t="shared" si="5"/>
        <v/>
      </c>
    </row>
    <row r="176" spans="1:7" x14ac:dyDescent="0.35">
      <c r="A176" s="9" t="str">
        <f t="shared" si="4"/>
        <v/>
      </c>
      <c r="B176" s="10" t="str">
        <f>IF($A176="", "", INDEX(Data!A:A,MATCH($A176,Data!$AD:$AD,1)))</f>
        <v/>
      </c>
      <c r="C176" s="11" t="str">
        <f>IF($A176="", "", INDEX(Data!B:B,MATCH($A176,Data!$AD:$AD,1)))</f>
        <v/>
      </c>
      <c r="D176" s="10" t="str">
        <f>IF($A176="", "", INDEX(Data!C:C,MATCH($A176,Data!$AD:$AD,1)))</f>
        <v/>
      </c>
      <c r="E176" s="11" t="str">
        <f>IF($A176="", "", INDEX(Data!D:D,MATCH($A176,Data!$AD:$AD,1)))</f>
        <v/>
      </c>
      <c r="F176" s="11" t="str">
        <f>IF($A176="", "", INDEX(Data!E:E,MATCH($A176,Data!$AD:$AD,1)))</f>
        <v/>
      </c>
      <c r="G176" s="36" t="str">
        <f t="shared" si="5"/>
        <v/>
      </c>
    </row>
    <row r="177" spans="1:7" x14ac:dyDescent="0.35">
      <c r="A177" s="9" t="str">
        <f t="shared" si="4"/>
        <v/>
      </c>
      <c r="B177" s="10" t="str">
        <f>IF($A177="", "", INDEX(Data!A:A,MATCH($A177,Data!$AD:$AD,1)))</f>
        <v/>
      </c>
      <c r="C177" s="11" t="str">
        <f>IF($A177="", "", INDEX(Data!B:B,MATCH($A177,Data!$AD:$AD,1)))</f>
        <v/>
      </c>
      <c r="D177" s="10" t="str">
        <f>IF($A177="", "", INDEX(Data!C:C,MATCH($A177,Data!$AD:$AD,1)))</f>
        <v/>
      </c>
      <c r="E177" s="11" t="str">
        <f>IF($A177="", "", INDEX(Data!D:D,MATCH($A177,Data!$AD:$AD,1)))</f>
        <v/>
      </c>
      <c r="F177" s="11" t="str">
        <f>IF($A177="", "", INDEX(Data!E:E,MATCH($A177,Data!$AD:$AD,1)))</f>
        <v/>
      </c>
      <c r="G177" s="36" t="str">
        <f t="shared" si="5"/>
        <v/>
      </c>
    </row>
    <row r="178" spans="1:7" x14ac:dyDescent="0.35">
      <c r="A178" s="9" t="str">
        <f t="shared" si="4"/>
        <v/>
      </c>
      <c r="B178" s="10" t="str">
        <f>IF($A178="", "", INDEX(Data!A:A,MATCH($A178,Data!$AD:$AD,1)))</f>
        <v/>
      </c>
      <c r="C178" s="11" t="str">
        <f>IF($A178="", "", INDEX(Data!B:B,MATCH($A178,Data!$AD:$AD,1)))</f>
        <v/>
      </c>
      <c r="D178" s="10" t="str">
        <f>IF($A178="", "", INDEX(Data!C:C,MATCH($A178,Data!$AD:$AD,1)))</f>
        <v/>
      </c>
      <c r="E178" s="11" t="str">
        <f>IF($A178="", "", INDEX(Data!D:D,MATCH($A178,Data!$AD:$AD,1)))</f>
        <v/>
      </c>
      <c r="F178" s="11" t="str">
        <f>IF($A178="", "", INDEX(Data!E:E,MATCH($A178,Data!$AD:$AD,1)))</f>
        <v/>
      </c>
      <c r="G178" s="36" t="str">
        <f t="shared" si="5"/>
        <v/>
      </c>
    </row>
    <row r="179" spans="1:7" x14ac:dyDescent="0.35">
      <c r="A179" s="9" t="str">
        <f t="shared" si="4"/>
        <v/>
      </c>
      <c r="B179" s="10" t="str">
        <f>IF($A179="", "", INDEX(Data!A:A,MATCH($A179,Data!$AD:$AD,1)))</f>
        <v/>
      </c>
      <c r="C179" s="11" t="str">
        <f>IF($A179="", "", INDEX(Data!B:B,MATCH($A179,Data!$AD:$AD,1)))</f>
        <v/>
      </c>
      <c r="D179" s="10" t="str">
        <f>IF($A179="", "", INDEX(Data!C:C,MATCH($A179,Data!$AD:$AD,1)))</f>
        <v/>
      </c>
      <c r="E179" s="11" t="str">
        <f>IF($A179="", "", INDEX(Data!D:D,MATCH($A179,Data!$AD:$AD,1)))</f>
        <v/>
      </c>
      <c r="F179" s="11" t="str">
        <f>IF($A179="", "", INDEX(Data!E:E,MATCH($A179,Data!$AD:$AD,1)))</f>
        <v/>
      </c>
      <c r="G179" s="36" t="str">
        <f t="shared" si="5"/>
        <v/>
      </c>
    </row>
    <row r="180" spans="1:7" x14ac:dyDescent="0.35">
      <c r="A180" s="9" t="str">
        <f t="shared" si="4"/>
        <v/>
      </c>
      <c r="B180" s="10" t="str">
        <f>IF($A180="", "", INDEX(Data!A:A,MATCH($A180,Data!$AD:$AD,1)))</f>
        <v/>
      </c>
      <c r="C180" s="11" t="str">
        <f>IF($A180="", "", INDEX(Data!B:B,MATCH($A180,Data!$AD:$AD,1)))</f>
        <v/>
      </c>
      <c r="D180" s="10" t="str">
        <f>IF($A180="", "", INDEX(Data!C:C,MATCH($A180,Data!$AD:$AD,1)))</f>
        <v/>
      </c>
      <c r="E180" s="11" t="str">
        <f>IF($A180="", "", INDEX(Data!D:D,MATCH($A180,Data!$AD:$AD,1)))</f>
        <v/>
      </c>
      <c r="F180" s="11" t="str">
        <f>IF($A180="", "", INDEX(Data!E:E,MATCH($A180,Data!$AD:$AD,1)))</f>
        <v/>
      </c>
      <c r="G180" s="36" t="str">
        <f t="shared" si="5"/>
        <v/>
      </c>
    </row>
    <row r="181" spans="1:7" x14ac:dyDescent="0.35">
      <c r="A181" s="9" t="str">
        <f t="shared" si="4"/>
        <v/>
      </c>
      <c r="B181" s="10" t="str">
        <f>IF($A181="", "", INDEX(Data!A:A,MATCH($A181,Data!$AD:$AD,1)))</f>
        <v/>
      </c>
      <c r="C181" s="11" t="str">
        <f>IF($A181="", "", INDEX(Data!B:B,MATCH($A181,Data!$AD:$AD,1)))</f>
        <v/>
      </c>
      <c r="D181" s="10" t="str">
        <f>IF($A181="", "", INDEX(Data!C:C,MATCH($A181,Data!$AD:$AD,1)))</f>
        <v/>
      </c>
      <c r="E181" s="11" t="str">
        <f>IF($A181="", "", INDEX(Data!D:D,MATCH($A181,Data!$AD:$AD,1)))</f>
        <v/>
      </c>
      <c r="F181" s="11" t="str">
        <f>IF($A181="", "", INDEX(Data!E:E,MATCH($A181,Data!$AD:$AD,1)))</f>
        <v/>
      </c>
      <c r="G181" s="36" t="str">
        <f t="shared" si="5"/>
        <v/>
      </c>
    </row>
    <row r="182" spans="1:7" x14ac:dyDescent="0.35">
      <c r="A182" s="9" t="str">
        <f t="shared" si="4"/>
        <v/>
      </c>
      <c r="B182" s="10" t="str">
        <f>IF($A182="", "", INDEX(Data!A:A,MATCH($A182,Data!$AD:$AD,1)))</f>
        <v/>
      </c>
      <c r="C182" s="11" t="str">
        <f>IF($A182="", "", INDEX(Data!B:B,MATCH($A182,Data!$AD:$AD,1)))</f>
        <v/>
      </c>
      <c r="D182" s="10" t="str">
        <f>IF($A182="", "", INDEX(Data!C:C,MATCH($A182,Data!$AD:$AD,1)))</f>
        <v/>
      </c>
      <c r="E182" s="11" t="str">
        <f>IF($A182="", "", INDEX(Data!D:D,MATCH($A182,Data!$AD:$AD,1)))</f>
        <v/>
      </c>
      <c r="F182" s="11" t="str">
        <f>IF($A182="", "", INDEX(Data!E:E,MATCH($A182,Data!$AD:$AD,1)))</f>
        <v/>
      </c>
      <c r="G182" s="36" t="str">
        <f t="shared" si="5"/>
        <v/>
      </c>
    </row>
    <row r="183" spans="1:7" x14ac:dyDescent="0.35">
      <c r="A183" s="9" t="str">
        <f t="shared" si="4"/>
        <v/>
      </c>
      <c r="B183" s="10" t="str">
        <f>IF($A183="", "", INDEX(Data!A:A,MATCH($A183,Data!$AD:$AD,1)))</f>
        <v/>
      </c>
      <c r="C183" s="11" t="str">
        <f>IF($A183="", "", INDEX(Data!B:B,MATCH($A183,Data!$AD:$AD,1)))</f>
        <v/>
      </c>
      <c r="D183" s="10" t="str">
        <f>IF($A183="", "", INDEX(Data!C:C,MATCH($A183,Data!$AD:$AD,1)))</f>
        <v/>
      </c>
      <c r="E183" s="11" t="str">
        <f>IF($A183="", "", INDEX(Data!D:D,MATCH($A183,Data!$AD:$AD,1)))</f>
        <v/>
      </c>
      <c r="F183" s="11" t="str">
        <f>IF($A183="", "", INDEX(Data!E:E,MATCH($A183,Data!$AD:$AD,1)))</f>
        <v/>
      </c>
      <c r="G183" s="36" t="str">
        <f t="shared" si="5"/>
        <v/>
      </c>
    </row>
    <row r="184" spans="1:7" x14ac:dyDescent="0.35">
      <c r="A184" s="9" t="str">
        <f t="shared" si="4"/>
        <v/>
      </c>
      <c r="B184" s="10" t="str">
        <f>IF($A184="", "", INDEX(Data!A:A,MATCH($A184,Data!$AD:$AD,1)))</f>
        <v/>
      </c>
      <c r="C184" s="11" t="str">
        <f>IF($A184="", "", INDEX(Data!B:B,MATCH($A184,Data!$AD:$AD,1)))</f>
        <v/>
      </c>
      <c r="D184" s="10" t="str">
        <f>IF($A184="", "", INDEX(Data!C:C,MATCH($A184,Data!$AD:$AD,1)))</f>
        <v/>
      </c>
      <c r="E184" s="11" t="str">
        <f>IF($A184="", "", INDEX(Data!D:D,MATCH($A184,Data!$AD:$AD,1)))</f>
        <v/>
      </c>
      <c r="F184" s="11" t="str">
        <f>IF($A184="", "", INDEX(Data!E:E,MATCH($A184,Data!$AD:$AD,1)))</f>
        <v/>
      </c>
      <c r="G184" s="36" t="str">
        <f t="shared" si="5"/>
        <v/>
      </c>
    </row>
    <row r="185" spans="1:7" x14ac:dyDescent="0.35">
      <c r="A185" s="9" t="str">
        <f t="shared" si="4"/>
        <v/>
      </c>
      <c r="B185" s="10" t="str">
        <f>IF($A185="", "", INDEX(Data!A:A,MATCH($A185,Data!$AD:$AD,1)))</f>
        <v/>
      </c>
      <c r="C185" s="11" t="str">
        <f>IF($A185="", "", INDEX(Data!B:B,MATCH($A185,Data!$AD:$AD,1)))</f>
        <v/>
      </c>
      <c r="D185" s="10" t="str">
        <f>IF($A185="", "", INDEX(Data!C:C,MATCH($A185,Data!$AD:$AD,1)))</f>
        <v/>
      </c>
      <c r="E185" s="11" t="str">
        <f>IF($A185="", "", INDEX(Data!D:D,MATCH($A185,Data!$AD:$AD,1)))</f>
        <v/>
      </c>
      <c r="F185" s="11" t="str">
        <f>IF($A185="", "", INDEX(Data!E:E,MATCH($A185,Data!$AD:$AD,1)))</f>
        <v/>
      </c>
      <c r="G185" s="36" t="str">
        <f t="shared" si="5"/>
        <v/>
      </c>
    </row>
    <row r="186" spans="1:7" x14ac:dyDescent="0.35">
      <c r="A186" s="9" t="str">
        <f t="shared" si="4"/>
        <v/>
      </c>
      <c r="B186" s="10" t="str">
        <f>IF($A186="", "", INDEX(Data!A:A,MATCH($A186,Data!$AD:$AD,1)))</f>
        <v/>
      </c>
      <c r="C186" s="11" t="str">
        <f>IF($A186="", "", INDEX(Data!B:B,MATCH($A186,Data!$AD:$AD,1)))</f>
        <v/>
      </c>
      <c r="D186" s="10" t="str">
        <f>IF($A186="", "", INDEX(Data!C:C,MATCH($A186,Data!$AD:$AD,1)))</f>
        <v/>
      </c>
      <c r="E186" s="11" t="str">
        <f>IF($A186="", "", INDEX(Data!D:D,MATCH($A186,Data!$AD:$AD,1)))</f>
        <v/>
      </c>
      <c r="F186" s="11" t="str">
        <f>IF($A186="", "", INDEX(Data!E:E,MATCH($A186,Data!$AD:$AD,1)))</f>
        <v/>
      </c>
      <c r="G186" s="36" t="str">
        <f t="shared" si="5"/>
        <v/>
      </c>
    </row>
    <row r="187" spans="1:7" x14ac:dyDescent="0.35">
      <c r="A187" s="9" t="str">
        <f t="shared" si="4"/>
        <v/>
      </c>
      <c r="B187" s="10" t="str">
        <f>IF($A187="", "", INDEX(Data!A:A,MATCH($A187,Data!$AD:$AD,1)))</f>
        <v/>
      </c>
      <c r="C187" s="11" t="str">
        <f>IF($A187="", "", INDEX(Data!B:B,MATCH($A187,Data!$AD:$AD,1)))</f>
        <v/>
      </c>
      <c r="D187" s="10" t="str">
        <f>IF($A187="", "", INDEX(Data!C:C,MATCH($A187,Data!$AD:$AD,1)))</f>
        <v/>
      </c>
      <c r="E187" s="11" t="str">
        <f>IF($A187="", "", INDEX(Data!D:D,MATCH($A187,Data!$AD:$AD,1)))</f>
        <v/>
      </c>
      <c r="F187" s="11" t="str">
        <f>IF($A187="", "", INDEX(Data!E:E,MATCH($A187,Data!$AD:$AD,1)))</f>
        <v/>
      </c>
      <c r="G187" s="36" t="str">
        <f t="shared" si="5"/>
        <v/>
      </c>
    </row>
    <row r="188" spans="1:7" x14ac:dyDescent="0.35">
      <c r="A188" s="9" t="str">
        <f t="shared" si="4"/>
        <v/>
      </c>
      <c r="B188" s="10" t="str">
        <f>IF($A188="", "", INDEX(Data!A:A,MATCH($A188,Data!$AD:$AD,1)))</f>
        <v/>
      </c>
      <c r="C188" s="11" t="str">
        <f>IF($A188="", "", INDEX(Data!B:B,MATCH($A188,Data!$AD:$AD,1)))</f>
        <v/>
      </c>
      <c r="D188" s="10" t="str">
        <f>IF($A188="", "", INDEX(Data!C:C,MATCH($A188,Data!$AD:$AD,1)))</f>
        <v/>
      </c>
      <c r="E188" s="11" t="str">
        <f>IF($A188="", "", INDEX(Data!D:D,MATCH($A188,Data!$AD:$AD,1)))</f>
        <v/>
      </c>
      <c r="F188" s="11" t="str">
        <f>IF($A188="", "", INDEX(Data!E:E,MATCH($A188,Data!$AD:$AD,1)))</f>
        <v/>
      </c>
      <c r="G188" s="36" t="str">
        <f t="shared" si="5"/>
        <v/>
      </c>
    </row>
    <row r="189" spans="1:7" x14ac:dyDescent="0.35">
      <c r="A189" s="9" t="str">
        <f t="shared" si="4"/>
        <v/>
      </c>
      <c r="B189" s="10" t="str">
        <f>IF($A189="", "", INDEX(Data!A:A,MATCH($A189,Data!$AD:$AD,1)))</f>
        <v/>
      </c>
      <c r="C189" s="11" t="str">
        <f>IF($A189="", "", INDEX(Data!B:B,MATCH($A189,Data!$AD:$AD,1)))</f>
        <v/>
      </c>
      <c r="D189" s="10" t="str">
        <f>IF($A189="", "", INDEX(Data!C:C,MATCH($A189,Data!$AD:$AD,1)))</f>
        <v/>
      </c>
      <c r="E189" s="11" t="str">
        <f>IF($A189="", "", INDEX(Data!D:D,MATCH($A189,Data!$AD:$AD,1)))</f>
        <v/>
      </c>
      <c r="F189" s="11" t="str">
        <f>IF($A189="", "", INDEX(Data!E:E,MATCH($A189,Data!$AD:$AD,1)))</f>
        <v/>
      </c>
      <c r="G189" s="36" t="str">
        <f t="shared" si="5"/>
        <v/>
      </c>
    </row>
    <row r="190" spans="1:7" x14ac:dyDescent="0.35">
      <c r="A190" s="9" t="str">
        <f t="shared" si="4"/>
        <v/>
      </c>
      <c r="B190" s="10" t="str">
        <f>IF($A190="", "", INDEX(Data!A:A,MATCH($A190,Data!$AD:$AD,1)))</f>
        <v/>
      </c>
      <c r="C190" s="11" t="str">
        <f>IF($A190="", "", INDEX(Data!B:B,MATCH($A190,Data!$AD:$AD,1)))</f>
        <v/>
      </c>
      <c r="D190" s="10" t="str">
        <f>IF($A190="", "", INDEX(Data!C:C,MATCH($A190,Data!$AD:$AD,1)))</f>
        <v/>
      </c>
      <c r="E190" s="11" t="str">
        <f>IF($A190="", "", INDEX(Data!D:D,MATCH($A190,Data!$AD:$AD,1)))</f>
        <v/>
      </c>
      <c r="F190" s="11" t="str">
        <f>IF($A190="", "", INDEX(Data!E:E,MATCH($A190,Data!$AD:$AD,1)))</f>
        <v/>
      </c>
      <c r="G190" s="36" t="str">
        <f t="shared" si="5"/>
        <v/>
      </c>
    </row>
    <row r="191" spans="1:7" x14ac:dyDescent="0.35">
      <c r="A191" s="9" t="str">
        <f t="shared" si="4"/>
        <v/>
      </c>
      <c r="B191" s="10" t="str">
        <f>IF($A191="", "", INDEX(Data!A:A,MATCH($A191,Data!$AD:$AD,1)))</f>
        <v/>
      </c>
      <c r="C191" s="11" t="str">
        <f>IF($A191="", "", INDEX(Data!B:B,MATCH($A191,Data!$AD:$AD,1)))</f>
        <v/>
      </c>
      <c r="D191" s="10" t="str">
        <f>IF($A191="", "", INDEX(Data!C:C,MATCH($A191,Data!$AD:$AD,1)))</f>
        <v/>
      </c>
      <c r="E191" s="11" t="str">
        <f>IF($A191="", "", INDEX(Data!D:D,MATCH($A191,Data!$AD:$AD,1)))</f>
        <v/>
      </c>
      <c r="F191" s="11" t="str">
        <f>IF($A191="", "", INDEX(Data!E:E,MATCH($A191,Data!$AD:$AD,1)))</f>
        <v/>
      </c>
      <c r="G191" s="36" t="str">
        <f t="shared" si="5"/>
        <v/>
      </c>
    </row>
    <row r="192" spans="1:7" x14ac:dyDescent="0.35">
      <c r="A192" s="9" t="str">
        <f t="shared" si="4"/>
        <v/>
      </c>
      <c r="B192" s="10" t="str">
        <f>IF($A192="", "", INDEX(Data!A:A,MATCH($A192,Data!$AD:$AD,1)))</f>
        <v/>
      </c>
      <c r="C192" s="11" t="str">
        <f>IF($A192="", "", INDEX(Data!B:B,MATCH($A192,Data!$AD:$AD,1)))</f>
        <v/>
      </c>
      <c r="D192" s="10" t="str">
        <f>IF($A192="", "", INDEX(Data!C:C,MATCH($A192,Data!$AD:$AD,1)))</f>
        <v/>
      </c>
      <c r="E192" s="11" t="str">
        <f>IF($A192="", "", INDEX(Data!D:D,MATCH($A192,Data!$AD:$AD,1)))</f>
        <v/>
      </c>
      <c r="F192" s="11" t="str">
        <f>IF($A192="", "", INDEX(Data!E:E,MATCH($A192,Data!$AD:$AD,1)))</f>
        <v/>
      </c>
      <c r="G192" s="36" t="str">
        <f t="shared" si="5"/>
        <v/>
      </c>
    </row>
    <row r="193" spans="1:7" x14ac:dyDescent="0.35">
      <c r="A193" s="9" t="str">
        <f t="shared" si="4"/>
        <v/>
      </c>
      <c r="B193" s="10" t="str">
        <f>IF($A193="", "", INDEX(Data!A:A,MATCH($A193,Data!$AD:$AD,1)))</f>
        <v/>
      </c>
      <c r="C193" s="11" t="str">
        <f>IF($A193="", "", INDEX(Data!B:B,MATCH($A193,Data!$AD:$AD,1)))</f>
        <v/>
      </c>
      <c r="D193" s="10" t="str">
        <f>IF($A193="", "", INDEX(Data!C:C,MATCH($A193,Data!$AD:$AD,1)))</f>
        <v/>
      </c>
      <c r="E193" s="11" t="str">
        <f>IF($A193="", "", INDEX(Data!D:D,MATCH($A193,Data!$AD:$AD,1)))</f>
        <v/>
      </c>
      <c r="F193" s="11" t="str">
        <f>IF($A193="", "", INDEX(Data!E:E,MATCH($A193,Data!$AD:$AD,1)))</f>
        <v/>
      </c>
      <c r="G193" s="36" t="str">
        <f t="shared" si="5"/>
        <v/>
      </c>
    </row>
    <row r="194" spans="1:7" x14ac:dyDescent="0.35">
      <c r="A194" s="9" t="str">
        <f t="shared" si="4"/>
        <v/>
      </c>
      <c r="B194" s="10" t="str">
        <f>IF($A194="", "", INDEX(Data!A:A,MATCH($A194,Data!$AD:$AD,1)))</f>
        <v/>
      </c>
      <c r="C194" s="11" t="str">
        <f>IF($A194="", "", INDEX(Data!B:B,MATCH($A194,Data!$AD:$AD,1)))</f>
        <v/>
      </c>
      <c r="D194" s="10" t="str">
        <f>IF($A194="", "", INDEX(Data!C:C,MATCH($A194,Data!$AD:$AD,1)))</f>
        <v/>
      </c>
      <c r="E194" s="11" t="str">
        <f>IF($A194="", "", INDEX(Data!D:D,MATCH($A194,Data!$AD:$AD,1)))</f>
        <v/>
      </c>
      <c r="F194" s="11" t="str">
        <f>IF($A194="", "", INDEX(Data!E:E,MATCH($A194,Data!$AD:$AD,1)))</f>
        <v/>
      </c>
      <c r="G194" s="36" t="str">
        <f t="shared" si="5"/>
        <v/>
      </c>
    </row>
    <row r="195" spans="1:7" x14ac:dyDescent="0.35">
      <c r="A195" s="9" t="str">
        <f t="shared" si="4"/>
        <v/>
      </c>
      <c r="B195" s="10" t="str">
        <f>IF($A195="", "", INDEX(Data!A:A,MATCH($A195,Data!$AD:$AD,1)))</f>
        <v/>
      </c>
      <c r="C195" s="11" t="str">
        <f>IF($A195="", "", INDEX(Data!B:B,MATCH($A195,Data!$AD:$AD,1)))</f>
        <v/>
      </c>
      <c r="D195" s="10" t="str">
        <f>IF($A195="", "", INDEX(Data!C:C,MATCH($A195,Data!$AD:$AD,1)))</f>
        <v/>
      </c>
      <c r="E195" s="11" t="str">
        <f>IF($A195="", "", INDEX(Data!D:D,MATCH($A195,Data!$AD:$AD,1)))</f>
        <v/>
      </c>
      <c r="F195" s="11" t="str">
        <f>IF($A195="", "", INDEX(Data!E:E,MATCH($A195,Data!$AD:$AD,1)))</f>
        <v/>
      </c>
      <c r="G195" s="36" t="str">
        <f t="shared" si="5"/>
        <v/>
      </c>
    </row>
    <row r="196" spans="1:7" x14ac:dyDescent="0.35">
      <c r="A196" s="9" t="str">
        <f t="shared" si="4"/>
        <v/>
      </c>
      <c r="B196" s="10" t="str">
        <f>IF($A196="", "", INDEX(Data!A:A,MATCH($A196,Data!$AD:$AD,1)))</f>
        <v/>
      </c>
      <c r="C196" s="11" t="str">
        <f>IF($A196="", "", INDEX(Data!B:B,MATCH($A196,Data!$AD:$AD,1)))</f>
        <v/>
      </c>
      <c r="D196" s="10" t="str">
        <f>IF($A196="", "", INDEX(Data!C:C,MATCH($A196,Data!$AD:$AD,1)))</f>
        <v/>
      </c>
      <c r="E196" s="11" t="str">
        <f>IF($A196="", "", INDEX(Data!D:D,MATCH($A196,Data!$AD:$AD,1)))</f>
        <v/>
      </c>
      <c r="F196" s="11" t="str">
        <f>IF($A196="", "", INDEX(Data!E:E,MATCH($A196,Data!$AD:$AD,1)))</f>
        <v/>
      </c>
      <c r="G196" s="36" t="str">
        <f t="shared" si="5"/>
        <v/>
      </c>
    </row>
    <row r="197" spans="1:7" x14ac:dyDescent="0.35">
      <c r="A197" s="9" t="str">
        <f t="shared" si="4"/>
        <v/>
      </c>
      <c r="B197" s="10" t="str">
        <f>IF($A197="", "", INDEX(Data!A:A,MATCH($A197,Data!$AD:$AD,1)))</f>
        <v/>
      </c>
      <c r="C197" s="11" t="str">
        <f>IF($A197="", "", INDEX(Data!B:B,MATCH($A197,Data!$AD:$AD,1)))</f>
        <v/>
      </c>
      <c r="D197" s="10" t="str">
        <f>IF($A197="", "", INDEX(Data!C:C,MATCH($A197,Data!$AD:$AD,1)))</f>
        <v/>
      </c>
      <c r="E197" s="11" t="str">
        <f>IF($A197="", "", INDEX(Data!D:D,MATCH($A197,Data!$AD:$AD,1)))</f>
        <v/>
      </c>
      <c r="F197" s="11" t="str">
        <f>IF($A197="", "", INDEX(Data!E:E,MATCH($A197,Data!$AD:$AD,1)))</f>
        <v/>
      </c>
      <c r="G197" s="36" t="str">
        <f t="shared" si="5"/>
        <v/>
      </c>
    </row>
    <row r="198" spans="1:7" x14ac:dyDescent="0.35">
      <c r="A198" s="9" t="str">
        <f t="shared" ref="A198:A261" si="6">IF(A$4&gt;=ROW(A194), ROW(A194), "")</f>
        <v/>
      </c>
      <c r="B198" s="10" t="str">
        <f>IF($A198="", "", INDEX(Data!A:A,MATCH($A198,Data!$AD:$AD,1)))</f>
        <v/>
      </c>
      <c r="C198" s="11" t="str">
        <f>IF($A198="", "", INDEX(Data!B:B,MATCH($A198,Data!$AD:$AD,1)))</f>
        <v/>
      </c>
      <c r="D198" s="10" t="str">
        <f>IF($A198="", "", INDEX(Data!C:C,MATCH($A198,Data!$AD:$AD,1)))</f>
        <v/>
      </c>
      <c r="E198" s="11" t="str">
        <f>IF($A198="", "", INDEX(Data!D:D,MATCH($A198,Data!$AD:$AD,1)))</f>
        <v/>
      </c>
      <c r="F198" s="11" t="str">
        <f>IF($A198="", "", INDEX(Data!E:E,MATCH($A198,Data!$AD:$AD,1)))</f>
        <v/>
      </c>
      <c r="G198" s="36" t="str">
        <f t="shared" ref="G198:G261" si="7">HYPERLINK(F198)</f>
        <v/>
      </c>
    </row>
    <row r="199" spans="1:7" x14ac:dyDescent="0.35">
      <c r="A199" s="9" t="str">
        <f t="shared" si="6"/>
        <v/>
      </c>
      <c r="B199" s="10" t="str">
        <f>IF($A199="", "", INDEX(Data!A:A,MATCH($A199,Data!$AD:$AD,1)))</f>
        <v/>
      </c>
      <c r="C199" s="11" t="str">
        <f>IF($A199="", "", INDEX(Data!B:B,MATCH($A199,Data!$AD:$AD,1)))</f>
        <v/>
      </c>
      <c r="D199" s="10" t="str">
        <f>IF($A199="", "", INDEX(Data!C:C,MATCH($A199,Data!$AD:$AD,1)))</f>
        <v/>
      </c>
      <c r="E199" s="11" t="str">
        <f>IF($A199="", "", INDEX(Data!D:D,MATCH($A199,Data!$AD:$AD,1)))</f>
        <v/>
      </c>
      <c r="F199" s="11" t="str">
        <f>IF($A199="", "", INDEX(Data!E:E,MATCH($A199,Data!$AD:$AD,1)))</f>
        <v/>
      </c>
      <c r="G199" s="36" t="str">
        <f t="shared" si="7"/>
        <v/>
      </c>
    </row>
    <row r="200" spans="1:7" x14ac:dyDescent="0.35">
      <c r="A200" s="9" t="str">
        <f t="shared" si="6"/>
        <v/>
      </c>
      <c r="B200" s="10" t="str">
        <f>IF($A200="", "", INDEX(Data!A:A,MATCH($A200,Data!$AD:$AD,1)))</f>
        <v/>
      </c>
      <c r="C200" s="11" t="str">
        <f>IF($A200="", "", INDEX(Data!B:B,MATCH($A200,Data!$AD:$AD,1)))</f>
        <v/>
      </c>
      <c r="D200" s="10" t="str">
        <f>IF($A200="", "", INDEX(Data!C:C,MATCH($A200,Data!$AD:$AD,1)))</f>
        <v/>
      </c>
      <c r="E200" s="11" t="str">
        <f>IF($A200="", "", INDEX(Data!D:D,MATCH($A200,Data!$AD:$AD,1)))</f>
        <v/>
      </c>
      <c r="F200" s="11" t="str">
        <f>IF($A200="", "", INDEX(Data!E:E,MATCH($A200,Data!$AD:$AD,1)))</f>
        <v/>
      </c>
      <c r="G200" s="36" t="str">
        <f t="shared" si="7"/>
        <v/>
      </c>
    </row>
    <row r="201" spans="1:7" x14ac:dyDescent="0.35">
      <c r="A201" s="9" t="str">
        <f t="shared" si="6"/>
        <v/>
      </c>
      <c r="B201" s="10" t="str">
        <f>IF($A201="", "", INDEX(Data!A:A,MATCH($A201,Data!$AD:$AD,1)))</f>
        <v/>
      </c>
      <c r="C201" s="11" t="str">
        <f>IF($A201="", "", INDEX(Data!B:B,MATCH($A201,Data!$AD:$AD,1)))</f>
        <v/>
      </c>
      <c r="D201" s="10" t="str">
        <f>IF($A201="", "", INDEX(Data!C:C,MATCH($A201,Data!$AD:$AD,1)))</f>
        <v/>
      </c>
      <c r="E201" s="11" t="str">
        <f>IF($A201="", "", INDEX(Data!D:D,MATCH($A201,Data!$AD:$AD,1)))</f>
        <v/>
      </c>
      <c r="F201" s="11" t="str">
        <f>IF($A201="", "", INDEX(Data!E:E,MATCH($A201,Data!$AD:$AD,1)))</f>
        <v/>
      </c>
      <c r="G201" s="36" t="str">
        <f t="shared" si="7"/>
        <v/>
      </c>
    </row>
    <row r="202" spans="1:7" x14ac:dyDescent="0.35">
      <c r="A202" s="9" t="str">
        <f t="shared" si="6"/>
        <v/>
      </c>
      <c r="B202" s="10" t="str">
        <f>IF($A202="", "", INDEX(Data!A:A,MATCH($A202,Data!$AD:$AD,1)))</f>
        <v/>
      </c>
      <c r="C202" s="11" t="str">
        <f>IF($A202="", "", INDEX(Data!B:B,MATCH($A202,Data!$AD:$AD,1)))</f>
        <v/>
      </c>
      <c r="D202" s="10" t="str">
        <f>IF($A202="", "", INDEX(Data!C:C,MATCH($A202,Data!$AD:$AD,1)))</f>
        <v/>
      </c>
      <c r="E202" s="11" t="str">
        <f>IF($A202="", "", INDEX(Data!D:D,MATCH($A202,Data!$AD:$AD,1)))</f>
        <v/>
      </c>
      <c r="F202" s="11" t="str">
        <f>IF($A202="", "", INDEX(Data!E:E,MATCH($A202,Data!$AD:$AD,1)))</f>
        <v/>
      </c>
      <c r="G202" s="36" t="str">
        <f t="shared" si="7"/>
        <v/>
      </c>
    </row>
    <row r="203" spans="1:7" x14ac:dyDescent="0.35">
      <c r="A203" s="9" t="str">
        <f t="shared" si="6"/>
        <v/>
      </c>
      <c r="B203" s="10" t="str">
        <f>IF($A203="", "", INDEX(Data!A:A,MATCH($A203,Data!$AD:$AD,1)))</f>
        <v/>
      </c>
      <c r="C203" s="11" t="str">
        <f>IF($A203="", "", INDEX(Data!B:B,MATCH($A203,Data!$AD:$AD,1)))</f>
        <v/>
      </c>
      <c r="D203" s="10" t="str">
        <f>IF($A203="", "", INDEX(Data!C:C,MATCH($A203,Data!$AD:$AD,1)))</f>
        <v/>
      </c>
      <c r="E203" s="11" t="str">
        <f>IF($A203="", "", INDEX(Data!D:D,MATCH($A203,Data!$AD:$AD,1)))</f>
        <v/>
      </c>
      <c r="F203" s="11" t="str">
        <f>IF($A203="", "", INDEX(Data!E:E,MATCH($A203,Data!$AD:$AD,1)))</f>
        <v/>
      </c>
      <c r="G203" s="36" t="str">
        <f t="shared" si="7"/>
        <v/>
      </c>
    </row>
    <row r="204" spans="1:7" x14ac:dyDescent="0.35">
      <c r="A204" s="9" t="str">
        <f t="shared" si="6"/>
        <v/>
      </c>
      <c r="B204" s="10" t="str">
        <f>IF($A204="", "", INDEX(Data!A:A,MATCH($A204,Data!$AD:$AD,1)))</f>
        <v/>
      </c>
      <c r="C204" s="11" t="str">
        <f>IF($A204="", "", INDEX(Data!B:B,MATCH($A204,Data!$AD:$AD,1)))</f>
        <v/>
      </c>
      <c r="D204" s="10" t="str">
        <f>IF($A204="", "", INDEX(Data!C:C,MATCH($A204,Data!$AD:$AD,1)))</f>
        <v/>
      </c>
      <c r="E204" s="11" t="str">
        <f>IF($A204="", "", INDEX(Data!D:D,MATCH($A204,Data!$AD:$AD,1)))</f>
        <v/>
      </c>
      <c r="F204" s="11" t="str">
        <f>IF($A204="", "", INDEX(Data!E:E,MATCH($A204,Data!$AD:$AD,1)))</f>
        <v/>
      </c>
      <c r="G204" s="36" t="str">
        <f t="shared" si="7"/>
        <v/>
      </c>
    </row>
    <row r="205" spans="1:7" x14ac:dyDescent="0.35">
      <c r="A205" s="9" t="str">
        <f t="shared" si="6"/>
        <v/>
      </c>
      <c r="B205" s="10" t="str">
        <f>IF($A205="", "", INDEX(Data!A:A,MATCH($A205,Data!$AD:$AD,1)))</f>
        <v/>
      </c>
      <c r="C205" s="11" t="str">
        <f>IF($A205="", "", INDEX(Data!B:B,MATCH($A205,Data!$AD:$AD,1)))</f>
        <v/>
      </c>
      <c r="D205" s="10" t="str">
        <f>IF($A205="", "", INDEX(Data!C:C,MATCH($A205,Data!$AD:$AD,1)))</f>
        <v/>
      </c>
      <c r="E205" s="11" t="str">
        <f>IF($A205="", "", INDEX(Data!D:D,MATCH($A205,Data!$AD:$AD,1)))</f>
        <v/>
      </c>
      <c r="F205" s="11" t="str">
        <f>IF($A205="", "", INDEX(Data!E:E,MATCH($A205,Data!$AD:$AD,1)))</f>
        <v/>
      </c>
      <c r="G205" s="36" t="str">
        <f t="shared" si="7"/>
        <v/>
      </c>
    </row>
    <row r="206" spans="1:7" x14ac:dyDescent="0.35">
      <c r="A206" s="9" t="str">
        <f t="shared" si="6"/>
        <v/>
      </c>
      <c r="B206" s="10" t="str">
        <f>IF($A206="", "", INDEX(Data!A:A,MATCH($A206,Data!$AD:$AD,1)))</f>
        <v/>
      </c>
      <c r="C206" s="11" t="str">
        <f>IF($A206="", "", INDEX(Data!B:B,MATCH($A206,Data!$AD:$AD,1)))</f>
        <v/>
      </c>
      <c r="D206" s="10" t="str">
        <f>IF($A206="", "", INDEX(Data!C:C,MATCH($A206,Data!$AD:$AD,1)))</f>
        <v/>
      </c>
      <c r="E206" s="11" t="str">
        <f>IF($A206="", "", INDEX(Data!D:D,MATCH($A206,Data!$AD:$AD,1)))</f>
        <v/>
      </c>
      <c r="F206" s="11" t="str">
        <f>IF($A206="", "", INDEX(Data!E:E,MATCH($A206,Data!$AD:$AD,1)))</f>
        <v/>
      </c>
      <c r="G206" s="36" t="str">
        <f t="shared" si="7"/>
        <v/>
      </c>
    </row>
    <row r="207" spans="1:7" x14ac:dyDescent="0.35">
      <c r="A207" s="9" t="str">
        <f t="shared" si="6"/>
        <v/>
      </c>
      <c r="B207" s="10" t="str">
        <f>IF($A207="", "", INDEX(Data!A:A,MATCH($A207,Data!$AD:$AD,1)))</f>
        <v/>
      </c>
      <c r="C207" s="11" t="str">
        <f>IF($A207="", "", INDEX(Data!B:B,MATCH($A207,Data!$AD:$AD,1)))</f>
        <v/>
      </c>
      <c r="D207" s="10" t="str">
        <f>IF($A207="", "", INDEX(Data!C:C,MATCH($A207,Data!$AD:$AD,1)))</f>
        <v/>
      </c>
      <c r="E207" s="11" t="str">
        <f>IF($A207="", "", INDEX(Data!D:D,MATCH($A207,Data!$AD:$AD,1)))</f>
        <v/>
      </c>
      <c r="F207" s="11" t="str">
        <f>IF($A207="", "", INDEX(Data!E:E,MATCH($A207,Data!$AD:$AD,1)))</f>
        <v/>
      </c>
      <c r="G207" s="36" t="str">
        <f t="shared" si="7"/>
        <v/>
      </c>
    </row>
    <row r="208" spans="1:7" x14ac:dyDescent="0.35">
      <c r="A208" s="9" t="str">
        <f t="shared" si="6"/>
        <v/>
      </c>
      <c r="B208" s="10" t="str">
        <f>IF($A208="", "", INDEX(Data!A:A,MATCH($A208,Data!$AD:$AD,1)))</f>
        <v/>
      </c>
      <c r="C208" s="11" t="str">
        <f>IF($A208="", "", INDEX(Data!B:B,MATCH($A208,Data!$AD:$AD,1)))</f>
        <v/>
      </c>
      <c r="D208" s="10" t="str">
        <f>IF($A208="", "", INDEX(Data!C:C,MATCH($A208,Data!$AD:$AD,1)))</f>
        <v/>
      </c>
      <c r="E208" s="11" t="str">
        <f>IF($A208="", "", INDEX(Data!D:D,MATCH($A208,Data!$AD:$AD,1)))</f>
        <v/>
      </c>
      <c r="F208" s="11" t="str">
        <f>IF($A208="", "", INDEX(Data!E:E,MATCH($A208,Data!$AD:$AD,1)))</f>
        <v/>
      </c>
      <c r="G208" s="36" t="str">
        <f t="shared" si="7"/>
        <v/>
      </c>
    </row>
    <row r="209" spans="1:7" x14ac:dyDescent="0.35">
      <c r="A209" s="9" t="str">
        <f t="shared" si="6"/>
        <v/>
      </c>
      <c r="B209" s="10" t="str">
        <f>IF($A209="", "", INDEX(Data!A:A,MATCH($A209,Data!$AD:$AD,1)))</f>
        <v/>
      </c>
      <c r="C209" s="11" t="str">
        <f>IF($A209="", "", INDEX(Data!B:B,MATCH($A209,Data!$AD:$AD,1)))</f>
        <v/>
      </c>
      <c r="D209" s="10" t="str">
        <f>IF($A209="", "", INDEX(Data!C:C,MATCH($A209,Data!$AD:$AD,1)))</f>
        <v/>
      </c>
      <c r="E209" s="11" t="str">
        <f>IF($A209="", "", INDEX(Data!D:D,MATCH($A209,Data!$AD:$AD,1)))</f>
        <v/>
      </c>
      <c r="F209" s="11" t="str">
        <f>IF($A209="", "", INDEX(Data!E:E,MATCH($A209,Data!$AD:$AD,1)))</f>
        <v/>
      </c>
      <c r="G209" s="36" t="str">
        <f t="shared" si="7"/>
        <v/>
      </c>
    </row>
    <row r="210" spans="1:7" x14ac:dyDescent="0.35">
      <c r="A210" s="9" t="str">
        <f t="shared" si="6"/>
        <v/>
      </c>
      <c r="B210" s="10" t="str">
        <f>IF($A210="", "", INDEX(Data!A:A,MATCH($A210,Data!$AD:$AD,1)))</f>
        <v/>
      </c>
      <c r="C210" s="11" t="str">
        <f>IF($A210="", "", INDEX(Data!B:B,MATCH($A210,Data!$AD:$AD,1)))</f>
        <v/>
      </c>
      <c r="D210" s="10" t="str">
        <f>IF($A210="", "", INDEX(Data!C:C,MATCH($A210,Data!$AD:$AD,1)))</f>
        <v/>
      </c>
      <c r="E210" s="11" t="str">
        <f>IF($A210="", "", INDEX(Data!D:D,MATCH($A210,Data!$AD:$AD,1)))</f>
        <v/>
      </c>
      <c r="F210" s="11" t="str">
        <f>IF($A210="", "", INDEX(Data!E:E,MATCH($A210,Data!$AD:$AD,1)))</f>
        <v/>
      </c>
      <c r="G210" s="36" t="str">
        <f t="shared" si="7"/>
        <v/>
      </c>
    </row>
    <row r="211" spans="1:7" x14ac:dyDescent="0.35">
      <c r="A211" s="9" t="str">
        <f t="shared" si="6"/>
        <v/>
      </c>
      <c r="B211" s="10" t="str">
        <f>IF($A211="", "", INDEX(Data!A:A,MATCH($A211,Data!$AD:$AD,1)))</f>
        <v/>
      </c>
      <c r="C211" s="11" t="str">
        <f>IF($A211="", "", INDEX(Data!B:B,MATCH($A211,Data!$AD:$AD,1)))</f>
        <v/>
      </c>
      <c r="D211" s="10" t="str">
        <f>IF($A211="", "", INDEX(Data!C:C,MATCH($A211,Data!$AD:$AD,1)))</f>
        <v/>
      </c>
      <c r="E211" s="11" t="str">
        <f>IF($A211="", "", INDEX(Data!D:D,MATCH($A211,Data!$AD:$AD,1)))</f>
        <v/>
      </c>
      <c r="F211" s="11" t="str">
        <f>IF($A211="", "", INDEX(Data!E:E,MATCH($A211,Data!$AD:$AD,1)))</f>
        <v/>
      </c>
      <c r="G211" s="36" t="str">
        <f t="shared" si="7"/>
        <v/>
      </c>
    </row>
    <row r="212" spans="1:7" x14ac:dyDescent="0.35">
      <c r="A212" s="9" t="str">
        <f t="shared" si="6"/>
        <v/>
      </c>
      <c r="B212" s="10" t="str">
        <f>IF($A212="", "", INDEX(Data!A:A,MATCH($A212,Data!$AD:$AD,1)))</f>
        <v/>
      </c>
      <c r="C212" s="11" t="str">
        <f>IF($A212="", "", INDEX(Data!B:B,MATCH($A212,Data!$AD:$AD,1)))</f>
        <v/>
      </c>
      <c r="D212" s="10" t="str">
        <f>IF($A212="", "", INDEX(Data!C:C,MATCH($A212,Data!$AD:$AD,1)))</f>
        <v/>
      </c>
      <c r="E212" s="11" t="str">
        <f>IF($A212="", "", INDEX(Data!D:D,MATCH($A212,Data!$AD:$AD,1)))</f>
        <v/>
      </c>
      <c r="F212" s="11" t="str">
        <f>IF($A212="", "", INDEX(Data!E:E,MATCH($A212,Data!$AD:$AD,1)))</f>
        <v/>
      </c>
      <c r="G212" s="36" t="str">
        <f t="shared" si="7"/>
        <v/>
      </c>
    </row>
    <row r="213" spans="1:7" x14ac:dyDescent="0.35">
      <c r="A213" s="9" t="str">
        <f t="shared" si="6"/>
        <v/>
      </c>
      <c r="B213" s="10" t="str">
        <f>IF($A213="", "", INDEX(Data!A:A,MATCH($A213,Data!$AD:$AD,1)))</f>
        <v/>
      </c>
      <c r="C213" s="11" t="str">
        <f>IF($A213="", "", INDEX(Data!B:B,MATCH($A213,Data!$AD:$AD,1)))</f>
        <v/>
      </c>
      <c r="D213" s="10" t="str">
        <f>IF($A213="", "", INDEX(Data!C:C,MATCH($A213,Data!$AD:$AD,1)))</f>
        <v/>
      </c>
      <c r="E213" s="11" t="str">
        <f>IF($A213="", "", INDEX(Data!D:D,MATCH($A213,Data!$AD:$AD,1)))</f>
        <v/>
      </c>
      <c r="F213" s="11" t="str">
        <f>IF($A213="", "", INDEX(Data!E:E,MATCH($A213,Data!$AD:$AD,1)))</f>
        <v/>
      </c>
      <c r="G213" s="36" t="str">
        <f t="shared" si="7"/>
        <v/>
      </c>
    </row>
    <row r="214" spans="1:7" x14ac:dyDescent="0.35">
      <c r="A214" s="9" t="str">
        <f t="shared" si="6"/>
        <v/>
      </c>
      <c r="B214" s="10" t="str">
        <f>IF($A214="", "", INDEX(Data!A:A,MATCH($A214,Data!$AD:$AD,1)))</f>
        <v/>
      </c>
      <c r="C214" s="11" t="str">
        <f>IF($A214="", "", INDEX(Data!B:B,MATCH($A214,Data!$AD:$AD,1)))</f>
        <v/>
      </c>
      <c r="D214" s="10" t="str">
        <f>IF($A214="", "", INDEX(Data!C:C,MATCH($A214,Data!$AD:$AD,1)))</f>
        <v/>
      </c>
      <c r="E214" s="11" t="str">
        <f>IF($A214="", "", INDEX(Data!D:D,MATCH($A214,Data!$AD:$AD,1)))</f>
        <v/>
      </c>
      <c r="F214" s="11" t="str">
        <f>IF($A214="", "", INDEX(Data!E:E,MATCH($A214,Data!$AD:$AD,1)))</f>
        <v/>
      </c>
      <c r="G214" s="36" t="str">
        <f t="shared" si="7"/>
        <v/>
      </c>
    </row>
    <row r="215" spans="1:7" x14ac:dyDescent="0.35">
      <c r="A215" s="9" t="str">
        <f t="shared" si="6"/>
        <v/>
      </c>
      <c r="B215" s="10" t="str">
        <f>IF($A215="", "", INDEX(Data!A:A,MATCH($A215,Data!$AD:$AD,1)))</f>
        <v/>
      </c>
      <c r="C215" s="11" t="str">
        <f>IF($A215="", "", INDEX(Data!B:B,MATCH($A215,Data!$AD:$AD,1)))</f>
        <v/>
      </c>
      <c r="D215" s="10" t="str">
        <f>IF($A215="", "", INDEX(Data!C:C,MATCH($A215,Data!$AD:$AD,1)))</f>
        <v/>
      </c>
      <c r="E215" s="11" t="str">
        <f>IF($A215="", "", INDEX(Data!D:D,MATCH($A215,Data!$AD:$AD,1)))</f>
        <v/>
      </c>
      <c r="F215" s="11" t="str">
        <f>IF($A215="", "", INDEX(Data!E:E,MATCH($A215,Data!$AD:$AD,1)))</f>
        <v/>
      </c>
      <c r="G215" s="36" t="str">
        <f t="shared" si="7"/>
        <v/>
      </c>
    </row>
    <row r="216" spans="1:7" x14ac:dyDescent="0.35">
      <c r="A216" s="9" t="str">
        <f t="shared" si="6"/>
        <v/>
      </c>
      <c r="B216" s="10" t="str">
        <f>IF($A216="", "", INDEX(Data!A:A,MATCH($A216,Data!$AD:$AD,1)))</f>
        <v/>
      </c>
      <c r="C216" s="11" t="str">
        <f>IF($A216="", "", INDEX(Data!B:B,MATCH($A216,Data!$AD:$AD,1)))</f>
        <v/>
      </c>
      <c r="D216" s="10" t="str">
        <f>IF($A216="", "", INDEX(Data!C:C,MATCH($A216,Data!$AD:$AD,1)))</f>
        <v/>
      </c>
      <c r="E216" s="11" t="str">
        <f>IF($A216="", "", INDEX(Data!D:D,MATCH($A216,Data!$AD:$AD,1)))</f>
        <v/>
      </c>
      <c r="F216" s="11" t="str">
        <f>IF($A216="", "", INDEX(Data!E:E,MATCH($A216,Data!$AD:$AD,1)))</f>
        <v/>
      </c>
      <c r="G216" s="36" t="str">
        <f t="shared" si="7"/>
        <v/>
      </c>
    </row>
    <row r="217" spans="1:7" x14ac:dyDescent="0.35">
      <c r="A217" s="9" t="str">
        <f t="shared" si="6"/>
        <v/>
      </c>
      <c r="B217" s="10" t="str">
        <f>IF($A217="", "", INDEX(Data!A:A,MATCH($A217,Data!$AD:$AD,1)))</f>
        <v/>
      </c>
      <c r="C217" s="11" t="str">
        <f>IF($A217="", "", INDEX(Data!B:B,MATCH($A217,Data!$AD:$AD,1)))</f>
        <v/>
      </c>
      <c r="D217" s="10" t="str">
        <f>IF($A217="", "", INDEX(Data!C:C,MATCH($A217,Data!$AD:$AD,1)))</f>
        <v/>
      </c>
      <c r="E217" s="11" t="str">
        <f>IF($A217="", "", INDEX(Data!D:D,MATCH($A217,Data!$AD:$AD,1)))</f>
        <v/>
      </c>
      <c r="F217" s="11" t="str">
        <f>IF($A217="", "", INDEX(Data!E:E,MATCH($A217,Data!$AD:$AD,1)))</f>
        <v/>
      </c>
      <c r="G217" s="36" t="str">
        <f t="shared" si="7"/>
        <v/>
      </c>
    </row>
    <row r="218" spans="1:7" x14ac:dyDescent="0.35">
      <c r="A218" s="9" t="str">
        <f t="shared" si="6"/>
        <v/>
      </c>
      <c r="B218" s="10" t="str">
        <f>IF($A218="", "", INDEX(Data!A:A,MATCH($A218,Data!$AD:$AD,1)))</f>
        <v/>
      </c>
      <c r="C218" s="11" t="str">
        <f>IF($A218="", "", INDEX(Data!B:B,MATCH($A218,Data!$AD:$AD,1)))</f>
        <v/>
      </c>
      <c r="D218" s="10" t="str">
        <f>IF($A218="", "", INDEX(Data!C:C,MATCH($A218,Data!$AD:$AD,1)))</f>
        <v/>
      </c>
      <c r="E218" s="11" t="str">
        <f>IF($A218="", "", INDEX(Data!D:D,MATCH($A218,Data!$AD:$AD,1)))</f>
        <v/>
      </c>
      <c r="F218" s="11" t="str">
        <f>IF($A218="", "", INDEX(Data!E:E,MATCH($A218,Data!$AD:$AD,1)))</f>
        <v/>
      </c>
      <c r="G218" s="36" t="str">
        <f t="shared" si="7"/>
        <v/>
      </c>
    </row>
    <row r="219" spans="1:7" x14ac:dyDescent="0.35">
      <c r="A219" s="9" t="str">
        <f t="shared" si="6"/>
        <v/>
      </c>
      <c r="B219" s="10" t="str">
        <f>IF($A219="", "", INDEX(Data!A:A,MATCH($A219,Data!$AD:$AD,1)))</f>
        <v/>
      </c>
      <c r="C219" s="11" t="str">
        <f>IF($A219="", "", INDEX(Data!B:B,MATCH($A219,Data!$AD:$AD,1)))</f>
        <v/>
      </c>
      <c r="D219" s="10" t="str">
        <f>IF($A219="", "", INDEX(Data!C:C,MATCH($A219,Data!$AD:$AD,1)))</f>
        <v/>
      </c>
      <c r="E219" s="11" t="str">
        <f>IF($A219="", "", INDEX(Data!D:D,MATCH($A219,Data!$AD:$AD,1)))</f>
        <v/>
      </c>
      <c r="F219" s="11" t="str">
        <f>IF($A219="", "", INDEX(Data!E:E,MATCH($A219,Data!$AD:$AD,1)))</f>
        <v/>
      </c>
      <c r="G219" s="36" t="str">
        <f t="shared" si="7"/>
        <v/>
      </c>
    </row>
    <row r="220" spans="1:7" x14ac:dyDescent="0.35">
      <c r="A220" s="9" t="str">
        <f t="shared" si="6"/>
        <v/>
      </c>
      <c r="B220" s="10" t="str">
        <f>IF($A220="", "", INDEX(Data!A:A,MATCH($A220,Data!$AD:$AD,1)))</f>
        <v/>
      </c>
      <c r="C220" s="11" t="str">
        <f>IF($A220="", "", INDEX(Data!B:B,MATCH($A220,Data!$AD:$AD,1)))</f>
        <v/>
      </c>
      <c r="D220" s="10" t="str">
        <f>IF($A220="", "", INDEX(Data!C:C,MATCH($A220,Data!$AD:$AD,1)))</f>
        <v/>
      </c>
      <c r="E220" s="11" t="str">
        <f>IF($A220="", "", INDEX(Data!D:D,MATCH($A220,Data!$AD:$AD,1)))</f>
        <v/>
      </c>
      <c r="F220" s="11" t="str">
        <f>IF($A220="", "", INDEX(Data!E:E,MATCH($A220,Data!$AD:$AD,1)))</f>
        <v/>
      </c>
      <c r="G220" s="36" t="str">
        <f t="shared" si="7"/>
        <v/>
      </c>
    </row>
    <row r="221" spans="1:7" x14ac:dyDescent="0.35">
      <c r="A221" s="9" t="str">
        <f t="shared" si="6"/>
        <v/>
      </c>
      <c r="B221" s="10" t="str">
        <f>IF($A221="", "", INDEX(Data!A:A,MATCH($A221,Data!$AD:$AD,1)))</f>
        <v/>
      </c>
      <c r="C221" s="11" t="str">
        <f>IF($A221="", "", INDEX(Data!B:B,MATCH($A221,Data!$AD:$AD,1)))</f>
        <v/>
      </c>
      <c r="D221" s="10" t="str">
        <f>IF($A221="", "", INDEX(Data!C:C,MATCH($A221,Data!$AD:$AD,1)))</f>
        <v/>
      </c>
      <c r="E221" s="11" t="str">
        <f>IF($A221="", "", INDEX(Data!D:D,MATCH($A221,Data!$AD:$AD,1)))</f>
        <v/>
      </c>
      <c r="F221" s="11" t="str">
        <f>IF($A221="", "", INDEX(Data!E:E,MATCH($A221,Data!$AD:$AD,1)))</f>
        <v/>
      </c>
      <c r="G221" s="36" t="str">
        <f t="shared" si="7"/>
        <v/>
      </c>
    </row>
    <row r="222" spans="1:7" x14ac:dyDescent="0.35">
      <c r="A222" s="9" t="str">
        <f t="shared" si="6"/>
        <v/>
      </c>
      <c r="B222" s="10" t="str">
        <f>IF($A222="", "", INDEX(Data!A:A,MATCH($A222,Data!$AD:$AD,1)))</f>
        <v/>
      </c>
      <c r="C222" s="11" t="str">
        <f>IF($A222="", "", INDEX(Data!B:B,MATCH($A222,Data!$AD:$AD,1)))</f>
        <v/>
      </c>
      <c r="D222" s="10" t="str">
        <f>IF($A222="", "", INDEX(Data!C:C,MATCH($A222,Data!$AD:$AD,1)))</f>
        <v/>
      </c>
      <c r="E222" s="11" t="str">
        <f>IF($A222="", "", INDEX(Data!D:D,MATCH($A222,Data!$AD:$AD,1)))</f>
        <v/>
      </c>
      <c r="F222" s="11" t="str">
        <f>IF($A222="", "", INDEX(Data!E:E,MATCH($A222,Data!$AD:$AD,1)))</f>
        <v/>
      </c>
      <c r="G222" s="36" t="str">
        <f t="shared" si="7"/>
        <v/>
      </c>
    </row>
    <row r="223" spans="1:7" x14ac:dyDescent="0.35">
      <c r="A223" s="9" t="str">
        <f t="shared" si="6"/>
        <v/>
      </c>
      <c r="B223" s="10" t="str">
        <f>IF($A223="", "", INDEX(Data!A:A,MATCH($A223,Data!$AD:$AD,1)))</f>
        <v/>
      </c>
      <c r="C223" s="11" t="str">
        <f>IF($A223="", "", INDEX(Data!B:B,MATCH($A223,Data!$AD:$AD,1)))</f>
        <v/>
      </c>
      <c r="D223" s="10" t="str">
        <f>IF($A223="", "", INDEX(Data!C:C,MATCH($A223,Data!$AD:$AD,1)))</f>
        <v/>
      </c>
      <c r="E223" s="11" t="str">
        <f>IF($A223="", "", INDEX(Data!D:D,MATCH($A223,Data!$AD:$AD,1)))</f>
        <v/>
      </c>
      <c r="F223" s="11" t="str">
        <f>IF($A223="", "", INDEX(Data!E:E,MATCH($A223,Data!$AD:$AD,1)))</f>
        <v/>
      </c>
      <c r="G223" s="36" t="str">
        <f t="shared" si="7"/>
        <v/>
      </c>
    </row>
    <row r="224" spans="1:7" x14ac:dyDescent="0.35">
      <c r="A224" s="9" t="str">
        <f t="shared" si="6"/>
        <v/>
      </c>
      <c r="B224" s="10" t="str">
        <f>IF($A224="", "", INDEX(Data!A:A,MATCH($A224,Data!$AD:$AD,1)))</f>
        <v/>
      </c>
      <c r="C224" s="11" t="str">
        <f>IF($A224="", "", INDEX(Data!B:B,MATCH($A224,Data!$AD:$AD,1)))</f>
        <v/>
      </c>
      <c r="D224" s="10" t="str">
        <f>IF($A224="", "", INDEX(Data!C:C,MATCH($A224,Data!$AD:$AD,1)))</f>
        <v/>
      </c>
      <c r="E224" s="11" t="str">
        <f>IF($A224="", "", INDEX(Data!D:D,MATCH($A224,Data!$AD:$AD,1)))</f>
        <v/>
      </c>
      <c r="F224" s="11" t="str">
        <f>IF($A224="", "", INDEX(Data!E:E,MATCH($A224,Data!$AD:$AD,1)))</f>
        <v/>
      </c>
      <c r="G224" s="36" t="str">
        <f t="shared" si="7"/>
        <v/>
      </c>
    </row>
    <row r="225" spans="1:7" x14ac:dyDescent="0.35">
      <c r="A225" s="9" t="str">
        <f t="shared" si="6"/>
        <v/>
      </c>
      <c r="B225" s="10" t="str">
        <f>IF($A225="", "", INDEX(Data!A:A,MATCH($A225,Data!$AD:$AD,1)))</f>
        <v/>
      </c>
      <c r="C225" s="11" t="str">
        <f>IF($A225="", "", INDEX(Data!B:B,MATCH($A225,Data!$AD:$AD,1)))</f>
        <v/>
      </c>
      <c r="D225" s="10" t="str">
        <f>IF($A225="", "", INDEX(Data!C:C,MATCH($A225,Data!$AD:$AD,1)))</f>
        <v/>
      </c>
      <c r="E225" s="11" t="str">
        <f>IF($A225="", "", INDEX(Data!D:D,MATCH($A225,Data!$AD:$AD,1)))</f>
        <v/>
      </c>
      <c r="F225" s="11" t="str">
        <f>IF($A225="", "", INDEX(Data!E:E,MATCH($A225,Data!$AD:$AD,1)))</f>
        <v/>
      </c>
      <c r="G225" s="36" t="str">
        <f t="shared" si="7"/>
        <v/>
      </c>
    </row>
    <row r="226" spans="1:7" x14ac:dyDescent="0.35">
      <c r="A226" s="9" t="str">
        <f t="shared" si="6"/>
        <v/>
      </c>
      <c r="B226" s="10" t="str">
        <f>IF($A226="", "", INDEX(Data!A:A,MATCH($A226,Data!$AD:$AD,1)))</f>
        <v/>
      </c>
      <c r="C226" s="11" t="str">
        <f>IF($A226="", "", INDEX(Data!B:B,MATCH($A226,Data!$AD:$AD,1)))</f>
        <v/>
      </c>
      <c r="D226" s="10" t="str">
        <f>IF($A226="", "", INDEX(Data!C:C,MATCH($A226,Data!$AD:$AD,1)))</f>
        <v/>
      </c>
      <c r="E226" s="11" t="str">
        <f>IF($A226="", "", INDEX(Data!D:D,MATCH($A226,Data!$AD:$AD,1)))</f>
        <v/>
      </c>
      <c r="F226" s="11" t="str">
        <f>IF($A226="", "", INDEX(Data!E:E,MATCH($A226,Data!$AD:$AD,1)))</f>
        <v/>
      </c>
      <c r="G226" s="36" t="str">
        <f t="shared" si="7"/>
        <v/>
      </c>
    </row>
    <row r="227" spans="1:7" x14ac:dyDescent="0.35">
      <c r="A227" s="9" t="str">
        <f t="shared" si="6"/>
        <v/>
      </c>
      <c r="B227" s="10" t="str">
        <f>IF($A227="", "", INDEX(Data!A:A,MATCH($A227,Data!$AD:$AD,1)))</f>
        <v/>
      </c>
      <c r="C227" s="11" t="str">
        <f>IF($A227="", "", INDEX(Data!B:B,MATCH($A227,Data!$AD:$AD,1)))</f>
        <v/>
      </c>
      <c r="D227" s="10" t="str">
        <f>IF($A227="", "", INDEX(Data!C:C,MATCH($A227,Data!$AD:$AD,1)))</f>
        <v/>
      </c>
      <c r="E227" s="11" t="str">
        <f>IF($A227="", "", INDEX(Data!D:D,MATCH($A227,Data!$AD:$AD,1)))</f>
        <v/>
      </c>
      <c r="F227" s="11" t="str">
        <f>IF($A227="", "", INDEX(Data!E:E,MATCH($A227,Data!$AD:$AD,1)))</f>
        <v/>
      </c>
      <c r="G227" s="36" t="str">
        <f t="shared" si="7"/>
        <v/>
      </c>
    </row>
    <row r="228" spans="1:7" x14ac:dyDescent="0.35">
      <c r="A228" s="9" t="str">
        <f t="shared" si="6"/>
        <v/>
      </c>
      <c r="B228" s="10" t="str">
        <f>IF($A228="", "", INDEX(Data!A:A,MATCH($A228,Data!$AD:$AD,1)))</f>
        <v/>
      </c>
      <c r="C228" s="11" t="str">
        <f>IF($A228="", "", INDEX(Data!B:B,MATCH($A228,Data!$AD:$AD,1)))</f>
        <v/>
      </c>
      <c r="D228" s="10" t="str">
        <f>IF($A228="", "", INDEX(Data!C:C,MATCH($A228,Data!$AD:$AD,1)))</f>
        <v/>
      </c>
      <c r="E228" s="11" t="str">
        <f>IF($A228="", "", INDEX(Data!D:D,MATCH($A228,Data!$AD:$AD,1)))</f>
        <v/>
      </c>
      <c r="F228" s="11" t="str">
        <f>IF($A228="", "", INDEX(Data!E:E,MATCH($A228,Data!$AD:$AD,1)))</f>
        <v/>
      </c>
      <c r="G228" s="36" t="str">
        <f t="shared" si="7"/>
        <v/>
      </c>
    </row>
    <row r="229" spans="1:7" x14ac:dyDescent="0.35">
      <c r="A229" s="9" t="str">
        <f t="shared" si="6"/>
        <v/>
      </c>
      <c r="B229" s="10" t="str">
        <f>IF($A229="", "", INDEX(Data!A:A,MATCH($A229,Data!$AD:$AD,1)))</f>
        <v/>
      </c>
      <c r="C229" s="11" t="str">
        <f>IF($A229="", "", INDEX(Data!B:B,MATCH($A229,Data!$AD:$AD,1)))</f>
        <v/>
      </c>
      <c r="D229" s="10" t="str">
        <f>IF($A229="", "", INDEX(Data!C:C,MATCH($A229,Data!$AD:$AD,1)))</f>
        <v/>
      </c>
      <c r="E229" s="11" t="str">
        <f>IF($A229="", "", INDEX(Data!D:D,MATCH($A229,Data!$AD:$AD,1)))</f>
        <v/>
      </c>
      <c r="F229" s="11" t="str">
        <f>IF($A229="", "", INDEX(Data!E:E,MATCH($A229,Data!$AD:$AD,1)))</f>
        <v/>
      </c>
      <c r="G229" s="36" t="str">
        <f t="shared" si="7"/>
        <v/>
      </c>
    </row>
    <row r="230" spans="1:7" x14ac:dyDescent="0.35">
      <c r="A230" s="9" t="str">
        <f t="shared" si="6"/>
        <v/>
      </c>
      <c r="B230" s="10" t="str">
        <f>IF($A230="", "", INDEX(Data!A:A,MATCH($A230,Data!$AD:$AD,1)))</f>
        <v/>
      </c>
      <c r="C230" s="11" t="str">
        <f>IF($A230="", "", INDEX(Data!B:B,MATCH($A230,Data!$AD:$AD,1)))</f>
        <v/>
      </c>
      <c r="D230" s="10" t="str">
        <f>IF($A230="", "", INDEX(Data!C:C,MATCH($A230,Data!$AD:$AD,1)))</f>
        <v/>
      </c>
      <c r="E230" s="11" t="str">
        <f>IF($A230="", "", INDEX(Data!D:D,MATCH($A230,Data!$AD:$AD,1)))</f>
        <v/>
      </c>
      <c r="F230" s="11" t="str">
        <f>IF($A230="", "", INDEX(Data!E:E,MATCH($A230,Data!$AD:$AD,1)))</f>
        <v/>
      </c>
      <c r="G230" s="36" t="str">
        <f t="shared" si="7"/>
        <v/>
      </c>
    </row>
    <row r="231" spans="1:7" x14ac:dyDescent="0.35">
      <c r="A231" s="9" t="str">
        <f t="shared" si="6"/>
        <v/>
      </c>
      <c r="B231" s="10" t="str">
        <f>IF($A231="", "", INDEX(Data!A:A,MATCH($A231,Data!$AD:$AD,1)))</f>
        <v/>
      </c>
      <c r="C231" s="11" t="str">
        <f>IF($A231="", "", INDEX(Data!B:B,MATCH($A231,Data!$AD:$AD,1)))</f>
        <v/>
      </c>
      <c r="D231" s="10" t="str">
        <f>IF($A231="", "", INDEX(Data!C:C,MATCH($A231,Data!$AD:$AD,1)))</f>
        <v/>
      </c>
      <c r="E231" s="11" t="str">
        <f>IF($A231="", "", INDEX(Data!D:D,MATCH($A231,Data!$AD:$AD,1)))</f>
        <v/>
      </c>
      <c r="F231" s="11" t="str">
        <f>IF($A231="", "", INDEX(Data!E:E,MATCH($A231,Data!$AD:$AD,1)))</f>
        <v/>
      </c>
      <c r="G231" s="36" t="str">
        <f t="shared" si="7"/>
        <v/>
      </c>
    </row>
    <row r="232" spans="1:7" x14ac:dyDescent="0.35">
      <c r="A232" s="9" t="str">
        <f t="shared" si="6"/>
        <v/>
      </c>
      <c r="B232" s="10" t="str">
        <f>IF($A232="", "", INDEX(Data!A:A,MATCH($A232,Data!$AD:$AD,1)))</f>
        <v/>
      </c>
      <c r="C232" s="11" t="str">
        <f>IF($A232="", "", INDEX(Data!B:B,MATCH($A232,Data!$AD:$AD,1)))</f>
        <v/>
      </c>
      <c r="D232" s="10" t="str">
        <f>IF($A232="", "", INDEX(Data!C:C,MATCH($A232,Data!$AD:$AD,1)))</f>
        <v/>
      </c>
      <c r="E232" s="11" t="str">
        <f>IF($A232="", "", INDEX(Data!D:D,MATCH($A232,Data!$AD:$AD,1)))</f>
        <v/>
      </c>
      <c r="F232" s="11" t="str">
        <f>IF($A232="", "", INDEX(Data!E:E,MATCH($A232,Data!$AD:$AD,1)))</f>
        <v/>
      </c>
      <c r="G232" s="36" t="str">
        <f t="shared" si="7"/>
        <v/>
      </c>
    </row>
    <row r="233" spans="1:7" x14ac:dyDescent="0.35">
      <c r="A233" s="9" t="str">
        <f t="shared" si="6"/>
        <v/>
      </c>
      <c r="B233" s="10" t="str">
        <f>IF($A233="", "", INDEX(Data!A:A,MATCH($A233,Data!$AD:$AD,1)))</f>
        <v/>
      </c>
      <c r="C233" s="11" t="str">
        <f>IF($A233="", "", INDEX(Data!B:B,MATCH($A233,Data!$AD:$AD,1)))</f>
        <v/>
      </c>
      <c r="D233" s="10" t="str">
        <f>IF($A233="", "", INDEX(Data!C:C,MATCH($A233,Data!$AD:$AD,1)))</f>
        <v/>
      </c>
      <c r="E233" s="11" t="str">
        <f>IF($A233="", "", INDEX(Data!D:D,MATCH($A233,Data!$AD:$AD,1)))</f>
        <v/>
      </c>
      <c r="F233" s="11" t="str">
        <f>IF($A233="", "", INDEX(Data!E:E,MATCH($A233,Data!$AD:$AD,1)))</f>
        <v/>
      </c>
      <c r="G233" s="36" t="str">
        <f t="shared" si="7"/>
        <v/>
      </c>
    </row>
    <row r="234" spans="1:7" x14ac:dyDescent="0.35">
      <c r="A234" s="9" t="str">
        <f t="shared" si="6"/>
        <v/>
      </c>
      <c r="B234" s="10" t="str">
        <f>IF($A234="", "", INDEX(Data!A:A,MATCH($A234,Data!$AD:$AD,1)))</f>
        <v/>
      </c>
      <c r="C234" s="11" t="str">
        <f>IF($A234="", "", INDEX(Data!B:B,MATCH($A234,Data!$AD:$AD,1)))</f>
        <v/>
      </c>
      <c r="D234" s="10" t="str">
        <f>IF($A234="", "", INDEX(Data!C:C,MATCH($A234,Data!$AD:$AD,1)))</f>
        <v/>
      </c>
      <c r="E234" s="11" t="str">
        <f>IF($A234="", "", INDEX(Data!D:D,MATCH($A234,Data!$AD:$AD,1)))</f>
        <v/>
      </c>
      <c r="F234" s="11" t="str">
        <f>IF($A234="", "", INDEX(Data!E:E,MATCH($A234,Data!$AD:$AD,1)))</f>
        <v/>
      </c>
      <c r="G234" s="36" t="str">
        <f t="shared" si="7"/>
        <v/>
      </c>
    </row>
    <row r="235" spans="1:7" x14ac:dyDescent="0.35">
      <c r="A235" s="9" t="str">
        <f t="shared" si="6"/>
        <v/>
      </c>
      <c r="B235" s="10" t="str">
        <f>IF($A235="", "", INDEX(Data!A:A,MATCH($A235,Data!$AD:$AD,1)))</f>
        <v/>
      </c>
      <c r="C235" s="11" t="str">
        <f>IF($A235="", "", INDEX(Data!B:B,MATCH($A235,Data!$AD:$AD,1)))</f>
        <v/>
      </c>
      <c r="D235" s="10" t="str">
        <f>IF($A235="", "", INDEX(Data!C:C,MATCH($A235,Data!$AD:$AD,1)))</f>
        <v/>
      </c>
      <c r="E235" s="11" t="str">
        <f>IF($A235="", "", INDEX(Data!D:D,MATCH($A235,Data!$AD:$AD,1)))</f>
        <v/>
      </c>
      <c r="F235" s="11" t="str">
        <f>IF($A235="", "", INDEX(Data!E:E,MATCH($A235,Data!$AD:$AD,1)))</f>
        <v/>
      </c>
      <c r="G235" s="36" t="str">
        <f t="shared" si="7"/>
        <v/>
      </c>
    </row>
    <row r="236" spans="1:7" x14ac:dyDescent="0.35">
      <c r="A236" s="9" t="str">
        <f t="shared" si="6"/>
        <v/>
      </c>
      <c r="B236" s="10" t="str">
        <f>IF($A236="", "", INDEX(Data!A:A,MATCH($A236,Data!$AD:$AD,1)))</f>
        <v/>
      </c>
      <c r="C236" s="11" t="str">
        <f>IF($A236="", "", INDEX(Data!B:B,MATCH($A236,Data!$AD:$AD,1)))</f>
        <v/>
      </c>
      <c r="D236" s="10" t="str">
        <f>IF($A236="", "", INDEX(Data!C:C,MATCH($A236,Data!$AD:$AD,1)))</f>
        <v/>
      </c>
      <c r="E236" s="11" t="str">
        <f>IF($A236="", "", INDEX(Data!D:D,MATCH($A236,Data!$AD:$AD,1)))</f>
        <v/>
      </c>
      <c r="F236" s="11" t="str">
        <f>IF($A236="", "", INDEX(Data!E:E,MATCH($A236,Data!$AD:$AD,1)))</f>
        <v/>
      </c>
      <c r="G236" s="36" t="str">
        <f t="shared" si="7"/>
        <v/>
      </c>
    </row>
    <row r="237" spans="1:7" x14ac:dyDescent="0.35">
      <c r="A237" s="9" t="str">
        <f t="shared" si="6"/>
        <v/>
      </c>
      <c r="B237" s="10" t="str">
        <f>IF($A237="", "", INDEX(Data!A:A,MATCH($A237,Data!$AD:$AD,1)))</f>
        <v/>
      </c>
      <c r="C237" s="11" t="str">
        <f>IF($A237="", "", INDEX(Data!B:B,MATCH($A237,Data!$AD:$AD,1)))</f>
        <v/>
      </c>
      <c r="D237" s="10" t="str">
        <f>IF($A237="", "", INDEX(Data!C:C,MATCH($A237,Data!$AD:$AD,1)))</f>
        <v/>
      </c>
      <c r="E237" s="11" t="str">
        <f>IF($A237="", "", INDEX(Data!D:D,MATCH($A237,Data!$AD:$AD,1)))</f>
        <v/>
      </c>
      <c r="F237" s="11" t="str">
        <f>IF($A237="", "", INDEX(Data!E:E,MATCH($A237,Data!$AD:$AD,1)))</f>
        <v/>
      </c>
      <c r="G237" s="36" t="str">
        <f t="shared" si="7"/>
        <v/>
      </c>
    </row>
    <row r="238" spans="1:7" x14ac:dyDescent="0.35">
      <c r="A238" s="9" t="str">
        <f t="shared" si="6"/>
        <v/>
      </c>
      <c r="B238" s="10" t="str">
        <f>IF($A238="", "", INDEX(Data!A:A,MATCH($A238,Data!$AD:$AD,1)))</f>
        <v/>
      </c>
      <c r="C238" s="11" t="str">
        <f>IF($A238="", "", INDEX(Data!B:B,MATCH($A238,Data!$AD:$AD,1)))</f>
        <v/>
      </c>
      <c r="D238" s="10" t="str">
        <f>IF($A238="", "", INDEX(Data!C:C,MATCH($A238,Data!$AD:$AD,1)))</f>
        <v/>
      </c>
      <c r="E238" s="11" t="str">
        <f>IF($A238="", "", INDEX(Data!D:D,MATCH($A238,Data!$AD:$AD,1)))</f>
        <v/>
      </c>
      <c r="F238" s="11" t="str">
        <f>IF($A238="", "", INDEX(Data!E:E,MATCH($A238,Data!$AD:$AD,1)))</f>
        <v/>
      </c>
      <c r="G238" s="36" t="str">
        <f t="shared" si="7"/>
        <v/>
      </c>
    </row>
    <row r="239" spans="1:7" x14ac:dyDescent="0.35">
      <c r="A239" s="9" t="str">
        <f t="shared" si="6"/>
        <v/>
      </c>
      <c r="B239" s="10" t="str">
        <f>IF($A239="", "", INDEX(Data!A:A,MATCH($A239,Data!$AD:$AD,1)))</f>
        <v/>
      </c>
      <c r="C239" s="11" t="str">
        <f>IF($A239="", "", INDEX(Data!B:B,MATCH($A239,Data!$AD:$AD,1)))</f>
        <v/>
      </c>
      <c r="D239" s="10" t="str">
        <f>IF($A239="", "", INDEX(Data!C:C,MATCH($A239,Data!$AD:$AD,1)))</f>
        <v/>
      </c>
      <c r="E239" s="11" t="str">
        <f>IF($A239="", "", INDEX(Data!D:D,MATCH($A239,Data!$AD:$AD,1)))</f>
        <v/>
      </c>
      <c r="F239" s="11" t="str">
        <f>IF($A239="", "", INDEX(Data!E:E,MATCH($A239,Data!$AD:$AD,1)))</f>
        <v/>
      </c>
      <c r="G239" s="36" t="str">
        <f t="shared" si="7"/>
        <v/>
      </c>
    </row>
    <row r="240" spans="1:7" x14ac:dyDescent="0.35">
      <c r="A240" s="9" t="str">
        <f t="shared" si="6"/>
        <v/>
      </c>
      <c r="B240" s="10" t="str">
        <f>IF($A240="", "", INDEX(Data!A:A,MATCH($A240,Data!$AD:$AD,1)))</f>
        <v/>
      </c>
      <c r="C240" s="11" t="str">
        <f>IF($A240="", "", INDEX(Data!B:B,MATCH($A240,Data!$AD:$AD,1)))</f>
        <v/>
      </c>
      <c r="D240" s="10" t="str">
        <f>IF($A240="", "", INDEX(Data!C:C,MATCH($A240,Data!$AD:$AD,1)))</f>
        <v/>
      </c>
      <c r="E240" s="11" t="str">
        <f>IF($A240="", "", INDEX(Data!D:D,MATCH($A240,Data!$AD:$AD,1)))</f>
        <v/>
      </c>
      <c r="F240" s="11" t="str">
        <f>IF($A240="", "", INDEX(Data!E:E,MATCH($A240,Data!$AD:$AD,1)))</f>
        <v/>
      </c>
      <c r="G240" s="36" t="str">
        <f t="shared" si="7"/>
        <v/>
      </c>
    </row>
    <row r="241" spans="1:7" x14ac:dyDescent="0.35">
      <c r="A241" s="9" t="str">
        <f t="shared" si="6"/>
        <v/>
      </c>
      <c r="B241" s="10" t="str">
        <f>IF($A241="", "", INDEX(Data!A:A,MATCH($A241,Data!$AD:$AD,1)))</f>
        <v/>
      </c>
      <c r="C241" s="11" t="str">
        <f>IF($A241="", "", INDEX(Data!B:B,MATCH($A241,Data!$AD:$AD,1)))</f>
        <v/>
      </c>
      <c r="D241" s="10" t="str">
        <f>IF($A241="", "", INDEX(Data!C:C,MATCH($A241,Data!$AD:$AD,1)))</f>
        <v/>
      </c>
      <c r="E241" s="11" t="str">
        <f>IF($A241="", "", INDEX(Data!D:D,MATCH($A241,Data!$AD:$AD,1)))</f>
        <v/>
      </c>
      <c r="F241" s="11" t="str">
        <f>IF($A241="", "", INDEX(Data!E:E,MATCH($A241,Data!$AD:$AD,1)))</f>
        <v/>
      </c>
      <c r="G241" s="36" t="str">
        <f t="shared" si="7"/>
        <v/>
      </c>
    </row>
    <row r="242" spans="1:7" x14ac:dyDescent="0.35">
      <c r="A242" s="9" t="str">
        <f t="shared" si="6"/>
        <v/>
      </c>
      <c r="B242" s="10" t="str">
        <f>IF($A242="", "", INDEX(Data!A:A,MATCH($A242,Data!$AD:$AD,1)))</f>
        <v/>
      </c>
      <c r="C242" s="11" t="str">
        <f>IF($A242="", "", INDEX(Data!B:B,MATCH($A242,Data!$AD:$AD,1)))</f>
        <v/>
      </c>
      <c r="D242" s="10" t="str">
        <f>IF($A242="", "", INDEX(Data!C:C,MATCH($A242,Data!$AD:$AD,1)))</f>
        <v/>
      </c>
      <c r="E242" s="11" t="str">
        <f>IF($A242="", "", INDEX(Data!D:D,MATCH($A242,Data!$AD:$AD,1)))</f>
        <v/>
      </c>
      <c r="F242" s="11" t="str">
        <f>IF($A242="", "", INDEX(Data!E:E,MATCH($A242,Data!$AD:$AD,1)))</f>
        <v/>
      </c>
      <c r="G242" s="36" t="str">
        <f t="shared" si="7"/>
        <v/>
      </c>
    </row>
    <row r="243" spans="1:7" x14ac:dyDescent="0.35">
      <c r="A243" s="9" t="str">
        <f t="shared" si="6"/>
        <v/>
      </c>
      <c r="B243" s="10" t="str">
        <f>IF($A243="", "", INDEX(Data!A:A,MATCH($A243,Data!$AD:$AD,1)))</f>
        <v/>
      </c>
      <c r="C243" s="11" t="str">
        <f>IF($A243="", "", INDEX(Data!B:B,MATCH($A243,Data!$AD:$AD,1)))</f>
        <v/>
      </c>
      <c r="D243" s="10" t="str">
        <f>IF($A243="", "", INDEX(Data!C:C,MATCH($A243,Data!$AD:$AD,1)))</f>
        <v/>
      </c>
      <c r="E243" s="11" t="str">
        <f>IF($A243="", "", INDEX(Data!D:D,MATCH($A243,Data!$AD:$AD,1)))</f>
        <v/>
      </c>
      <c r="F243" s="11" t="str">
        <f>IF($A243="", "", INDEX(Data!E:E,MATCH($A243,Data!$AD:$AD,1)))</f>
        <v/>
      </c>
      <c r="G243" s="36" t="str">
        <f t="shared" si="7"/>
        <v/>
      </c>
    </row>
    <row r="244" spans="1:7" x14ac:dyDescent="0.35">
      <c r="A244" s="9" t="str">
        <f t="shared" si="6"/>
        <v/>
      </c>
      <c r="B244" s="10" t="str">
        <f>IF($A244="", "", INDEX(Data!A:A,MATCH($A244,Data!$AD:$AD,1)))</f>
        <v/>
      </c>
      <c r="C244" s="11" t="str">
        <f>IF($A244="", "", INDEX(Data!B:B,MATCH($A244,Data!$AD:$AD,1)))</f>
        <v/>
      </c>
      <c r="D244" s="10" t="str">
        <f>IF($A244="", "", INDEX(Data!C:C,MATCH($A244,Data!$AD:$AD,1)))</f>
        <v/>
      </c>
      <c r="E244" s="11" t="str">
        <f>IF($A244="", "", INDEX(Data!D:D,MATCH($A244,Data!$AD:$AD,1)))</f>
        <v/>
      </c>
      <c r="F244" s="11" t="str">
        <f>IF($A244="", "", INDEX(Data!E:E,MATCH($A244,Data!$AD:$AD,1)))</f>
        <v/>
      </c>
      <c r="G244" s="36" t="str">
        <f t="shared" si="7"/>
        <v/>
      </c>
    </row>
    <row r="245" spans="1:7" x14ac:dyDescent="0.35">
      <c r="A245" s="9" t="str">
        <f t="shared" si="6"/>
        <v/>
      </c>
      <c r="B245" s="10" t="str">
        <f>IF($A245="", "", INDEX(Data!A:A,MATCH($A245,Data!$AD:$AD,1)))</f>
        <v/>
      </c>
      <c r="C245" s="11" t="str">
        <f>IF($A245="", "", INDEX(Data!B:B,MATCH($A245,Data!$AD:$AD,1)))</f>
        <v/>
      </c>
      <c r="D245" s="10" t="str">
        <f>IF($A245="", "", INDEX(Data!C:C,MATCH($A245,Data!$AD:$AD,1)))</f>
        <v/>
      </c>
      <c r="E245" s="11" t="str">
        <f>IF($A245="", "", INDEX(Data!D:D,MATCH($A245,Data!$AD:$AD,1)))</f>
        <v/>
      </c>
      <c r="F245" s="11" t="str">
        <f>IF($A245="", "", INDEX(Data!E:E,MATCH($A245,Data!$AD:$AD,1)))</f>
        <v/>
      </c>
      <c r="G245" s="36" t="str">
        <f t="shared" si="7"/>
        <v/>
      </c>
    </row>
    <row r="246" spans="1:7" x14ac:dyDescent="0.35">
      <c r="A246" s="9" t="str">
        <f t="shared" si="6"/>
        <v/>
      </c>
      <c r="B246" s="10" t="str">
        <f>IF($A246="", "", INDEX(Data!A:A,MATCH($A246,Data!$AD:$AD,1)))</f>
        <v/>
      </c>
      <c r="C246" s="11" t="str">
        <f>IF($A246="", "", INDEX(Data!B:B,MATCH($A246,Data!$AD:$AD,1)))</f>
        <v/>
      </c>
      <c r="D246" s="10" t="str">
        <f>IF($A246="", "", INDEX(Data!C:C,MATCH($A246,Data!$AD:$AD,1)))</f>
        <v/>
      </c>
      <c r="E246" s="11" t="str">
        <f>IF($A246="", "", INDEX(Data!D:D,MATCH($A246,Data!$AD:$AD,1)))</f>
        <v/>
      </c>
      <c r="F246" s="11" t="str">
        <f>IF($A246="", "", INDEX(Data!E:E,MATCH($A246,Data!$AD:$AD,1)))</f>
        <v/>
      </c>
      <c r="G246" s="36" t="str">
        <f t="shared" si="7"/>
        <v/>
      </c>
    </row>
    <row r="247" spans="1:7" x14ac:dyDescent="0.35">
      <c r="A247" s="9" t="str">
        <f t="shared" si="6"/>
        <v/>
      </c>
      <c r="B247" s="10" t="str">
        <f>IF($A247="", "", INDEX(Data!A:A,MATCH($A247,Data!$AD:$AD,1)))</f>
        <v/>
      </c>
      <c r="C247" s="11" t="str">
        <f>IF($A247="", "", INDEX(Data!B:B,MATCH($A247,Data!$AD:$AD,1)))</f>
        <v/>
      </c>
      <c r="D247" s="10" t="str">
        <f>IF($A247="", "", INDEX(Data!C:C,MATCH($A247,Data!$AD:$AD,1)))</f>
        <v/>
      </c>
      <c r="E247" s="11" t="str">
        <f>IF($A247="", "", INDEX(Data!D:D,MATCH($A247,Data!$AD:$AD,1)))</f>
        <v/>
      </c>
      <c r="F247" s="11" t="str">
        <f>IF($A247="", "", INDEX(Data!E:E,MATCH($A247,Data!$AD:$AD,1)))</f>
        <v/>
      </c>
      <c r="G247" s="36" t="str">
        <f t="shared" si="7"/>
        <v/>
      </c>
    </row>
    <row r="248" spans="1:7" x14ac:dyDescent="0.35">
      <c r="A248" s="9" t="str">
        <f t="shared" si="6"/>
        <v/>
      </c>
      <c r="B248" s="10" t="str">
        <f>IF($A248="", "", INDEX(Data!A:A,MATCH($A248,Data!$AD:$AD,1)))</f>
        <v/>
      </c>
      <c r="C248" s="11" t="str">
        <f>IF($A248="", "", INDEX(Data!B:B,MATCH($A248,Data!$AD:$AD,1)))</f>
        <v/>
      </c>
      <c r="D248" s="10" t="str">
        <f>IF($A248="", "", INDEX(Data!C:C,MATCH($A248,Data!$AD:$AD,1)))</f>
        <v/>
      </c>
      <c r="E248" s="11" t="str">
        <f>IF($A248="", "", INDEX(Data!D:D,MATCH($A248,Data!$AD:$AD,1)))</f>
        <v/>
      </c>
      <c r="F248" s="11" t="str">
        <f>IF($A248="", "", INDEX(Data!E:E,MATCH($A248,Data!$AD:$AD,1)))</f>
        <v/>
      </c>
      <c r="G248" s="36" t="str">
        <f t="shared" si="7"/>
        <v/>
      </c>
    </row>
    <row r="249" spans="1:7" x14ac:dyDescent="0.35">
      <c r="A249" s="9" t="str">
        <f t="shared" si="6"/>
        <v/>
      </c>
      <c r="B249" s="10" t="str">
        <f>IF($A249="", "", INDEX(Data!A:A,MATCH($A249,Data!$AD:$AD,1)))</f>
        <v/>
      </c>
      <c r="C249" s="11" t="str">
        <f>IF($A249="", "", INDEX(Data!B:B,MATCH($A249,Data!$AD:$AD,1)))</f>
        <v/>
      </c>
      <c r="D249" s="10" t="str">
        <f>IF($A249="", "", INDEX(Data!C:C,MATCH($A249,Data!$AD:$AD,1)))</f>
        <v/>
      </c>
      <c r="E249" s="11" t="str">
        <f>IF($A249="", "", INDEX(Data!D:D,MATCH($A249,Data!$AD:$AD,1)))</f>
        <v/>
      </c>
      <c r="F249" s="11" t="str">
        <f>IF($A249="", "", INDEX(Data!E:E,MATCH($A249,Data!$AD:$AD,1)))</f>
        <v/>
      </c>
      <c r="G249" s="36" t="str">
        <f t="shared" si="7"/>
        <v/>
      </c>
    </row>
    <row r="250" spans="1:7" x14ac:dyDescent="0.35">
      <c r="A250" s="9" t="str">
        <f t="shared" si="6"/>
        <v/>
      </c>
      <c r="B250" s="10" t="str">
        <f>IF($A250="", "", INDEX(Data!A:A,MATCH($A250,Data!$AD:$AD,1)))</f>
        <v/>
      </c>
      <c r="C250" s="11" t="str">
        <f>IF($A250="", "", INDEX(Data!B:B,MATCH($A250,Data!$AD:$AD,1)))</f>
        <v/>
      </c>
      <c r="D250" s="10" t="str">
        <f>IF($A250="", "", INDEX(Data!C:C,MATCH($A250,Data!$AD:$AD,1)))</f>
        <v/>
      </c>
      <c r="E250" s="11" t="str">
        <f>IF($A250="", "", INDEX(Data!D:D,MATCH($A250,Data!$AD:$AD,1)))</f>
        <v/>
      </c>
      <c r="F250" s="11" t="str">
        <f>IF($A250="", "", INDEX(Data!E:E,MATCH($A250,Data!$AD:$AD,1)))</f>
        <v/>
      </c>
      <c r="G250" s="36" t="str">
        <f t="shared" si="7"/>
        <v/>
      </c>
    </row>
    <row r="251" spans="1:7" x14ac:dyDescent="0.35">
      <c r="A251" s="9" t="str">
        <f t="shared" si="6"/>
        <v/>
      </c>
      <c r="B251" s="10" t="str">
        <f>IF($A251="", "", INDEX(Data!A:A,MATCH($A251,Data!$AD:$AD,1)))</f>
        <v/>
      </c>
      <c r="C251" s="11" t="str">
        <f>IF($A251="", "", INDEX(Data!B:B,MATCH($A251,Data!$AD:$AD,1)))</f>
        <v/>
      </c>
      <c r="D251" s="10" t="str">
        <f>IF($A251="", "", INDEX(Data!C:C,MATCH($A251,Data!$AD:$AD,1)))</f>
        <v/>
      </c>
      <c r="E251" s="11" t="str">
        <f>IF($A251="", "", INDEX(Data!D:D,MATCH($A251,Data!$AD:$AD,1)))</f>
        <v/>
      </c>
      <c r="F251" s="11" t="str">
        <f>IF($A251="", "", INDEX(Data!E:E,MATCH($A251,Data!$AD:$AD,1)))</f>
        <v/>
      </c>
      <c r="G251" s="36" t="str">
        <f t="shared" si="7"/>
        <v/>
      </c>
    </row>
    <row r="252" spans="1:7" x14ac:dyDescent="0.35">
      <c r="A252" s="9" t="str">
        <f t="shared" si="6"/>
        <v/>
      </c>
      <c r="B252" s="10" t="str">
        <f>IF($A252="", "", INDEX(Data!A:A,MATCH($A252,Data!$AD:$AD,1)))</f>
        <v/>
      </c>
      <c r="C252" s="11" t="str">
        <f>IF($A252="", "", INDEX(Data!B:B,MATCH($A252,Data!$AD:$AD,1)))</f>
        <v/>
      </c>
      <c r="D252" s="10" t="str">
        <f>IF($A252="", "", INDEX(Data!C:C,MATCH($A252,Data!$AD:$AD,1)))</f>
        <v/>
      </c>
      <c r="E252" s="11" t="str">
        <f>IF($A252="", "", INDEX(Data!D:D,MATCH($A252,Data!$AD:$AD,1)))</f>
        <v/>
      </c>
      <c r="F252" s="11" t="str">
        <f>IF($A252="", "", INDEX(Data!E:E,MATCH($A252,Data!$AD:$AD,1)))</f>
        <v/>
      </c>
      <c r="G252" s="36" t="str">
        <f t="shared" si="7"/>
        <v/>
      </c>
    </row>
    <row r="253" spans="1:7" x14ac:dyDescent="0.35">
      <c r="A253" s="9" t="str">
        <f t="shared" si="6"/>
        <v/>
      </c>
      <c r="B253" s="10" t="str">
        <f>IF($A253="", "", INDEX(Data!A:A,MATCH($A253,Data!$AD:$AD,1)))</f>
        <v/>
      </c>
      <c r="C253" s="11" t="str">
        <f>IF($A253="", "", INDEX(Data!B:B,MATCH($A253,Data!$AD:$AD,1)))</f>
        <v/>
      </c>
      <c r="D253" s="10" t="str">
        <f>IF($A253="", "", INDEX(Data!C:C,MATCH($A253,Data!$AD:$AD,1)))</f>
        <v/>
      </c>
      <c r="E253" s="11" t="str">
        <f>IF($A253="", "", INDEX(Data!D:D,MATCH($A253,Data!$AD:$AD,1)))</f>
        <v/>
      </c>
      <c r="F253" s="11" t="str">
        <f>IF($A253="", "", INDEX(Data!E:E,MATCH($A253,Data!$AD:$AD,1)))</f>
        <v/>
      </c>
      <c r="G253" s="36" t="str">
        <f t="shared" si="7"/>
        <v/>
      </c>
    </row>
    <row r="254" spans="1:7" x14ac:dyDescent="0.35">
      <c r="A254" s="9" t="str">
        <f t="shared" si="6"/>
        <v/>
      </c>
      <c r="B254" s="10" t="str">
        <f>IF($A254="", "", INDEX(Data!A:A,MATCH($A254,Data!$AD:$AD,1)))</f>
        <v/>
      </c>
      <c r="C254" s="11" t="str">
        <f>IF($A254="", "", INDEX(Data!B:B,MATCH($A254,Data!$AD:$AD,1)))</f>
        <v/>
      </c>
      <c r="D254" s="10" t="str">
        <f>IF($A254="", "", INDEX(Data!C:C,MATCH($A254,Data!$AD:$AD,1)))</f>
        <v/>
      </c>
      <c r="E254" s="11" t="str">
        <f>IF($A254="", "", INDEX(Data!D:D,MATCH($A254,Data!$AD:$AD,1)))</f>
        <v/>
      </c>
      <c r="F254" s="11" t="str">
        <f>IF($A254="", "", INDEX(Data!E:E,MATCH($A254,Data!$AD:$AD,1)))</f>
        <v/>
      </c>
      <c r="G254" s="36" t="str">
        <f t="shared" si="7"/>
        <v/>
      </c>
    </row>
    <row r="255" spans="1:7" x14ac:dyDescent="0.35">
      <c r="A255" s="9" t="str">
        <f t="shared" si="6"/>
        <v/>
      </c>
      <c r="B255" s="10" t="str">
        <f>IF($A255="", "", INDEX(Data!A:A,MATCH($A255,Data!$AD:$AD,1)))</f>
        <v/>
      </c>
      <c r="C255" s="11" t="str">
        <f>IF($A255="", "", INDEX(Data!B:B,MATCH($A255,Data!$AD:$AD,1)))</f>
        <v/>
      </c>
      <c r="D255" s="10" t="str">
        <f>IF($A255="", "", INDEX(Data!C:C,MATCH($A255,Data!$AD:$AD,1)))</f>
        <v/>
      </c>
      <c r="E255" s="11" t="str">
        <f>IF($A255="", "", INDEX(Data!D:D,MATCH($A255,Data!$AD:$AD,1)))</f>
        <v/>
      </c>
      <c r="F255" s="11" t="str">
        <f>IF($A255="", "", INDEX(Data!E:E,MATCH($A255,Data!$AD:$AD,1)))</f>
        <v/>
      </c>
      <c r="G255" s="36" t="str">
        <f t="shared" si="7"/>
        <v/>
      </c>
    </row>
    <row r="256" spans="1:7" x14ac:dyDescent="0.35">
      <c r="A256" s="9" t="str">
        <f t="shared" si="6"/>
        <v/>
      </c>
      <c r="B256" s="10" t="str">
        <f>IF($A256="", "", INDEX(Data!A:A,MATCH($A256,Data!$AD:$AD,1)))</f>
        <v/>
      </c>
      <c r="C256" s="11" t="str">
        <f>IF($A256="", "", INDEX(Data!B:B,MATCH($A256,Data!$AD:$AD,1)))</f>
        <v/>
      </c>
      <c r="D256" s="10" t="str">
        <f>IF($A256="", "", INDEX(Data!C:C,MATCH($A256,Data!$AD:$AD,1)))</f>
        <v/>
      </c>
      <c r="E256" s="11" t="str">
        <f>IF($A256="", "", INDEX(Data!D:D,MATCH($A256,Data!$AD:$AD,1)))</f>
        <v/>
      </c>
      <c r="F256" s="11" t="str">
        <f>IF($A256="", "", INDEX(Data!E:E,MATCH($A256,Data!$AD:$AD,1)))</f>
        <v/>
      </c>
      <c r="G256" s="36" t="str">
        <f t="shared" si="7"/>
        <v/>
      </c>
    </row>
    <row r="257" spans="1:7" x14ac:dyDescent="0.35">
      <c r="A257" s="9" t="str">
        <f t="shared" si="6"/>
        <v/>
      </c>
      <c r="B257" s="10" t="str">
        <f>IF($A257="", "", INDEX(Data!A:A,MATCH($A257,Data!$AD:$AD,1)))</f>
        <v/>
      </c>
      <c r="C257" s="11" t="str">
        <f>IF($A257="", "", INDEX(Data!B:B,MATCH($A257,Data!$AD:$AD,1)))</f>
        <v/>
      </c>
      <c r="D257" s="10" t="str">
        <f>IF($A257="", "", INDEX(Data!C:C,MATCH($A257,Data!$AD:$AD,1)))</f>
        <v/>
      </c>
      <c r="E257" s="11" t="str">
        <f>IF($A257="", "", INDEX(Data!D:D,MATCH($A257,Data!$AD:$AD,1)))</f>
        <v/>
      </c>
      <c r="F257" s="11" t="str">
        <f>IF($A257="", "", INDEX(Data!E:E,MATCH($A257,Data!$AD:$AD,1)))</f>
        <v/>
      </c>
      <c r="G257" s="36" t="str">
        <f t="shared" si="7"/>
        <v/>
      </c>
    </row>
    <row r="258" spans="1:7" x14ac:dyDescent="0.35">
      <c r="A258" s="9" t="str">
        <f t="shared" si="6"/>
        <v/>
      </c>
      <c r="B258" s="10" t="str">
        <f>IF($A258="", "", INDEX(Data!A:A,MATCH($A258,Data!$AD:$AD,1)))</f>
        <v/>
      </c>
      <c r="C258" s="11" t="str">
        <f>IF($A258="", "", INDEX(Data!B:B,MATCH($A258,Data!$AD:$AD,1)))</f>
        <v/>
      </c>
      <c r="D258" s="10" t="str">
        <f>IF($A258="", "", INDEX(Data!C:C,MATCH($A258,Data!$AD:$AD,1)))</f>
        <v/>
      </c>
      <c r="E258" s="11" t="str">
        <f>IF($A258="", "", INDEX(Data!D:D,MATCH($A258,Data!$AD:$AD,1)))</f>
        <v/>
      </c>
      <c r="F258" s="11" t="str">
        <f>IF($A258="", "", INDEX(Data!E:E,MATCH($A258,Data!$AD:$AD,1)))</f>
        <v/>
      </c>
      <c r="G258" s="36" t="str">
        <f t="shared" si="7"/>
        <v/>
      </c>
    </row>
    <row r="259" spans="1:7" x14ac:dyDescent="0.35">
      <c r="A259" s="9" t="str">
        <f t="shared" si="6"/>
        <v/>
      </c>
      <c r="B259" s="10" t="str">
        <f>IF($A259="", "", INDEX(Data!A:A,MATCH($A259,Data!$AD:$AD,1)))</f>
        <v/>
      </c>
      <c r="C259" s="11" t="str">
        <f>IF($A259="", "", INDEX(Data!B:B,MATCH($A259,Data!$AD:$AD,1)))</f>
        <v/>
      </c>
      <c r="D259" s="10" t="str">
        <f>IF($A259="", "", INDEX(Data!C:C,MATCH($A259,Data!$AD:$AD,1)))</f>
        <v/>
      </c>
      <c r="E259" s="11" t="str">
        <f>IF($A259="", "", INDEX(Data!D:D,MATCH($A259,Data!$AD:$AD,1)))</f>
        <v/>
      </c>
      <c r="F259" s="11" t="str">
        <f>IF($A259="", "", INDEX(Data!E:E,MATCH($A259,Data!$AD:$AD,1)))</f>
        <v/>
      </c>
      <c r="G259" s="36" t="str">
        <f t="shared" si="7"/>
        <v/>
      </c>
    </row>
    <row r="260" spans="1:7" x14ac:dyDescent="0.35">
      <c r="A260" s="9" t="str">
        <f t="shared" si="6"/>
        <v/>
      </c>
      <c r="B260" s="10" t="str">
        <f>IF($A260="", "", INDEX(Data!A:A,MATCH($A260,Data!$AD:$AD,1)))</f>
        <v/>
      </c>
      <c r="C260" s="11" t="str">
        <f>IF($A260="", "", INDEX(Data!B:B,MATCH($A260,Data!$AD:$AD,1)))</f>
        <v/>
      </c>
      <c r="D260" s="10" t="str">
        <f>IF($A260="", "", INDEX(Data!C:C,MATCH($A260,Data!$AD:$AD,1)))</f>
        <v/>
      </c>
      <c r="E260" s="11" t="str">
        <f>IF($A260="", "", INDEX(Data!D:D,MATCH($A260,Data!$AD:$AD,1)))</f>
        <v/>
      </c>
      <c r="F260" s="11" t="str">
        <f>IF($A260="", "", INDEX(Data!E:E,MATCH($A260,Data!$AD:$AD,1)))</f>
        <v/>
      </c>
      <c r="G260" s="36" t="str">
        <f t="shared" si="7"/>
        <v/>
      </c>
    </row>
    <row r="261" spans="1:7" x14ac:dyDescent="0.35">
      <c r="A261" s="9" t="str">
        <f t="shared" si="6"/>
        <v/>
      </c>
      <c r="B261" s="10" t="str">
        <f>IF($A261="", "", INDEX(Data!A:A,MATCH($A261,Data!$AD:$AD,1)))</f>
        <v/>
      </c>
      <c r="C261" s="11" t="str">
        <f>IF($A261="", "", INDEX(Data!B:B,MATCH($A261,Data!$AD:$AD,1)))</f>
        <v/>
      </c>
      <c r="D261" s="10" t="str">
        <f>IF($A261="", "", INDEX(Data!C:C,MATCH($A261,Data!$AD:$AD,1)))</f>
        <v/>
      </c>
      <c r="E261" s="11" t="str">
        <f>IF($A261="", "", INDEX(Data!D:D,MATCH($A261,Data!$AD:$AD,1)))</f>
        <v/>
      </c>
      <c r="F261" s="11" t="str">
        <f>IF($A261="", "", INDEX(Data!E:E,MATCH($A261,Data!$AD:$AD,1)))</f>
        <v/>
      </c>
      <c r="G261" s="36" t="str">
        <f t="shared" si="7"/>
        <v/>
      </c>
    </row>
    <row r="262" spans="1:7" x14ac:dyDescent="0.35">
      <c r="A262" s="9" t="str">
        <f t="shared" ref="A262:A325" si="8">IF(A$4&gt;=ROW(A258), ROW(A258), "")</f>
        <v/>
      </c>
      <c r="B262" s="10" t="str">
        <f>IF($A262="", "", INDEX(Data!A:A,MATCH($A262,Data!$AD:$AD,1)))</f>
        <v/>
      </c>
      <c r="C262" s="11" t="str">
        <f>IF($A262="", "", INDEX(Data!B:B,MATCH($A262,Data!$AD:$AD,1)))</f>
        <v/>
      </c>
      <c r="D262" s="10" t="str">
        <f>IF($A262="", "", INDEX(Data!C:C,MATCH($A262,Data!$AD:$AD,1)))</f>
        <v/>
      </c>
      <c r="E262" s="11" t="str">
        <f>IF($A262="", "", INDEX(Data!D:D,MATCH($A262,Data!$AD:$AD,1)))</f>
        <v/>
      </c>
      <c r="F262" s="11" t="str">
        <f>IF($A262="", "", INDEX(Data!E:E,MATCH($A262,Data!$AD:$AD,1)))</f>
        <v/>
      </c>
      <c r="G262" s="36" t="str">
        <f t="shared" ref="G262:G325" si="9">HYPERLINK(F262)</f>
        <v/>
      </c>
    </row>
    <row r="263" spans="1:7" x14ac:dyDescent="0.35">
      <c r="A263" s="9" t="str">
        <f t="shared" si="8"/>
        <v/>
      </c>
      <c r="B263" s="10" t="str">
        <f>IF($A263="", "", INDEX(Data!A:A,MATCH($A263,Data!$AD:$AD,1)))</f>
        <v/>
      </c>
      <c r="C263" s="11" t="str">
        <f>IF($A263="", "", INDEX(Data!B:B,MATCH($A263,Data!$AD:$AD,1)))</f>
        <v/>
      </c>
      <c r="D263" s="10" t="str">
        <f>IF($A263="", "", INDEX(Data!C:C,MATCH($A263,Data!$AD:$AD,1)))</f>
        <v/>
      </c>
      <c r="E263" s="11" t="str">
        <f>IF($A263="", "", INDEX(Data!D:D,MATCH($A263,Data!$AD:$AD,1)))</f>
        <v/>
      </c>
      <c r="F263" s="11" t="str">
        <f>IF($A263="", "", INDEX(Data!E:E,MATCH($A263,Data!$AD:$AD,1)))</f>
        <v/>
      </c>
      <c r="G263" s="36" t="str">
        <f t="shared" si="9"/>
        <v/>
      </c>
    </row>
    <row r="264" spans="1:7" x14ac:dyDescent="0.35">
      <c r="A264" s="9" t="str">
        <f t="shared" si="8"/>
        <v/>
      </c>
      <c r="B264" s="10" t="str">
        <f>IF($A264="", "", INDEX(Data!A:A,MATCH($A264,Data!$AD:$AD,1)))</f>
        <v/>
      </c>
      <c r="C264" s="11" t="str">
        <f>IF($A264="", "", INDEX(Data!B:B,MATCH($A264,Data!$AD:$AD,1)))</f>
        <v/>
      </c>
      <c r="D264" s="10" t="str">
        <f>IF($A264="", "", INDEX(Data!C:C,MATCH($A264,Data!$AD:$AD,1)))</f>
        <v/>
      </c>
      <c r="E264" s="11" t="str">
        <f>IF($A264="", "", INDEX(Data!D:D,MATCH($A264,Data!$AD:$AD,1)))</f>
        <v/>
      </c>
      <c r="F264" s="11" t="str">
        <f>IF($A264="", "", INDEX(Data!E:E,MATCH($A264,Data!$AD:$AD,1)))</f>
        <v/>
      </c>
      <c r="G264" s="36" t="str">
        <f t="shared" si="9"/>
        <v/>
      </c>
    </row>
    <row r="265" spans="1:7" x14ac:dyDescent="0.35">
      <c r="A265" s="9" t="str">
        <f t="shared" si="8"/>
        <v/>
      </c>
      <c r="B265" s="10" t="str">
        <f>IF($A265="", "", INDEX(Data!A:A,MATCH($A265,Data!$AD:$AD,1)))</f>
        <v/>
      </c>
      <c r="C265" s="11" t="str">
        <f>IF($A265="", "", INDEX(Data!B:B,MATCH($A265,Data!$AD:$AD,1)))</f>
        <v/>
      </c>
      <c r="D265" s="10" t="str">
        <f>IF($A265="", "", INDEX(Data!C:C,MATCH($A265,Data!$AD:$AD,1)))</f>
        <v/>
      </c>
      <c r="E265" s="11" t="str">
        <f>IF($A265="", "", INDEX(Data!D:D,MATCH($A265,Data!$AD:$AD,1)))</f>
        <v/>
      </c>
      <c r="F265" s="11" t="str">
        <f>IF($A265="", "", INDEX(Data!E:E,MATCH($A265,Data!$AD:$AD,1)))</f>
        <v/>
      </c>
      <c r="G265" s="36" t="str">
        <f t="shared" si="9"/>
        <v/>
      </c>
    </row>
    <row r="266" spans="1:7" x14ac:dyDescent="0.35">
      <c r="A266" s="9" t="str">
        <f t="shared" si="8"/>
        <v/>
      </c>
      <c r="B266" s="10" t="str">
        <f>IF($A266="", "", INDEX(Data!A:A,MATCH($A266,Data!$AD:$AD,1)))</f>
        <v/>
      </c>
      <c r="C266" s="11" t="str">
        <f>IF($A266="", "", INDEX(Data!B:B,MATCH($A266,Data!$AD:$AD,1)))</f>
        <v/>
      </c>
      <c r="D266" s="10" t="str">
        <f>IF($A266="", "", INDEX(Data!C:C,MATCH($A266,Data!$AD:$AD,1)))</f>
        <v/>
      </c>
      <c r="E266" s="11" t="str">
        <f>IF($A266="", "", INDEX(Data!D:D,MATCH($A266,Data!$AD:$AD,1)))</f>
        <v/>
      </c>
      <c r="F266" s="11" t="str">
        <f>IF($A266="", "", INDEX(Data!E:E,MATCH($A266,Data!$AD:$AD,1)))</f>
        <v/>
      </c>
      <c r="G266" s="36" t="str">
        <f t="shared" si="9"/>
        <v/>
      </c>
    </row>
    <row r="267" spans="1:7" x14ac:dyDescent="0.35">
      <c r="A267" s="9" t="str">
        <f t="shared" si="8"/>
        <v/>
      </c>
      <c r="B267" s="10" t="str">
        <f>IF($A267="", "", INDEX(Data!A:A,MATCH($A267,Data!$AD:$AD,1)))</f>
        <v/>
      </c>
      <c r="C267" s="11" t="str">
        <f>IF($A267="", "", INDEX(Data!B:B,MATCH($A267,Data!$AD:$AD,1)))</f>
        <v/>
      </c>
      <c r="D267" s="10" t="str">
        <f>IF($A267="", "", INDEX(Data!C:C,MATCH($A267,Data!$AD:$AD,1)))</f>
        <v/>
      </c>
      <c r="E267" s="11" t="str">
        <f>IF($A267="", "", INDEX(Data!D:D,MATCH($A267,Data!$AD:$AD,1)))</f>
        <v/>
      </c>
      <c r="F267" s="11" t="str">
        <f>IF($A267="", "", INDEX(Data!E:E,MATCH($A267,Data!$AD:$AD,1)))</f>
        <v/>
      </c>
      <c r="G267" s="36" t="str">
        <f t="shared" si="9"/>
        <v/>
      </c>
    </row>
    <row r="268" spans="1:7" x14ac:dyDescent="0.35">
      <c r="A268" s="9" t="str">
        <f t="shared" si="8"/>
        <v/>
      </c>
      <c r="B268" s="10" t="str">
        <f>IF($A268="", "", INDEX(Data!A:A,MATCH($A268,Data!$AD:$AD,1)))</f>
        <v/>
      </c>
      <c r="C268" s="11" t="str">
        <f>IF($A268="", "", INDEX(Data!B:B,MATCH($A268,Data!$AD:$AD,1)))</f>
        <v/>
      </c>
      <c r="D268" s="10" t="str">
        <f>IF($A268="", "", INDEX(Data!C:C,MATCH($A268,Data!$AD:$AD,1)))</f>
        <v/>
      </c>
      <c r="E268" s="11" t="str">
        <f>IF($A268="", "", INDEX(Data!D:D,MATCH($A268,Data!$AD:$AD,1)))</f>
        <v/>
      </c>
      <c r="F268" s="11" t="str">
        <f>IF($A268="", "", INDEX(Data!E:E,MATCH($A268,Data!$AD:$AD,1)))</f>
        <v/>
      </c>
      <c r="G268" s="36" t="str">
        <f t="shared" si="9"/>
        <v/>
      </c>
    </row>
    <row r="269" spans="1:7" x14ac:dyDescent="0.35">
      <c r="A269" s="9" t="str">
        <f t="shared" si="8"/>
        <v/>
      </c>
      <c r="B269" s="10" t="str">
        <f>IF($A269="", "", INDEX(Data!A:A,MATCH($A269,Data!$AD:$AD,1)))</f>
        <v/>
      </c>
      <c r="C269" s="11" t="str">
        <f>IF($A269="", "", INDEX(Data!B:B,MATCH($A269,Data!$AD:$AD,1)))</f>
        <v/>
      </c>
      <c r="D269" s="10" t="str">
        <f>IF($A269="", "", INDEX(Data!C:C,MATCH($A269,Data!$AD:$AD,1)))</f>
        <v/>
      </c>
      <c r="E269" s="11" t="str">
        <f>IF($A269="", "", INDEX(Data!D:D,MATCH($A269,Data!$AD:$AD,1)))</f>
        <v/>
      </c>
      <c r="F269" s="11" t="str">
        <f>IF($A269="", "", INDEX(Data!E:E,MATCH($A269,Data!$AD:$AD,1)))</f>
        <v/>
      </c>
      <c r="G269" s="36" t="str">
        <f t="shared" si="9"/>
        <v/>
      </c>
    </row>
    <row r="270" spans="1:7" x14ac:dyDescent="0.35">
      <c r="A270" s="9" t="str">
        <f t="shared" si="8"/>
        <v/>
      </c>
      <c r="B270" s="10" t="str">
        <f>IF($A270="", "", INDEX(Data!A:A,MATCH($A270,Data!$AD:$AD,1)))</f>
        <v/>
      </c>
      <c r="C270" s="11" t="str">
        <f>IF($A270="", "", INDEX(Data!B:B,MATCH($A270,Data!$AD:$AD,1)))</f>
        <v/>
      </c>
      <c r="D270" s="10" t="str">
        <f>IF($A270="", "", INDEX(Data!C:C,MATCH($A270,Data!$AD:$AD,1)))</f>
        <v/>
      </c>
      <c r="E270" s="11" t="str">
        <f>IF($A270="", "", INDEX(Data!D:D,MATCH($A270,Data!$AD:$AD,1)))</f>
        <v/>
      </c>
      <c r="F270" s="11" t="str">
        <f>IF($A270="", "", INDEX(Data!E:E,MATCH($A270,Data!$AD:$AD,1)))</f>
        <v/>
      </c>
      <c r="G270" s="36" t="str">
        <f t="shared" si="9"/>
        <v/>
      </c>
    </row>
    <row r="271" spans="1:7" x14ac:dyDescent="0.35">
      <c r="A271" s="9" t="str">
        <f t="shared" si="8"/>
        <v/>
      </c>
      <c r="B271" s="10" t="str">
        <f>IF($A271="", "", INDEX(Data!A:A,MATCH($A271,Data!$AD:$AD,1)))</f>
        <v/>
      </c>
      <c r="C271" s="11" t="str">
        <f>IF($A271="", "", INDEX(Data!B:B,MATCH($A271,Data!$AD:$AD,1)))</f>
        <v/>
      </c>
      <c r="D271" s="10" t="str">
        <f>IF($A271="", "", INDEX(Data!C:C,MATCH($A271,Data!$AD:$AD,1)))</f>
        <v/>
      </c>
      <c r="E271" s="11" t="str">
        <f>IF($A271="", "", INDEX(Data!D:D,MATCH($A271,Data!$AD:$AD,1)))</f>
        <v/>
      </c>
      <c r="F271" s="11" t="str">
        <f>IF($A271="", "", INDEX(Data!E:E,MATCH($A271,Data!$AD:$AD,1)))</f>
        <v/>
      </c>
      <c r="G271" s="36" t="str">
        <f t="shared" si="9"/>
        <v/>
      </c>
    </row>
    <row r="272" spans="1:7" x14ac:dyDescent="0.35">
      <c r="A272" s="9" t="str">
        <f t="shared" si="8"/>
        <v/>
      </c>
      <c r="B272" s="10" t="str">
        <f>IF($A272="", "", INDEX(Data!A:A,MATCH($A272,Data!$AD:$AD,1)))</f>
        <v/>
      </c>
      <c r="C272" s="11" t="str">
        <f>IF($A272="", "", INDEX(Data!B:B,MATCH($A272,Data!$AD:$AD,1)))</f>
        <v/>
      </c>
      <c r="D272" s="10" t="str">
        <f>IF($A272="", "", INDEX(Data!C:C,MATCH($A272,Data!$AD:$AD,1)))</f>
        <v/>
      </c>
      <c r="E272" s="11" t="str">
        <f>IF($A272="", "", INDEX(Data!D:D,MATCH($A272,Data!$AD:$AD,1)))</f>
        <v/>
      </c>
      <c r="F272" s="11" t="str">
        <f>IF($A272="", "", INDEX(Data!E:E,MATCH($A272,Data!$AD:$AD,1)))</f>
        <v/>
      </c>
      <c r="G272" s="36" t="str">
        <f t="shared" si="9"/>
        <v/>
      </c>
    </row>
    <row r="273" spans="1:7" x14ac:dyDescent="0.35">
      <c r="A273" s="9" t="str">
        <f t="shared" si="8"/>
        <v/>
      </c>
      <c r="B273" s="10" t="str">
        <f>IF($A273="", "", INDEX(Data!A:A,MATCH($A273,Data!$AD:$AD,1)))</f>
        <v/>
      </c>
      <c r="C273" s="11" t="str">
        <f>IF($A273="", "", INDEX(Data!B:B,MATCH($A273,Data!$AD:$AD,1)))</f>
        <v/>
      </c>
      <c r="D273" s="10" t="str">
        <f>IF($A273="", "", INDEX(Data!C:C,MATCH($A273,Data!$AD:$AD,1)))</f>
        <v/>
      </c>
      <c r="E273" s="11" t="str">
        <f>IF($A273="", "", INDEX(Data!D:D,MATCH($A273,Data!$AD:$AD,1)))</f>
        <v/>
      </c>
      <c r="F273" s="11" t="str">
        <f>IF($A273="", "", INDEX(Data!E:E,MATCH($A273,Data!$AD:$AD,1)))</f>
        <v/>
      </c>
      <c r="G273" s="36" t="str">
        <f t="shared" si="9"/>
        <v/>
      </c>
    </row>
    <row r="274" spans="1:7" x14ac:dyDescent="0.35">
      <c r="A274" s="9" t="str">
        <f t="shared" si="8"/>
        <v/>
      </c>
      <c r="B274" s="10" t="str">
        <f>IF($A274="", "", INDEX(Data!A:A,MATCH($A274,Data!$AD:$AD,1)))</f>
        <v/>
      </c>
      <c r="C274" s="11" t="str">
        <f>IF($A274="", "", INDEX(Data!B:B,MATCH($A274,Data!$AD:$AD,1)))</f>
        <v/>
      </c>
      <c r="D274" s="10" t="str">
        <f>IF($A274="", "", INDEX(Data!C:C,MATCH($A274,Data!$AD:$AD,1)))</f>
        <v/>
      </c>
      <c r="E274" s="11" t="str">
        <f>IF($A274="", "", INDEX(Data!D:D,MATCH($A274,Data!$AD:$AD,1)))</f>
        <v/>
      </c>
      <c r="F274" s="11" t="str">
        <f>IF($A274="", "", INDEX(Data!E:E,MATCH($A274,Data!$AD:$AD,1)))</f>
        <v/>
      </c>
      <c r="G274" s="36" t="str">
        <f t="shared" si="9"/>
        <v/>
      </c>
    </row>
    <row r="275" spans="1:7" x14ac:dyDescent="0.35">
      <c r="A275" s="9" t="str">
        <f t="shared" si="8"/>
        <v/>
      </c>
      <c r="B275" s="10" t="str">
        <f>IF($A275="", "", INDEX(Data!A:A,MATCH($A275,Data!$AD:$AD,1)))</f>
        <v/>
      </c>
      <c r="C275" s="11" t="str">
        <f>IF($A275="", "", INDEX(Data!B:B,MATCH($A275,Data!$AD:$AD,1)))</f>
        <v/>
      </c>
      <c r="D275" s="10" t="str">
        <f>IF($A275="", "", INDEX(Data!C:C,MATCH($A275,Data!$AD:$AD,1)))</f>
        <v/>
      </c>
      <c r="E275" s="11" t="str">
        <f>IF($A275="", "", INDEX(Data!D:D,MATCH($A275,Data!$AD:$AD,1)))</f>
        <v/>
      </c>
      <c r="F275" s="11" t="str">
        <f>IF($A275="", "", INDEX(Data!E:E,MATCH($A275,Data!$AD:$AD,1)))</f>
        <v/>
      </c>
      <c r="G275" s="36" t="str">
        <f t="shared" si="9"/>
        <v/>
      </c>
    </row>
    <row r="276" spans="1:7" x14ac:dyDescent="0.35">
      <c r="A276" s="9" t="str">
        <f t="shared" si="8"/>
        <v/>
      </c>
      <c r="B276" s="10" t="str">
        <f>IF($A276="", "", INDEX(Data!A:A,MATCH($A276,Data!$AD:$AD,1)))</f>
        <v/>
      </c>
      <c r="C276" s="11" t="str">
        <f>IF($A276="", "", INDEX(Data!B:B,MATCH($A276,Data!$AD:$AD,1)))</f>
        <v/>
      </c>
      <c r="D276" s="10" t="str">
        <f>IF($A276="", "", INDEX(Data!C:C,MATCH($A276,Data!$AD:$AD,1)))</f>
        <v/>
      </c>
      <c r="E276" s="11" t="str">
        <f>IF($A276="", "", INDEX(Data!D:D,MATCH($A276,Data!$AD:$AD,1)))</f>
        <v/>
      </c>
      <c r="F276" s="11" t="str">
        <f>IF($A276="", "", INDEX(Data!E:E,MATCH($A276,Data!$AD:$AD,1)))</f>
        <v/>
      </c>
      <c r="G276" s="36" t="str">
        <f t="shared" si="9"/>
        <v/>
      </c>
    </row>
    <row r="277" spans="1:7" x14ac:dyDescent="0.35">
      <c r="A277" s="9" t="str">
        <f t="shared" si="8"/>
        <v/>
      </c>
      <c r="B277" s="10" t="str">
        <f>IF($A277="", "", INDEX(Data!A:A,MATCH($A277,Data!$AD:$AD,1)))</f>
        <v/>
      </c>
      <c r="C277" s="11" t="str">
        <f>IF($A277="", "", INDEX(Data!B:B,MATCH($A277,Data!$AD:$AD,1)))</f>
        <v/>
      </c>
      <c r="D277" s="10" t="str">
        <f>IF($A277="", "", INDEX(Data!C:C,MATCH($A277,Data!$AD:$AD,1)))</f>
        <v/>
      </c>
      <c r="E277" s="11" t="str">
        <f>IF($A277="", "", INDEX(Data!D:D,MATCH($A277,Data!$AD:$AD,1)))</f>
        <v/>
      </c>
      <c r="F277" s="11" t="str">
        <f>IF($A277="", "", INDEX(Data!E:E,MATCH($A277,Data!$AD:$AD,1)))</f>
        <v/>
      </c>
      <c r="G277" s="36" t="str">
        <f t="shared" si="9"/>
        <v/>
      </c>
    </row>
    <row r="278" spans="1:7" x14ac:dyDescent="0.35">
      <c r="A278" s="9" t="str">
        <f t="shared" si="8"/>
        <v/>
      </c>
      <c r="B278" s="10" t="str">
        <f>IF($A278="", "", INDEX(Data!A:A,MATCH($A278,Data!$AD:$AD,1)))</f>
        <v/>
      </c>
      <c r="C278" s="11" t="str">
        <f>IF($A278="", "", INDEX(Data!B:B,MATCH($A278,Data!$AD:$AD,1)))</f>
        <v/>
      </c>
      <c r="D278" s="10" t="str">
        <f>IF($A278="", "", INDEX(Data!C:C,MATCH($A278,Data!$AD:$AD,1)))</f>
        <v/>
      </c>
      <c r="E278" s="11" t="str">
        <f>IF($A278="", "", INDEX(Data!D:D,MATCH($A278,Data!$AD:$AD,1)))</f>
        <v/>
      </c>
      <c r="F278" s="11" t="str">
        <f>IF($A278="", "", INDEX(Data!E:E,MATCH($A278,Data!$AD:$AD,1)))</f>
        <v/>
      </c>
      <c r="G278" s="36" t="str">
        <f t="shared" si="9"/>
        <v/>
      </c>
    </row>
    <row r="279" spans="1:7" x14ac:dyDescent="0.35">
      <c r="A279" s="9" t="str">
        <f t="shared" si="8"/>
        <v/>
      </c>
      <c r="B279" s="10" t="str">
        <f>IF($A279="", "", INDEX(Data!A:A,MATCH($A279,Data!$AD:$AD,1)))</f>
        <v/>
      </c>
      <c r="C279" s="11" t="str">
        <f>IF($A279="", "", INDEX(Data!B:B,MATCH($A279,Data!$AD:$AD,1)))</f>
        <v/>
      </c>
      <c r="D279" s="10" t="str">
        <f>IF($A279="", "", INDEX(Data!C:C,MATCH($A279,Data!$AD:$AD,1)))</f>
        <v/>
      </c>
      <c r="E279" s="11" t="str">
        <f>IF($A279="", "", INDEX(Data!D:D,MATCH($A279,Data!$AD:$AD,1)))</f>
        <v/>
      </c>
      <c r="F279" s="11" t="str">
        <f>IF($A279="", "", INDEX(Data!E:E,MATCH($A279,Data!$AD:$AD,1)))</f>
        <v/>
      </c>
      <c r="G279" s="36" t="str">
        <f t="shared" si="9"/>
        <v/>
      </c>
    </row>
    <row r="280" spans="1:7" x14ac:dyDescent="0.35">
      <c r="A280" s="9" t="str">
        <f t="shared" si="8"/>
        <v/>
      </c>
      <c r="B280" s="10" t="str">
        <f>IF($A280="", "", INDEX(Data!A:A,MATCH($A280,Data!$AD:$AD,1)))</f>
        <v/>
      </c>
      <c r="C280" s="11" t="str">
        <f>IF($A280="", "", INDEX(Data!B:B,MATCH($A280,Data!$AD:$AD,1)))</f>
        <v/>
      </c>
      <c r="D280" s="10" t="str">
        <f>IF($A280="", "", INDEX(Data!C:C,MATCH($A280,Data!$AD:$AD,1)))</f>
        <v/>
      </c>
      <c r="E280" s="11" t="str">
        <f>IF($A280="", "", INDEX(Data!D:D,MATCH($A280,Data!$AD:$AD,1)))</f>
        <v/>
      </c>
      <c r="F280" s="11" t="str">
        <f>IF($A280="", "", INDEX(Data!E:E,MATCH($A280,Data!$AD:$AD,1)))</f>
        <v/>
      </c>
      <c r="G280" s="36" t="str">
        <f t="shared" si="9"/>
        <v/>
      </c>
    </row>
    <row r="281" spans="1:7" x14ac:dyDescent="0.35">
      <c r="A281" s="9" t="str">
        <f t="shared" si="8"/>
        <v/>
      </c>
      <c r="B281" s="10" t="str">
        <f>IF($A281="", "", INDEX(Data!A:A,MATCH($A281,Data!$AD:$AD,1)))</f>
        <v/>
      </c>
      <c r="C281" s="11" t="str">
        <f>IF($A281="", "", INDEX(Data!B:B,MATCH($A281,Data!$AD:$AD,1)))</f>
        <v/>
      </c>
      <c r="D281" s="10" t="str">
        <f>IF($A281="", "", INDEX(Data!C:C,MATCH($A281,Data!$AD:$AD,1)))</f>
        <v/>
      </c>
      <c r="E281" s="11" t="str">
        <f>IF($A281="", "", INDEX(Data!D:D,MATCH($A281,Data!$AD:$AD,1)))</f>
        <v/>
      </c>
      <c r="F281" s="11" t="str">
        <f>IF($A281="", "", INDEX(Data!E:E,MATCH($A281,Data!$AD:$AD,1)))</f>
        <v/>
      </c>
      <c r="G281" s="36" t="str">
        <f t="shared" si="9"/>
        <v/>
      </c>
    </row>
    <row r="282" spans="1:7" x14ac:dyDescent="0.35">
      <c r="A282" s="9" t="str">
        <f t="shared" si="8"/>
        <v/>
      </c>
      <c r="B282" s="10" t="str">
        <f>IF($A282="", "", INDEX(Data!A:A,MATCH($A282,Data!$AD:$AD,1)))</f>
        <v/>
      </c>
      <c r="C282" s="11" t="str">
        <f>IF($A282="", "", INDEX(Data!B:B,MATCH($A282,Data!$AD:$AD,1)))</f>
        <v/>
      </c>
      <c r="D282" s="10" t="str">
        <f>IF($A282="", "", INDEX(Data!C:C,MATCH($A282,Data!$AD:$AD,1)))</f>
        <v/>
      </c>
      <c r="E282" s="11" t="str">
        <f>IF($A282="", "", INDEX(Data!D:D,MATCH($A282,Data!$AD:$AD,1)))</f>
        <v/>
      </c>
      <c r="F282" s="11" t="str">
        <f>IF($A282="", "", INDEX(Data!E:E,MATCH($A282,Data!$AD:$AD,1)))</f>
        <v/>
      </c>
      <c r="G282" s="36" t="str">
        <f t="shared" si="9"/>
        <v/>
      </c>
    </row>
    <row r="283" spans="1:7" x14ac:dyDescent="0.35">
      <c r="A283" s="9" t="str">
        <f t="shared" si="8"/>
        <v/>
      </c>
      <c r="B283" s="10" t="str">
        <f>IF($A283="", "", INDEX(Data!A:A,MATCH($A283,Data!$AD:$AD,1)))</f>
        <v/>
      </c>
      <c r="C283" s="11" t="str">
        <f>IF($A283="", "", INDEX(Data!B:B,MATCH($A283,Data!$AD:$AD,1)))</f>
        <v/>
      </c>
      <c r="D283" s="10" t="str">
        <f>IF($A283="", "", INDEX(Data!C:C,MATCH($A283,Data!$AD:$AD,1)))</f>
        <v/>
      </c>
      <c r="E283" s="11" t="str">
        <f>IF($A283="", "", INDEX(Data!D:D,MATCH($A283,Data!$AD:$AD,1)))</f>
        <v/>
      </c>
      <c r="F283" s="11" t="str">
        <f>IF($A283="", "", INDEX(Data!E:E,MATCH($A283,Data!$AD:$AD,1)))</f>
        <v/>
      </c>
      <c r="G283" s="36" t="str">
        <f t="shared" si="9"/>
        <v/>
      </c>
    </row>
    <row r="284" spans="1:7" x14ac:dyDescent="0.35">
      <c r="A284" s="9" t="str">
        <f t="shared" si="8"/>
        <v/>
      </c>
      <c r="B284" s="10" t="str">
        <f>IF($A284="", "", INDEX(Data!A:A,MATCH($A284,Data!$AD:$AD,1)))</f>
        <v/>
      </c>
      <c r="C284" s="11" t="str">
        <f>IF($A284="", "", INDEX(Data!B:B,MATCH($A284,Data!$AD:$AD,1)))</f>
        <v/>
      </c>
      <c r="D284" s="10" t="str">
        <f>IF($A284="", "", INDEX(Data!C:C,MATCH($A284,Data!$AD:$AD,1)))</f>
        <v/>
      </c>
      <c r="E284" s="11" t="str">
        <f>IF($A284="", "", INDEX(Data!D:D,MATCH($A284,Data!$AD:$AD,1)))</f>
        <v/>
      </c>
      <c r="F284" s="11" t="str">
        <f>IF($A284="", "", INDEX(Data!E:E,MATCH($A284,Data!$AD:$AD,1)))</f>
        <v/>
      </c>
      <c r="G284" s="36" t="str">
        <f t="shared" si="9"/>
        <v/>
      </c>
    </row>
    <row r="285" spans="1:7" x14ac:dyDescent="0.35">
      <c r="A285" s="9" t="str">
        <f t="shared" si="8"/>
        <v/>
      </c>
      <c r="B285" s="10" t="str">
        <f>IF($A285="", "", INDEX(Data!A:A,MATCH($A285,Data!$AD:$AD,1)))</f>
        <v/>
      </c>
      <c r="C285" s="11" t="str">
        <f>IF($A285="", "", INDEX(Data!B:B,MATCH($A285,Data!$AD:$AD,1)))</f>
        <v/>
      </c>
      <c r="D285" s="10" t="str">
        <f>IF($A285="", "", INDEX(Data!C:C,MATCH($A285,Data!$AD:$AD,1)))</f>
        <v/>
      </c>
      <c r="E285" s="11" t="str">
        <f>IF($A285="", "", INDEX(Data!D:D,MATCH($A285,Data!$AD:$AD,1)))</f>
        <v/>
      </c>
      <c r="F285" s="11" t="str">
        <f>IF($A285="", "", INDEX(Data!E:E,MATCH($A285,Data!$AD:$AD,1)))</f>
        <v/>
      </c>
      <c r="G285" s="36" t="str">
        <f t="shared" si="9"/>
        <v/>
      </c>
    </row>
    <row r="286" spans="1:7" x14ac:dyDescent="0.35">
      <c r="A286" s="9" t="str">
        <f t="shared" si="8"/>
        <v/>
      </c>
      <c r="B286" s="10" t="str">
        <f>IF($A286="", "", INDEX(Data!A:A,MATCH($A286,Data!$AD:$AD,1)))</f>
        <v/>
      </c>
      <c r="C286" s="11" t="str">
        <f>IF($A286="", "", INDEX(Data!B:B,MATCH($A286,Data!$AD:$AD,1)))</f>
        <v/>
      </c>
      <c r="D286" s="10" t="str">
        <f>IF($A286="", "", INDEX(Data!C:C,MATCH($A286,Data!$AD:$AD,1)))</f>
        <v/>
      </c>
      <c r="E286" s="11" t="str">
        <f>IF($A286="", "", INDEX(Data!D:D,MATCH($A286,Data!$AD:$AD,1)))</f>
        <v/>
      </c>
      <c r="F286" s="11" t="str">
        <f>IF($A286="", "", INDEX(Data!E:E,MATCH($A286,Data!$AD:$AD,1)))</f>
        <v/>
      </c>
      <c r="G286" s="36" t="str">
        <f t="shared" si="9"/>
        <v/>
      </c>
    </row>
    <row r="287" spans="1:7" x14ac:dyDescent="0.35">
      <c r="A287" s="9" t="str">
        <f t="shared" si="8"/>
        <v/>
      </c>
      <c r="B287" s="10" t="str">
        <f>IF($A287="", "", INDEX(Data!A:A,MATCH($A287,Data!$AD:$AD,1)))</f>
        <v/>
      </c>
      <c r="C287" s="11" t="str">
        <f>IF($A287="", "", INDEX(Data!B:B,MATCH($A287,Data!$AD:$AD,1)))</f>
        <v/>
      </c>
      <c r="D287" s="10" t="str">
        <f>IF($A287="", "", INDEX(Data!C:C,MATCH($A287,Data!$AD:$AD,1)))</f>
        <v/>
      </c>
      <c r="E287" s="11" t="str">
        <f>IF($A287="", "", INDEX(Data!D:D,MATCH($A287,Data!$AD:$AD,1)))</f>
        <v/>
      </c>
      <c r="F287" s="11" t="str">
        <f>IF($A287="", "", INDEX(Data!E:E,MATCH($A287,Data!$AD:$AD,1)))</f>
        <v/>
      </c>
      <c r="G287" s="36" t="str">
        <f t="shared" si="9"/>
        <v/>
      </c>
    </row>
    <row r="288" spans="1:7" x14ac:dyDescent="0.35">
      <c r="A288" s="9" t="str">
        <f t="shared" si="8"/>
        <v/>
      </c>
      <c r="B288" s="10" t="str">
        <f>IF($A288="", "", INDEX(Data!A:A,MATCH($A288,Data!$AD:$AD,1)))</f>
        <v/>
      </c>
      <c r="C288" s="11" t="str">
        <f>IF($A288="", "", INDEX(Data!B:B,MATCH($A288,Data!$AD:$AD,1)))</f>
        <v/>
      </c>
      <c r="D288" s="10" t="str">
        <f>IF($A288="", "", INDEX(Data!C:C,MATCH($A288,Data!$AD:$AD,1)))</f>
        <v/>
      </c>
      <c r="E288" s="11" t="str">
        <f>IF($A288="", "", INDEX(Data!D:D,MATCH($A288,Data!$AD:$AD,1)))</f>
        <v/>
      </c>
      <c r="F288" s="11" t="str">
        <f>IF($A288="", "", INDEX(Data!E:E,MATCH($A288,Data!$AD:$AD,1)))</f>
        <v/>
      </c>
      <c r="G288" s="36" t="str">
        <f t="shared" si="9"/>
        <v/>
      </c>
    </row>
    <row r="289" spans="1:7" x14ac:dyDescent="0.35">
      <c r="A289" s="9" t="str">
        <f t="shared" si="8"/>
        <v/>
      </c>
      <c r="B289" s="10" t="str">
        <f>IF($A289="", "", INDEX(Data!A:A,MATCH($A289,Data!$AD:$AD,1)))</f>
        <v/>
      </c>
      <c r="C289" s="11" t="str">
        <f>IF($A289="", "", INDEX(Data!B:B,MATCH($A289,Data!$AD:$AD,1)))</f>
        <v/>
      </c>
      <c r="D289" s="10" t="str">
        <f>IF($A289="", "", INDEX(Data!C:C,MATCH($A289,Data!$AD:$AD,1)))</f>
        <v/>
      </c>
      <c r="E289" s="11" t="str">
        <f>IF($A289="", "", INDEX(Data!D:D,MATCH($A289,Data!$AD:$AD,1)))</f>
        <v/>
      </c>
      <c r="F289" s="11" t="str">
        <f>IF($A289="", "", INDEX(Data!E:E,MATCH($A289,Data!$AD:$AD,1)))</f>
        <v/>
      </c>
      <c r="G289" s="36" t="str">
        <f t="shared" si="9"/>
        <v/>
      </c>
    </row>
    <row r="290" spans="1:7" x14ac:dyDescent="0.35">
      <c r="A290" s="9" t="str">
        <f t="shared" si="8"/>
        <v/>
      </c>
      <c r="B290" s="10" t="str">
        <f>IF($A290="", "", INDEX(Data!A:A,MATCH($A290,Data!$AD:$AD,1)))</f>
        <v/>
      </c>
      <c r="C290" s="11" t="str">
        <f>IF($A290="", "", INDEX(Data!B:B,MATCH($A290,Data!$AD:$AD,1)))</f>
        <v/>
      </c>
      <c r="D290" s="10" t="str">
        <f>IF($A290="", "", INDEX(Data!C:C,MATCH($A290,Data!$AD:$AD,1)))</f>
        <v/>
      </c>
      <c r="E290" s="11" t="str">
        <f>IF($A290="", "", INDEX(Data!D:D,MATCH($A290,Data!$AD:$AD,1)))</f>
        <v/>
      </c>
      <c r="F290" s="11" t="str">
        <f>IF($A290="", "", INDEX(Data!E:E,MATCH($A290,Data!$AD:$AD,1)))</f>
        <v/>
      </c>
      <c r="G290" s="36" t="str">
        <f t="shared" si="9"/>
        <v/>
      </c>
    </row>
    <row r="291" spans="1:7" x14ac:dyDescent="0.35">
      <c r="A291" s="9" t="str">
        <f t="shared" si="8"/>
        <v/>
      </c>
      <c r="B291" s="10" t="str">
        <f>IF($A291="", "", INDEX(Data!A:A,MATCH($A291,Data!$AD:$AD,1)))</f>
        <v/>
      </c>
      <c r="C291" s="11" t="str">
        <f>IF($A291="", "", INDEX(Data!B:B,MATCH($A291,Data!$AD:$AD,1)))</f>
        <v/>
      </c>
      <c r="D291" s="10" t="str">
        <f>IF($A291="", "", INDEX(Data!C:C,MATCH($A291,Data!$AD:$AD,1)))</f>
        <v/>
      </c>
      <c r="E291" s="11" t="str">
        <f>IF($A291="", "", INDEX(Data!D:D,MATCH($A291,Data!$AD:$AD,1)))</f>
        <v/>
      </c>
      <c r="F291" s="11" t="str">
        <f>IF($A291="", "", INDEX(Data!E:E,MATCH($A291,Data!$AD:$AD,1)))</f>
        <v/>
      </c>
      <c r="G291" s="36" t="str">
        <f t="shared" si="9"/>
        <v/>
      </c>
    </row>
    <row r="292" spans="1:7" x14ac:dyDescent="0.35">
      <c r="A292" s="9" t="str">
        <f t="shared" si="8"/>
        <v/>
      </c>
      <c r="B292" s="10" t="str">
        <f>IF($A292="", "", INDEX(Data!A:A,MATCH($A292,Data!$AD:$AD,1)))</f>
        <v/>
      </c>
      <c r="C292" s="11" t="str">
        <f>IF($A292="", "", INDEX(Data!B:B,MATCH($A292,Data!$AD:$AD,1)))</f>
        <v/>
      </c>
      <c r="D292" s="10" t="str">
        <f>IF($A292="", "", INDEX(Data!C:C,MATCH($A292,Data!$AD:$AD,1)))</f>
        <v/>
      </c>
      <c r="E292" s="11" t="str">
        <f>IF($A292="", "", INDEX(Data!D:D,MATCH($A292,Data!$AD:$AD,1)))</f>
        <v/>
      </c>
      <c r="F292" s="11" t="str">
        <f>IF($A292="", "", INDEX(Data!E:E,MATCH($A292,Data!$AD:$AD,1)))</f>
        <v/>
      </c>
      <c r="G292" s="36" t="str">
        <f t="shared" si="9"/>
        <v/>
      </c>
    </row>
    <row r="293" spans="1:7" x14ac:dyDescent="0.35">
      <c r="A293" s="9" t="str">
        <f t="shared" si="8"/>
        <v/>
      </c>
      <c r="B293" s="10" t="str">
        <f>IF($A293="", "", INDEX(Data!A:A,MATCH($A293,Data!$AD:$AD,1)))</f>
        <v/>
      </c>
      <c r="C293" s="11" t="str">
        <f>IF($A293="", "", INDEX(Data!B:B,MATCH($A293,Data!$AD:$AD,1)))</f>
        <v/>
      </c>
      <c r="D293" s="10" t="str">
        <f>IF($A293="", "", INDEX(Data!C:C,MATCH($A293,Data!$AD:$AD,1)))</f>
        <v/>
      </c>
      <c r="E293" s="11" t="str">
        <f>IF($A293="", "", INDEX(Data!D:D,MATCH($A293,Data!$AD:$AD,1)))</f>
        <v/>
      </c>
      <c r="F293" s="11" t="str">
        <f>IF($A293="", "", INDEX(Data!E:E,MATCH($A293,Data!$AD:$AD,1)))</f>
        <v/>
      </c>
      <c r="G293" s="36" t="str">
        <f t="shared" si="9"/>
        <v/>
      </c>
    </row>
    <row r="294" spans="1:7" x14ac:dyDescent="0.35">
      <c r="A294" s="9" t="str">
        <f t="shared" si="8"/>
        <v/>
      </c>
      <c r="B294" s="10" t="str">
        <f>IF($A294="", "", INDEX(Data!A:A,MATCH($A294,Data!$AD:$AD,1)))</f>
        <v/>
      </c>
      <c r="C294" s="11" t="str">
        <f>IF($A294="", "", INDEX(Data!B:B,MATCH($A294,Data!$AD:$AD,1)))</f>
        <v/>
      </c>
      <c r="D294" s="10" t="str">
        <f>IF($A294="", "", INDEX(Data!C:C,MATCH($A294,Data!$AD:$AD,1)))</f>
        <v/>
      </c>
      <c r="E294" s="11" t="str">
        <f>IF($A294="", "", INDEX(Data!D:D,MATCH($A294,Data!$AD:$AD,1)))</f>
        <v/>
      </c>
      <c r="F294" s="11" t="str">
        <f>IF($A294="", "", INDEX(Data!E:E,MATCH($A294,Data!$AD:$AD,1)))</f>
        <v/>
      </c>
      <c r="G294" s="36" t="str">
        <f t="shared" si="9"/>
        <v/>
      </c>
    </row>
    <row r="295" spans="1:7" x14ac:dyDescent="0.35">
      <c r="A295" s="9" t="str">
        <f t="shared" si="8"/>
        <v/>
      </c>
      <c r="B295" s="10" t="str">
        <f>IF($A295="", "", INDEX(Data!A:A,MATCH($A295,Data!$AD:$AD,1)))</f>
        <v/>
      </c>
      <c r="C295" s="11" t="str">
        <f>IF($A295="", "", INDEX(Data!B:B,MATCH($A295,Data!$AD:$AD,1)))</f>
        <v/>
      </c>
      <c r="D295" s="10" t="str">
        <f>IF($A295="", "", INDEX(Data!C:C,MATCH($A295,Data!$AD:$AD,1)))</f>
        <v/>
      </c>
      <c r="E295" s="11" t="str">
        <f>IF($A295="", "", INDEX(Data!D:D,MATCH($A295,Data!$AD:$AD,1)))</f>
        <v/>
      </c>
      <c r="F295" s="11" t="str">
        <f>IF($A295="", "", INDEX(Data!E:E,MATCH($A295,Data!$AD:$AD,1)))</f>
        <v/>
      </c>
      <c r="G295" s="36" t="str">
        <f t="shared" si="9"/>
        <v/>
      </c>
    </row>
    <row r="296" spans="1:7" x14ac:dyDescent="0.35">
      <c r="A296" s="9" t="str">
        <f t="shared" si="8"/>
        <v/>
      </c>
      <c r="B296" s="10" t="str">
        <f>IF($A296="", "", INDEX(Data!A:A,MATCH($A296,Data!$AD:$AD,1)))</f>
        <v/>
      </c>
      <c r="C296" s="11" t="str">
        <f>IF($A296="", "", INDEX(Data!B:B,MATCH($A296,Data!$AD:$AD,1)))</f>
        <v/>
      </c>
      <c r="D296" s="10" t="str">
        <f>IF($A296="", "", INDEX(Data!C:C,MATCH($A296,Data!$AD:$AD,1)))</f>
        <v/>
      </c>
      <c r="E296" s="11" t="str">
        <f>IF($A296="", "", INDEX(Data!D:D,MATCH($A296,Data!$AD:$AD,1)))</f>
        <v/>
      </c>
      <c r="F296" s="11" t="str">
        <f>IF($A296="", "", INDEX(Data!E:E,MATCH($A296,Data!$AD:$AD,1)))</f>
        <v/>
      </c>
      <c r="G296" s="36" t="str">
        <f t="shared" si="9"/>
        <v/>
      </c>
    </row>
    <row r="297" spans="1:7" x14ac:dyDescent="0.35">
      <c r="A297" s="9" t="str">
        <f t="shared" si="8"/>
        <v/>
      </c>
      <c r="B297" s="10" t="str">
        <f>IF($A297="", "", INDEX(Data!A:A,MATCH($A297,Data!$AD:$AD,1)))</f>
        <v/>
      </c>
      <c r="C297" s="11" t="str">
        <f>IF($A297="", "", INDEX(Data!B:B,MATCH($A297,Data!$AD:$AD,1)))</f>
        <v/>
      </c>
      <c r="D297" s="10" t="str">
        <f>IF($A297="", "", INDEX(Data!C:C,MATCH($A297,Data!$AD:$AD,1)))</f>
        <v/>
      </c>
      <c r="E297" s="11" t="str">
        <f>IF($A297="", "", INDEX(Data!D:D,MATCH($A297,Data!$AD:$AD,1)))</f>
        <v/>
      </c>
      <c r="F297" s="11" t="str">
        <f>IF($A297="", "", INDEX(Data!E:E,MATCH($A297,Data!$AD:$AD,1)))</f>
        <v/>
      </c>
      <c r="G297" s="36" t="str">
        <f t="shared" si="9"/>
        <v/>
      </c>
    </row>
    <row r="298" spans="1:7" x14ac:dyDescent="0.35">
      <c r="A298" s="9" t="str">
        <f t="shared" si="8"/>
        <v/>
      </c>
      <c r="B298" s="10" t="str">
        <f>IF($A298="", "", INDEX(Data!A:A,MATCH($A298,Data!$AD:$AD,1)))</f>
        <v/>
      </c>
      <c r="C298" s="11" t="str">
        <f>IF($A298="", "", INDEX(Data!B:B,MATCH($A298,Data!$AD:$AD,1)))</f>
        <v/>
      </c>
      <c r="D298" s="10" t="str">
        <f>IF($A298="", "", INDEX(Data!C:C,MATCH($A298,Data!$AD:$AD,1)))</f>
        <v/>
      </c>
      <c r="E298" s="11" t="str">
        <f>IF($A298="", "", INDEX(Data!D:D,MATCH($A298,Data!$AD:$AD,1)))</f>
        <v/>
      </c>
      <c r="F298" s="11" t="str">
        <f>IF($A298="", "", INDEX(Data!E:E,MATCH($A298,Data!$AD:$AD,1)))</f>
        <v/>
      </c>
      <c r="G298" s="36" t="str">
        <f t="shared" si="9"/>
        <v/>
      </c>
    </row>
    <row r="299" spans="1:7" x14ac:dyDescent="0.35">
      <c r="A299" s="9" t="str">
        <f t="shared" si="8"/>
        <v/>
      </c>
      <c r="B299" s="10" t="str">
        <f>IF($A299="", "", INDEX(Data!A:A,MATCH($A299,Data!$AD:$AD,1)))</f>
        <v/>
      </c>
      <c r="C299" s="11" t="str">
        <f>IF($A299="", "", INDEX(Data!B:B,MATCH($A299,Data!$AD:$AD,1)))</f>
        <v/>
      </c>
      <c r="D299" s="10" t="str">
        <f>IF($A299="", "", INDEX(Data!C:C,MATCH($A299,Data!$AD:$AD,1)))</f>
        <v/>
      </c>
      <c r="E299" s="11" t="str">
        <f>IF($A299="", "", INDEX(Data!D:D,MATCH($A299,Data!$AD:$AD,1)))</f>
        <v/>
      </c>
      <c r="F299" s="11" t="str">
        <f>IF($A299="", "", INDEX(Data!E:E,MATCH($A299,Data!$AD:$AD,1)))</f>
        <v/>
      </c>
      <c r="G299" s="36" t="str">
        <f t="shared" si="9"/>
        <v/>
      </c>
    </row>
    <row r="300" spans="1:7" x14ac:dyDescent="0.35">
      <c r="A300" s="9" t="str">
        <f t="shared" si="8"/>
        <v/>
      </c>
      <c r="B300" s="10" t="str">
        <f>IF($A300="", "", INDEX(Data!A:A,MATCH($A300,Data!$AD:$AD,1)))</f>
        <v/>
      </c>
      <c r="C300" s="11" t="str">
        <f>IF($A300="", "", INDEX(Data!B:B,MATCH($A300,Data!$AD:$AD,1)))</f>
        <v/>
      </c>
      <c r="D300" s="10" t="str">
        <f>IF($A300="", "", INDEX(Data!C:C,MATCH($A300,Data!$AD:$AD,1)))</f>
        <v/>
      </c>
      <c r="E300" s="11" t="str">
        <f>IF($A300="", "", INDEX(Data!D:D,MATCH($A300,Data!$AD:$AD,1)))</f>
        <v/>
      </c>
      <c r="F300" s="11" t="str">
        <f>IF($A300="", "", INDEX(Data!E:E,MATCH($A300,Data!$AD:$AD,1)))</f>
        <v/>
      </c>
      <c r="G300" s="36" t="str">
        <f t="shared" si="9"/>
        <v/>
      </c>
    </row>
    <row r="301" spans="1:7" x14ac:dyDescent="0.35">
      <c r="A301" s="9" t="str">
        <f t="shared" si="8"/>
        <v/>
      </c>
      <c r="B301" s="10" t="str">
        <f>IF($A301="", "", INDEX(Data!A:A,MATCH($A301,Data!$AD:$AD,1)))</f>
        <v/>
      </c>
      <c r="C301" s="11" t="str">
        <f>IF($A301="", "", INDEX(Data!B:B,MATCH($A301,Data!$AD:$AD,1)))</f>
        <v/>
      </c>
      <c r="D301" s="10" t="str">
        <f>IF($A301="", "", INDEX(Data!C:C,MATCH($A301,Data!$AD:$AD,1)))</f>
        <v/>
      </c>
      <c r="E301" s="11" t="str">
        <f>IF($A301="", "", INDEX(Data!D:D,MATCH($A301,Data!$AD:$AD,1)))</f>
        <v/>
      </c>
      <c r="F301" s="11" t="str">
        <f>IF($A301="", "", INDEX(Data!E:E,MATCH($A301,Data!$AD:$AD,1)))</f>
        <v/>
      </c>
      <c r="G301" s="36" t="str">
        <f t="shared" si="9"/>
        <v/>
      </c>
    </row>
    <row r="302" spans="1:7" x14ac:dyDescent="0.35">
      <c r="A302" s="9" t="str">
        <f t="shared" si="8"/>
        <v/>
      </c>
      <c r="B302" s="10" t="str">
        <f>IF($A302="", "", INDEX(Data!A:A,MATCH($A302,Data!$AD:$AD,1)))</f>
        <v/>
      </c>
      <c r="C302" s="11" t="str">
        <f>IF($A302="", "", INDEX(Data!B:B,MATCH($A302,Data!$AD:$AD,1)))</f>
        <v/>
      </c>
      <c r="D302" s="10" t="str">
        <f>IF($A302="", "", INDEX(Data!C:C,MATCH($A302,Data!$AD:$AD,1)))</f>
        <v/>
      </c>
      <c r="E302" s="11" t="str">
        <f>IF($A302="", "", INDEX(Data!D:D,MATCH($A302,Data!$AD:$AD,1)))</f>
        <v/>
      </c>
      <c r="F302" s="11" t="str">
        <f>IF($A302="", "", INDEX(Data!E:E,MATCH($A302,Data!$AD:$AD,1)))</f>
        <v/>
      </c>
      <c r="G302" s="36" t="str">
        <f t="shared" si="9"/>
        <v/>
      </c>
    </row>
    <row r="303" spans="1:7" x14ac:dyDescent="0.35">
      <c r="A303" s="9" t="str">
        <f t="shared" si="8"/>
        <v/>
      </c>
      <c r="B303" s="10" t="str">
        <f>IF($A303="", "", INDEX(Data!A:A,MATCH($A303,Data!$AD:$AD,1)))</f>
        <v/>
      </c>
      <c r="C303" s="11" t="str">
        <f>IF($A303="", "", INDEX(Data!B:B,MATCH($A303,Data!$AD:$AD,1)))</f>
        <v/>
      </c>
      <c r="D303" s="10" t="str">
        <f>IF($A303="", "", INDEX(Data!C:C,MATCH($A303,Data!$AD:$AD,1)))</f>
        <v/>
      </c>
      <c r="E303" s="11" t="str">
        <f>IF($A303="", "", INDEX(Data!D:D,MATCH($A303,Data!$AD:$AD,1)))</f>
        <v/>
      </c>
      <c r="F303" s="11" t="str">
        <f>IF($A303="", "", INDEX(Data!E:E,MATCH($A303,Data!$AD:$AD,1)))</f>
        <v/>
      </c>
      <c r="G303" s="36" t="str">
        <f t="shared" si="9"/>
        <v/>
      </c>
    </row>
    <row r="304" spans="1:7" x14ac:dyDescent="0.35">
      <c r="A304" s="9" t="str">
        <f t="shared" si="8"/>
        <v/>
      </c>
      <c r="B304" s="10" t="str">
        <f>IF($A304="", "", INDEX(Data!A:A,MATCH($A304,Data!$AD:$AD,1)))</f>
        <v/>
      </c>
      <c r="C304" s="11" t="str">
        <f>IF($A304="", "", INDEX(Data!B:B,MATCH($A304,Data!$AD:$AD,1)))</f>
        <v/>
      </c>
      <c r="D304" s="10" t="str">
        <f>IF($A304="", "", INDEX(Data!C:C,MATCH($A304,Data!$AD:$AD,1)))</f>
        <v/>
      </c>
      <c r="E304" s="11" t="str">
        <f>IF($A304="", "", INDEX(Data!D:D,MATCH($A304,Data!$AD:$AD,1)))</f>
        <v/>
      </c>
      <c r="F304" s="11" t="str">
        <f>IF($A304="", "", INDEX(Data!E:E,MATCH($A304,Data!$AD:$AD,1)))</f>
        <v/>
      </c>
      <c r="G304" s="36" t="str">
        <f t="shared" si="9"/>
        <v/>
      </c>
    </row>
    <row r="305" spans="1:7" x14ac:dyDescent="0.35">
      <c r="A305" s="9" t="str">
        <f t="shared" si="8"/>
        <v/>
      </c>
      <c r="B305" s="10" t="str">
        <f>IF($A305="", "", INDEX(Data!A:A,MATCH($A305,Data!$AD:$AD,1)))</f>
        <v/>
      </c>
      <c r="C305" s="11" t="str">
        <f>IF($A305="", "", INDEX(Data!B:B,MATCH($A305,Data!$AD:$AD,1)))</f>
        <v/>
      </c>
      <c r="D305" s="10" t="str">
        <f>IF($A305="", "", INDEX(Data!C:C,MATCH($A305,Data!$AD:$AD,1)))</f>
        <v/>
      </c>
      <c r="E305" s="11" t="str">
        <f>IF($A305="", "", INDEX(Data!D:D,MATCH($A305,Data!$AD:$AD,1)))</f>
        <v/>
      </c>
      <c r="F305" s="11" t="str">
        <f>IF($A305="", "", INDEX(Data!E:E,MATCH($A305,Data!$AD:$AD,1)))</f>
        <v/>
      </c>
      <c r="G305" s="36" t="str">
        <f t="shared" si="9"/>
        <v/>
      </c>
    </row>
    <row r="306" spans="1:7" x14ac:dyDescent="0.35">
      <c r="A306" s="9" t="str">
        <f t="shared" si="8"/>
        <v/>
      </c>
      <c r="B306" s="10" t="str">
        <f>IF($A306="", "", INDEX(Data!A:A,MATCH($A306,Data!$AD:$AD,1)))</f>
        <v/>
      </c>
      <c r="C306" s="11" t="str">
        <f>IF($A306="", "", INDEX(Data!B:B,MATCH($A306,Data!$AD:$AD,1)))</f>
        <v/>
      </c>
      <c r="D306" s="10" t="str">
        <f>IF($A306="", "", INDEX(Data!C:C,MATCH($A306,Data!$AD:$AD,1)))</f>
        <v/>
      </c>
      <c r="E306" s="11" t="str">
        <f>IF($A306="", "", INDEX(Data!D:D,MATCH($A306,Data!$AD:$AD,1)))</f>
        <v/>
      </c>
      <c r="F306" s="11" t="str">
        <f>IF($A306="", "", INDEX(Data!E:E,MATCH($A306,Data!$AD:$AD,1)))</f>
        <v/>
      </c>
      <c r="G306" s="36" t="str">
        <f t="shared" si="9"/>
        <v/>
      </c>
    </row>
    <row r="307" spans="1:7" x14ac:dyDescent="0.35">
      <c r="A307" s="9" t="str">
        <f t="shared" si="8"/>
        <v/>
      </c>
      <c r="B307" s="10" t="str">
        <f>IF($A307="", "", INDEX(Data!A:A,MATCH($A307,Data!$AD:$AD,1)))</f>
        <v/>
      </c>
      <c r="C307" s="11" t="str">
        <f>IF($A307="", "", INDEX(Data!B:B,MATCH($A307,Data!$AD:$AD,1)))</f>
        <v/>
      </c>
      <c r="D307" s="10" t="str">
        <f>IF($A307="", "", INDEX(Data!C:C,MATCH($A307,Data!$AD:$AD,1)))</f>
        <v/>
      </c>
      <c r="E307" s="11" t="str">
        <f>IF($A307="", "", INDEX(Data!D:D,MATCH($A307,Data!$AD:$AD,1)))</f>
        <v/>
      </c>
      <c r="F307" s="11" t="str">
        <f>IF($A307="", "", INDEX(Data!E:E,MATCH($A307,Data!$AD:$AD,1)))</f>
        <v/>
      </c>
      <c r="G307" s="36" t="str">
        <f t="shared" si="9"/>
        <v/>
      </c>
    </row>
    <row r="308" spans="1:7" x14ac:dyDescent="0.35">
      <c r="A308" s="9" t="str">
        <f t="shared" si="8"/>
        <v/>
      </c>
      <c r="B308" s="10" t="str">
        <f>IF($A308="", "", INDEX(Data!A:A,MATCH($A308,Data!$AD:$AD,1)))</f>
        <v/>
      </c>
      <c r="C308" s="11" t="str">
        <f>IF($A308="", "", INDEX(Data!B:B,MATCH($A308,Data!$AD:$AD,1)))</f>
        <v/>
      </c>
      <c r="D308" s="10" t="str">
        <f>IF($A308="", "", INDEX(Data!C:C,MATCH($A308,Data!$AD:$AD,1)))</f>
        <v/>
      </c>
      <c r="E308" s="11" t="str">
        <f>IF($A308="", "", INDEX(Data!D:D,MATCH($A308,Data!$AD:$AD,1)))</f>
        <v/>
      </c>
      <c r="F308" s="11" t="str">
        <f>IF($A308="", "", INDEX(Data!E:E,MATCH($A308,Data!$AD:$AD,1)))</f>
        <v/>
      </c>
      <c r="G308" s="36" t="str">
        <f t="shared" si="9"/>
        <v/>
      </c>
    </row>
    <row r="309" spans="1:7" x14ac:dyDescent="0.35">
      <c r="A309" s="9" t="str">
        <f t="shared" si="8"/>
        <v/>
      </c>
      <c r="B309" s="10" t="str">
        <f>IF($A309="", "", INDEX(Data!A:A,MATCH($A309,Data!$AD:$AD,1)))</f>
        <v/>
      </c>
      <c r="C309" s="11" t="str">
        <f>IF($A309="", "", INDEX(Data!B:B,MATCH($A309,Data!$AD:$AD,1)))</f>
        <v/>
      </c>
      <c r="D309" s="10" t="str">
        <f>IF($A309="", "", INDEX(Data!C:C,MATCH($A309,Data!$AD:$AD,1)))</f>
        <v/>
      </c>
      <c r="E309" s="11" t="str">
        <f>IF($A309="", "", INDEX(Data!D:D,MATCH($A309,Data!$AD:$AD,1)))</f>
        <v/>
      </c>
      <c r="F309" s="11" t="str">
        <f>IF($A309="", "", INDEX(Data!E:E,MATCH($A309,Data!$AD:$AD,1)))</f>
        <v/>
      </c>
      <c r="G309" s="36" t="str">
        <f t="shared" si="9"/>
        <v/>
      </c>
    </row>
    <row r="310" spans="1:7" x14ac:dyDescent="0.35">
      <c r="A310" s="9" t="str">
        <f t="shared" si="8"/>
        <v/>
      </c>
      <c r="B310" s="10" t="str">
        <f>IF($A310="", "", INDEX(Data!A:A,MATCH($A310,Data!$AD:$AD,1)))</f>
        <v/>
      </c>
      <c r="C310" s="11" t="str">
        <f>IF($A310="", "", INDEX(Data!B:B,MATCH($A310,Data!$AD:$AD,1)))</f>
        <v/>
      </c>
      <c r="D310" s="10" t="str">
        <f>IF($A310="", "", INDEX(Data!C:C,MATCH($A310,Data!$AD:$AD,1)))</f>
        <v/>
      </c>
      <c r="E310" s="11" t="str">
        <f>IF($A310="", "", INDEX(Data!D:D,MATCH($A310,Data!$AD:$AD,1)))</f>
        <v/>
      </c>
      <c r="F310" s="11" t="str">
        <f>IF($A310="", "", INDEX(Data!E:E,MATCH($A310,Data!$AD:$AD,1)))</f>
        <v/>
      </c>
      <c r="G310" s="36" t="str">
        <f t="shared" si="9"/>
        <v/>
      </c>
    </row>
    <row r="311" spans="1:7" x14ac:dyDescent="0.35">
      <c r="A311" s="9" t="str">
        <f t="shared" si="8"/>
        <v/>
      </c>
      <c r="B311" s="10" t="str">
        <f>IF($A311="", "", INDEX(Data!A:A,MATCH($A311,Data!$AD:$AD,1)))</f>
        <v/>
      </c>
      <c r="C311" s="11" t="str">
        <f>IF($A311="", "", INDEX(Data!B:B,MATCH($A311,Data!$AD:$AD,1)))</f>
        <v/>
      </c>
      <c r="D311" s="10" t="str">
        <f>IF($A311="", "", INDEX(Data!C:C,MATCH($A311,Data!$AD:$AD,1)))</f>
        <v/>
      </c>
      <c r="E311" s="11" t="str">
        <f>IF($A311="", "", INDEX(Data!D:D,MATCH($A311,Data!$AD:$AD,1)))</f>
        <v/>
      </c>
      <c r="F311" s="11" t="str">
        <f>IF($A311="", "", INDEX(Data!E:E,MATCH($A311,Data!$AD:$AD,1)))</f>
        <v/>
      </c>
      <c r="G311" s="36" t="str">
        <f t="shared" si="9"/>
        <v/>
      </c>
    </row>
    <row r="312" spans="1:7" x14ac:dyDescent="0.35">
      <c r="A312" s="9" t="str">
        <f t="shared" si="8"/>
        <v/>
      </c>
      <c r="B312" s="10" t="str">
        <f>IF($A312="", "", INDEX(Data!A:A,MATCH($A312,Data!$AD:$AD,1)))</f>
        <v/>
      </c>
      <c r="C312" s="11" t="str">
        <f>IF($A312="", "", INDEX(Data!B:B,MATCH($A312,Data!$AD:$AD,1)))</f>
        <v/>
      </c>
      <c r="D312" s="10" t="str">
        <f>IF($A312="", "", INDEX(Data!C:C,MATCH($A312,Data!$AD:$AD,1)))</f>
        <v/>
      </c>
      <c r="E312" s="11" t="str">
        <f>IF($A312="", "", INDEX(Data!D:D,MATCH($A312,Data!$AD:$AD,1)))</f>
        <v/>
      </c>
      <c r="F312" s="11" t="str">
        <f>IF($A312="", "", INDEX(Data!E:E,MATCH($A312,Data!$AD:$AD,1)))</f>
        <v/>
      </c>
      <c r="G312" s="36" t="str">
        <f t="shared" si="9"/>
        <v/>
      </c>
    </row>
    <row r="313" spans="1:7" x14ac:dyDescent="0.35">
      <c r="A313" s="9" t="str">
        <f t="shared" si="8"/>
        <v/>
      </c>
      <c r="B313" s="10" t="str">
        <f>IF($A313="", "", INDEX(Data!A:A,MATCH($A313,Data!$AD:$AD,1)))</f>
        <v/>
      </c>
      <c r="C313" s="11" t="str">
        <f>IF($A313="", "", INDEX(Data!B:B,MATCH($A313,Data!$AD:$AD,1)))</f>
        <v/>
      </c>
      <c r="D313" s="10" t="str">
        <f>IF($A313="", "", INDEX(Data!C:C,MATCH($A313,Data!$AD:$AD,1)))</f>
        <v/>
      </c>
      <c r="E313" s="11" t="str">
        <f>IF($A313="", "", INDEX(Data!D:D,MATCH($A313,Data!$AD:$AD,1)))</f>
        <v/>
      </c>
      <c r="F313" s="11" t="str">
        <f>IF($A313="", "", INDEX(Data!E:E,MATCH($A313,Data!$AD:$AD,1)))</f>
        <v/>
      </c>
      <c r="G313" s="36" t="str">
        <f t="shared" si="9"/>
        <v/>
      </c>
    </row>
    <row r="314" spans="1:7" x14ac:dyDescent="0.35">
      <c r="A314" s="9" t="str">
        <f t="shared" si="8"/>
        <v/>
      </c>
      <c r="B314" s="10" t="str">
        <f>IF($A314="", "", INDEX(Data!A:A,MATCH($A314,Data!$AD:$AD,1)))</f>
        <v/>
      </c>
      <c r="C314" s="11" t="str">
        <f>IF($A314="", "", INDEX(Data!B:B,MATCH($A314,Data!$AD:$AD,1)))</f>
        <v/>
      </c>
      <c r="D314" s="10" t="str">
        <f>IF($A314="", "", INDEX(Data!C:C,MATCH($A314,Data!$AD:$AD,1)))</f>
        <v/>
      </c>
      <c r="E314" s="11" t="str">
        <f>IF($A314="", "", INDEX(Data!D:D,MATCH($A314,Data!$AD:$AD,1)))</f>
        <v/>
      </c>
      <c r="F314" s="11" t="str">
        <f>IF($A314="", "", INDEX(Data!E:E,MATCH($A314,Data!$AD:$AD,1)))</f>
        <v/>
      </c>
      <c r="G314" s="36" t="str">
        <f t="shared" si="9"/>
        <v/>
      </c>
    </row>
    <row r="315" spans="1:7" x14ac:dyDescent="0.35">
      <c r="A315" s="9" t="str">
        <f t="shared" si="8"/>
        <v/>
      </c>
      <c r="B315" s="10" t="str">
        <f>IF($A315="", "", INDEX(Data!A:A,MATCH($A315,Data!$AD:$AD,1)))</f>
        <v/>
      </c>
      <c r="C315" s="11" t="str">
        <f>IF($A315="", "", INDEX(Data!B:B,MATCH($A315,Data!$AD:$AD,1)))</f>
        <v/>
      </c>
      <c r="D315" s="10" t="str">
        <f>IF($A315="", "", INDEX(Data!C:C,MATCH($A315,Data!$AD:$AD,1)))</f>
        <v/>
      </c>
      <c r="E315" s="11" t="str">
        <f>IF($A315="", "", INDEX(Data!D:D,MATCH($A315,Data!$AD:$AD,1)))</f>
        <v/>
      </c>
      <c r="F315" s="11" t="str">
        <f>IF($A315="", "", INDEX(Data!E:E,MATCH($A315,Data!$AD:$AD,1)))</f>
        <v/>
      </c>
      <c r="G315" s="36" t="str">
        <f t="shared" si="9"/>
        <v/>
      </c>
    </row>
    <row r="316" spans="1:7" x14ac:dyDescent="0.35">
      <c r="A316" s="9" t="str">
        <f t="shared" si="8"/>
        <v/>
      </c>
      <c r="B316" s="10" t="str">
        <f>IF($A316="", "", INDEX(Data!A:A,MATCH($A316,Data!$AD:$AD,1)))</f>
        <v/>
      </c>
      <c r="C316" s="11" t="str">
        <f>IF($A316="", "", INDEX(Data!B:B,MATCH($A316,Data!$AD:$AD,1)))</f>
        <v/>
      </c>
      <c r="D316" s="10" t="str">
        <f>IF($A316="", "", INDEX(Data!C:C,MATCH($A316,Data!$AD:$AD,1)))</f>
        <v/>
      </c>
      <c r="E316" s="11" t="str">
        <f>IF($A316="", "", INDEX(Data!D:D,MATCH($A316,Data!$AD:$AD,1)))</f>
        <v/>
      </c>
      <c r="F316" s="11" t="str">
        <f>IF($A316="", "", INDEX(Data!E:E,MATCH($A316,Data!$AD:$AD,1)))</f>
        <v/>
      </c>
      <c r="G316" s="36" t="str">
        <f t="shared" si="9"/>
        <v/>
      </c>
    </row>
    <row r="317" spans="1:7" x14ac:dyDescent="0.35">
      <c r="A317" s="9" t="str">
        <f t="shared" si="8"/>
        <v/>
      </c>
      <c r="B317" s="10" t="str">
        <f>IF($A317="", "", INDEX(Data!A:A,MATCH($A317,Data!$AD:$AD,1)))</f>
        <v/>
      </c>
      <c r="C317" s="11" t="str">
        <f>IF($A317="", "", INDEX(Data!B:B,MATCH($A317,Data!$AD:$AD,1)))</f>
        <v/>
      </c>
      <c r="D317" s="10" t="str">
        <f>IF($A317="", "", INDEX(Data!C:C,MATCH($A317,Data!$AD:$AD,1)))</f>
        <v/>
      </c>
      <c r="E317" s="11" t="str">
        <f>IF($A317="", "", INDEX(Data!D:D,MATCH($A317,Data!$AD:$AD,1)))</f>
        <v/>
      </c>
      <c r="F317" s="11" t="str">
        <f>IF($A317="", "", INDEX(Data!E:E,MATCH($A317,Data!$AD:$AD,1)))</f>
        <v/>
      </c>
      <c r="G317" s="36" t="str">
        <f t="shared" si="9"/>
        <v/>
      </c>
    </row>
    <row r="318" spans="1:7" x14ac:dyDescent="0.35">
      <c r="A318" s="9" t="str">
        <f t="shared" si="8"/>
        <v/>
      </c>
      <c r="B318" s="10" t="str">
        <f>IF($A318="", "", INDEX(Data!A:A,MATCH($A318,Data!$AD:$AD,1)))</f>
        <v/>
      </c>
      <c r="C318" s="11" t="str">
        <f>IF($A318="", "", INDEX(Data!B:B,MATCH($A318,Data!$AD:$AD,1)))</f>
        <v/>
      </c>
      <c r="D318" s="10" t="str">
        <f>IF($A318="", "", INDEX(Data!C:C,MATCH($A318,Data!$AD:$AD,1)))</f>
        <v/>
      </c>
      <c r="E318" s="11" t="str">
        <f>IF($A318="", "", INDEX(Data!D:D,MATCH($A318,Data!$AD:$AD,1)))</f>
        <v/>
      </c>
      <c r="F318" s="11" t="str">
        <f>IF($A318="", "", INDEX(Data!E:E,MATCH($A318,Data!$AD:$AD,1)))</f>
        <v/>
      </c>
      <c r="G318" s="36" t="str">
        <f t="shared" si="9"/>
        <v/>
      </c>
    </row>
    <row r="319" spans="1:7" x14ac:dyDescent="0.35">
      <c r="A319" s="9" t="str">
        <f t="shared" si="8"/>
        <v/>
      </c>
      <c r="B319" s="10" t="str">
        <f>IF($A319="", "", INDEX(Data!A:A,MATCH($A319,Data!$AD:$AD,1)))</f>
        <v/>
      </c>
      <c r="C319" s="11" t="str">
        <f>IF($A319="", "", INDEX(Data!B:B,MATCH($A319,Data!$AD:$AD,1)))</f>
        <v/>
      </c>
      <c r="D319" s="10" t="str">
        <f>IF($A319="", "", INDEX(Data!C:C,MATCH($A319,Data!$AD:$AD,1)))</f>
        <v/>
      </c>
      <c r="E319" s="11" t="str">
        <f>IF($A319="", "", INDEX(Data!D:D,MATCH($A319,Data!$AD:$AD,1)))</f>
        <v/>
      </c>
      <c r="F319" s="11" t="str">
        <f>IF($A319="", "", INDEX(Data!E:E,MATCH($A319,Data!$AD:$AD,1)))</f>
        <v/>
      </c>
      <c r="G319" s="36" t="str">
        <f t="shared" si="9"/>
        <v/>
      </c>
    </row>
    <row r="320" spans="1:7" x14ac:dyDescent="0.35">
      <c r="A320" s="9" t="str">
        <f t="shared" si="8"/>
        <v/>
      </c>
      <c r="B320" s="10" t="str">
        <f>IF($A320="", "", INDEX(Data!A:A,MATCH($A320,Data!$AD:$AD,1)))</f>
        <v/>
      </c>
      <c r="C320" s="11" t="str">
        <f>IF($A320="", "", INDEX(Data!B:B,MATCH($A320,Data!$AD:$AD,1)))</f>
        <v/>
      </c>
      <c r="D320" s="10" t="str">
        <f>IF($A320="", "", INDEX(Data!C:C,MATCH($A320,Data!$AD:$AD,1)))</f>
        <v/>
      </c>
      <c r="E320" s="11" t="str">
        <f>IF($A320="", "", INDEX(Data!D:D,MATCH($A320,Data!$AD:$AD,1)))</f>
        <v/>
      </c>
      <c r="F320" s="11" t="str">
        <f>IF($A320="", "", INDEX(Data!E:E,MATCH($A320,Data!$AD:$AD,1)))</f>
        <v/>
      </c>
      <c r="G320" s="36" t="str">
        <f t="shared" si="9"/>
        <v/>
      </c>
    </row>
    <row r="321" spans="1:7" x14ac:dyDescent="0.35">
      <c r="A321" s="9" t="str">
        <f t="shared" si="8"/>
        <v/>
      </c>
      <c r="B321" s="10" t="str">
        <f>IF($A321="", "", INDEX(Data!A:A,MATCH($A321,Data!$AD:$AD,1)))</f>
        <v/>
      </c>
      <c r="C321" s="11" t="str">
        <f>IF($A321="", "", INDEX(Data!B:B,MATCH($A321,Data!$AD:$AD,1)))</f>
        <v/>
      </c>
      <c r="D321" s="10" t="str">
        <f>IF($A321="", "", INDEX(Data!C:C,MATCH($A321,Data!$AD:$AD,1)))</f>
        <v/>
      </c>
      <c r="E321" s="11" t="str">
        <f>IF($A321="", "", INDEX(Data!D:D,MATCH($A321,Data!$AD:$AD,1)))</f>
        <v/>
      </c>
      <c r="F321" s="11" t="str">
        <f>IF($A321="", "", INDEX(Data!E:E,MATCH($A321,Data!$AD:$AD,1)))</f>
        <v/>
      </c>
      <c r="G321" s="36" t="str">
        <f t="shared" si="9"/>
        <v/>
      </c>
    </row>
    <row r="322" spans="1:7" x14ac:dyDescent="0.35">
      <c r="A322" s="9" t="str">
        <f t="shared" si="8"/>
        <v/>
      </c>
      <c r="B322" s="10" t="str">
        <f>IF($A322="", "", INDEX(Data!A:A,MATCH($A322,Data!$AD:$AD,1)))</f>
        <v/>
      </c>
      <c r="C322" s="11" t="str">
        <f>IF($A322="", "", INDEX(Data!B:B,MATCH($A322,Data!$AD:$AD,1)))</f>
        <v/>
      </c>
      <c r="D322" s="10" t="str">
        <f>IF($A322="", "", INDEX(Data!C:C,MATCH($A322,Data!$AD:$AD,1)))</f>
        <v/>
      </c>
      <c r="E322" s="11" t="str">
        <f>IF($A322="", "", INDEX(Data!D:D,MATCH($A322,Data!$AD:$AD,1)))</f>
        <v/>
      </c>
      <c r="F322" s="11" t="str">
        <f>IF($A322="", "", INDEX(Data!E:E,MATCH($A322,Data!$AD:$AD,1)))</f>
        <v/>
      </c>
      <c r="G322" s="36" t="str">
        <f t="shared" si="9"/>
        <v/>
      </c>
    </row>
    <row r="323" spans="1:7" x14ac:dyDescent="0.35">
      <c r="A323" s="9" t="str">
        <f t="shared" si="8"/>
        <v/>
      </c>
      <c r="B323" s="10" t="str">
        <f>IF($A323="", "", INDEX(Data!A:A,MATCH($A323,Data!$AD:$AD,1)))</f>
        <v/>
      </c>
      <c r="C323" s="11" t="str">
        <f>IF($A323="", "", INDEX(Data!B:B,MATCH($A323,Data!$AD:$AD,1)))</f>
        <v/>
      </c>
      <c r="D323" s="10" t="str">
        <f>IF($A323="", "", INDEX(Data!C:C,MATCH($A323,Data!$AD:$AD,1)))</f>
        <v/>
      </c>
      <c r="E323" s="11" t="str">
        <f>IF($A323="", "", INDEX(Data!D:D,MATCH($A323,Data!$AD:$AD,1)))</f>
        <v/>
      </c>
      <c r="F323" s="11" t="str">
        <f>IF($A323="", "", INDEX(Data!E:E,MATCH($A323,Data!$AD:$AD,1)))</f>
        <v/>
      </c>
      <c r="G323" s="36" t="str">
        <f t="shared" si="9"/>
        <v/>
      </c>
    </row>
    <row r="324" spans="1:7" x14ac:dyDescent="0.35">
      <c r="A324" s="9" t="str">
        <f t="shared" si="8"/>
        <v/>
      </c>
      <c r="B324" s="10" t="str">
        <f>IF($A324="", "", INDEX(Data!A:A,MATCH($A324,Data!$AD:$AD,1)))</f>
        <v/>
      </c>
      <c r="C324" s="11" t="str">
        <f>IF($A324="", "", INDEX(Data!B:B,MATCH($A324,Data!$AD:$AD,1)))</f>
        <v/>
      </c>
      <c r="D324" s="10" t="str">
        <f>IF($A324="", "", INDEX(Data!C:C,MATCH($A324,Data!$AD:$AD,1)))</f>
        <v/>
      </c>
      <c r="E324" s="11" t="str">
        <f>IF($A324="", "", INDEX(Data!D:D,MATCH($A324,Data!$AD:$AD,1)))</f>
        <v/>
      </c>
      <c r="F324" s="11" t="str">
        <f>IF($A324="", "", INDEX(Data!E:E,MATCH($A324,Data!$AD:$AD,1)))</f>
        <v/>
      </c>
      <c r="G324" s="36" t="str">
        <f t="shared" si="9"/>
        <v/>
      </c>
    </row>
    <row r="325" spans="1:7" x14ac:dyDescent="0.35">
      <c r="A325" s="9" t="str">
        <f t="shared" si="8"/>
        <v/>
      </c>
      <c r="B325" s="10" t="str">
        <f>IF($A325="", "", INDEX(Data!A:A,MATCH($A325,Data!$AD:$AD,1)))</f>
        <v/>
      </c>
      <c r="C325" s="11" t="str">
        <f>IF($A325="", "", INDEX(Data!B:B,MATCH($A325,Data!$AD:$AD,1)))</f>
        <v/>
      </c>
      <c r="D325" s="10" t="str">
        <f>IF($A325="", "", INDEX(Data!C:C,MATCH($A325,Data!$AD:$AD,1)))</f>
        <v/>
      </c>
      <c r="E325" s="11" t="str">
        <f>IF($A325="", "", INDEX(Data!D:D,MATCH($A325,Data!$AD:$AD,1)))</f>
        <v/>
      </c>
      <c r="F325" s="11" t="str">
        <f>IF($A325="", "", INDEX(Data!E:E,MATCH($A325,Data!$AD:$AD,1)))</f>
        <v/>
      </c>
      <c r="G325" s="36" t="str">
        <f t="shared" si="9"/>
        <v/>
      </c>
    </row>
    <row r="326" spans="1:7" x14ac:dyDescent="0.35">
      <c r="A326" s="9" t="str">
        <f t="shared" ref="A326:A389" si="10">IF(A$4&gt;=ROW(A322), ROW(A322), "")</f>
        <v/>
      </c>
      <c r="B326" s="10" t="str">
        <f>IF($A326="", "", INDEX(Data!A:A,MATCH($A326,Data!$AD:$AD,1)))</f>
        <v/>
      </c>
      <c r="C326" s="11" t="str">
        <f>IF($A326="", "", INDEX(Data!B:B,MATCH($A326,Data!$AD:$AD,1)))</f>
        <v/>
      </c>
      <c r="D326" s="10" t="str">
        <f>IF($A326="", "", INDEX(Data!C:C,MATCH($A326,Data!$AD:$AD,1)))</f>
        <v/>
      </c>
      <c r="E326" s="11" t="str">
        <f>IF($A326="", "", INDEX(Data!D:D,MATCH($A326,Data!$AD:$AD,1)))</f>
        <v/>
      </c>
      <c r="F326" s="11" t="str">
        <f>IF($A326="", "", INDEX(Data!E:E,MATCH($A326,Data!$AD:$AD,1)))</f>
        <v/>
      </c>
      <c r="G326" s="36" t="str">
        <f t="shared" ref="G326:G389" si="11">HYPERLINK(F326)</f>
        <v/>
      </c>
    </row>
    <row r="327" spans="1:7" x14ac:dyDescent="0.35">
      <c r="A327" s="9" t="str">
        <f t="shared" si="10"/>
        <v/>
      </c>
      <c r="B327" s="10" t="str">
        <f>IF($A327="", "", INDEX(Data!A:A,MATCH($A327,Data!$AD:$AD,1)))</f>
        <v/>
      </c>
      <c r="C327" s="11" t="str">
        <f>IF($A327="", "", INDEX(Data!B:B,MATCH($A327,Data!$AD:$AD,1)))</f>
        <v/>
      </c>
      <c r="D327" s="10" t="str">
        <f>IF($A327="", "", INDEX(Data!C:C,MATCH($A327,Data!$AD:$AD,1)))</f>
        <v/>
      </c>
      <c r="E327" s="11" t="str">
        <f>IF($A327="", "", INDEX(Data!D:D,MATCH($A327,Data!$AD:$AD,1)))</f>
        <v/>
      </c>
      <c r="F327" s="11" t="str">
        <f>IF($A327="", "", INDEX(Data!E:E,MATCH($A327,Data!$AD:$AD,1)))</f>
        <v/>
      </c>
      <c r="G327" s="36" t="str">
        <f t="shared" si="11"/>
        <v/>
      </c>
    </row>
    <row r="328" spans="1:7" x14ac:dyDescent="0.35">
      <c r="A328" s="9" t="str">
        <f t="shared" si="10"/>
        <v/>
      </c>
      <c r="B328" s="10" t="str">
        <f>IF($A328="", "", INDEX(Data!A:A,MATCH($A328,Data!$AD:$AD,1)))</f>
        <v/>
      </c>
      <c r="C328" s="11" t="str">
        <f>IF($A328="", "", INDEX(Data!B:B,MATCH($A328,Data!$AD:$AD,1)))</f>
        <v/>
      </c>
      <c r="D328" s="10" t="str">
        <f>IF($A328="", "", INDEX(Data!C:C,MATCH($A328,Data!$AD:$AD,1)))</f>
        <v/>
      </c>
      <c r="E328" s="11" t="str">
        <f>IF($A328="", "", INDEX(Data!D:D,MATCH($A328,Data!$AD:$AD,1)))</f>
        <v/>
      </c>
      <c r="F328" s="11" t="str">
        <f>IF($A328="", "", INDEX(Data!E:E,MATCH($A328,Data!$AD:$AD,1)))</f>
        <v/>
      </c>
      <c r="G328" s="36" t="str">
        <f t="shared" si="11"/>
        <v/>
      </c>
    </row>
    <row r="329" spans="1:7" x14ac:dyDescent="0.35">
      <c r="A329" s="9" t="str">
        <f t="shared" si="10"/>
        <v/>
      </c>
      <c r="B329" s="10" t="str">
        <f>IF($A329="", "", INDEX(Data!A:A,MATCH($A329,Data!$AD:$AD,1)))</f>
        <v/>
      </c>
      <c r="C329" s="11" t="str">
        <f>IF($A329="", "", INDEX(Data!B:B,MATCH($A329,Data!$AD:$AD,1)))</f>
        <v/>
      </c>
      <c r="D329" s="10" t="str">
        <f>IF($A329="", "", INDEX(Data!C:C,MATCH($A329,Data!$AD:$AD,1)))</f>
        <v/>
      </c>
      <c r="E329" s="11" t="str">
        <f>IF($A329="", "", INDEX(Data!D:D,MATCH($A329,Data!$AD:$AD,1)))</f>
        <v/>
      </c>
      <c r="F329" s="11" t="str">
        <f>IF($A329="", "", INDEX(Data!E:E,MATCH($A329,Data!$AD:$AD,1)))</f>
        <v/>
      </c>
      <c r="G329" s="36" t="str">
        <f t="shared" si="11"/>
        <v/>
      </c>
    </row>
    <row r="330" spans="1:7" x14ac:dyDescent="0.35">
      <c r="A330" s="9" t="str">
        <f t="shared" si="10"/>
        <v/>
      </c>
      <c r="B330" s="10" t="str">
        <f>IF($A330="", "", INDEX(Data!A:A,MATCH($A330,Data!$AD:$AD,1)))</f>
        <v/>
      </c>
      <c r="C330" s="11" t="str">
        <f>IF($A330="", "", INDEX(Data!B:B,MATCH($A330,Data!$AD:$AD,1)))</f>
        <v/>
      </c>
      <c r="D330" s="10" t="str">
        <f>IF($A330="", "", INDEX(Data!C:C,MATCH($A330,Data!$AD:$AD,1)))</f>
        <v/>
      </c>
      <c r="E330" s="11" t="str">
        <f>IF($A330="", "", INDEX(Data!D:D,MATCH($A330,Data!$AD:$AD,1)))</f>
        <v/>
      </c>
      <c r="F330" s="11" t="str">
        <f>IF($A330="", "", INDEX(Data!E:E,MATCH($A330,Data!$AD:$AD,1)))</f>
        <v/>
      </c>
      <c r="G330" s="36" t="str">
        <f t="shared" si="11"/>
        <v/>
      </c>
    </row>
    <row r="331" spans="1:7" x14ac:dyDescent="0.35">
      <c r="A331" s="9" t="str">
        <f t="shared" si="10"/>
        <v/>
      </c>
      <c r="B331" s="10" t="str">
        <f>IF($A331="", "", INDEX(Data!A:A,MATCH($A331,Data!$AD:$AD,1)))</f>
        <v/>
      </c>
      <c r="C331" s="11" t="str">
        <f>IF($A331="", "", INDEX(Data!B:B,MATCH($A331,Data!$AD:$AD,1)))</f>
        <v/>
      </c>
      <c r="D331" s="10" t="str">
        <f>IF($A331="", "", INDEX(Data!C:C,MATCH($A331,Data!$AD:$AD,1)))</f>
        <v/>
      </c>
      <c r="E331" s="11" t="str">
        <f>IF($A331="", "", INDEX(Data!D:D,MATCH($A331,Data!$AD:$AD,1)))</f>
        <v/>
      </c>
      <c r="F331" s="11" t="str">
        <f>IF($A331="", "", INDEX(Data!E:E,MATCH($A331,Data!$AD:$AD,1)))</f>
        <v/>
      </c>
      <c r="G331" s="36" t="str">
        <f t="shared" si="11"/>
        <v/>
      </c>
    </row>
    <row r="332" spans="1:7" x14ac:dyDescent="0.35">
      <c r="A332" s="9" t="str">
        <f t="shared" si="10"/>
        <v/>
      </c>
      <c r="B332" s="10" t="str">
        <f>IF($A332="", "", INDEX(Data!A:A,MATCH($A332,Data!$AD:$AD,1)))</f>
        <v/>
      </c>
      <c r="C332" s="11" t="str">
        <f>IF($A332="", "", INDEX(Data!B:B,MATCH($A332,Data!$AD:$AD,1)))</f>
        <v/>
      </c>
      <c r="D332" s="10" t="str">
        <f>IF($A332="", "", INDEX(Data!C:C,MATCH($A332,Data!$AD:$AD,1)))</f>
        <v/>
      </c>
      <c r="E332" s="11" t="str">
        <f>IF($A332="", "", INDEX(Data!D:D,MATCH($A332,Data!$AD:$AD,1)))</f>
        <v/>
      </c>
      <c r="F332" s="11" t="str">
        <f>IF($A332="", "", INDEX(Data!E:E,MATCH($A332,Data!$AD:$AD,1)))</f>
        <v/>
      </c>
      <c r="G332" s="36" t="str">
        <f t="shared" si="11"/>
        <v/>
      </c>
    </row>
    <row r="333" spans="1:7" x14ac:dyDescent="0.35">
      <c r="A333" s="9" t="str">
        <f t="shared" si="10"/>
        <v/>
      </c>
      <c r="B333" s="10" t="str">
        <f>IF($A333="", "", INDEX(Data!A:A,MATCH($A333,Data!$AD:$AD,1)))</f>
        <v/>
      </c>
      <c r="C333" s="11" t="str">
        <f>IF($A333="", "", INDEX(Data!B:B,MATCH($A333,Data!$AD:$AD,1)))</f>
        <v/>
      </c>
      <c r="D333" s="10" t="str">
        <f>IF($A333="", "", INDEX(Data!C:C,MATCH($A333,Data!$AD:$AD,1)))</f>
        <v/>
      </c>
      <c r="E333" s="11" t="str">
        <f>IF($A333="", "", INDEX(Data!D:D,MATCH($A333,Data!$AD:$AD,1)))</f>
        <v/>
      </c>
      <c r="F333" s="11" t="str">
        <f>IF($A333="", "", INDEX(Data!E:E,MATCH($A333,Data!$AD:$AD,1)))</f>
        <v/>
      </c>
      <c r="G333" s="36" t="str">
        <f t="shared" si="11"/>
        <v/>
      </c>
    </row>
    <row r="334" spans="1:7" x14ac:dyDescent="0.35">
      <c r="A334" s="9" t="str">
        <f t="shared" si="10"/>
        <v/>
      </c>
      <c r="B334" s="10" t="str">
        <f>IF($A334="", "", INDEX(Data!A:A,MATCH($A334,Data!$AD:$AD,1)))</f>
        <v/>
      </c>
      <c r="C334" s="11" t="str">
        <f>IF($A334="", "", INDEX(Data!B:B,MATCH($A334,Data!$AD:$AD,1)))</f>
        <v/>
      </c>
      <c r="D334" s="10" t="str">
        <f>IF($A334="", "", INDEX(Data!C:C,MATCH($A334,Data!$AD:$AD,1)))</f>
        <v/>
      </c>
      <c r="E334" s="11" t="str">
        <f>IF($A334="", "", INDEX(Data!D:D,MATCH($A334,Data!$AD:$AD,1)))</f>
        <v/>
      </c>
      <c r="F334" s="11" t="str">
        <f>IF($A334="", "", INDEX(Data!E:E,MATCH($A334,Data!$AD:$AD,1)))</f>
        <v/>
      </c>
      <c r="G334" s="36" t="str">
        <f t="shared" si="11"/>
        <v/>
      </c>
    </row>
    <row r="335" spans="1:7" x14ac:dyDescent="0.35">
      <c r="A335" s="9" t="str">
        <f t="shared" si="10"/>
        <v/>
      </c>
      <c r="B335" s="10" t="str">
        <f>IF($A335="", "", INDEX(Data!A:A,MATCH($A335,Data!$AD:$AD,1)))</f>
        <v/>
      </c>
      <c r="C335" s="11" t="str">
        <f>IF($A335="", "", INDEX(Data!B:B,MATCH($A335,Data!$AD:$AD,1)))</f>
        <v/>
      </c>
      <c r="D335" s="10" t="str">
        <f>IF($A335="", "", INDEX(Data!C:C,MATCH($A335,Data!$AD:$AD,1)))</f>
        <v/>
      </c>
      <c r="E335" s="11" t="str">
        <f>IF($A335="", "", INDEX(Data!D:D,MATCH($A335,Data!$AD:$AD,1)))</f>
        <v/>
      </c>
      <c r="F335" s="11" t="str">
        <f>IF($A335="", "", INDEX(Data!E:E,MATCH($A335,Data!$AD:$AD,1)))</f>
        <v/>
      </c>
      <c r="G335" s="36" t="str">
        <f t="shared" si="11"/>
        <v/>
      </c>
    </row>
    <row r="336" spans="1:7" x14ac:dyDescent="0.35">
      <c r="A336" s="9" t="str">
        <f t="shared" si="10"/>
        <v/>
      </c>
      <c r="B336" s="10" t="str">
        <f>IF($A336="", "", INDEX(Data!A:A,MATCH($A336,Data!$AD:$AD,1)))</f>
        <v/>
      </c>
      <c r="C336" s="11" t="str">
        <f>IF($A336="", "", INDEX(Data!B:B,MATCH($A336,Data!$AD:$AD,1)))</f>
        <v/>
      </c>
      <c r="D336" s="10" t="str">
        <f>IF($A336="", "", INDEX(Data!C:C,MATCH($A336,Data!$AD:$AD,1)))</f>
        <v/>
      </c>
      <c r="E336" s="11" t="str">
        <f>IF($A336="", "", INDEX(Data!D:D,MATCH($A336,Data!$AD:$AD,1)))</f>
        <v/>
      </c>
      <c r="F336" s="11" t="str">
        <f>IF($A336="", "", INDEX(Data!E:E,MATCH($A336,Data!$AD:$AD,1)))</f>
        <v/>
      </c>
      <c r="G336" s="36" t="str">
        <f t="shared" si="11"/>
        <v/>
      </c>
    </row>
    <row r="337" spans="1:7" x14ac:dyDescent="0.35">
      <c r="A337" s="9" t="str">
        <f t="shared" si="10"/>
        <v/>
      </c>
      <c r="B337" s="10" t="str">
        <f>IF($A337="", "", INDEX(Data!A:A,MATCH($A337,Data!$AD:$AD,1)))</f>
        <v/>
      </c>
      <c r="C337" s="11" t="str">
        <f>IF($A337="", "", INDEX(Data!B:B,MATCH($A337,Data!$AD:$AD,1)))</f>
        <v/>
      </c>
      <c r="D337" s="10" t="str">
        <f>IF($A337="", "", INDEX(Data!C:C,MATCH($A337,Data!$AD:$AD,1)))</f>
        <v/>
      </c>
      <c r="E337" s="11" t="str">
        <f>IF($A337="", "", INDEX(Data!D:D,MATCH($A337,Data!$AD:$AD,1)))</f>
        <v/>
      </c>
      <c r="F337" s="11" t="str">
        <f>IF($A337="", "", INDEX(Data!E:E,MATCH($A337,Data!$AD:$AD,1)))</f>
        <v/>
      </c>
      <c r="G337" s="36" t="str">
        <f t="shared" si="11"/>
        <v/>
      </c>
    </row>
    <row r="338" spans="1:7" x14ac:dyDescent="0.35">
      <c r="A338" s="9" t="str">
        <f t="shared" si="10"/>
        <v/>
      </c>
      <c r="B338" s="10" t="str">
        <f>IF($A338="", "", INDEX(Data!A:A,MATCH($A338,Data!$AD:$AD,1)))</f>
        <v/>
      </c>
      <c r="C338" s="11" t="str">
        <f>IF($A338="", "", INDEX(Data!B:B,MATCH($A338,Data!$AD:$AD,1)))</f>
        <v/>
      </c>
      <c r="D338" s="10" t="str">
        <f>IF($A338="", "", INDEX(Data!C:C,MATCH($A338,Data!$AD:$AD,1)))</f>
        <v/>
      </c>
      <c r="E338" s="11" t="str">
        <f>IF($A338="", "", INDEX(Data!D:D,MATCH($A338,Data!$AD:$AD,1)))</f>
        <v/>
      </c>
      <c r="F338" s="11" t="str">
        <f>IF($A338="", "", INDEX(Data!E:E,MATCH($A338,Data!$AD:$AD,1)))</f>
        <v/>
      </c>
      <c r="G338" s="36" t="str">
        <f t="shared" si="11"/>
        <v/>
      </c>
    </row>
    <row r="339" spans="1:7" x14ac:dyDescent="0.35">
      <c r="A339" s="9" t="str">
        <f t="shared" si="10"/>
        <v/>
      </c>
      <c r="B339" s="10" t="str">
        <f>IF($A339="", "", INDEX(Data!A:A,MATCH($A339,Data!$AD:$AD,1)))</f>
        <v/>
      </c>
      <c r="C339" s="11" t="str">
        <f>IF($A339="", "", INDEX(Data!B:B,MATCH($A339,Data!$AD:$AD,1)))</f>
        <v/>
      </c>
      <c r="D339" s="10" t="str">
        <f>IF($A339="", "", INDEX(Data!C:C,MATCH($A339,Data!$AD:$AD,1)))</f>
        <v/>
      </c>
      <c r="E339" s="11" t="str">
        <f>IF($A339="", "", INDEX(Data!D:D,MATCH($A339,Data!$AD:$AD,1)))</f>
        <v/>
      </c>
      <c r="F339" s="11" t="str">
        <f>IF($A339="", "", INDEX(Data!E:E,MATCH($A339,Data!$AD:$AD,1)))</f>
        <v/>
      </c>
      <c r="G339" s="36" t="str">
        <f t="shared" si="11"/>
        <v/>
      </c>
    </row>
    <row r="340" spans="1:7" x14ac:dyDescent="0.35">
      <c r="A340" s="9" t="str">
        <f t="shared" si="10"/>
        <v/>
      </c>
      <c r="B340" s="10" t="str">
        <f>IF($A340="", "", INDEX(Data!A:A,MATCH($A340,Data!$AD:$AD,1)))</f>
        <v/>
      </c>
      <c r="C340" s="11" t="str">
        <f>IF($A340="", "", INDEX(Data!B:B,MATCH($A340,Data!$AD:$AD,1)))</f>
        <v/>
      </c>
      <c r="D340" s="10" t="str">
        <f>IF($A340="", "", INDEX(Data!C:C,MATCH($A340,Data!$AD:$AD,1)))</f>
        <v/>
      </c>
      <c r="E340" s="11" t="str">
        <f>IF($A340="", "", INDEX(Data!D:D,MATCH($A340,Data!$AD:$AD,1)))</f>
        <v/>
      </c>
      <c r="F340" s="11" t="str">
        <f>IF($A340="", "", INDEX(Data!E:E,MATCH($A340,Data!$AD:$AD,1)))</f>
        <v/>
      </c>
      <c r="G340" s="36" t="str">
        <f t="shared" si="11"/>
        <v/>
      </c>
    </row>
    <row r="341" spans="1:7" x14ac:dyDescent="0.35">
      <c r="A341" s="9" t="str">
        <f t="shared" si="10"/>
        <v/>
      </c>
      <c r="B341" s="10" t="str">
        <f>IF($A341="", "", INDEX(Data!A:A,MATCH($A341,Data!$AD:$AD,1)))</f>
        <v/>
      </c>
      <c r="C341" s="11" t="str">
        <f>IF($A341="", "", INDEX(Data!B:B,MATCH($A341,Data!$AD:$AD,1)))</f>
        <v/>
      </c>
      <c r="D341" s="10" t="str">
        <f>IF($A341="", "", INDEX(Data!C:C,MATCH($A341,Data!$AD:$AD,1)))</f>
        <v/>
      </c>
      <c r="E341" s="11" t="str">
        <f>IF($A341="", "", INDEX(Data!D:D,MATCH($A341,Data!$AD:$AD,1)))</f>
        <v/>
      </c>
      <c r="F341" s="11" t="str">
        <f>IF($A341="", "", INDEX(Data!E:E,MATCH($A341,Data!$AD:$AD,1)))</f>
        <v/>
      </c>
      <c r="G341" s="36" t="str">
        <f t="shared" si="11"/>
        <v/>
      </c>
    </row>
    <row r="342" spans="1:7" x14ac:dyDescent="0.35">
      <c r="A342" s="9" t="str">
        <f t="shared" si="10"/>
        <v/>
      </c>
      <c r="B342" s="10" t="str">
        <f>IF($A342="", "", INDEX(Data!A:A,MATCH($A342,Data!$AD:$AD,1)))</f>
        <v/>
      </c>
      <c r="C342" s="11" t="str">
        <f>IF($A342="", "", INDEX(Data!B:B,MATCH($A342,Data!$AD:$AD,1)))</f>
        <v/>
      </c>
      <c r="D342" s="10" t="str">
        <f>IF($A342="", "", INDEX(Data!C:C,MATCH($A342,Data!$AD:$AD,1)))</f>
        <v/>
      </c>
      <c r="E342" s="11" t="str">
        <f>IF($A342="", "", INDEX(Data!D:D,MATCH($A342,Data!$AD:$AD,1)))</f>
        <v/>
      </c>
      <c r="F342" s="11" t="str">
        <f>IF($A342="", "", INDEX(Data!E:E,MATCH($A342,Data!$AD:$AD,1)))</f>
        <v/>
      </c>
      <c r="G342" s="36" t="str">
        <f t="shared" si="11"/>
        <v/>
      </c>
    </row>
    <row r="343" spans="1:7" x14ac:dyDescent="0.35">
      <c r="A343" s="9" t="str">
        <f t="shared" si="10"/>
        <v/>
      </c>
      <c r="B343" s="10" t="str">
        <f>IF($A343="", "", INDEX(Data!A:A,MATCH($A343,Data!$AD:$AD,1)))</f>
        <v/>
      </c>
      <c r="C343" s="11" t="str">
        <f>IF($A343="", "", INDEX(Data!B:B,MATCH($A343,Data!$AD:$AD,1)))</f>
        <v/>
      </c>
      <c r="D343" s="10" t="str">
        <f>IF($A343="", "", INDEX(Data!C:C,MATCH($A343,Data!$AD:$AD,1)))</f>
        <v/>
      </c>
      <c r="E343" s="11" t="str">
        <f>IF($A343="", "", INDEX(Data!D:D,MATCH($A343,Data!$AD:$AD,1)))</f>
        <v/>
      </c>
      <c r="F343" s="11" t="str">
        <f>IF($A343="", "", INDEX(Data!E:E,MATCH($A343,Data!$AD:$AD,1)))</f>
        <v/>
      </c>
      <c r="G343" s="36" t="str">
        <f t="shared" si="11"/>
        <v/>
      </c>
    </row>
    <row r="344" spans="1:7" x14ac:dyDescent="0.35">
      <c r="A344" s="9" t="str">
        <f t="shared" si="10"/>
        <v/>
      </c>
      <c r="B344" s="10" t="str">
        <f>IF($A344="", "", INDEX(Data!A:A,MATCH($A344,Data!$AD:$AD,1)))</f>
        <v/>
      </c>
      <c r="C344" s="11" t="str">
        <f>IF($A344="", "", INDEX(Data!B:B,MATCH($A344,Data!$AD:$AD,1)))</f>
        <v/>
      </c>
      <c r="D344" s="10" t="str">
        <f>IF($A344="", "", INDEX(Data!C:C,MATCH($A344,Data!$AD:$AD,1)))</f>
        <v/>
      </c>
      <c r="E344" s="11" t="str">
        <f>IF($A344="", "", INDEX(Data!D:D,MATCH($A344,Data!$AD:$AD,1)))</f>
        <v/>
      </c>
      <c r="F344" s="11" t="str">
        <f>IF($A344="", "", INDEX(Data!E:E,MATCH($A344,Data!$AD:$AD,1)))</f>
        <v/>
      </c>
      <c r="G344" s="36" t="str">
        <f t="shared" si="11"/>
        <v/>
      </c>
    </row>
    <row r="345" spans="1:7" x14ac:dyDescent="0.35">
      <c r="A345" s="9" t="str">
        <f t="shared" si="10"/>
        <v/>
      </c>
      <c r="B345" s="10" t="str">
        <f>IF($A345="", "", INDEX(Data!A:A,MATCH($A345,Data!$AD:$AD,1)))</f>
        <v/>
      </c>
      <c r="C345" s="11" t="str">
        <f>IF($A345="", "", INDEX(Data!B:B,MATCH($A345,Data!$AD:$AD,1)))</f>
        <v/>
      </c>
      <c r="D345" s="10" t="str">
        <f>IF($A345="", "", INDEX(Data!C:C,MATCH($A345,Data!$AD:$AD,1)))</f>
        <v/>
      </c>
      <c r="E345" s="11" t="str">
        <f>IF($A345="", "", INDEX(Data!D:D,MATCH($A345,Data!$AD:$AD,1)))</f>
        <v/>
      </c>
      <c r="F345" s="11" t="str">
        <f>IF($A345="", "", INDEX(Data!E:E,MATCH($A345,Data!$AD:$AD,1)))</f>
        <v/>
      </c>
      <c r="G345" s="36" t="str">
        <f t="shared" si="11"/>
        <v/>
      </c>
    </row>
    <row r="346" spans="1:7" x14ac:dyDescent="0.35">
      <c r="A346" s="9" t="str">
        <f t="shared" si="10"/>
        <v/>
      </c>
      <c r="B346" s="10" t="str">
        <f>IF($A346="", "", INDEX(Data!A:A,MATCH($A346,Data!$AD:$AD,1)))</f>
        <v/>
      </c>
      <c r="C346" s="11" t="str">
        <f>IF($A346="", "", INDEX(Data!B:B,MATCH($A346,Data!$AD:$AD,1)))</f>
        <v/>
      </c>
      <c r="D346" s="10" t="str">
        <f>IF($A346="", "", INDEX(Data!C:C,MATCH($A346,Data!$AD:$AD,1)))</f>
        <v/>
      </c>
      <c r="E346" s="11" t="str">
        <f>IF($A346="", "", INDEX(Data!D:D,MATCH($A346,Data!$AD:$AD,1)))</f>
        <v/>
      </c>
      <c r="F346" s="11" t="str">
        <f>IF($A346="", "", INDEX(Data!E:E,MATCH($A346,Data!$AD:$AD,1)))</f>
        <v/>
      </c>
      <c r="G346" s="36" t="str">
        <f t="shared" si="11"/>
        <v/>
      </c>
    </row>
    <row r="347" spans="1:7" x14ac:dyDescent="0.35">
      <c r="A347" s="9" t="str">
        <f t="shared" si="10"/>
        <v/>
      </c>
      <c r="B347" s="10" t="str">
        <f>IF($A347="", "", INDEX(Data!A:A,MATCH($A347,Data!$AD:$AD,1)))</f>
        <v/>
      </c>
      <c r="C347" s="11" t="str">
        <f>IF($A347="", "", INDEX(Data!B:B,MATCH($A347,Data!$AD:$AD,1)))</f>
        <v/>
      </c>
      <c r="D347" s="10" t="str">
        <f>IF($A347="", "", INDEX(Data!C:C,MATCH($A347,Data!$AD:$AD,1)))</f>
        <v/>
      </c>
      <c r="E347" s="11" t="str">
        <f>IF($A347="", "", INDEX(Data!D:D,MATCH($A347,Data!$AD:$AD,1)))</f>
        <v/>
      </c>
      <c r="F347" s="11" t="str">
        <f>IF($A347="", "", INDEX(Data!E:E,MATCH($A347,Data!$AD:$AD,1)))</f>
        <v/>
      </c>
      <c r="G347" s="36" t="str">
        <f t="shared" si="11"/>
        <v/>
      </c>
    </row>
    <row r="348" spans="1:7" x14ac:dyDescent="0.35">
      <c r="A348" s="9" t="str">
        <f t="shared" si="10"/>
        <v/>
      </c>
      <c r="B348" s="10" t="str">
        <f>IF($A348="", "", INDEX(Data!A:A,MATCH($A348,Data!$AD:$AD,1)))</f>
        <v/>
      </c>
      <c r="C348" s="11" t="str">
        <f>IF($A348="", "", INDEX(Data!B:B,MATCH($A348,Data!$AD:$AD,1)))</f>
        <v/>
      </c>
      <c r="D348" s="10" t="str">
        <f>IF($A348="", "", INDEX(Data!C:C,MATCH($A348,Data!$AD:$AD,1)))</f>
        <v/>
      </c>
      <c r="E348" s="11" t="str">
        <f>IF($A348="", "", INDEX(Data!D:D,MATCH($A348,Data!$AD:$AD,1)))</f>
        <v/>
      </c>
      <c r="F348" s="11" t="str">
        <f>IF($A348="", "", INDEX(Data!E:E,MATCH($A348,Data!$AD:$AD,1)))</f>
        <v/>
      </c>
      <c r="G348" s="36" t="str">
        <f t="shared" si="11"/>
        <v/>
      </c>
    </row>
    <row r="349" spans="1:7" x14ac:dyDescent="0.35">
      <c r="A349" s="9" t="str">
        <f t="shared" si="10"/>
        <v/>
      </c>
      <c r="B349" s="10" t="str">
        <f>IF($A349="", "", INDEX(Data!A:A,MATCH($A349,Data!$AD:$AD,1)))</f>
        <v/>
      </c>
      <c r="C349" s="11" t="str">
        <f>IF($A349="", "", INDEX(Data!B:B,MATCH($A349,Data!$AD:$AD,1)))</f>
        <v/>
      </c>
      <c r="D349" s="10" t="str">
        <f>IF($A349="", "", INDEX(Data!C:C,MATCH($A349,Data!$AD:$AD,1)))</f>
        <v/>
      </c>
      <c r="E349" s="11" t="str">
        <f>IF($A349="", "", INDEX(Data!D:D,MATCH($A349,Data!$AD:$AD,1)))</f>
        <v/>
      </c>
      <c r="F349" s="11" t="str">
        <f>IF($A349="", "", INDEX(Data!E:E,MATCH($A349,Data!$AD:$AD,1)))</f>
        <v/>
      </c>
      <c r="G349" s="36" t="str">
        <f t="shared" si="11"/>
        <v/>
      </c>
    </row>
    <row r="350" spans="1:7" x14ac:dyDescent="0.35">
      <c r="A350" s="9" t="str">
        <f t="shared" si="10"/>
        <v/>
      </c>
      <c r="B350" s="10" t="str">
        <f>IF($A350="", "", INDEX(Data!A:A,MATCH($A350,Data!$AD:$AD,1)))</f>
        <v/>
      </c>
      <c r="C350" s="11" t="str">
        <f>IF($A350="", "", INDEX(Data!B:B,MATCH($A350,Data!$AD:$AD,1)))</f>
        <v/>
      </c>
      <c r="D350" s="10" t="str">
        <f>IF($A350="", "", INDEX(Data!C:C,MATCH($A350,Data!$AD:$AD,1)))</f>
        <v/>
      </c>
      <c r="E350" s="11" t="str">
        <f>IF($A350="", "", INDEX(Data!D:D,MATCH($A350,Data!$AD:$AD,1)))</f>
        <v/>
      </c>
      <c r="F350" s="11" t="str">
        <f>IF($A350="", "", INDEX(Data!E:E,MATCH($A350,Data!$AD:$AD,1)))</f>
        <v/>
      </c>
      <c r="G350" s="36" t="str">
        <f t="shared" si="11"/>
        <v/>
      </c>
    </row>
    <row r="351" spans="1:7" x14ac:dyDescent="0.35">
      <c r="A351" s="9" t="str">
        <f t="shared" si="10"/>
        <v/>
      </c>
      <c r="B351" s="10" t="str">
        <f>IF($A351="", "", INDEX(Data!A:A,MATCH($A351,Data!$AD:$AD,1)))</f>
        <v/>
      </c>
      <c r="C351" s="11" t="str">
        <f>IF($A351="", "", INDEX(Data!B:B,MATCH($A351,Data!$AD:$AD,1)))</f>
        <v/>
      </c>
      <c r="D351" s="10" t="str">
        <f>IF($A351="", "", INDEX(Data!C:C,MATCH($A351,Data!$AD:$AD,1)))</f>
        <v/>
      </c>
      <c r="E351" s="11" t="str">
        <f>IF($A351="", "", INDEX(Data!D:D,MATCH($A351,Data!$AD:$AD,1)))</f>
        <v/>
      </c>
      <c r="F351" s="11" t="str">
        <f>IF($A351="", "", INDEX(Data!E:E,MATCH($A351,Data!$AD:$AD,1)))</f>
        <v/>
      </c>
      <c r="G351" s="36" t="str">
        <f t="shared" si="11"/>
        <v/>
      </c>
    </row>
    <row r="352" spans="1:7" x14ac:dyDescent="0.35">
      <c r="A352" s="9" t="str">
        <f t="shared" si="10"/>
        <v/>
      </c>
      <c r="B352" s="10" t="str">
        <f>IF($A352="", "", INDEX(Data!A:A,MATCH($A352,Data!$AD:$AD,1)))</f>
        <v/>
      </c>
      <c r="C352" s="11" t="str">
        <f>IF($A352="", "", INDEX(Data!B:B,MATCH($A352,Data!$AD:$AD,1)))</f>
        <v/>
      </c>
      <c r="D352" s="10" t="str">
        <f>IF($A352="", "", INDEX(Data!C:C,MATCH($A352,Data!$AD:$AD,1)))</f>
        <v/>
      </c>
      <c r="E352" s="11" t="str">
        <f>IF($A352="", "", INDEX(Data!D:D,MATCH($A352,Data!$AD:$AD,1)))</f>
        <v/>
      </c>
      <c r="F352" s="11" t="str">
        <f>IF($A352="", "", INDEX(Data!E:E,MATCH($A352,Data!$AD:$AD,1)))</f>
        <v/>
      </c>
      <c r="G352" s="36" t="str">
        <f t="shared" si="11"/>
        <v/>
      </c>
    </row>
    <row r="353" spans="1:7" x14ac:dyDescent="0.35">
      <c r="A353" s="9" t="str">
        <f t="shared" si="10"/>
        <v/>
      </c>
      <c r="B353" s="10" t="str">
        <f>IF($A353="", "", INDEX(Data!A:A,MATCH($A353,Data!$AD:$AD,1)))</f>
        <v/>
      </c>
      <c r="C353" s="11" t="str">
        <f>IF($A353="", "", INDEX(Data!B:B,MATCH($A353,Data!$AD:$AD,1)))</f>
        <v/>
      </c>
      <c r="D353" s="10" t="str">
        <f>IF($A353="", "", INDEX(Data!C:C,MATCH($A353,Data!$AD:$AD,1)))</f>
        <v/>
      </c>
      <c r="E353" s="11" t="str">
        <f>IF($A353="", "", INDEX(Data!D:D,MATCH($A353,Data!$AD:$AD,1)))</f>
        <v/>
      </c>
      <c r="F353" s="11" t="str">
        <f>IF($A353="", "", INDEX(Data!E:E,MATCH($A353,Data!$AD:$AD,1)))</f>
        <v/>
      </c>
      <c r="G353" s="36" t="str">
        <f t="shared" si="11"/>
        <v/>
      </c>
    </row>
    <row r="354" spans="1:7" x14ac:dyDescent="0.35">
      <c r="A354" s="9" t="str">
        <f t="shared" si="10"/>
        <v/>
      </c>
      <c r="B354" s="10" t="str">
        <f>IF($A354="", "", INDEX(Data!A:A,MATCH($A354,Data!$AD:$AD,1)))</f>
        <v/>
      </c>
      <c r="C354" s="11" t="str">
        <f>IF($A354="", "", INDEX(Data!B:B,MATCH($A354,Data!$AD:$AD,1)))</f>
        <v/>
      </c>
      <c r="D354" s="10" t="str">
        <f>IF($A354="", "", INDEX(Data!C:C,MATCH($A354,Data!$AD:$AD,1)))</f>
        <v/>
      </c>
      <c r="E354" s="11" t="str">
        <f>IF($A354="", "", INDEX(Data!D:D,MATCH($A354,Data!$AD:$AD,1)))</f>
        <v/>
      </c>
      <c r="F354" s="11" t="str">
        <f>IF($A354="", "", INDEX(Data!E:E,MATCH($A354,Data!$AD:$AD,1)))</f>
        <v/>
      </c>
      <c r="G354" s="36" t="str">
        <f t="shared" si="11"/>
        <v/>
      </c>
    </row>
    <row r="355" spans="1:7" x14ac:dyDescent="0.35">
      <c r="A355" s="9" t="str">
        <f t="shared" si="10"/>
        <v/>
      </c>
      <c r="B355" s="10" t="str">
        <f>IF($A355="", "", INDEX(Data!A:A,MATCH($A355,Data!$AD:$AD,1)))</f>
        <v/>
      </c>
      <c r="C355" s="11" t="str">
        <f>IF($A355="", "", INDEX(Data!B:B,MATCH($A355,Data!$AD:$AD,1)))</f>
        <v/>
      </c>
      <c r="D355" s="10" t="str">
        <f>IF($A355="", "", INDEX(Data!C:C,MATCH($A355,Data!$AD:$AD,1)))</f>
        <v/>
      </c>
      <c r="E355" s="11" t="str">
        <f>IF($A355="", "", INDEX(Data!D:D,MATCH($A355,Data!$AD:$AD,1)))</f>
        <v/>
      </c>
      <c r="F355" s="11" t="str">
        <f>IF($A355="", "", INDEX(Data!E:E,MATCH($A355,Data!$AD:$AD,1)))</f>
        <v/>
      </c>
      <c r="G355" s="36" t="str">
        <f t="shared" si="11"/>
        <v/>
      </c>
    </row>
    <row r="356" spans="1:7" x14ac:dyDescent="0.35">
      <c r="A356" s="9" t="str">
        <f t="shared" si="10"/>
        <v/>
      </c>
      <c r="B356" s="10" t="str">
        <f>IF($A356="", "", INDEX(Data!A:A,MATCH($A356,Data!$AD:$AD,1)))</f>
        <v/>
      </c>
      <c r="C356" s="11" t="str">
        <f>IF($A356="", "", INDEX(Data!B:B,MATCH($A356,Data!$AD:$AD,1)))</f>
        <v/>
      </c>
      <c r="D356" s="10" t="str">
        <f>IF($A356="", "", INDEX(Data!C:C,MATCH($A356,Data!$AD:$AD,1)))</f>
        <v/>
      </c>
      <c r="E356" s="11" t="str">
        <f>IF($A356="", "", INDEX(Data!D:D,MATCH($A356,Data!$AD:$AD,1)))</f>
        <v/>
      </c>
      <c r="F356" s="11" t="str">
        <f>IF($A356="", "", INDEX(Data!E:E,MATCH($A356,Data!$AD:$AD,1)))</f>
        <v/>
      </c>
      <c r="G356" s="36" t="str">
        <f t="shared" si="11"/>
        <v/>
      </c>
    </row>
    <row r="357" spans="1:7" x14ac:dyDescent="0.35">
      <c r="A357" s="9" t="str">
        <f t="shared" si="10"/>
        <v/>
      </c>
      <c r="B357" s="10" t="str">
        <f>IF($A357="", "", INDEX(Data!A:A,MATCH($A357,Data!$AD:$AD,1)))</f>
        <v/>
      </c>
      <c r="C357" s="11" t="str">
        <f>IF($A357="", "", INDEX(Data!B:B,MATCH($A357,Data!$AD:$AD,1)))</f>
        <v/>
      </c>
      <c r="D357" s="10" t="str">
        <f>IF($A357="", "", INDEX(Data!C:C,MATCH($A357,Data!$AD:$AD,1)))</f>
        <v/>
      </c>
      <c r="E357" s="11" t="str">
        <f>IF($A357="", "", INDEX(Data!D:D,MATCH($A357,Data!$AD:$AD,1)))</f>
        <v/>
      </c>
      <c r="F357" s="11" t="str">
        <f>IF($A357="", "", INDEX(Data!E:E,MATCH($A357,Data!$AD:$AD,1)))</f>
        <v/>
      </c>
      <c r="G357" s="36" t="str">
        <f t="shared" si="11"/>
        <v/>
      </c>
    </row>
    <row r="358" spans="1:7" x14ac:dyDescent="0.35">
      <c r="A358" s="9" t="str">
        <f t="shared" si="10"/>
        <v/>
      </c>
      <c r="B358" s="10" t="str">
        <f>IF($A358="", "", INDEX(Data!A:A,MATCH($A358,Data!$AD:$AD,1)))</f>
        <v/>
      </c>
      <c r="C358" s="11" t="str">
        <f>IF($A358="", "", INDEX(Data!B:B,MATCH($A358,Data!$AD:$AD,1)))</f>
        <v/>
      </c>
      <c r="D358" s="10" t="str">
        <f>IF($A358="", "", INDEX(Data!C:C,MATCH($A358,Data!$AD:$AD,1)))</f>
        <v/>
      </c>
      <c r="E358" s="11" t="str">
        <f>IF($A358="", "", INDEX(Data!D:D,MATCH($A358,Data!$AD:$AD,1)))</f>
        <v/>
      </c>
      <c r="F358" s="11" t="str">
        <f>IF($A358="", "", INDEX(Data!E:E,MATCH($A358,Data!$AD:$AD,1)))</f>
        <v/>
      </c>
      <c r="G358" s="36" t="str">
        <f t="shared" si="11"/>
        <v/>
      </c>
    </row>
    <row r="359" spans="1:7" x14ac:dyDescent="0.35">
      <c r="A359" s="9" t="str">
        <f t="shared" si="10"/>
        <v/>
      </c>
      <c r="B359" s="10" t="str">
        <f>IF($A359="", "", INDEX(Data!A:A,MATCH($A359,Data!$AD:$AD,1)))</f>
        <v/>
      </c>
      <c r="C359" s="11" t="str">
        <f>IF($A359="", "", INDEX(Data!B:B,MATCH($A359,Data!$AD:$AD,1)))</f>
        <v/>
      </c>
      <c r="D359" s="10" t="str">
        <f>IF($A359="", "", INDEX(Data!C:C,MATCH($A359,Data!$AD:$AD,1)))</f>
        <v/>
      </c>
      <c r="E359" s="11" t="str">
        <f>IF($A359="", "", INDEX(Data!D:D,MATCH($A359,Data!$AD:$AD,1)))</f>
        <v/>
      </c>
      <c r="F359" s="11" t="str">
        <f>IF($A359="", "", INDEX(Data!E:E,MATCH($A359,Data!$AD:$AD,1)))</f>
        <v/>
      </c>
      <c r="G359" s="36" t="str">
        <f t="shared" si="11"/>
        <v/>
      </c>
    </row>
    <row r="360" spans="1:7" x14ac:dyDescent="0.35">
      <c r="A360" s="9" t="str">
        <f t="shared" si="10"/>
        <v/>
      </c>
      <c r="B360" s="10" t="str">
        <f>IF($A360="", "", INDEX(Data!A:A,MATCH($A360,Data!$AD:$AD,1)))</f>
        <v/>
      </c>
      <c r="C360" s="11" t="str">
        <f>IF($A360="", "", INDEX(Data!B:B,MATCH($A360,Data!$AD:$AD,1)))</f>
        <v/>
      </c>
      <c r="D360" s="10" t="str">
        <f>IF($A360="", "", INDEX(Data!C:C,MATCH($A360,Data!$AD:$AD,1)))</f>
        <v/>
      </c>
      <c r="E360" s="11" t="str">
        <f>IF($A360="", "", INDEX(Data!D:D,MATCH($A360,Data!$AD:$AD,1)))</f>
        <v/>
      </c>
      <c r="F360" s="11" t="str">
        <f>IF($A360="", "", INDEX(Data!E:E,MATCH($A360,Data!$AD:$AD,1)))</f>
        <v/>
      </c>
      <c r="G360" s="36" t="str">
        <f t="shared" si="11"/>
        <v/>
      </c>
    </row>
    <row r="361" spans="1:7" x14ac:dyDescent="0.35">
      <c r="A361" s="9" t="str">
        <f t="shared" si="10"/>
        <v/>
      </c>
      <c r="B361" s="10" t="str">
        <f>IF($A361="", "", INDEX(Data!A:A,MATCH($A361,Data!$AD:$AD,1)))</f>
        <v/>
      </c>
      <c r="C361" s="11" t="str">
        <f>IF($A361="", "", INDEX(Data!B:B,MATCH($A361,Data!$AD:$AD,1)))</f>
        <v/>
      </c>
      <c r="D361" s="10" t="str">
        <f>IF($A361="", "", INDEX(Data!C:C,MATCH($A361,Data!$AD:$AD,1)))</f>
        <v/>
      </c>
      <c r="E361" s="11" t="str">
        <f>IF($A361="", "", INDEX(Data!D:D,MATCH($A361,Data!$AD:$AD,1)))</f>
        <v/>
      </c>
      <c r="F361" s="11" t="str">
        <f>IF($A361="", "", INDEX(Data!E:E,MATCH($A361,Data!$AD:$AD,1)))</f>
        <v/>
      </c>
      <c r="G361" s="36" t="str">
        <f t="shared" si="11"/>
        <v/>
      </c>
    </row>
    <row r="362" spans="1:7" x14ac:dyDescent="0.35">
      <c r="A362" s="9" t="str">
        <f t="shared" si="10"/>
        <v/>
      </c>
      <c r="B362" s="10" t="str">
        <f>IF($A362="", "", INDEX(Data!A:A,MATCH($A362,Data!$AD:$AD,1)))</f>
        <v/>
      </c>
      <c r="C362" s="11" t="str">
        <f>IF($A362="", "", INDEX(Data!B:B,MATCH($A362,Data!$AD:$AD,1)))</f>
        <v/>
      </c>
      <c r="D362" s="10" t="str">
        <f>IF($A362="", "", INDEX(Data!C:C,MATCH($A362,Data!$AD:$AD,1)))</f>
        <v/>
      </c>
      <c r="E362" s="11" t="str">
        <f>IF($A362="", "", INDEX(Data!D:D,MATCH($A362,Data!$AD:$AD,1)))</f>
        <v/>
      </c>
      <c r="F362" s="11" t="str">
        <f>IF($A362="", "", INDEX(Data!E:E,MATCH($A362,Data!$AD:$AD,1)))</f>
        <v/>
      </c>
      <c r="G362" s="36" t="str">
        <f t="shared" si="11"/>
        <v/>
      </c>
    </row>
    <row r="363" spans="1:7" x14ac:dyDescent="0.35">
      <c r="A363" s="9" t="str">
        <f t="shared" si="10"/>
        <v/>
      </c>
      <c r="B363" s="10" t="str">
        <f>IF($A363="", "", INDEX(Data!A:A,MATCH($A363,Data!$AD:$AD,1)))</f>
        <v/>
      </c>
      <c r="C363" s="11" t="str">
        <f>IF($A363="", "", INDEX(Data!B:B,MATCH($A363,Data!$AD:$AD,1)))</f>
        <v/>
      </c>
      <c r="D363" s="10" t="str">
        <f>IF($A363="", "", INDEX(Data!C:C,MATCH($A363,Data!$AD:$AD,1)))</f>
        <v/>
      </c>
      <c r="E363" s="11" t="str">
        <f>IF($A363="", "", INDEX(Data!D:D,MATCH($A363,Data!$AD:$AD,1)))</f>
        <v/>
      </c>
      <c r="F363" s="11" t="str">
        <f>IF($A363="", "", INDEX(Data!E:E,MATCH($A363,Data!$AD:$AD,1)))</f>
        <v/>
      </c>
      <c r="G363" s="36" t="str">
        <f t="shared" si="11"/>
        <v/>
      </c>
    </row>
    <row r="364" spans="1:7" x14ac:dyDescent="0.35">
      <c r="A364" s="9" t="str">
        <f t="shared" si="10"/>
        <v/>
      </c>
      <c r="B364" s="10" t="str">
        <f>IF($A364="", "", INDEX(Data!A:A,MATCH($A364,Data!$AD:$AD,1)))</f>
        <v/>
      </c>
      <c r="C364" s="11" t="str">
        <f>IF($A364="", "", INDEX(Data!B:B,MATCH($A364,Data!$AD:$AD,1)))</f>
        <v/>
      </c>
      <c r="D364" s="10" t="str">
        <f>IF($A364="", "", INDEX(Data!C:C,MATCH($A364,Data!$AD:$AD,1)))</f>
        <v/>
      </c>
      <c r="E364" s="11" t="str">
        <f>IF($A364="", "", INDEX(Data!D:D,MATCH($A364,Data!$AD:$AD,1)))</f>
        <v/>
      </c>
      <c r="F364" s="11" t="str">
        <f>IF($A364="", "", INDEX(Data!E:E,MATCH($A364,Data!$AD:$AD,1)))</f>
        <v/>
      </c>
      <c r="G364" s="36" t="str">
        <f t="shared" si="11"/>
        <v/>
      </c>
    </row>
    <row r="365" spans="1:7" x14ac:dyDescent="0.35">
      <c r="A365" s="9" t="str">
        <f t="shared" si="10"/>
        <v/>
      </c>
      <c r="B365" s="10" t="str">
        <f>IF($A365="", "", INDEX(Data!A:A,MATCH($A365,Data!$AD:$AD,1)))</f>
        <v/>
      </c>
      <c r="C365" s="11" t="str">
        <f>IF($A365="", "", INDEX(Data!B:B,MATCH($A365,Data!$AD:$AD,1)))</f>
        <v/>
      </c>
      <c r="D365" s="10" t="str">
        <f>IF($A365="", "", INDEX(Data!C:C,MATCH($A365,Data!$AD:$AD,1)))</f>
        <v/>
      </c>
      <c r="E365" s="11" t="str">
        <f>IF($A365="", "", INDEX(Data!D:D,MATCH($A365,Data!$AD:$AD,1)))</f>
        <v/>
      </c>
      <c r="F365" s="11" t="str">
        <f>IF($A365="", "", INDEX(Data!E:E,MATCH($A365,Data!$AD:$AD,1)))</f>
        <v/>
      </c>
      <c r="G365" s="36" t="str">
        <f t="shared" si="11"/>
        <v/>
      </c>
    </row>
    <row r="366" spans="1:7" x14ac:dyDescent="0.35">
      <c r="A366" s="9" t="str">
        <f t="shared" si="10"/>
        <v/>
      </c>
      <c r="B366" s="10" t="str">
        <f>IF($A366="", "", INDEX(Data!A:A,MATCH($A366,Data!$AD:$AD,1)))</f>
        <v/>
      </c>
      <c r="C366" s="11" t="str">
        <f>IF($A366="", "", INDEX(Data!B:B,MATCH($A366,Data!$AD:$AD,1)))</f>
        <v/>
      </c>
      <c r="D366" s="10" t="str">
        <f>IF($A366="", "", INDEX(Data!C:C,MATCH($A366,Data!$AD:$AD,1)))</f>
        <v/>
      </c>
      <c r="E366" s="11" t="str">
        <f>IF($A366="", "", INDEX(Data!D:D,MATCH($A366,Data!$AD:$AD,1)))</f>
        <v/>
      </c>
      <c r="F366" s="11" t="str">
        <f>IF($A366="", "", INDEX(Data!E:E,MATCH($A366,Data!$AD:$AD,1)))</f>
        <v/>
      </c>
      <c r="G366" s="36" t="str">
        <f t="shared" si="11"/>
        <v/>
      </c>
    </row>
    <row r="367" spans="1:7" x14ac:dyDescent="0.35">
      <c r="A367" s="9" t="str">
        <f t="shared" si="10"/>
        <v/>
      </c>
      <c r="B367" s="10" t="str">
        <f>IF($A367="", "", INDEX(Data!A:A,MATCH($A367,Data!$AD:$AD,1)))</f>
        <v/>
      </c>
      <c r="C367" s="11" t="str">
        <f>IF($A367="", "", INDEX(Data!B:B,MATCH($A367,Data!$AD:$AD,1)))</f>
        <v/>
      </c>
      <c r="D367" s="10" t="str">
        <f>IF($A367="", "", INDEX(Data!C:C,MATCH($A367,Data!$AD:$AD,1)))</f>
        <v/>
      </c>
      <c r="E367" s="11" t="str">
        <f>IF($A367="", "", INDEX(Data!D:D,MATCH($A367,Data!$AD:$AD,1)))</f>
        <v/>
      </c>
      <c r="F367" s="11" t="str">
        <f>IF($A367="", "", INDEX(Data!E:E,MATCH($A367,Data!$AD:$AD,1)))</f>
        <v/>
      </c>
      <c r="G367" s="36" t="str">
        <f t="shared" si="11"/>
        <v/>
      </c>
    </row>
    <row r="368" spans="1:7" x14ac:dyDescent="0.35">
      <c r="A368" s="9" t="str">
        <f t="shared" si="10"/>
        <v/>
      </c>
      <c r="B368" s="10" t="str">
        <f>IF($A368="", "", INDEX(Data!A:A,MATCH($A368,Data!$AD:$AD,1)))</f>
        <v/>
      </c>
      <c r="C368" s="11" t="str">
        <f>IF($A368="", "", INDEX(Data!B:B,MATCH($A368,Data!$AD:$AD,1)))</f>
        <v/>
      </c>
      <c r="D368" s="10" t="str">
        <f>IF($A368="", "", INDEX(Data!C:C,MATCH($A368,Data!$AD:$AD,1)))</f>
        <v/>
      </c>
      <c r="E368" s="11" t="str">
        <f>IF($A368="", "", INDEX(Data!D:D,MATCH($A368,Data!$AD:$AD,1)))</f>
        <v/>
      </c>
      <c r="F368" s="11" t="str">
        <f>IF($A368="", "", INDEX(Data!E:E,MATCH($A368,Data!$AD:$AD,1)))</f>
        <v/>
      </c>
      <c r="G368" s="36" t="str">
        <f t="shared" si="11"/>
        <v/>
      </c>
    </row>
    <row r="369" spans="1:7" x14ac:dyDescent="0.35">
      <c r="A369" s="9" t="str">
        <f t="shared" si="10"/>
        <v/>
      </c>
      <c r="B369" s="10" t="str">
        <f>IF($A369="", "", INDEX(Data!A:A,MATCH($A369,Data!$AD:$AD,1)))</f>
        <v/>
      </c>
      <c r="C369" s="11" t="str">
        <f>IF($A369="", "", INDEX(Data!B:B,MATCH($A369,Data!$AD:$AD,1)))</f>
        <v/>
      </c>
      <c r="D369" s="10" t="str">
        <f>IF($A369="", "", INDEX(Data!C:C,MATCH($A369,Data!$AD:$AD,1)))</f>
        <v/>
      </c>
      <c r="E369" s="11" t="str">
        <f>IF($A369="", "", INDEX(Data!D:D,MATCH($A369,Data!$AD:$AD,1)))</f>
        <v/>
      </c>
      <c r="F369" s="11" t="str">
        <f>IF($A369="", "", INDEX(Data!E:E,MATCH($A369,Data!$AD:$AD,1)))</f>
        <v/>
      </c>
      <c r="G369" s="36" t="str">
        <f t="shared" si="11"/>
        <v/>
      </c>
    </row>
    <row r="370" spans="1:7" x14ac:dyDescent="0.35">
      <c r="A370" s="9" t="str">
        <f t="shared" si="10"/>
        <v/>
      </c>
      <c r="B370" s="10" t="str">
        <f>IF($A370="", "", INDEX(Data!A:A,MATCH($A370,Data!$AD:$AD,1)))</f>
        <v/>
      </c>
      <c r="C370" s="11" t="str">
        <f>IF($A370="", "", INDEX(Data!B:B,MATCH($A370,Data!$AD:$AD,1)))</f>
        <v/>
      </c>
      <c r="D370" s="10" t="str">
        <f>IF($A370="", "", INDEX(Data!C:C,MATCH($A370,Data!$AD:$AD,1)))</f>
        <v/>
      </c>
      <c r="E370" s="11" t="str">
        <f>IF($A370="", "", INDEX(Data!D:D,MATCH($A370,Data!$AD:$AD,1)))</f>
        <v/>
      </c>
      <c r="F370" s="11" t="str">
        <f>IF($A370="", "", INDEX(Data!E:E,MATCH($A370,Data!$AD:$AD,1)))</f>
        <v/>
      </c>
      <c r="G370" s="36" t="str">
        <f t="shared" si="11"/>
        <v/>
      </c>
    </row>
    <row r="371" spans="1:7" x14ac:dyDescent="0.35">
      <c r="A371" s="9" t="str">
        <f t="shared" si="10"/>
        <v/>
      </c>
      <c r="B371" s="10" t="str">
        <f>IF($A371="", "", INDEX(Data!A:A,MATCH($A371,Data!$AD:$AD,1)))</f>
        <v/>
      </c>
      <c r="C371" s="11" t="str">
        <f>IF($A371="", "", INDEX(Data!B:B,MATCH($A371,Data!$AD:$AD,1)))</f>
        <v/>
      </c>
      <c r="D371" s="10" t="str">
        <f>IF($A371="", "", INDEX(Data!C:C,MATCH($A371,Data!$AD:$AD,1)))</f>
        <v/>
      </c>
      <c r="E371" s="11" t="str">
        <f>IF($A371="", "", INDEX(Data!D:D,MATCH($A371,Data!$AD:$AD,1)))</f>
        <v/>
      </c>
      <c r="F371" s="11" t="str">
        <f>IF($A371="", "", INDEX(Data!E:E,MATCH($A371,Data!$AD:$AD,1)))</f>
        <v/>
      </c>
      <c r="G371" s="36" t="str">
        <f t="shared" si="11"/>
        <v/>
      </c>
    </row>
    <row r="372" spans="1:7" x14ac:dyDescent="0.35">
      <c r="A372" s="9" t="str">
        <f t="shared" si="10"/>
        <v/>
      </c>
      <c r="B372" s="10" t="str">
        <f>IF($A372="", "", INDEX(Data!A:A,MATCH($A372,Data!$AD:$AD,1)))</f>
        <v/>
      </c>
      <c r="C372" s="11" t="str">
        <f>IF($A372="", "", INDEX(Data!B:B,MATCH($A372,Data!$AD:$AD,1)))</f>
        <v/>
      </c>
      <c r="D372" s="10" t="str">
        <f>IF($A372="", "", INDEX(Data!C:C,MATCH($A372,Data!$AD:$AD,1)))</f>
        <v/>
      </c>
      <c r="E372" s="11" t="str">
        <f>IF($A372="", "", INDEX(Data!D:D,MATCH($A372,Data!$AD:$AD,1)))</f>
        <v/>
      </c>
      <c r="F372" s="11" t="str">
        <f>IF($A372="", "", INDEX(Data!E:E,MATCH($A372,Data!$AD:$AD,1)))</f>
        <v/>
      </c>
      <c r="G372" s="36" t="str">
        <f t="shared" si="11"/>
        <v/>
      </c>
    </row>
    <row r="373" spans="1:7" x14ac:dyDescent="0.35">
      <c r="A373" s="9" t="str">
        <f t="shared" si="10"/>
        <v/>
      </c>
      <c r="B373" s="10" t="str">
        <f>IF($A373="", "", INDEX(Data!A:A,MATCH($A373,Data!$AD:$AD,1)))</f>
        <v/>
      </c>
      <c r="C373" s="11" t="str">
        <f>IF($A373="", "", INDEX(Data!B:B,MATCH($A373,Data!$AD:$AD,1)))</f>
        <v/>
      </c>
      <c r="D373" s="10" t="str">
        <f>IF($A373="", "", INDEX(Data!C:C,MATCH($A373,Data!$AD:$AD,1)))</f>
        <v/>
      </c>
      <c r="E373" s="11" t="str">
        <f>IF($A373="", "", INDEX(Data!D:D,MATCH($A373,Data!$AD:$AD,1)))</f>
        <v/>
      </c>
      <c r="F373" s="11" t="str">
        <f>IF($A373="", "", INDEX(Data!E:E,MATCH($A373,Data!$AD:$AD,1)))</f>
        <v/>
      </c>
      <c r="G373" s="36" t="str">
        <f t="shared" si="11"/>
        <v/>
      </c>
    </row>
    <row r="374" spans="1:7" x14ac:dyDescent="0.35">
      <c r="A374" s="9" t="str">
        <f t="shared" si="10"/>
        <v/>
      </c>
      <c r="B374" s="10" t="str">
        <f>IF($A374="", "", INDEX(Data!A:A,MATCH($A374,Data!$AD:$AD,1)))</f>
        <v/>
      </c>
      <c r="C374" s="11" t="str">
        <f>IF($A374="", "", INDEX(Data!B:B,MATCH($A374,Data!$AD:$AD,1)))</f>
        <v/>
      </c>
      <c r="D374" s="10" t="str">
        <f>IF($A374="", "", INDEX(Data!C:C,MATCH($A374,Data!$AD:$AD,1)))</f>
        <v/>
      </c>
      <c r="E374" s="11" t="str">
        <f>IF($A374="", "", INDEX(Data!D:D,MATCH($A374,Data!$AD:$AD,1)))</f>
        <v/>
      </c>
      <c r="F374" s="11" t="str">
        <f>IF($A374="", "", INDEX(Data!E:E,MATCH($A374,Data!$AD:$AD,1)))</f>
        <v/>
      </c>
      <c r="G374" s="36" t="str">
        <f t="shared" si="11"/>
        <v/>
      </c>
    </row>
    <row r="375" spans="1:7" x14ac:dyDescent="0.35">
      <c r="A375" s="9" t="str">
        <f t="shared" si="10"/>
        <v/>
      </c>
      <c r="B375" s="10" t="str">
        <f>IF($A375="", "", INDEX(Data!A:A,MATCH($A375,Data!$AD:$AD,1)))</f>
        <v/>
      </c>
      <c r="C375" s="11" t="str">
        <f>IF($A375="", "", INDEX(Data!B:B,MATCH($A375,Data!$AD:$AD,1)))</f>
        <v/>
      </c>
      <c r="D375" s="10" t="str">
        <f>IF($A375="", "", INDEX(Data!C:C,MATCH($A375,Data!$AD:$AD,1)))</f>
        <v/>
      </c>
      <c r="E375" s="11" t="str">
        <f>IF($A375="", "", INDEX(Data!D:D,MATCH($A375,Data!$AD:$AD,1)))</f>
        <v/>
      </c>
      <c r="F375" s="11" t="str">
        <f>IF($A375="", "", INDEX(Data!E:E,MATCH($A375,Data!$AD:$AD,1)))</f>
        <v/>
      </c>
      <c r="G375" s="36" t="str">
        <f t="shared" si="11"/>
        <v/>
      </c>
    </row>
    <row r="376" spans="1:7" x14ac:dyDescent="0.35">
      <c r="A376" s="9" t="str">
        <f t="shared" si="10"/>
        <v/>
      </c>
      <c r="B376" s="10" t="str">
        <f>IF($A376="", "", INDEX(Data!A:A,MATCH($A376,Data!$AD:$AD,1)))</f>
        <v/>
      </c>
      <c r="C376" s="11" t="str">
        <f>IF($A376="", "", INDEX(Data!B:B,MATCH($A376,Data!$AD:$AD,1)))</f>
        <v/>
      </c>
      <c r="D376" s="10" t="str">
        <f>IF($A376="", "", INDEX(Data!C:C,MATCH($A376,Data!$AD:$AD,1)))</f>
        <v/>
      </c>
      <c r="E376" s="11" t="str">
        <f>IF($A376="", "", INDEX(Data!D:D,MATCH($A376,Data!$AD:$AD,1)))</f>
        <v/>
      </c>
      <c r="F376" s="11" t="str">
        <f>IF($A376="", "", INDEX(Data!E:E,MATCH($A376,Data!$AD:$AD,1)))</f>
        <v/>
      </c>
      <c r="G376" s="36" t="str">
        <f t="shared" si="11"/>
        <v/>
      </c>
    </row>
    <row r="377" spans="1:7" x14ac:dyDescent="0.35">
      <c r="A377" s="9" t="str">
        <f t="shared" si="10"/>
        <v/>
      </c>
      <c r="B377" s="10" t="str">
        <f>IF($A377="", "", INDEX(Data!A:A,MATCH($A377,Data!$AD:$AD,1)))</f>
        <v/>
      </c>
      <c r="C377" s="11" t="str">
        <f>IF($A377="", "", INDEX(Data!B:B,MATCH($A377,Data!$AD:$AD,1)))</f>
        <v/>
      </c>
      <c r="D377" s="10" t="str">
        <f>IF($A377="", "", INDEX(Data!C:C,MATCH($A377,Data!$AD:$AD,1)))</f>
        <v/>
      </c>
      <c r="E377" s="11" t="str">
        <f>IF($A377="", "", INDEX(Data!D:D,MATCH($A377,Data!$AD:$AD,1)))</f>
        <v/>
      </c>
      <c r="F377" s="11" t="str">
        <f>IF($A377="", "", INDEX(Data!E:E,MATCH($A377,Data!$AD:$AD,1)))</f>
        <v/>
      </c>
      <c r="G377" s="36" t="str">
        <f t="shared" si="11"/>
        <v/>
      </c>
    </row>
    <row r="378" spans="1:7" x14ac:dyDescent="0.35">
      <c r="A378" s="9" t="str">
        <f t="shared" si="10"/>
        <v/>
      </c>
      <c r="B378" s="10" t="str">
        <f>IF($A378="", "", INDEX(Data!A:A,MATCH($A378,Data!$AD:$AD,1)))</f>
        <v/>
      </c>
      <c r="C378" s="11" t="str">
        <f>IF($A378="", "", INDEX(Data!B:B,MATCH($A378,Data!$AD:$AD,1)))</f>
        <v/>
      </c>
      <c r="D378" s="10" t="str">
        <f>IF($A378="", "", INDEX(Data!C:C,MATCH($A378,Data!$AD:$AD,1)))</f>
        <v/>
      </c>
      <c r="E378" s="11" t="str">
        <f>IF($A378="", "", INDEX(Data!D:D,MATCH($A378,Data!$AD:$AD,1)))</f>
        <v/>
      </c>
      <c r="F378" s="11" t="str">
        <f>IF($A378="", "", INDEX(Data!E:E,MATCH($A378,Data!$AD:$AD,1)))</f>
        <v/>
      </c>
      <c r="G378" s="36" t="str">
        <f t="shared" si="11"/>
        <v/>
      </c>
    </row>
    <row r="379" spans="1:7" x14ac:dyDescent="0.35">
      <c r="A379" s="9" t="str">
        <f t="shared" si="10"/>
        <v/>
      </c>
      <c r="B379" s="10" t="str">
        <f>IF($A379="", "", INDEX(Data!A:A,MATCH($A379,Data!$AD:$AD,1)))</f>
        <v/>
      </c>
      <c r="C379" s="11" t="str">
        <f>IF($A379="", "", INDEX(Data!B:B,MATCH($A379,Data!$AD:$AD,1)))</f>
        <v/>
      </c>
      <c r="D379" s="10" t="str">
        <f>IF($A379="", "", INDEX(Data!C:C,MATCH($A379,Data!$AD:$AD,1)))</f>
        <v/>
      </c>
      <c r="E379" s="11" t="str">
        <f>IF($A379="", "", INDEX(Data!D:D,MATCH($A379,Data!$AD:$AD,1)))</f>
        <v/>
      </c>
      <c r="F379" s="11" t="str">
        <f>IF($A379="", "", INDEX(Data!E:E,MATCH($A379,Data!$AD:$AD,1)))</f>
        <v/>
      </c>
      <c r="G379" s="36" t="str">
        <f t="shared" si="11"/>
        <v/>
      </c>
    </row>
    <row r="380" spans="1:7" x14ac:dyDescent="0.35">
      <c r="A380" s="9" t="str">
        <f t="shared" si="10"/>
        <v/>
      </c>
      <c r="B380" s="10" t="str">
        <f>IF($A380="", "", INDEX(Data!A:A,MATCH($A380,Data!$AD:$AD,1)))</f>
        <v/>
      </c>
      <c r="C380" s="11" t="str">
        <f>IF($A380="", "", INDEX(Data!B:B,MATCH($A380,Data!$AD:$AD,1)))</f>
        <v/>
      </c>
      <c r="D380" s="10" t="str">
        <f>IF($A380="", "", INDEX(Data!C:C,MATCH($A380,Data!$AD:$AD,1)))</f>
        <v/>
      </c>
      <c r="E380" s="11" t="str">
        <f>IF($A380="", "", INDEX(Data!D:D,MATCH($A380,Data!$AD:$AD,1)))</f>
        <v/>
      </c>
      <c r="F380" s="11" t="str">
        <f>IF($A380="", "", INDEX(Data!E:E,MATCH($A380,Data!$AD:$AD,1)))</f>
        <v/>
      </c>
      <c r="G380" s="36" t="str">
        <f t="shared" si="11"/>
        <v/>
      </c>
    </row>
    <row r="381" spans="1:7" x14ac:dyDescent="0.35">
      <c r="A381" s="9" t="str">
        <f t="shared" si="10"/>
        <v/>
      </c>
      <c r="B381" s="10" t="str">
        <f>IF($A381="", "", INDEX(Data!A:A,MATCH($A381,Data!$AD:$AD,1)))</f>
        <v/>
      </c>
      <c r="C381" s="11" t="str">
        <f>IF($A381="", "", INDEX(Data!B:B,MATCH($A381,Data!$AD:$AD,1)))</f>
        <v/>
      </c>
      <c r="D381" s="10" t="str">
        <f>IF($A381="", "", INDEX(Data!C:C,MATCH($A381,Data!$AD:$AD,1)))</f>
        <v/>
      </c>
      <c r="E381" s="11" t="str">
        <f>IF($A381="", "", INDEX(Data!D:D,MATCH($A381,Data!$AD:$AD,1)))</f>
        <v/>
      </c>
      <c r="F381" s="11" t="str">
        <f>IF($A381="", "", INDEX(Data!E:E,MATCH($A381,Data!$AD:$AD,1)))</f>
        <v/>
      </c>
      <c r="G381" s="36" t="str">
        <f t="shared" si="11"/>
        <v/>
      </c>
    </row>
    <row r="382" spans="1:7" x14ac:dyDescent="0.35">
      <c r="A382" s="9" t="str">
        <f t="shared" si="10"/>
        <v/>
      </c>
      <c r="B382" s="10" t="str">
        <f>IF($A382="", "", INDEX(Data!A:A,MATCH($A382,Data!$AD:$AD,1)))</f>
        <v/>
      </c>
      <c r="C382" s="11" t="str">
        <f>IF($A382="", "", INDEX(Data!B:B,MATCH($A382,Data!$AD:$AD,1)))</f>
        <v/>
      </c>
      <c r="D382" s="10" t="str">
        <f>IF($A382="", "", INDEX(Data!C:C,MATCH($A382,Data!$AD:$AD,1)))</f>
        <v/>
      </c>
      <c r="E382" s="11" t="str">
        <f>IF($A382="", "", INDEX(Data!D:D,MATCH($A382,Data!$AD:$AD,1)))</f>
        <v/>
      </c>
      <c r="F382" s="11" t="str">
        <f>IF($A382="", "", INDEX(Data!E:E,MATCH($A382,Data!$AD:$AD,1)))</f>
        <v/>
      </c>
      <c r="G382" s="36" t="str">
        <f t="shared" si="11"/>
        <v/>
      </c>
    </row>
    <row r="383" spans="1:7" x14ac:dyDescent="0.35">
      <c r="A383" s="9" t="str">
        <f t="shared" si="10"/>
        <v/>
      </c>
      <c r="B383" s="10" t="str">
        <f>IF($A383="", "", INDEX(Data!A:A,MATCH($A383,Data!$AD:$AD,1)))</f>
        <v/>
      </c>
      <c r="C383" s="11" t="str">
        <f>IF($A383="", "", INDEX(Data!B:B,MATCH($A383,Data!$AD:$AD,1)))</f>
        <v/>
      </c>
      <c r="D383" s="10" t="str">
        <f>IF($A383="", "", INDEX(Data!C:C,MATCH($A383,Data!$AD:$AD,1)))</f>
        <v/>
      </c>
      <c r="E383" s="11" t="str">
        <f>IF($A383="", "", INDEX(Data!D:D,MATCH($A383,Data!$AD:$AD,1)))</f>
        <v/>
      </c>
      <c r="F383" s="11" t="str">
        <f>IF($A383="", "", INDEX(Data!E:E,MATCH($A383,Data!$AD:$AD,1)))</f>
        <v/>
      </c>
      <c r="G383" s="36" t="str">
        <f t="shared" si="11"/>
        <v/>
      </c>
    </row>
    <row r="384" spans="1:7" x14ac:dyDescent="0.35">
      <c r="A384" s="9" t="str">
        <f t="shared" si="10"/>
        <v/>
      </c>
      <c r="B384" s="10" t="str">
        <f>IF($A384="", "", INDEX(Data!A:A,MATCH($A384,Data!$AD:$AD,1)))</f>
        <v/>
      </c>
      <c r="C384" s="11" t="str">
        <f>IF($A384="", "", INDEX(Data!B:B,MATCH($A384,Data!$AD:$AD,1)))</f>
        <v/>
      </c>
      <c r="D384" s="10" t="str">
        <f>IF($A384="", "", INDEX(Data!C:C,MATCH($A384,Data!$AD:$AD,1)))</f>
        <v/>
      </c>
      <c r="E384" s="11" t="str">
        <f>IF($A384="", "", INDEX(Data!D:D,MATCH($A384,Data!$AD:$AD,1)))</f>
        <v/>
      </c>
      <c r="F384" s="11" t="str">
        <f>IF($A384="", "", INDEX(Data!E:E,MATCH($A384,Data!$AD:$AD,1)))</f>
        <v/>
      </c>
      <c r="G384" s="36" t="str">
        <f t="shared" si="11"/>
        <v/>
      </c>
    </row>
    <row r="385" spans="1:7" x14ac:dyDescent="0.35">
      <c r="A385" s="9" t="str">
        <f t="shared" si="10"/>
        <v/>
      </c>
      <c r="B385" s="10" t="str">
        <f>IF($A385="", "", INDEX(Data!A:A,MATCH($A385,Data!$AD:$AD,1)))</f>
        <v/>
      </c>
      <c r="C385" s="11" t="str">
        <f>IF($A385="", "", INDEX(Data!B:B,MATCH($A385,Data!$AD:$AD,1)))</f>
        <v/>
      </c>
      <c r="D385" s="10" t="str">
        <f>IF($A385="", "", INDEX(Data!C:C,MATCH($A385,Data!$AD:$AD,1)))</f>
        <v/>
      </c>
      <c r="E385" s="11" t="str">
        <f>IF($A385="", "", INDEX(Data!D:D,MATCH($A385,Data!$AD:$AD,1)))</f>
        <v/>
      </c>
      <c r="F385" s="11" t="str">
        <f>IF($A385="", "", INDEX(Data!E:E,MATCH($A385,Data!$AD:$AD,1)))</f>
        <v/>
      </c>
      <c r="G385" s="36" t="str">
        <f t="shared" si="11"/>
        <v/>
      </c>
    </row>
    <row r="386" spans="1:7" x14ac:dyDescent="0.35">
      <c r="A386" s="9" t="str">
        <f t="shared" si="10"/>
        <v/>
      </c>
      <c r="B386" s="10" t="str">
        <f>IF($A386="", "", INDEX(Data!A:A,MATCH($A386,Data!$AD:$AD,1)))</f>
        <v/>
      </c>
      <c r="C386" s="11" t="str">
        <f>IF($A386="", "", INDEX(Data!B:B,MATCH($A386,Data!$AD:$AD,1)))</f>
        <v/>
      </c>
      <c r="D386" s="10" t="str">
        <f>IF($A386="", "", INDEX(Data!C:C,MATCH($A386,Data!$AD:$AD,1)))</f>
        <v/>
      </c>
      <c r="E386" s="11" t="str">
        <f>IF($A386="", "", INDEX(Data!D:D,MATCH($A386,Data!$AD:$AD,1)))</f>
        <v/>
      </c>
      <c r="F386" s="11" t="str">
        <f>IF($A386="", "", INDEX(Data!E:E,MATCH($A386,Data!$AD:$AD,1)))</f>
        <v/>
      </c>
      <c r="G386" s="36" t="str">
        <f t="shared" si="11"/>
        <v/>
      </c>
    </row>
    <row r="387" spans="1:7" x14ac:dyDescent="0.35">
      <c r="A387" s="9" t="str">
        <f t="shared" si="10"/>
        <v/>
      </c>
      <c r="B387" s="10" t="str">
        <f>IF($A387="", "", INDEX(Data!A:A,MATCH($A387,Data!$AD:$AD,1)))</f>
        <v/>
      </c>
      <c r="C387" s="11" t="str">
        <f>IF($A387="", "", INDEX(Data!B:B,MATCH($A387,Data!$AD:$AD,1)))</f>
        <v/>
      </c>
      <c r="D387" s="10" t="str">
        <f>IF($A387="", "", INDEX(Data!C:C,MATCH($A387,Data!$AD:$AD,1)))</f>
        <v/>
      </c>
      <c r="E387" s="11" t="str">
        <f>IF($A387="", "", INDEX(Data!D:D,MATCH($A387,Data!$AD:$AD,1)))</f>
        <v/>
      </c>
      <c r="F387" s="11" t="str">
        <f>IF($A387="", "", INDEX(Data!E:E,MATCH($A387,Data!$AD:$AD,1)))</f>
        <v/>
      </c>
      <c r="G387" s="36" t="str">
        <f t="shared" si="11"/>
        <v/>
      </c>
    </row>
    <row r="388" spans="1:7" x14ac:dyDescent="0.35">
      <c r="A388" s="9" t="str">
        <f t="shared" si="10"/>
        <v/>
      </c>
      <c r="B388" s="10" t="str">
        <f>IF($A388="", "", INDEX(Data!A:A,MATCH($A388,Data!$AD:$AD,1)))</f>
        <v/>
      </c>
      <c r="C388" s="11" t="str">
        <f>IF($A388="", "", INDEX(Data!B:B,MATCH($A388,Data!$AD:$AD,1)))</f>
        <v/>
      </c>
      <c r="D388" s="10" t="str">
        <f>IF($A388="", "", INDEX(Data!C:C,MATCH($A388,Data!$AD:$AD,1)))</f>
        <v/>
      </c>
      <c r="E388" s="11" t="str">
        <f>IF($A388="", "", INDEX(Data!D:D,MATCH($A388,Data!$AD:$AD,1)))</f>
        <v/>
      </c>
      <c r="F388" s="11" t="str">
        <f>IF($A388="", "", INDEX(Data!E:E,MATCH($A388,Data!$AD:$AD,1)))</f>
        <v/>
      </c>
      <c r="G388" s="36" t="str">
        <f t="shared" si="11"/>
        <v/>
      </c>
    </row>
    <row r="389" spans="1:7" x14ac:dyDescent="0.35">
      <c r="A389" s="9" t="str">
        <f t="shared" si="10"/>
        <v/>
      </c>
      <c r="B389" s="10" t="str">
        <f>IF($A389="", "", INDEX(Data!A:A,MATCH($A389,Data!$AD:$AD,1)))</f>
        <v/>
      </c>
      <c r="C389" s="11" t="str">
        <f>IF($A389="", "", INDEX(Data!B:B,MATCH($A389,Data!$AD:$AD,1)))</f>
        <v/>
      </c>
      <c r="D389" s="10" t="str">
        <f>IF($A389="", "", INDEX(Data!C:C,MATCH($A389,Data!$AD:$AD,1)))</f>
        <v/>
      </c>
      <c r="E389" s="11" t="str">
        <f>IF($A389="", "", INDEX(Data!D:D,MATCH($A389,Data!$AD:$AD,1)))</f>
        <v/>
      </c>
      <c r="F389" s="11" t="str">
        <f>IF($A389="", "", INDEX(Data!E:E,MATCH($A389,Data!$AD:$AD,1)))</f>
        <v/>
      </c>
      <c r="G389" s="36" t="str">
        <f t="shared" si="11"/>
        <v/>
      </c>
    </row>
    <row r="390" spans="1:7" x14ac:dyDescent="0.35">
      <c r="A390" s="9" t="str">
        <f t="shared" ref="A390:A453" si="12">IF(A$4&gt;=ROW(A386), ROW(A386), "")</f>
        <v/>
      </c>
      <c r="B390" s="10" t="str">
        <f>IF($A390="", "", INDEX(Data!A:A,MATCH($A390,Data!$AD:$AD,1)))</f>
        <v/>
      </c>
      <c r="C390" s="11" t="str">
        <f>IF($A390="", "", INDEX(Data!B:B,MATCH($A390,Data!$AD:$AD,1)))</f>
        <v/>
      </c>
      <c r="D390" s="10" t="str">
        <f>IF($A390="", "", INDEX(Data!C:C,MATCH($A390,Data!$AD:$AD,1)))</f>
        <v/>
      </c>
      <c r="E390" s="11" t="str">
        <f>IF($A390="", "", INDEX(Data!D:D,MATCH($A390,Data!$AD:$AD,1)))</f>
        <v/>
      </c>
      <c r="F390" s="11" t="str">
        <f>IF($A390="", "", INDEX(Data!E:E,MATCH($A390,Data!$AD:$AD,1)))</f>
        <v/>
      </c>
      <c r="G390" s="36" t="str">
        <f t="shared" ref="G390:G453" si="13">HYPERLINK(F390)</f>
        <v/>
      </c>
    </row>
    <row r="391" spans="1:7" x14ac:dyDescent="0.35">
      <c r="A391" s="9" t="str">
        <f t="shared" si="12"/>
        <v/>
      </c>
      <c r="B391" s="10" t="str">
        <f>IF($A391="", "", INDEX(Data!A:A,MATCH($A391,Data!$AD:$AD,1)))</f>
        <v/>
      </c>
      <c r="C391" s="11" t="str">
        <f>IF($A391="", "", INDEX(Data!B:B,MATCH($A391,Data!$AD:$AD,1)))</f>
        <v/>
      </c>
      <c r="D391" s="10" t="str">
        <f>IF($A391="", "", INDEX(Data!C:C,MATCH($A391,Data!$AD:$AD,1)))</f>
        <v/>
      </c>
      <c r="E391" s="11" t="str">
        <f>IF($A391="", "", INDEX(Data!D:D,MATCH($A391,Data!$AD:$AD,1)))</f>
        <v/>
      </c>
      <c r="F391" s="11" t="str">
        <f>IF($A391="", "", INDEX(Data!E:E,MATCH($A391,Data!$AD:$AD,1)))</f>
        <v/>
      </c>
      <c r="G391" s="36" t="str">
        <f t="shared" si="13"/>
        <v/>
      </c>
    </row>
    <row r="392" spans="1:7" x14ac:dyDescent="0.35">
      <c r="A392" s="9" t="str">
        <f t="shared" si="12"/>
        <v/>
      </c>
      <c r="B392" s="10" t="str">
        <f>IF($A392="", "", INDEX(Data!A:A,MATCH($A392,Data!$AD:$AD,1)))</f>
        <v/>
      </c>
      <c r="C392" s="11" t="str">
        <f>IF($A392="", "", INDEX(Data!B:B,MATCH($A392,Data!$AD:$AD,1)))</f>
        <v/>
      </c>
      <c r="D392" s="10" t="str">
        <f>IF($A392="", "", INDEX(Data!C:C,MATCH($A392,Data!$AD:$AD,1)))</f>
        <v/>
      </c>
      <c r="E392" s="11" t="str">
        <f>IF($A392="", "", INDEX(Data!D:D,MATCH($A392,Data!$AD:$AD,1)))</f>
        <v/>
      </c>
      <c r="F392" s="11" t="str">
        <f>IF($A392="", "", INDEX(Data!E:E,MATCH($A392,Data!$AD:$AD,1)))</f>
        <v/>
      </c>
      <c r="G392" s="36" t="str">
        <f t="shared" si="13"/>
        <v/>
      </c>
    </row>
    <row r="393" spans="1:7" x14ac:dyDescent="0.35">
      <c r="A393" s="9" t="str">
        <f t="shared" si="12"/>
        <v/>
      </c>
      <c r="B393" s="10" t="str">
        <f>IF($A393="", "", INDEX(Data!A:A,MATCH($A393,Data!$AD:$AD,1)))</f>
        <v/>
      </c>
      <c r="C393" s="11" t="str">
        <f>IF($A393="", "", INDEX(Data!B:B,MATCH($A393,Data!$AD:$AD,1)))</f>
        <v/>
      </c>
      <c r="D393" s="10" t="str">
        <f>IF($A393="", "", INDEX(Data!C:C,MATCH($A393,Data!$AD:$AD,1)))</f>
        <v/>
      </c>
      <c r="E393" s="11" t="str">
        <f>IF($A393="", "", INDEX(Data!D:D,MATCH($A393,Data!$AD:$AD,1)))</f>
        <v/>
      </c>
      <c r="F393" s="11" t="str">
        <f>IF($A393="", "", INDEX(Data!E:E,MATCH($A393,Data!$AD:$AD,1)))</f>
        <v/>
      </c>
      <c r="G393" s="36" t="str">
        <f t="shared" si="13"/>
        <v/>
      </c>
    </row>
    <row r="394" spans="1:7" x14ac:dyDescent="0.35">
      <c r="A394" s="9" t="str">
        <f t="shared" si="12"/>
        <v/>
      </c>
      <c r="B394" s="10" t="str">
        <f>IF($A394="", "", INDEX(Data!A:A,MATCH($A394,Data!$AD:$AD,1)))</f>
        <v/>
      </c>
      <c r="C394" s="11" t="str">
        <f>IF($A394="", "", INDEX(Data!B:B,MATCH($A394,Data!$AD:$AD,1)))</f>
        <v/>
      </c>
      <c r="D394" s="10" t="str">
        <f>IF($A394="", "", INDEX(Data!C:C,MATCH($A394,Data!$AD:$AD,1)))</f>
        <v/>
      </c>
      <c r="E394" s="11" t="str">
        <f>IF($A394="", "", INDEX(Data!D:D,MATCH($A394,Data!$AD:$AD,1)))</f>
        <v/>
      </c>
      <c r="F394" s="11" t="str">
        <f>IF($A394="", "", INDEX(Data!E:E,MATCH($A394,Data!$AD:$AD,1)))</f>
        <v/>
      </c>
      <c r="G394" s="36" t="str">
        <f t="shared" si="13"/>
        <v/>
      </c>
    </row>
    <row r="395" spans="1:7" x14ac:dyDescent="0.35">
      <c r="A395" s="9" t="str">
        <f t="shared" si="12"/>
        <v/>
      </c>
      <c r="B395" s="10" t="str">
        <f>IF($A395="", "", INDEX(Data!A:A,MATCH($A395,Data!$AD:$AD,1)))</f>
        <v/>
      </c>
      <c r="C395" s="11" t="str">
        <f>IF($A395="", "", INDEX(Data!B:B,MATCH($A395,Data!$AD:$AD,1)))</f>
        <v/>
      </c>
      <c r="D395" s="10" t="str">
        <f>IF($A395="", "", INDEX(Data!C:C,MATCH($A395,Data!$AD:$AD,1)))</f>
        <v/>
      </c>
      <c r="E395" s="11" t="str">
        <f>IF($A395="", "", INDEX(Data!D:D,MATCH($A395,Data!$AD:$AD,1)))</f>
        <v/>
      </c>
      <c r="F395" s="11" t="str">
        <f>IF($A395="", "", INDEX(Data!E:E,MATCH($A395,Data!$AD:$AD,1)))</f>
        <v/>
      </c>
      <c r="G395" s="36" t="str">
        <f t="shared" si="13"/>
        <v/>
      </c>
    </row>
    <row r="396" spans="1:7" x14ac:dyDescent="0.35">
      <c r="A396" s="9" t="str">
        <f t="shared" si="12"/>
        <v/>
      </c>
      <c r="B396" s="10" t="str">
        <f>IF($A396="", "", INDEX(Data!A:A,MATCH($A396,Data!$AD:$AD,1)))</f>
        <v/>
      </c>
      <c r="C396" s="11" t="str">
        <f>IF($A396="", "", INDEX(Data!B:B,MATCH($A396,Data!$AD:$AD,1)))</f>
        <v/>
      </c>
      <c r="D396" s="10" t="str">
        <f>IF($A396="", "", INDEX(Data!C:C,MATCH($A396,Data!$AD:$AD,1)))</f>
        <v/>
      </c>
      <c r="E396" s="11" t="str">
        <f>IF($A396="", "", INDEX(Data!D:D,MATCH($A396,Data!$AD:$AD,1)))</f>
        <v/>
      </c>
      <c r="F396" s="11" t="str">
        <f>IF($A396="", "", INDEX(Data!E:E,MATCH($A396,Data!$AD:$AD,1)))</f>
        <v/>
      </c>
      <c r="G396" s="36" t="str">
        <f t="shared" si="13"/>
        <v/>
      </c>
    </row>
    <row r="397" spans="1:7" x14ac:dyDescent="0.35">
      <c r="A397" s="9" t="str">
        <f t="shared" si="12"/>
        <v/>
      </c>
      <c r="B397" s="10" t="str">
        <f>IF($A397="", "", INDEX(Data!A:A,MATCH($A397,Data!$AD:$AD,1)))</f>
        <v/>
      </c>
      <c r="C397" s="11" t="str">
        <f>IF($A397="", "", INDEX(Data!B:B,MATCH($A397,Data!$AD:$AD,1)))</f>
        <v/>
      </c>
      <c r="D397" s="10" t="str">
        <f>IF($A397="", "", INDEX(Data!C:C,MATCH($A397,Data!$AD:$AD,1)))</f>
        <v/>
      </c>
      <c r="E397" s="11" t="str">
        <f>IF($A397="", "", INDEX(Data!D:D,MATCH($A397,Data!$AD:$AD,1)))</f>
        <v/>
      </c>
      <c r="F397" s="11" t="str">
        <f>IF($A397="", "", INDEX(Data!E:E,MATCH($A397,Data!$AD:$AD,1)))</f>
        <v/>
      </c>
      <c r="G397" s="36" t="str">
        <f t="shared" si="13"/>
        <v/>
      </c>
    </row>
    <row r="398" spans="1:7" x14ac:dyDescent="0.35">
      <c r="A398" s="9" t="str">
        <f t="shared" si="12"/>
        <v/>
      </c>
      <c r="B398" s="10" t="str">
        <f>IF($A398="", "", INDEX(Data!A:A,MATCH($A398,Data!$AD:$AD,1)))</f>
        <v/>
      </c>
      <c r="C398" s="11" t="str">
        <f>IF($A398="", "", INDEX(Data!B:B,MATCH($A398,Data!$AD:$AD,1)))</f>
        <v/>
      </c>
      <c r="D398" s="10" t="str">
        <f>IF($A398="", "", INDEX(Data!C:C,MATCH($A398,Data!$AD:$AD,1)))</f>
        <v/>
      </c>
      <c r="E398" s="11" t="str">
        <f>IF($A398="", "", INDEX(Data!D:D,MATCH($A398,Data!$AD:$AD,1)))</f>
        <v/>
      </c>
      <c r="F398" s="11" t="str">
        <f>IF($A398="", "", INDEX(Data!E:E,MATCH($A398,Data!$AD:$AD,1)))</f>
        <v/>
      </c>
      <c r="G398" s="36" t="str">
        <f t="shared" si="13"/>
        <v/>
      </c>
    </row>
    <row r="399" spans="1:7" x14ac:dyDescent="0.35">
      <c r="A399" s="9" t="str">
        <f t="shared" si="12"/>
        <v/>
      </c>
      <c r="B399" s="10" t="str">
        <f>IF($A399="", "", INDEX(Data!A:A,MATCH($A399,Data!$AD:$AD,1)))</f>
        <v/>
      </c>
      <c r="C399" s="11" t="str">
        <f>IF($A399="", "", INDEX(Data!B:B,MATCH($A399,Data!$AD:$AD,1)))</f>
        <v/>
      </c>
      <c r="D399" s="10" t="str">
        <f>IF($A399="", "", INDEX(Data!C:C,MATCH($A399,Data!$AD:$AD,1)))</f>
        <v/>
      </c>
      <c r="E399" s="11" t="str">
        <f>IF($A399="", "", INDEX(Data!D:D,MATCH($A399,Data!$AD:$AD,1)))</f>
        <v/>
      </c>
      <c r="F399" s="11" t="str">
        <f>IF($A399="", "", INDEX(Data!E:E,MATCH($A399,Data!$AD:$AD,1)))</f>
        <v/>
      </c>
      <c r="G399" s="36" t="str">
        <f t="shared" si="13"/>
        <v/>
      </c>
    </row>
    <row r="400" spans="1:7" x14ac:dyDescent="0.35">
      <c r="A400" s="9" t="str">
        <f t="shared" si="12"/>
        <v/>
      </c>
      <c r="B400" s="10" t="str">
        <f>IF($A400="", "", INDEX(Data!A:A,MATCH($A400,Data!$AD:$AD,1)))</f>
        <v/>
      </c>
      <c r="C400" s="11" t="str">
        <f>IF($A400="", "", INDEX(Data!B:B,MATCH($A400,Data!$AD:$AD,1)))</f>
        <v/>
      </c>
      <c r="D400" s="10" t="str">
        <f>IF($A400="", "", INDEX(Data!C:C,MATCH($A400,Data!$AD:$AD,1)))</f>
        <v/>
      </c>
      <c r="E400" s="11" t="str">
        <f>IF($A400="", "", INDEX(Data!D:D,MATCH($A400,Data!$AD:$AD,1)))</f>
        <v/>
      </c>
      <c r="F400" s="11" t="str">
        <f>IF($A400="", "", INDEX(Data!E:E,MATCH($A400,Data!$AD:$AD,1)))</f>
        <v/>
      </c>
      <c r="G400" s="36" t="str">
        <f t="shared" si="13"/>
        <v/>
      </c>
    </row>
    <row r="401" spans="1:7" x14ac:dyDescent="0.35">
      <c r="A401" s="9" t="str">
        <f t="shared" si="12"/>
        <v/>
      </c>
      <c r="B401" s="10" t="str">
        <f>IF($A401="", "", INDEX(Data!A:A,MATCH($A401,Data!$AD:$AD,1)))</f>
        <v/>
      </c>
      <c r="C401" s="11" t="str">
        <f>IF($A401="", "", INDEX(Data!B:B,MATCH($A401,Data!$AD:$AD,1)))</f>
        <v/>
      </c>
      <c r="D401" s="10" t="str">
        <f>IF($A401="", "", INDEX(Data!C:C,MATCH($A401,Data!$AD:$AD,1)))</f>
        <v/>
      </c>
      <c r="E401" s="11" t="str">
        <f>IF($A401="", "", INDEX(Data!D:D,MATCH($A401,Data!$AD:$AD,1)))</f>
        <v/>
      </c>
      <c r="F401" s="11" t="str">
        <f>IF($A401="", "", INDEX(Data!E:E,MATCH($A401,Data!$AD:$AD,1)))</f>
        <v/>
      </c>
      <c r="G401" s="36" t="str">
        <f t="shared" si="13"/>
        <v/>
      </c>
    </row>
    <row r="402" spans="1:7" x14ac:dyDescent="0.35">
      <c r="A402" s="9" t="str">
        <f t="shared" si="12"/>
        <v/>
      </c>
      <c r="B402" s="10" t="str">
        <f>IF($A402="", "", INDEX(Data!A:A,MATCH($A402,Data!$AD:$AD,1)))</f>
        <v/>
      </c>
      <c r="C402" s="11" t="str">
        <f>IF($A402="", "", INDEX(Data!B:B,MATCH($A402,Data!$AD:$AD,1)))</f>
        <v/>
      </c>
      <c r="D402" s="10" t="str">
        <f>IF($A402="", "", INDEX(Data!C:C,MATCH($A402,Data!$AD:$AD,1)))</f>
        <v/>
      </c>
      <c r="E402" s="11" t="str">
        <f>IF($A402="", "", INDEX(Data!D:D,MATCH($A402,Data!$AD:$AD,1)))</f>
        <v/>
      </c>
      <c r="F402" s="11" t="str">
        <f>IF($A402="", "", INDEX(Data!E:E,MATCH($A402,Data!$AD:$AD,1)))</f>
        <v/>
      </c>
      <c r="G402" s="36" t="str">
        <f t="shared" si="13"/>
        <v/>
      </c>
    </row>
    <row r="403" spans="1:7" x14ac:dyDescent="0.35">
      <c r="A403" s="9" t="str">
        <f t="shared" si="12"/>
        <v/>
      </c>
      <c r="B403" s="10" t="str">
        <f>IF($A403="", "", INDEX(Data!A:A,MATCH($A403,Data!$AD:$AD,1)))</f>
        <v/>
      </c>
      <c r="C403" s="11" t="str">
        <f>IF($A403="", "", INDEX(Data!B:B,MATCH($A403,Data!$AD:$AD,1)))</f>
        <v/>
      </c>
      <c r="D403" s="10" t="str">
        <f>IF($A403="", "", INDEX(Data!C:C,MATCH($A403,Data!$AD:$AD,1)))</f>
        <v/>
      </c>
      <c r="E403" s="11" t="str">
        <f>IF($A403="", "", INDEX(Data!D:D,MATCH($A403,Data!$AD:$AD,1)))</f>
        <v/>
      </c>
      <c r="F403" s="11" t="str">
        <f>IF($A403="", "", INDEX(Data!E:E,MATCH($A403,Data!$AD:$AD,1)))</f>
        <v/>
      </c>
      <c r="G403" s="36" t="str">
        <f t="shared" si="13"/>
        <v/>
      </c>
    </row>
    <row r="404" spans="1:7" x14ac:dyDescent="0.35">
      <c r="A404" s="9" t="str">
        <f t="shared" si="12"/>
        <v/>
      </c>
      <c r="B404" s="10" t="str">
        <f>IF($A404="", "", INDEX(Data!A:A,MATCH($A404,Data!$AD:$AD,1)))</f>
        <v/>
      </c>
      <c r="C404" s="11" t="str">
        <f>IF($A404="", "", INDEX(Data!B:B,MATCH($A404,Data!$AD:$AD,1)))</f>
        <v/>
      </c>
      <c r="D404" s="10" t="str">
        <f>IF($A404="", "", INDEX(Data!C:C,MATCH($A404,Data!$AD:$AD,1)))</f>
        <v/>
      </c>
      <c r="E404" s="11" t="str">
        <f>IF($A404="", "", INDEX(Data!D:D,MATCH($A404,Data!$AD:$AD,1)))</f>
        <v/>
      </c>
      <c r="F404" s="11" t="str">
        <f>IF($A404="", "", INDEX(Data!E:E,MATCH($A404,Data!$AD:$AD,1)))</f>
        <v/>
      </c>
      <c r="G404" s="36" t="str">
        <f t="shared" si="13"/>
        <v/>
      </c>
    </row>
    <row r="405" spans="1:7" x14ac:dyDescent="0.35">
      <c r="A405" s="9" t="str">
        <f t="shared" si="12"/>
        <v/>
      </c>
      <c r="B405" s="10" t="str">
        <f>IF($A405="", "", INDEX(Data!A:A,MATCH($A405,Data!$AD:$AD,1)))</f>
        <v/>
      </c>
      <c r="C405" s="11" t="str">
        <f>IF($A405="", "", INDEX(Data!B:B,MATCH($A405,Data!$AD:$AD,1)))</f>
        <v/>
      </c>
      <c r="D405" s="10" t="str">
        <f>IF($A405="", "", INDEX(Data!C:C,MATCH($A405,Data!$AD:$AD,1)))</f>
        <v/>
      </c>
      <c r="E405" s="11" t="str">
        <f>IF($A405="", "", INDEX(Data!D:D,MATCH($A405,Data!$AD:$AD,1)))</f>
        <v/>
      </c>
      <c r="F405" s="11" t="str">
        <f>IF($A405="", "", INDEX(Data!E:E,MATCH($A405,Data!$AD:$AD,1)))</f>
        <v/>
      </c>
      <c r="G405" s="36" t="str">
        <f t="shared" si="13"/>
        <v/>
      </c>
    </row>
    <row r="406" spans="1:7" x14ac:dyDescent="0.35">
      <c r="A406" s="9" t="str">
        <f t="shared" si="12"/>
        <v/>
      </c>
      <c r="B406" s="10" t="str">
        <f>IF($A406="", "", INDEX(Data!A:A,MATCH($A406,Data!$AD:$AD,1)))</f>
        <v/>
      </c>
      <c r="C406" s="11" t="str">
        <f>IF($A406="", "", INDEX(Data!B:B,MATCH($A406,Data!$AD:$AD,1)))</f>
        <v/>
      </c>
      <c r="D406" s="10" t="str">
        <f>IF($A406="", "", INDEX(Data!C:C,MATCH($A406,Data!$AD:$AD,1)))</f>
        <v/>
      </c>
      <c r="E406" s="11" t="str">
        <f>IF($A406="", "", INDEX(Data!D:D,MATCH($A406,Data!$AD:$AD,1)))</f>
        <v/>
      </c>
      <c r="F406" s="11" t="str">
        <f>IF($A406="", "", INDEX(Data!E:E,MATCH($A406,Data!$AD:$AD,1)))</f>
        <v/>
      </c>
      <c r="G406" s="36" t="str">
        <f t="shared" si="13"/>
        <v/>
      </c>
    </row>
    <row r="407" spans="1:7" x14ac:dyDescent="0.35">
      <c r="A407" s="9" t="str">
        <f t="shared" si="12"/>
        <v/>
      </c>
      <c r="B407" s="10" t="str">
        <f>IF($A407="", "", INDEX(Data!A:A,MATCH($A407,Data!$AD:$AD,1)))</f>
        <v/>
      </c>
      <c r="C407" s="11" t="str">
        <f>IF($A407="", "", INDEX(Data!B:B,MATCH($A407,Data!$AD:$AD,1)))</f>
        <v/>
      </c>
      <c r="D407" s="10" t="str">
        <f>IF($A407="", "", INDEX(Data!C:C,MATCH($A407,Data!$AD:$AD,1)))</f>
        <v/>
      </c>
      <c r="E407" s="11" t="str">
        <f>IF($A407="", "", INDEX(Data!D:D,MATCH($A407,Data!$AD:$AD,1)))</f>
        <v/>
      </c>
      <c r="F407" s="11" t="str">
        <f>IF($A407="", "", INDEX(Data!E:E,MATCH($A407,Data!$AD:$AD,1)))</f>
        <v/>
      </c>
      <c r="G407" s="36" t="str">
        <f t="shared" si="13"/>
        <v/>
      </c>
    </row>
    <row r="408" spans="1:7" x14ac:dyDescent="0.35">
      <c r="A408" s="9" t="str">
        <f t="shared" si="12"/>
        <v/>
      </c>
      <c r="B408" s="10" t="str">
        <f>IF($A408="", "", INDEX(Data!A:A,MATCH($A408,Data!$AD:$AD,1)))</f>
        <v/>
      </c>
      <c r="C408" s="11" t="str">
        <f>IF($A408="", "", INDEX(Data!B:B,MATCH($A408,Data!$AD:$AD,1)))</f>
        <v/>
      </c>
      <c r="D408" s="10" t="str">
        <f>IF($A408="", "", INDEX(Data!C:C,MATCH($A408,Data!$AD:$AD,1)))</f>
        <v/>
      </c>
      <c r="E408" s="11" t="str">
        <f>IF($A408="", "", INDEX(Data!D:D,MATCH($A408,Data!$AD:$AD,1)))</f>
        <v/>
      </c>
      <c r="F408" s="11" t="str">
        <f>IF($A408="", "", INDEX(Data!E:E,MATCH($A408,Data!$AD:$AD,1)))</f>
        <v/>
      </c>
      <c r="G408" s="36" t="str">
        <f t="shared" si="13"/>
        <v/>
      </c>
    </row>
    <row r="409" spans="1:7" x14ac:dyDescent="0.35">
      <c r="A409" s="9" t="str">
        <f t="shared" si="12"/>
        <v/>
      </c>
      <c r="B409" s="10" t="str">
        <f>IF($A409="", "", INDEX(Data!A:A,MATCH($A409,Data!$AD:$AD,1)))</f>
        <v/>
      </c>
      <c r="C409" s="11" t="str">
        <f>IF($A409="", "", INDEX(Data!B:B,MATCH($A409,Data!$AD:$AD,1)))</f>
        <v/>
      </c>
      <c r="D409" s="10" t="str">
        <f>IF($A409="", "", INDEX(Data!C:C,MATCH($A409,Data!$AD:$AD,1)))</f>
        <v/>
      </c>
      <c r="E409" s="11" t="str">
        <f>IF($A409="", "", INDEX(Data!D:D,MATCH($A409,Data!$AD:$AD,1)))</f>
        <v/>
      </c>
      <c r="F409" s="11" t="str">
        <f>IF($A409="", "", INDEX(Data!E:E,MATCH($A409,Data!$AD:$AD,1)))</f>
        <v/>
      </c>
      <c r="G409" s="36" t="str">
        <f t="shared" si="13"/>
        <v/>
      </c>
    </row>
    <row r="410" spans="1:7" x14ac:dyDescent="0.35">
      <c r="A410" s="9" t="str">
        <f t="shared" si="12"/>
        <v/>
      </c>
      <c r="B410" s="10" t="str">
        <f>IF($A410="", "", INDEX(Data!A:A,MATCH($A410,Data!$AD:$AD,1)))</f>
        <v/>
      </c>
      <c r="C410" s="11" t="str">
        <f>IF($A410="", "", INDEX(Data!B:B,MATCH($A410,Data!$AD:$AD,1)))</f>
        <v/>
      </c>
      <c r="D410" s="10" t="str">
        <f>IF($A410="", "", INDEX(Data!C:C,MATCH($A410,Data!$AD:$AD,1)))</f>
        <v/>
      </c>
      <c r="E410" s="11" t="str">
        <f>IF($A410="", "", INDEX(Data!D:D,MATCH($A410,Data!$AD:$AD,1)))</f>
        <v/>
      </c>
      <c r="F410" s="11" t="str">
        <f>IF($A410="", "", INDEX(Data!E:E,MATCH($A410,Data!$AD:$AD,1)))</f>
        <v/>
      </c>
      <c r="G410" s="36" t="str">
        <f t="shared" si="13"/>
        <v/>
      </c>
    </row>
    <row r="411" spans="1:7" x14ac:dyDescent="0.35">
      <c r="A411" s="9" t="str">
        <f t="shared" si="12"/>
        <v/>
      </c>
      <c r="B411" s="10" t="str">
        <f>IF($A411="", "", INDEX(Data!A:A,MATCH($A411,Data!$AD:$AD,1)))</f>
        <v/>
      </c>
      <c r="C411" s="11" t="str">
        <f>IF($A411="", "", INDEX(Data!B:B,MATCH($A411,Data!$AD:$AD,1)))</f>
        <v/>
      </c>
      <c r="D411" s="10" t="str">
        <f>IF($A411="", "", INDEX(Data!C:C,MATCH($A411,Data!$AD:$AD,1)))</f>
        <v/>
      </c>
      <c r="E411" s="11" t="str">
        <f>IF($A411="", "", INDEX(Data!D:D,MATCH($A411,Data!$AD:$AD,1)))</f>
        <v/>
      </c>
      <c r="F411" s="11" t="str">
        <f>IF($A411="", "", INDEX(Data!E:E,MATCH($A411,Data!$AD:$AD,1)))</f>
        <v/>
      </c>
      <c r="G411" s="36" t="str">
        <f t="shared" si="13"/>
        <v/>
      </c>
    </row>
    <row r="412" spans="1:7" x14ac:dyDescent="0.35">
      <c r="A412" s="9" t="str">
        <f t="shared" si="12"/>
        <v/>
      </c>
      <c r="B412" s="10" t="str">
        <f>IF($A412="", "", INDEX(Data!A:A,MATCH($A412,Data!$AD:$AD,1)))</f>
        <v/>
      </c>
      <c r="C412" s="11" t="str">
        <f>IF($A412="", "", INDEX(Data!B:B,MATCH($A412,Data!$AD:$AD,1)))</f>
        <v/>
      </c>
      <c r="D412" s="10" t="str">
        <f>IF($A412="", "", INDEX(Data!C:C,MATCH($A412,Data!$AD:$AD,1)))</f>
        <v/>
      </c>
      <c r="E412" s="11" t="str">
        <f>IF($A412="", "", INDEX(Data!D:D,MATCH($A412,Data!$AD:$AD,1)))</f>
        <v/>
      </c>
      <c r="F412" s="11" t="str">
        <f>IF($A412="", "", INDEX(Data!E:E,MATCH($A412,Data!$AD:$AD,1)))</f>
        <v/>
      </c>
      <c r="G412" s="36" t="str">
        <f t="shared" si="13"/>
        <v/>
      </c>
    </row>
    <row r="413" spans="1:7" x14ac:dyDescent="0.35">
      <c r="A413" s="9" t="str">
        <f t="shared" si="12"/>
        <v/>
      </c>
      <c r="B413" s="10" t="str">
        <f>IF($A413="", "", INDEX(Data!A:A,MATCH($A413,Data!$AD:$AD,1)))</f>
        <v/>
      </c>
      <c r="C413" s="11" t="str">
        <f>IF($A413="", "", INDEX(Data!B:B,MATCH($A413,Data!$AD:$AD,1)))</f>
        <v/>
      </c>
      <c r="D413" s="10" t="str">
        <f>IF($A413="", "", INDEX(Data!C:C,MATCH($A413,Data!$AD:$AD,1)))</f>
        <v/>
      </c>
      <c r="E413" s="11" t="str">
        <f>IF($A413="", "", INDEX(Data!D:D,MATCH($A413,Data!$AD:$AD,1)))</f>
        <v/>
      </c>
      <c r="F413" s="11" t="str">
        <f>IF($A413="", "", INDEX(Data!E:E,MATCH($A413,Data!$AD:$AD,1)))</f>
        <v/>
      </c>
      <c r="G413" s="36" t="str">
        <f t="shared" si="13"/>
        <v/>
      </c>
    </row>
    <row r="414" spans="1:7" x14ac:dyDescent="0.35">
      <c r="A414" s="9" t="str">
        <f t="shared" si="12"/>
        <v/>
      </c>
      <c r="B414" s="10" t="str">
        <f>IF($A414="", "", INDEX(Data!A:A,MATCH($A414,Data!$AD:$AD,1)))</f>
        <v/>
      </c>
      <c r="C414" s="11" t="str">
        <f>IF($A414="", "", INDEX(Data!B:B,MATCH($A414,Data!$AD:$AD,1)))</f>
        <v/>
      </c>
      <c r="D414" s="10" t="str">
        <f>IF($A414="", "", INDEX(Data!C:C,MATCH($A414,Data!$AD:$AD,1)))</f>
        <v/>
      </c>
      <c r="E414" s="11" t="str">
        <f>IF($A414="", "", INDEX(Data!D:D,MATCH($A414,Data!$AD:$AD,1)))</f>
        <v/>
      </c>
      <c r="F414" s="11" t="str">
        <f>IF($A414="", "", INDEX(Data!E:E,MATCH($A414,Data!$AD:$AD,1)))</f>
        <v/>
      </c>
      <c r="G414" s="36" t="str">
        <f t="shared" si="13"/>
        <v/>
      </c>
    </row>
    <row r="415" spans="1:7" x14ac:dyDescent="0.35">
      <c r="A415" s="9" t="str">
        <f t="shared" si="12"/>
        <v/>
      </c>
      <c r="B415" s="10" t="str">
        <f>IF($A415="", "", INDEX(Data!A:A,MATCH($A415,Data!$AD:$AD,1)))</f>
        <v/>
      </c>
      <c r="C415" s="11" t="str">
        <f>IF($A415="", "", INDEX(Data!B:B,MATCH($A415,Data!$AD:$AD,1)))</f>
        <v/>
      </c>
      <c r="D415" s="10" t="str">
        <f>IF($A415="", "", INDEX(Data!C:C,MATCH($A415,Data!$AD:$AD,1)))</f>
        <v/>
      </c>
      <c r="E415" s="11" t="str">
        <f>IF($A415="", "", INDEX(Data!D:D,MATCH($A415,Data!$AD:$AD,1)))</f>
        <v/>
      </c>
      <c r="F415" s="11" t="str">
        <f>IF($A415="", "", INDEX(Data!E:E,MATCH($A415,Data!$AD:$AD,1)))</f>
        <v/>
      </c>
      <c r="G415" s="36" t="str">
        <f t="shared" si="13"/>
        <v/>
      </c>
    </row>
    <row r="416" spans="1:7" x14ac:dyDescent="0.35">
      <c r="A416" s="9" t="str">
        <f t="shared" si="12"/>
        <v/>
      </c>
      <c r="B416" s="10" t="str">
        <f>IF($A416="", "", INDEX(Data!A:A,MATCH($A416,Data!$AD:$AD,1)))</f>
        <v/>
      </c>
      <c r="C416" s="11" t="str">
        <f>IF($A416="", "", INDEX(Data!B:B,MATCH($A416,Data!$AD:$AD,1)))</f>
        <v/>
      </c>
      <c r="D416" s="10" t="str">
        <f>IF($A416="", "", INDEX(Data!C:C,MATCH($A416,Data!$AD:$AD,1)))</f>
        <v/>
      </c>
      <c r="E416" s="11" t="str">
        <f>IF($A416="", "", INDEX(Data!D:D,MATCH($A416,Data!$AD:$AD,1)))</f>
        <v/>
      </c>
      <c r="F416" s="11" t="str">
        <f>IF($A416="", "", INDEX(Data!E:E,MATCH($A416,Data!$AD:$AD,1)))</f>
        <v/>
      </c>
      <c r="G416" s="36" t="str">
        <f t="shared" si="13"/>
        <v/>
      </c>
    </row>
    <row r="417" spans="1:7" x14ac:dyDescent="0.35">
      <c r="A417" s="9" t="str">
        <f t="shared" si="12"/>
        <v/>
      </c>
      <c r="B417" s="10" t="str">
        <f>IF($A417="", "", INDEX(Data!A:A,MATCH($A417,Data!$AD:$AD,1)))</f>
        <v/>
      </c>
      <c r="C417" s="11" t="str">
        <f>IF($A417="", "", INDEX(Data!B:B,MATCH($A417,Data!$AD:$AD,1)))</f>
        <v/>
      </c>
      <c r="D417" s="10" t="str">
        <f>IF($A417="", "", INDEX(Data!C:C,MATCH($A417,Data!$AD:$AD,1)))</f>
        <v/>
      </c>
      <c r="E417" s="11" t="str">
        <f>IF($A417="", "", INDEX(Data!D:D,MATCH($A417,Data!$AD:$AD,1)))</f>
        <v/>
      </c>
      <c r="F417" s="11" t="str">
        <f>IF($A417="", "", INDEX(Data!E:E,MATCH($A417,Data!$AD:$AD,1)))</f>
        <v/>
      </c>
      <c r="G417" s="36" t="str">
        <f t="shared" si="13"/>
        <v/>
      </c>
    </row>
    <row r="418" spans="1:7" x14ac:dyDescent="0.35">
      <c r="A418" s="9" t="str">
        <f t="shared" si="12"/>
        <v/>
      </c>
      <c r="B418" s="10" t="str">
        <f>IF($A418="", "", INDEX(Data!A:A,MATCH($A418,Data!$AD:$AD,1)))</f>
        <v/>
      </c>
      <c r="C418" s="11" t="str">
        <f>IF($A418="", "", INDEX(Data!B:B,MATCH($A418,Data!$AD:$AD,1)))</f>
        <v/>
      </c>
      <c r="D418" s="10" t="str">
        <f>IF($A418="", "", INDEX(Data!C:C,MATCH($A418,Data!$AD:$AD,1)))</f>
        <v/>
      </c>
      <c r="E418" s="11" t="str">
        <f>IF($A418="", "", INDEX(Data!D:D,MATCH($A418,Data!$AD:$AD,1)))</f>
        <v/>
      </c>
      <c r="F418" s="11" t="str">
        <f>IF($A418="", "", INDEX(Data!E:E,MATCH($A418,Data!$AD:$AD,1)))</f>
        <v/>
      </c>
      <c r="G418" s="36" t="str">
        <f t="shared" si="13"/>
        <v/>
      </c>
    </row>
    <row r="419" spans="1:7" x14ac:dyDescent="0.35">
      <c r="A419" s="9" t="str">
        <f t="shared" si="12"/>
        <v/>
      </c>
      <c r="B419" s="10" t="str">
        <f>IF($A419="", "", INDEX(Data!A:A,MATCH($A419,Data!$AD:$AD,1)))</f>
        <v/>
      </c>
      <c r="C419" s="11" t="str">
        <f>IF($A419="", "", INDEX(Data!B:B,MATCH($A419,Data!$AD:$AD,1)))</f>
        <v/>
      </c>
      <c r="D419" s="10" t="str">
        <f>IF($A419="", "", INDEX(Data!C:C,MATCH($A419,Data!$AD:$AD,1)))</f>
        <v/>
      </c>
      <c r="E419" s="11" t="str">
        <f>IF($A419="", "", INDEX(Data!D:D,MATCH($A419,Data!$AD:$AD,1)))</f>
        <v/>
      </c>
      <c r="F419" s="11" t="str">
        <f>IF($A419="", "", INDEX(Data!E:E,MATCH($A419,Data!$AD:$AD,1)))</f>
        <v/>
      </c>
      <c r="G419" s="36" t="str">
        <f t="shared" si="13"/>
        <v/>
      </c>
    </row>
    <row r="420" spans="1:7" x14ac:dyDescent="0.35">
      <c r="A420" s="9" t="str">
        <f t="shared" si="12"/>
        <v/>
      </c>
      <c r="B420" s="10" t="str">
        <f>IF($A420="", "", INDEX(Data!A:A,MATCH($A420,Data!$AD:$AD,1)))</f>
        <v/>
      </c>
      <c r="C420" s="11" t="str">
        <f>IF($A420="", "", INDEX(Data!B:B,MATCH($A420,Data!$AD:$AD,1)))</f>
        <v/>
      </c>
      <c r="D420" s="10" t="str">
        <f>IF($A420="", "", INDEX(Data!C:C,MATCH($A420,Data!$AD:$AD,1)))</f>
        <v/>
      </c>
      <c r="E420" s="11" t="str">
        <f>IF($A420="", "", INDEX(Data!D:D,MATCH($A420,Data!$AD:$AD,1)))</f>
        <v/>
      </c>
      <c r="F420" s="11" t="str">
        <f>IF($A420="", "", INDEX(Data!E:E,MATCH($A420,Data!$AD:$AD,1)))</f>
        <v/>
      </c>
      <c r="G420" s="36" t="str">
        <f t="shared" si="13"/>
        <v/>
      </c>
    </row>
    <row r="421" spans="1:7" x14ac:dyDescent="0.35">
      <c r="A421" s="9" t="str">
        <f t="shared" si="12"/>
        <v/>
      </c>
      <c r="B421" s="10" t="str">
        <f>IF($A421="", "", INDEX(Data!A:A,MATCH($A421,Data!$AD:$AD,1)))</f>
        <v/>
      </c>
      <c r="C421" s="11" t="str">
        <f>IF($A421="", "", INDEX(Data!B:B,MATCH($A421,Data!$AD:$AD,1)))</f>
        <v/>
      </c>
      <c r="D421" s="10" t="str">
        <f>IF($A421="", "", INDEX(Data!C:C,MATCH($A421,Data!$AD:$AD,1)))</f>
        <v/>
      </c>
      <c r="E421" s="11" t="str">
        <f>IF($A421="", "", INDEX(Data!D:D,MATCH($A421,Data!$AD:$AD,1)))</f>
        <v/>
      </c>
      <c r="F421" s="11" t="str">
        <f>IF($A421="", "", INDEX(Data!E:E,MATCH($A421,Data!$AD:$AD,1)))</f>
        <v/>
      </c>
      <c r="G421" s="36" t="str">
        <f t="shared" si="13"/>
        <v/>
      </c>
    </row>
    <row r="422" spans="1:7" x14ac:dyDescent="0.35">
      <c r="A422" s="9" t="str">
        <f t="shared" si="12"/>
        <v/>
      </c>
      <c r="B422" s="10" t="str">
        <f>IF($A422="", "", INDEX(Data!A:A,MATCH($A422,Data!$AD:$AD,1)))</f>
        <v/>
      </c>
      <c r="C422" s="11" t="str">
        <f>IF($A422="", "", INDEX(Data!B:B,MATCH($A422,Data!$AD:$AD,1)))</f>
        <v/>
      </c>
      <c r="D422" s="10" t="str">
        <f>IF($A422="", "", INDEX(Data!C:C,MATCH($A422,Data!$AD:$AD,1)))</f>
        <v/>
      </c>
      <c r="E422" s="11" t="str">
        <f>IF($A422="", "", INDEX(Data!D:D,MATCH($A422,Data!$AD:$AD,1)))</f>
        <v/>
      </c>
      <c r="F422" s="11" t="str">
        <f>IF($A422="", "", INDEX(Data!E:E,MATCH($A422,Data!$AD:$AD,1)))</f>
        <v/>
      </c>
      <c r="G422" s="36" t="str">
        <f t="shared" si="13"/>
        <v/>
      </c>
    </row>
    <row r="423" spans="1:7" x14ac:dyDescent="0.35">
      <c r="A423" s="9" t="str">
        <f t="shared" si="12"/>
        <v/>
      </c>
      <c r="B423" s="10" t="str">
        <f>IF($A423="", "", INDEX(Data!A:A,MATCH($A423,Data!$AD:$AD,1)))</f>
        <v/>
      </c>
      <c r="C423" s="11" t="str">
        <f>IF($A423="", "", INDEX(Data!B:B,MATCH($A423,Data!$AD:$AD,1)))</f>
        <v/>
      </c>
      <c r="D423" s="10" t="str">
        <f>IF($A423="", "", INDEX(Data!C:C,MATCH($A423,Data!$AD:$AD,1)))</f>
        <v/>
      </c>
      <c r="E423" s="11" t="str">
        <f>IF($A423="", "", INDEX(Data!D:D,MATCH($A423,Data!$AD:$AD,1)))</f>
        <v/>
      </c>
      <c r="F423" s="11" t="str">
        <f>IF($A423="", "", INDEX(Data!E:E,MATCH($A423,Data!$AD:$AD,1)))</f>
        <v/>
      </c>
      <c r="G423" s="36" t="str">
        <f t="shared" si="13"/>
        <v/>
      </c>
    </row>
    <row r="424" spans="1:7" x14ac:dyDescent="0.35">
      <c r="A424" s="9" t="str">
        <f t="shared" si="12"/>
        <v/>
      </c>
      <c r="B424" s="10" t="str">
        <f>IF($A424="", "", INDEX(Data!A:A,MATCH($A424,Data!$AD:$AD,1)))</f>
        <v/>
      </c>
      <c r="C424" s="11" t="str">
        <f>IF($A424="", "", INDEX(Data!B:B,MATCH($A424,Data!$AD:$AD,1)))</f>
        <v/>
      </c>
      <c r="D424" s="10" t="str">
        <f>IF($A424="", "", INDEX(Data!C:C,MATCH($A424,Data!$AD:$AD,1)))</f>
        <v/>
      </c>
      <c r="E424" s="11" t="str">
        <f>IF($A424="", "", INDEX(Data!D:D,MATCH($A424,Data!$AD:$AD,1)))</f>
        <v/>
      </c>
      <c r="F424" s="11" t="str">
        <f>IF($A424="", "", INDEX(Data!E:E,MATCH($A424,Data!$AD:$AD,1)))</f>
        <v/>
      </c>
      <c r="G424" s="36" t="str">
        <f t="shared" si="13"/>
        <v/>
      </c>
    </row>
    <row r="425" spans="1:7" x14ac:dyDescent="0.35">
      <c r="A425" s="9" t="str">
        <f t="shared" si="12"/>
        <v/>
      </c>
      <c r="B425" s="10" t="str">
        <f>IF($A425="", "", INDEX(Data!A:A,MATCH($A425,Data!$AD:$AD,1)))</f>
        <v/>
      </c>
      <c r="C425" s="11" t="str">
        <f>IF($A425="", "", INDEX(Data!B:B,MATCH($A425,Data!$AD:$AD,1)))</f>
        <v/>
      </c>
      <c r="D425" s="10" t="str">
        <f>IF($A425="", "", INDEX(Data!C:C,MATCH($A425,Data!$AD:$AD,1)))</f>
        <v/>
      </c>
      <c r="E425" s="11" t="str">
        <f>IF($A425="", "", INDEX(Data!D:D,MATCH($A425,Data!$AD:$AD,1)))</f>
        <v/>
      </c>
      <c r="F425" s="11" t="str">
        <f>IF($A425="", "", INDEX(Data!E:E,MATCH($A425,Data!$AD:$AD,1)))</f>
        <v/>
      </c>
      <c r="G425" s="36" t="str">
        <f t="shared" si="13"/>
        <v/>
      </c>
    </row>
    <row r="426" spans="1:7" x14ac:dyDescent="0.35">
      <c r="A426" s="9" t="str">
        <f t="shared" si="12"/>
        <v/>
      </c>
      <c r="B426" s="10" t="str">
        <f>IF($A426="", "", INDEX(Data!A:A,MATCH($A426,Data!$AD:$AD,1)))</f>
        <v/>
      </c>
      <c r="C426" s="11" t="str">
        <f>IF($A426="", "", INDEX(Data!B:B,MATCH($A426,Data!$AD:$AD,1)))</f>
        <v/>
      </c>
      <c r="D426" s="10" t="str">
        <f>IF($A426="", "", INDEX(Data!C:C,MATCH($A426,Data!$AD:$AD,1)))</f>
        <v/>
      </c>
      <c r="E426" s="11" t="str">
        <f>IF($A426="", "", INDEX(Data!D:D,MATCH($A426,Data!$AD:$AD,1)))</f>
        <v/>
      </c>
      <c r="F426" s="11" t="str">
        <f>IF($A426="", "", INDEX(Data!E:E,MATCH($A426,Data!$AD:$AD,1)))</f>
        <v/>
      </c>
      <c r="G426" s="36" t="str">
        <f t="shared" si="13"/>
        <v/>
      </c>
    </row>
    <row r="427" spans="1:7" x14ac:dyDescent="0.35">
      <c r="A427" s="9" t="str">
        <f t="shared" si="12"/>
        <v/>
      </c>
      <c r="B427" s="10" t="str">
        <f>IF($A427="", "", INDEX(Data!A:A,MATCH($A427,Data!$AD:$AD,1)))</f>
        <v/>
      </c>
      <c r="C427" s="11" t="str">
        <f>IF($A427="", "", INDEX(Data!B:B,MATCH($A427,Data!$AD:$AD,1)))</f>
        <v/>
      </c>
      <c r="D427" s="10" t="str">
        <f>IF($A427="", "", INDEX(Data!C:C,MATCH($A427,Data!$AD:$AD,1)))</f>
        <v/>
      </c>
      <c r="E427" s="11" t="str">
        <f>IF($A427="", "", INDEX(Data!D:D,MATCH($A427,Data!$AD:$AD,1)))</f>
        <v/>
      </c>
      <c r="F427" s="11" t="str">
        <f>IF($A427="", "", INDEX(Data!E:E,MATCH($A427,Data!$AD:$AD,1)))</f>
        <v/>
      </c>
      <c r="G427" s="36" t="str">
        <f t="shared" si="13"/>
        <v/>
      </c>
    </row>
    <row r="428" spans="1:7" x14ac:dyDescent="0.35">
      <c r="A428" s="9" t="str">
        <f t="shared" si="12"/>
        <v/>
      </c>
      <c r="B428" s="10" t="str">
        <f>IF($A428="", "", INDEX(Data!A:A,MATCH($A428,Data!$AD:$AD,1)))</f>
        <v/>
      </c>
      <c r="C428" s="11" t="str">
        <f>IF($A428="", "", INDEX(Data!B:B,MATCH($A428,Data!$AD:$AD,1)))</f>
        <v/>
      </c>
      <c r="D428" s="10" t="str">
        <f>IF($A428="", "", INDEX(Data!C:C,MATCH($A428,Data!$AD:$AD,1)))</f>
        <v/>
      </c>
      <c r="E428" s="11" t="str">
        <f>IF($A428="", "", INDEX(Data!D:D,MATCH($A428,Data!$AD:$AD,1)))</f>
        <v/>
      </c>
      <c r="F428" s="11" t="str">
        <f>IF($A428="", "", INDEX(Data!E:E,MATCH($A428,Data!$AD:$AD,1)))</f>
        <v/>
      </c>
      <c r="G428" s="36" t="str">
        <f t="shared" si="13"/>
        <v/>
      </c>
    </row>
    <row r="429" spans="1:7" x14ac:dyDescent="0.35">
      <c r="A429" s="9" t="str">
        <f t="shared" si="12"/>
        <v/>
      </c>
      <c r="B429" s="10" t="str">
        <f>IF($A429="", "", INDEX(Data!A:A,MATCH($A429,Data!$AD:$AD,1)))</f>
        <v/>
      </c>
      <c r="C429" s="11" t="str">
        <f>IF($A429="", "", INDEX(Data!B:B,MATCH($A429,Data!$AD:$AD,1)))</f>
        <v/>
      </c>
      <c r="D429" s="10" t="str">
        <f>IF($A429="", "", INDEX(Data!C:C,MATCH($A429,Data!$AD:$AD,1)))</f>
        <v/>
      </c>
      <c r="E429" s="11" t="str">
        <f>IF($A429="", "", INDEX(Data!D:D,MATCH($A429,Data!$AD:$AD,1)))</f>
        <v/>
      </c>
      <c r="F429" s="11" t="str">
        <f>IF($A429="", "", INDEX(Data!E:E,MATCH($A429,Data!$AD:$AD,1)))</f>
        <v/>
      </c>
      <c r="G429" s="36" t="str">
        <f t="shared" si="13"/>
        <v/>
      </c>
    </row>
    <row r="430" spans="1:7" x14ac:dyDescent="0.35">
      <c r="A430" s="9" t="str">
        <f t="shared" si="12"/>
        <v/>
      </c>
      <c r="B430" s="10" t="str">
        <f>IF($A430="", "", INDEX(Data!A:A,MATCH($A430,Data!$AD:$AD,1)))</f>
        <v/>
      </c>
      <c r="C430" s="11" t="str">
        <f>IF($A430="", "", INDEX(Data!B:B,MATCH($A430,Data!$AD:$AD,1)))</f>
        <v/>
      </c>
      <c r="D430" s="10" t="str">
        <f>IF($A430="", "", INDEX(Data!C:C,MATCH($A430,Data!$AD:$AD,1)))</f>
        <v/>
      </c>
      <c r="E430" s="11" t="str">
        <f>IF($A430="", "", INDEX(Data!D:D,MATCH($A430,Data!$AD:$AD,1)))</f>
        <v/>
      </c>
      <c r="F430" s="11" t="str">
        <f>IF($A430="", "", INDEX(Data!E:E,MATCH($A430,Data!$AD:$AD,1)))</f>
        <v/>
      </c>
      <c r="G430" s="36" t="str">
        <f t="shared" si="13"/>
        <v/>
      </c>
    </row>
    <row r="431" spans="1:7" x14ac:dyDescent="0.35">
      <c r="A431" s="9" t="str">
        <f t="shared" si="12"/>
        <v/>
      </c>
      <c r="B431" s="10" t="str">
        <f>IF($A431="", "", INDEX(Data!A:A,MATCH($A431,Data!$AD:$AD,1)))</f>
        <v/>
      </c>
      <c r="C431" s="11" t="str">
        <f>IF($A431="", "", INDEX(Data!B:B,MATCH($A431,Data!$AD:$AD,1)))</f>
        <v/>
      </c>
      <c r="D431" s="10" t="str">
        <f>IF($A431="", "", INDEX(Data!C:C,MATCH($A431,Data!$AD:$AD,1)))</f>
        <v/>
      </c>
      <c r="E431" s="11" t="str">
        <f>IF($A431="", "", INDEX(Data!D:D,MATCH($A431,Data!$AD:$AD,1)))</f>
        <v/>
      </c>
      <c r="F431" s="11" t="str">
        <f>IF($A431="", "", INDEX(Data!E:E,MATCH($A431,Data!$AD:$AD,1)))</f>
        <v/>
      </c>
      <c r="G431" s="36" t="str">
        <f t="shared" si="13"/>
        <v/>
      </c>
    </row>
    <row r="432" spans="1:7" x14ac:dyDescent="0.35">
      <c r="A432" s="9" t="str">
        <f t="shared" si="12"/>
        <v/>
      </c>
      <c r="B432" s="10" t="str">
        <f>IF($A432="", "", INDEX(Data!A:A,MATCH($A432,Data!$AD:$AD,1)))</f>
        <v/>
      </c>
      <c r="C432" s="11" t="str">
        <f>IF($A432="", "", INDEX(Data!B:B,MATCH($A432,Data!$AD:$AD,1)))</f>
        <v/>
      </c>
      <c r="D432" s="10" t="str">
        <f>IF($A432="", "", INDEX(Data!C:C,MATCH($A432,Data!$AD:$AD,1)))</f>
        <v/>
      </c>
      <c r="E432" s="11" t="str">
        <f>IF($A432="", "", INDEX(Data!D:D,MATCH($A432,Data!$AD:$AD,1)))</f>
        <v/>
      </c>
      <c r="F432" s="11" t="str">
        <f>IF($A432="", "", INDEX(Data!E:E,MATCH($A432,Data!$AD:$AD,1)))</f>
        <v/>
      </c>
      <c r="G432" s="36" t="str">
        <f t="shared" si="13"/>
        <v/>
      </c>
    </row>
    <row r="433" spans="1:7" x14ac:dyDescent="0.35">
      <c r="A433" s="9" t="str">
        <f t="shared" si="12"/>
        <v/>
      </c>
      <c r="B433" s="10" t="str">
        <f>IF($A433="", "", INDEX(Data!A:A,MATCH($A433,Data!$AD:$AD,1)))</f>
        <v/>
      </c>
      <c r="C433" s="11" t="str">
        <f>IF($A433="", "", INDEX(Data!B:B,MATCH($A433,Data!$AD:$AD,1)))</f>
        <v/>
      </c>
      <c r="D433" s="10" t="str">
        <f>IF($A433="", "", INDEX(Data!C:C,MATCH($A433,Data!$AD:$AD,1)))</f>
        <v/>
      </c>
      <c r="E433" s="11" t="str">
        <f>IF($A433="", "", INDEX(Data!D:D,MATCH($A433,Data!$AD:$AD,1)))</f>
        <v/>
      </c>
      <c r="F433" s="11" t="str">
        <f>IF($A433="", "", INDEX(Data!E:E,MATCH($A433,Data!$AD:$AD,1)))</f>
        <v/>
      </c>
      <c r="G433" s="36" t="str">
        <f t="shared" si="13"/>
        <v/>
      </c>
    </row>
    <row r="434" spans="1:7" x14ac:dyDescent="0.35">
      <c r="A434" s="9" t="str">
        <f t="shared" si="12"/>
        <v/>
      </c>
      <c r="B434" s="10" t="str">
        <f>IF($A434="", "", INDEX(Data!A:A,MATCH($A434,Data!$AD:$AD,1)))</f>
        <v/>
      </c>
      <c r="C434" s="11" t="str">
        <f>IF($A434="", "", INDEX(Data!B:B,MATCH($A434,Data!$AD:$AD,1)))</f>
        <v/>
      </c>
      <c r="D434" s="10" t="str">
        <f>IF($A434="", "", INDEX(Data!C:C,MATCH($A434,Data!$AD:$AD,1)))</f>
        <v/>
      </c>
      <c r="E434" s="11" t="str">
        <f>IF($A434="", "", INDEX(Data!D:D,MATCH($A434,Data!$AD:$AD,1)))</f>
        <v/>
      </c>
      <c r="F434" s="11" t="str">
        <f>IF($A434="", "", INDEX(Data!E:E,MATCH($A434,Data!$AD:$AD,1)))</f>
        <v/>
      </c>
      <c r="G434" s="36" t="str">
        <f t="shared" si="13"/>
        <v/>
      </c>
    </row>
    <row r="435" spans="1:7" x14ac:dyDescent="0.35">
      <c r="A435" s="9" t="str">
        <f t="shared" si="12"/>
        <v/>
      </c>
      <c r="B435" s="10" t="str">
        <f>IF($A435="", "", INDEX(Data!A:A,MATCH($A435,Data!$AD:$AD,1)))</f>
        <v/>
      </c>
      <c r="C435" s="11" t="str">
        <f>IF($A435="", "", INDEX(Data!B:B,MATCH($A435,Data!$AD:$AD,1)))</f>
        <v/>
      </c>
      <c r="D435" s="10" t="str">
        <f>IF($A435="", "", INDEX(Data!C:C,MATCH($A435,Data!$AD:$AD,1)))</f>
        <v/>
      </c>
      <c r="E435" s="11" t="str">
        <f>IF($A435="", "", INDEX(Data!D:D,MATCH($A435,Data!$AD:$AD,1)))</f>
        <v/>
      </c>
      <c r="F435" s="11" t="str">
        <f>IF($A435="", "", INDEX(Data!E:E,MATCH($A435,Data!$AD:$AD,1)))</f>
        <v/>
      </c>
      <c r="G435" s="36" t="str">
        <f t="shared" si="13"/>
        <v/>
      </c>
    </row>
    <row r="436" spans="1:7" x14ac:dyDescent="0.35">
      <c r="A436" s="9" t="str">
        <f t="shared" si="12"/>
        <v/>
      </c>
      <c r="B436" s="10" t="str">
        <f>IF($A436="", "", INDEX(Data!A:A,MATCH($A436,Data!$AD:$AD,1)))</f>
        <v/>
      </c>
      <c r="C436" s="11" t="str">
        <f>IF($A436="", "", INDEX(Data!B:B,MATCH($A436,Data!$AD:$AD,1)))</f>
        <v/>
      </c>
      <c r="D436" s="10" t="str">
        <f>IF($A436="", "", INDEX(Data!C:C,MATCH($A436,Data!$AD:$AD,1)))</f>
        <v/>
      </c>
      <c r="E436" s="11" t="str">
        <f>IF($A436="", "", INDEX(Data!D:D,MATCH($A436,Data!$AD:$AD,1)))</f>
        <v/>
      </c>
      <c r="F436" s="11" t="str">
        <f>IF($A436="", "", INDEX(Data!E:E,MATCH($A436,Data!$AD:$AD,1)))</f>
        <v/>
      </c>
      <c r="G436" s="36" t="str">
        <f t="shared" si="13"/>
        <v/>
      </c>
    </row>
    <row r="437" spans="1:7" x14ac:dyDescent="0.35">
      <c r="A437" s="9" t="str">
        <f t="shared" si="12"/>
        <v/>
      </c>
      <c r="B437" s="10" t="str">
        <f>IF($A437="", "", INDEX(Data!A:A,MATCH($A437,Data!$AD:$AD,1)))</f>
        <v/>
      </c>
      <c r="C437" s="11" t="str">
        <f>IF($A437="", "", INDEX(Data!B:B,MATCH($A437,Data!$AD:$AD,1)))</f>
        <v/>
      </c>
      <c r="D437" s="10" t="str">
        <f>IF($A437="", "", INDEX(Data!C:C,MATCH($A437,Data!$AD:$AD,1)))</f>
        <v/>
      </c>
      <c r="E437" s="11" t="str">
        <f>IF($A437="", "", INDEX(Data!D:D,MATCH($A437,Data!$AD:$AD,1)))</f>
        <v/>
      </c>
      <c r="F437" s="11" t="str">
        <f>IF($A437="", "", INDEX(Data!E:E,MATCH($A437,Data!$AD:$AD,1)))</f>
        <v/>
      </c>
      <c r="G437" s="36" t="str">
        <f t="shared" si="13"/>
        <v/>
      </c>
    </row>
    <row r="438" spans="1:7" x14ac:dyDescent="0.35">
      <c r="A438" s="9" t="str">
        <f t="shared" si="12"/>
        <v/>
      </c>
      <c r="B438" s="10" t="str">
        <f>IF($A438="", "", INDEX(Data!A:A,MATCH($A438,Data!$AD:$AD,1)))</f>
        <v/>
      </c>
      <c r="C438" s="11" t="str">
        <f>IF($A438="", "", INDEX(Data!B:B,MATCH($A438,Data!$AD:$AD,1)))</f>
        <v/>
      </c>
      <c r="D438" s="10" t="str">
        <f>IF($A438="", "", INDEX(Data!C:C,MATCH($A438,Data!$AD:$AD,1)))</f>
        <v/>
      </c>
      <c r="E438" s="11" t="str">
        <f>IF($A438="", "", INDEX(Data!D:D,MATCH($A438,Data!$AD:$AD,1)))</f>
        <v/>
      </c>
      <c r="F438" s="11" t="str">
        <f>IF($A438="", "", INDEX(Data!E:E,MATCH($A438,Data!$AD:$AD,1)))</f>
        <v/>
      </c>
      <c r="G438" s="36" t="str">
        <f t="shared" si="13"/>
        <v/>
      </c>
    </row>
    <row r="439" spans="1:7" x14ac:dyDescent="0.35">
      <c r="A439" s="9" t="str">
        <f t="shared" si="12"/>
        <v/>
      </c>
      <c r="B439" s="10" t="str">
        <f>IF($A439="", "", INDEX(Data!A:A,MATCH($A439,Data!$AD:$AD,1)))</f>
        <v/>
      </c>
      <c r="C439" s="11" t="str">
        <f>IF($A439="", "", INDEX(Data!B:B,MATCH($A439,Data!$AD:$AD,1)))</f>
        <v/>
      </c>
      <c r="D439" s="10" t="str">
        <f>IF($A439="", "", INDEX(Data!C:C,MATCH($A439,Data!$AD:$AD,1)))</f>
        <v/>
      </c>
      <c r="E439" s="11" t="str">
        <f>IF($A439="", "", INDEX(Data!D:D,MATCH($A439,Data!$AD:$AD,1)))</f>
        <v/>
      </c>
      <c r="F439" s="11" t="str">
        <f>IF($A439="", "", INDEX(Data!E:E,MATCH($A439,Data!$AD:$AD,1)))</f>
        <v/>
      </c>
      <c r="G439" s="36" t="str">
        <f t="shared" si="13"/>
        <v/>
      </c>
    </row>
    <row r="440" spans="1:7" x14ac:dyDescent="0.35">
      <c r="A440" s="9" t="str">
        <f t="shared" si="12"/>
        <v/>
      </c>
      <c r="B440" s="10" t="str">
        <f>IF($A440="", "", INDEX(Data!A:A,MATCH($A440,Data!$AD:$AD,1)))</f>
        <v/>
      </c>
      <c r="C440" s="11" t="str">
        <f>IF($A440="", "", INDEX(Data!B:B,MATCH($A440,Data!$AD:$AD,1)))</f>
        <v/>
      </c>
      <c r="D440" s="10" t="str">
        <f>IF($A440="", "", INDEX(Data!C:C,MATCH($A440,Data!$AD:$AD,1)))</f>
        <v/>
      </c>
      <c r="E440" s="11" t="str">
        <f>IF($A440="", "", INDEX(Data!D:D,MATCH($A440,Data!$AD:$AD,1)))</f>
        <v/>
      </c>
      <c r="F440" s="11" t="str">
        <f>IF($A440="", "", INDEX(Data!E:E,MATCH($A440,Data!$AD:$AD,1)))</f>
        <v/>
      </c>
      <c r="G440" s="36" t="str">
        <f t="shared" si="13"/>
        <v/>
      </c>
    </row>
    <row r="441" spans="1:7" x14ac:dyDescent="0.35">
      <c r="A441" s="9" t="str">
        <f t="shared" si="12"/>
        <v/>
      </c>
      <c r="B441" s="10" t="str">
        <f>IF($A441="", "", INDEX(Data!A:A,MATCH($A441,Data!$AD:$AD,1)))</f>
        <v/>
      </c>
      <c r="C441" s="11" t="str">
        <f>IF($A441="", "", INDEX(Data!B:B,MATCH($A441,Data!$AD:$AD,1)))</f>
        <v/>
      </c>
      <c r="D441" s="10" t="str">
        <f>IF($A441="", "", INDEX(Data!C:C,MATCH($A441,Data!$AD:$AD,1)))</f>
        <v/>
      </c>
      <c r="E441" s="11" t="str">
        <f>IF($A441="", "", INDEX(Data!D:D,MATCH($A441,Data!$AD:$AD,1)))</f>
        <v/>
      </c>
      <c r="F441" s="11" t="str">
        <f>IF($A441="", "", INDEX(Data!E:E,MATCH($A441,Data!$AD:$AD,1)))</f>
        <v/>
      </c>
      <c r="G441" s="36" t="str">
        <f t="shared" si="13"/>
        <v/>
      </c>
    </row>
    <row r="442" spans="1:7" x14ac:dyDescent="0.35">
      <c r="A442" s="9" t="str">
        <f t="shared" si="12"/>
        <v/>
      </c>
      <c r="B442" s="10" t="str">
        <f>IF($A442="", "", INDEX(Data!A:A,MATCH($A442,Data!$AD:$AD,1)))</f>
        <v/>
      </c>
      <c r="C442" s="11" t="str">
        <f>IF($A442="", "", INDEX(Data!B:B,MATCH($A442,Data!$AD:$AD,1)))</f>
        <v/>
      </c>
      <c r="D442" s="10" t="str">
        <f>IF($A442="", "", INDEX(Data!C:C,MATCH($A442,Data!$AD:$AD,1)))</f>
        <v/>
      </c>
      <c r="E442" s="11" t="str">
        <f>IF($A442="", "", INDEX(Data!D:D,MATCH($A442,Data!$AD:$AD,1)))</f>
        <v/>
      </c>
      <c r="F442" s="11" t="str">
        <f>IF($A442="", "", INDEX(Data!E:E,MATCH($A442,Data!$AD:$AD,1)))</f>
        <v/>
      </c>
      <c r="G442" s="36" t="str">
        <f t="shared" si="13"/>
        <v/>
      </c>
    </row>
    <row r="443" spans="1:7" x14ac:dyDescent="0.35">
      <c r="A443" s="9" t="str">
        <f t="shared" si="12"/>
        <v/>
      </c>
      <c r="B443" s="10" t="str">
        <f>IF($A443="", "", INDEX(Data!A:A,MATCH($A443,Data!$AD:$AD,1)))</f>
        <v/>
      </c>
      <c r="C443" s="11" t="str">
        <f>IF($A443="", "", INDEX(Data!B:B,MATCH($A443,Data!$AD:$AD,1)))</f>
        <v/>
      </c>
      <c r="D443" s="10" t="str">
        <f>IF($A443="", "", INDEX(Data!C:C,MATCH($A443,Data!$AD:$AD,1)))</f>
        <v/>
      </c>
      <c r="E443" s="11" t="str">
        <f>IF($A443="", "", INDEX(Data!D:D,MATCH($A443,Data!$AD:$AD,1)))</f>
        <v/>
      </c>
      <c r="F443" s="11" t="str">
        <f>IF($A443="", "", INDEX(Data!E:E,MATCH($A443,Data!$AD:$AD,1)))</f>
        <v/>
      </c>
      <c r="G443" s="36" t="str">
        <f t="shared" si="13"/>
        <v/>
      </c>
    </row>
    <row r="444" spans="1:7" x14ac:dyDescent="0.35">
      <c r="A444" s="9" t="str">
        <f t="shared" si="12"/>
        <v/>
      </c>
      <c r="B444" s="10" t="str">
        <f>IF($A444="", "", INDEX(Data!A:A,MATCH($A444,Data!$AD:$AD,1)))</f>
        <v/>
      </c>
      <c r="C444" s="11" t="str">
        <f>IF($A444="", "", INDEX(Data!B:B,MATCH($A444,Data!$AD:$AD,1)))</f>
        <v/>
      </c>
      <c r="D444" s="10" t="str">
        <f>IF($A444="", "", INDEX(Data!C:C,MATCH($A444,Data!$AD:$AD,1)))</f>
        <v/>
      </c>
      <c r="E444" s="11" t="str">
        <f>IF($A444="", "", INDEX(Data!D:D,MATCH($A444,Data!$AD:$AD,1)))</f>
        <v/>
      </c>
      <c r="F444" s="11" t="str">
        <f>IF($A444="", "", INDEX(Data!E:E,MATCH($A444,Data!$AD:$AD,1)))</f>
        <v/>
      </c>
      <c r="G444" s="36" t="str">
        <f t="shared" si="13"/>
        <v/>
      </c>
    </row>
    <row r="445" spans="1:7" x14ac:dyDescent="0.35">
      <c r="A445" s="9" t="str">
        <f t="shared" si="12"/>
        <v/>
      </c>
      <c r="B445" s="10" t="str">
        <f>IF($A445="", "", INDEX(Data!A:A,MATCH($A445,Data!$AD:$AD,1)))</f>
        <v/>
      </c>
      <c r="C445" s="11" t="str">
        <f>IF($A445="", "", INDEX(Data!B:B,MATCH($A445,Data!$AD:$AD,1)))</f>
        <v/>
      </c>
      <c r="D445" s="10" t="str">
        <f>IF($A445="", "", INDEX(Data!C:C,MATCH($A445,Data!$AD:$AD,1)))</f>
        <v/>
      </c>
      <c r="E445" s="11" t="str">
        <f>IF($A445="", "", INDEX(Data!D:D,MATCH($A445,Data!$AD:$AD,1)))</f>
        <v/>
      </c>
      <c r="F445" s="11" t="str">
        <f>IF($A445="", "", INDEX(Data!E:E,MATCH($A445,Data!$AD:$AD,1)))</f>
        <v/>
      </c>
      <c r="G445" s="36" t="str">
        <f t="shared" si="13"/>
        <v/>
      </c>
    </row>
    <row r="446" spans="1:7" x14ac:dyDescent="0.35">
      <c r="A446" s="9" t="str">
        <f t="shared" si="12"/>
        <v/>
      </c>
      <c r="B446" s="10" t="str">
        <f>IF($A446="", "", INDEX(Data!A:A,MATCH($A446,Data!$AD:$AD,1)))</f>
        <v/>
      </c>
      <c r="C446" s="11" t="str">
        <f>IF($A446="", "", INDEX(Data!B:B,MATCH($A446,Data!$AD:$AD,1)))</f>
        <v/>
      </c>
      <c r="D446" s="10" t="str">
        <f>IF($A446="", "", INDEX(Data!C:C,MATCH($A446,Data!$AD:$AD,1)))</f>
        <v/>
      </c>
      <c r="E446" s="11" t="str">
        <f>IF($A446="", "", INDEX(Data!D:D,MATCH($A446,Data!$AD:$AD,1)))</f>
        <v/>
      </c>
      <c r="F446" s="11" t="str">
        <f>IF($A446="", "", INDEX(Data!E:E,MATCH($A446,Data!$AD:$AD,1)))</f>
        <v/>
      </c>
      <c r="G446" s="36" t="str">
        <f t="shared" si="13"/>
        <v/>
      </c>
    </row>
    <row r="447" spans="1:7" x14ac:dyDescent="0.35">
      <c r="A447" s="9" t="str">
        <f t="shared" si="12"/>
        <v/>
      </c>
      <c r="B447" s="10" t="str">
        <f>IF($A447="", "", INDEX(Data!A:A,MATCH($A447,Data!$AD:$AD,1)))</f>
        <v/>
      </c>
      <c r="C447" s="11" t="str">
        <f>IF($A447="", "", INDEX(Data!B:B,MATCH($A447,Data!$AD:$AD,1)))</f>
        <v/>
      </c>
      <c r="D447" s="10" t="str">
        <f>IF($A447="", "", INDEX(Data!C:C,MATCH($A447,Data!$AD:$AD,1)))</f>
        <v/>
      </c>
      <c r="E447" s="11" t="str">
        <f>IF($A447="", "", INDEX(Data!D:D,MATCH($A447,Data!$AD:$AD,1)))</f>
        <v/>
      </c>
      <c r="F447" s="11" t="str">
        <f>IF($A447="", "", INDEX(Data!E:E,MATCH($A447,Data!$AD:$AD,1)))</f>
        <v/>
      </c>
      <c r="G447" s="36" t="str">
        <f t="shared" si="13"/>
        <v/>
      </c>
    </row>
    <row r="448" spans="1:7" x14ac:dyDescent="0.35">
      <c r="A448" s="9" t="str">
        <f t="shared" si="12"/>
        <v/>
      </c>
      <c r="B448" s="10" t="str">
        <f>IF($A448="", "", INDEX(Data!A:A,MATCH($A448,Data!$AD:$AD,1)))</f>
        <v/>
      </c>
      <c r="C448" s="11" t="str">
        <f>IF($A448="", "", INDEX(Data!B:B,MATCH($A448,Data!$AD:$AD,1)))</f>
        <v/>
      </c>
      <c r="D448" s="10" t="str">
        <f>IF($A448="", "", INDEX(Data!C:C,MATCH($A448,Data!$AD:$AD,1)))</f>
        <v/>
      </c>
      <c r="E448" s="11" t="str">
        <f>IF($A448="", "", INDEX(Data!D:D,MATCH($A448,Data!$AD:$AD,1)))</f>
        <v/>
      </c>
      <c r="F448" s="11" t="str">
        <f>IF($A448="", "", INDEX(Data!E:E,MATCH($A448,Data!$AD:$AD,1)))</f>
        <v/>
      </c>
      <c r="G448" s="36" t="str">
        <f t="shared" si="13"/>
        <v/>
      </c>
    </row>
    <row r="449" spans="1:7" x14ac:dyDescent="0.35">
      <c r="A449" s="9" t="str">
        <f t="shared" si="12"/>
        <v/>
      </c>
      <c r="B449" s="10" t="str">
        <f>IF($A449="", "", INDEX(Data!A:A,MATCH($A449,Data!$AD:$AD,1)))</f>
        <v/>
      </c>
      <c r="C449" s="11" t="str">
        <f>IF($A449="", "", INDEX(Data!B:B,MATCH($A449,Data!$AD:$AD,1)))</f>
        <v/>
      </c>
      <c r="D449" s="10" t="str">
        <f>IF($A449="", "", INDEX(Data!C:C,MATCH($A449,Data!$AD:$AD,1)))</f>
        <v/>
      </c>
      <c r="E449" s="11" t="str">
        <f>IF($A449="", "", INDEX(Data!D:D,MATCH($A449,Data!$AD:$AD,1)))</f>
        <v/>
      </c>
      <c r="F449" s="11" t="str">
        <f>IF($A449="", "", INDEX(Data!E:E,MATCH($A449,Data!$AD:$AD,1)))</f>
        <v/>
      </c>
      <c r="G449" s="36" t="str">
        <f t="shared" si="13"/>
        <v/>
      </c>
    </row>
    <row r="450" spans="1:7" x14ac:dyDescent="0.35">
      <c r="A450" s="9" t="str">
        <f t="shared" si="12"/>
        <v/>
      </c>
      <c r="B450" s="10" t="str">
        <f>IF($A450="", "", INDEX(Data!A:A,MATCH($A450,Data!$AD:$AD,1)))</f>
        <v/>
      </c>
      <c r="C450" s="11" t="str">
        <f>IF($A450="", "", INDEX(Data!B:B,MATCH($A450,Data!$AD:$AD,1)))</f>
        <v/>
      </c>
      <c r="D450" s="10" t="str">
        <f>IF($A450="", "", INDEX(Data!C:C,MATCH($A450,Data!$AD:$AD,1)))</f>
        <v/>
      </c>
      <c r="E450" s="11" t="str">
        <f>IF($A450="", "", INDEX(Data!D:D,MATCH($A450,Data!$AD:$AD,1)))</f>
        <v/>
      </c>
      <c r="F450" s="11" t="str">
        <f>IF($A450="", "", INDEX(Data!E:E,MATCH($A450,Data!$AD:$AD,1)))</f>
        <v/>
      </c>
      <c r="G450" s="36" t="str">
        <f t="shared" si="13"/>
        <v/>
      </c>
    </row>
    <row r="451" spans="1:7" x14ac:dyDescent="0.35">
      <c r="A451" s="9" t="str">
        <f t="shared" si="12"/>
        <v/>
      </c>
      <c r="B451" s="10" t="str">
        <f>IF($A451="", "", INDEX(Data!A:A,MATCH($A451,Data!$AD:$AD,1)))</f>
        <v/>
      </c>
      <c r="C451" s="11" t="str">
        <f>IF($A451="", "", INDEX(Data!B:B,MATCH($A451,Data!$AD:$AD,1)))</f>
        <v/>
      </c>
      <c r="D451" s="10" t="str">
        <f>IF($A451="", "", INDEX(Data!C:C,MATCH($A451,Data!$AD:$AD,1)))</f>
        <v/>
      </c>
      <c r="E451" s="11" t="str">
        <f>IF($A451="", "", INDEX(Data!D:D,MATCH($A451,Data!$AD:$AD,1)))</f>
        <v/>
      </c>
      <c r="F451" s="11" t="str">
        <f>IF($A451="", "", INDEX(Data!E:E,MATCH($A451,Data!$AD:$AD,1)))</f>
        <v/>
      </c>
      <c r="G451" s="36" t="str">
        <f t="shared" si="13"/>
        <v/>
      </c>
    </row>
    <row r="452" spans="1:7" x14ac:dyDescent="0.35">
      <c r="A452" s="9" t="str">
        <f t="shared" si="12"/>
        <v/>
      </c>
      <c r="B452" s="10" t="str">
        <f>IF($A452="", "", INDEX(Data!A:A,MATCH($A452,Data!$AD:$AD,1)))</f>
        <v/>
      </c>
      <c r="C452" s="11" t="str">
        <f>IF($A452="", "", INDEX(Data!B:B,MATCH($A452,Data!$AD:$AD,1)))</f>
        <v/>
      </c>
      <c r="D452" s="10" t="str">
        <f>IF($A452="", "", INDEX(Data!C:C,MATCH($A452,Data!$AD:$AD,1)))</f>
        <v/>
      </c>
      <c r="E452" s="11" t="str">
        <f>IF($A452="", "", INDEX(Data!D:D,MATCH($A452,Data!$AD:$AD,1)))</f>
        <v/>
      </c>
      <c r="F452" s="11" t="str">
        <f>IF($A452="", "", INDEX(Data!E:E,MATCH($A452,Data!$AD:$AD,1)))</f>
        <v/>
      </c>
      <c r="G452" s="36" t="str">
        <f t="shared" si="13"/>
        <v/>
      </c>
    </row>
    <row r="453" spans="1:7" x14ac:dyDescent="0.35">
      <c r="A453" s="9" t="str">
        <f t="shared" si="12"/>
        <v/>
      </c>
      <c r="B453" s="10" t="str">
        <f>IF($A453="", "", INDEX(Data!A:A,MATCH($A453,Data!$AD:$AD,1)))</f>
        <v/>
      </c>
      <c r="C453" s="11" t="str">
        <f>IF($A453="", "", INDEX(Data!B:B,MATCH($A453,Data!$AD:$AD,1)))</f>
        <v/>
      </c>
      <c r="D453" s="10" t="str">
        <f>IF($A453="", "", INDEX(Data!C:C,MATCH($A453,Data!$AD:$AD,1)))</f>
        <v/>
      </c>
      <c r="E453" s="11" t="str">
        <f>IF($A453="", "", INDEX(Data!D:D,MATCH($A453,Data!$AD:$AD,1)))</f>
        <v/>
      </c>
      <c r="F453" s="11" t="str">
        <f>IF($A453="", "", INDEX(Data!E:E,MATCH($A453,Data!$AD:$AD,1)))</f>
        <v/>
      </c>
      <c r="G453" s="36" t="str">
        <f t="shared" si="13"/>
        <v/>
      </c>
    </row>
    <row r="454" spans="1:7" x14ac:dyDescent="0.35">
      <c r="A454" s="9" t="str">
        <f t="shared" ref="A454:A517" si="14">IF(A$4&gt;=ROW(A450), ROW(A450), "")</f>
        <v/>
      </c>
      <c r="B454" s="10" t="str">
        <f>IF($A454="", "", INDEX(Data!A:A,MATCH($A454,Data!$AD:$AD,1)))</f>
        <v/>
      </c>
      <c r="C454" s="11" t="str">
        <f>IF($A454="", "", INDEX(Data!B:B,MATCH($A454,Data!$AD:$AD,1)))</f>
        <v/>
      </c>
      <c r="D454" s="10" t="str">
        <f>IF($A454="", "", INDEX(Data!C:C,MATCH($A454,Data!$AD:$AD,1)))</f>
        <v/>
      </c>
      <c r="E454" s="11" t="str">
        <f>IF($A454="", "", INDEX(Data!D:D,MATCH($A454,Data!$AD:$AD,1)))</f>
        <v/>
      </c>
      <c r="F454" s="11" t="str">
        <f>IF($A454="", "", INDEX(Data!E:E,MATCH($A454,Data!$AD:$AD,1)))</f>
        <v/>
      </c>
      <c r="G454" s="36" t="str">
        <f t="shared" ref="G454:G517" si="15">HYPERLINK(F454)</f>
        <v/>
      </c>
    </row>
    <row r="455" spans="1:7" x14ac:dyDescent="0.35">
      <c r="A455" s="9" t="str">
        <f t="shared" si="14"/>
        <v/>
      </c>
      <c r="B455" s="10" t="str">
        <f>IF($A455="", "", INDEX(Data!A:A,MATCH($A455,Data!$AD:$AD,1)))</f>
        <v/>
      </c>
      <c r="C455" s="11" t="str">
        <f>IF($A455="", "", INDEX(Data!B:B,MATCH($A455,Data!$AD:$AD,1)))</f>
        <v/>
      </c>
      <c r="D455" s="10" t="str">
        <f>IF($A455="", "", INDEX(Data!C:C,MATCH($A455,Data!$AD:$AD,1)))</f>
        <v/>
      </c>
      <c r="E455" s="11" t="str">
        <f>IF($A455="", "", INDEX(Data!D:D,MATCH($A455,Data!$AD:$AD,1)))</f>
        <v/>
      </c>
      <c r="F455" s="11" t="str">
        <f>IF($A455="", "", INDEX(Data!E:E,MATCH($A455,Data!$AD:$AD,1)))</f>
        <v/>
      </c>
      <c r="G455" s="36" t="str">
        <f t="shared" si="15"/>
        <v/>
      </c>
    </row>
    <row r="456" spans="1:7" x14ac:dyDescent="0.35">
      <c r="A456" s="9" t="str">
        <f t="shared" si="14"/>
        <v/>
      </c>
      <c r="B456" s="10" t="str">
        <f>IF($A456="", "", INDEX(Data!A:A,MATCH($A456,Data!$AD:$AD,1)))</f>
        <v/>
      </c>
      <c r="C456" s="11" t="str">
        <f>IF($A456="", "", INDEX(Data!B:B,MATCH($A456,Data!$AD:$AD,1)))</f>
        <v/>
      </c>
      <c r="D456" s="10" t="str">
        <f>IF($A456="", "", INDEX(Data!C:C,MATCH($A456,Data!$AD:$AD,1)))</f>
        <v/>
      </c>
      <c r="E456" s="11" t="str">
        <f>IF($A456="", "", INDEX(Data!D:D,MATCH($A456,Data!$AD:$AD,1)))</f>
        <v/>
      </c>
      <c r="F456" s="11" t="str">
        <f>IF($A456="", "", INDEX(Data!E:E,MATCH($A456,Data!$AD:$AD,1)))</f>
        <v/>
      </c>
      <c r="G456" s="36" t="str">
        <f t="shared" si="15"/>
        <v/>
      </c>
    </row>
    <row r="457" spans="1:7" x14ac:dyDescent="0.35">
      <c r="A457" s="9" t="str">
        <f t="shared" si="14"/>
        <v/>
      </c>
      <c r="B457" s="10" t="str">
        <f>IF($A457="", "", INDEX(Data!A:A,MATCH($A457,Data!$AD:$AD,1)))</f>
        <v/>
      </c>
      <c r="C457" s="11" t="str">
        <f>IF($A457="", "", INDEX(Data!B:B,MATCH($A457,Data!$AD:$AD,1)))</f>
        <v/>
      </c>
      <c r="D457" s="10" t="str">
        <f>IF($A457="", "", INDEX(Data!C:C,MATCH($A457,Data!$AD:$AD,1)))</f>
        <v/>
      </c>
      <c r="E457" s="11" t="str">
        <f>IF($A457="", "", INDEX(Data!D:D,MATCH($A457,Data!$AD:$AD,1)))</f>
        <v/>
      </c>
      <c r="F457" s="11" t="str">
        <f>IF($A457="", "", INDEX(Data!E:E,MATCH($A457,Data!$AD:$AD,1)))</f>
        <v/>
      </c>
      <c r="G457" s="36" t="str">
        <f t="shared" si="15"/>
        <v/>
      </c>
    </row>
    <row r="458" spans="1:7" x14ac:dyDescent="0.35">
      <c r="A458" s="9" t="str">
        <f t="shared" si="14"/>
        <v/>
      </c>
      <c r="B458" s="10" t="str">
        <f>IF($A458="", "", INDEX(Data!A:A,MATCH($A458,Data!$AD:$AD,1)))</f>
        <v/>
      </c>
      <c r="C458" s="11" t="str">
        <f>IF($A458="", "", INDEX(Data!B:B,MATCH($A458,Data!$AD:$AD,1)))</f>
        <v/>
      </c>
      <c r="D458" s="10" t="str">
        <f>IF($A458="", "", INDEX(Data!C:C,MATCH($A458,Data!$AD:$AD,1)))</f>
        <v/>
      </c>
      <c r="E458" s="11" t="str">
        <f>IF($A458="", "", INDEX(Data!D:D,MATCH($A458,Data!$AD:$AD,1)))</f>
        <v/>
      </c>
      <c r="F458" s="11" t="str">
        <f>IF($A458="", "", INDEX(Data!E:E,MATCH($A458,Data!$AD:$AD,1)))</f>
        <v/>
      </c>
      <c r="G458" s="36" t="str">
        <f t="shared" si="15"/>
        <v/>
      </c>
    </row>
    <row r="459" spans="1:7" x14ac:dyDescent="0.35">
      <c r="A459" s="9" t="str">
        <f t="shared" si="14"/>
        <v/>
      </c>
      <c r="B459" s="10" t="str">
        <f>IF($A459="", "", INDEX(Data!A:A,MATCH($A459,Data!$AD:$AD,1)))</f>
        <v/>
      </c>
      <c r="C459" s="11" t="str">
        <f>IF($A459="", "", INDEX(Data!B:B,MATCH($A459,Data!$AD:$AD,1)))</f>
        <v/>
      </c>
      <c r="D459" s="10" t="str">
        <f>IF($A459="", "", INDEX(Data!C:C,MATCH($A459,Data!$AD:$AD,1)))</f>
        <v/>
      </c>
      <c r="E459" s="11" t="str">
        <f>IF($A459="", "", INDEX(Data!D:D,MATCH($A459,Data!$AD:$AD,1)))</f>
        <v/>
      </c>
      <c r="F459" s="11" t="str">
        <f>IF($A459="", "", INDEX(Data!E:E,MATCH($A459,Data!$AD:$AD,1)))</f>
        <v/>
      </c>
      <c r="G459" s="36" t="str">
        <f t="shared" si="15"/>
        <v/>
      </c>
    </row>
    <row r="460" spans="1:7" x14ac:dyDescent="0.35">
      <c r="A460" s="9" t="str">
        <f t="shared" si="14"/>
        <v/>
      </c>
      <c r="B460" s="10" t="str">
        <f>IF($A460="", "", INDEX(Data!A:A,MATCH($A460,Data!$AD:$AD,1)))</f>
        <v/>
      </c>
      <c r="C460" s="11" t="str">
        <f>IF($A460="", "", INDEX(Data!B:B,MATCH($A460,Data!$AD:$AD,1)))</f>
        <v/>
      </c>
      <c r="D460" s="10" t="str">
        <f>IF($A460="", "", INDEX(Data!C:C,MATCH($A460,Data!$AD:$AD,1)))</f>
        <v/>
      </c>
      <c r="E460" s="11" t="str">
        <f>IF($A460="", "", INDEX(Data!D:D,MATCH($A460,Data!$AD:$AD,1)))</f>
        <v/>
      </c>
      <c r="F460" s="11" t="str">
        <f>IF($A460="", "", INDEX(Data!E:E,MATCH($A460,Data!$AD:$AD,1)))</f>
        <v/>
      </c>
      <c r="G460" s="36" t="str">
        <f t="shared" si="15"/>
        <v/>
      </c>
    </row>
    <row r="461" spans="1:7" x14ac:dyDescent="0.35">
      <c r="A461" s="9" t="str">
        <f t="shared" si="14"/>
        <v/>
      </c>
      <c r="B461" s="10" t="str">
        <f>IF($A461="", "", INDEX(Data!A:A,MATCH($A461,Data!$AD:$AD,1)))</f>
        <v/>
      </c>
      <c r="C461" s="11" t="str">
        <f>IF($A461="", "", INDEX(Data!B:B,MATCH($A461,Data!$AD:$AD,1)))</f>
        <v/>
      </c>
      <c r="D461" s="10" t="str">
        <f>IF($A461="", "", INDEX(Data!C:C,MATCH($A461,Data!$AD:$AD,1)))</f>
        <v/>
      </c>
      <c r="E461" s="11" t="str">
        <f>IF($A461="", "", INDEX(Data!D:D,MATCH($A461,Data!$AD:$AD,1)))</f>
        <v/>
      </c>
      <c r="F461" s="11" t="str">
        <f>IF($A461="", "", INDEX(Data!E:E,MATCH($A461,Data!$AD:$AD,1)))</f>
        <v/>
      </c>
      <c r="G461" s="36" t="str">
        <f t="shared" si="15"/>
        <v/>
      </c>
    </row>
    <row r="462" spans="1:7" x14ac:dyDescent="0.35">
      <c r="A462" s="9" t="str">
        <f t="shared" si="14"/>
        <v/>
      </c>
      <c r="B462" s="10" t="str">
        <f>IF($A462="", "", INDEX(Data!A:A,MATCH($A462,Data!$AD:$AD,1)))</f>
        <v/>
      </c>
      <c r="C462" s="11" t="str">
        <f>IF($A462="", "", INDEX(Data!B:B,MATCH($A462,Data!$AD:$AD,1)))</f>
        <v/>
      </c>
      <c r="D462" s="10" t="str">
        <f>IF($A462="", "", INDEX(Data!C:C,MATCH($A462,Data!$AD:$AD,1)))</f>
        <v/>
      </c>
      <c r="E462" s="11" t="str">
        <f>IF($A462="", "", INDEX(Data!D:D,MATCH($A462,Data!$AD:$AD,1)))</f>
        <v/>
      </c>
      <c r="F462" s="11" t="str">
        <f>IF($A462="", "", INDEX(Data!E:E,MATCH($A462,Data!$AD:$AD,1)))</f>
        <v/>
      </c>
      <c r="G462" s="36" t="str">
        <f t="shared" si="15"/>
        <v/>
      </c>
    </row>
    <row r="463" spans="1:7" x14ac:dyDescent="0.35">
      <c r="A463" s="9" t="str">
        <f t="shared" si="14"/>
        <v/>
      </c>
      <c r="B463" s="10" t="str">
        <f>IF($A463="", "", INDEX(Data!A:A,MATCH($A463,Data!$AD:$AD,1)))</f>
        <v/>
      </c>
      <c r="C463" s="11" t="str">
        <f>IF($A463="", "", INDEX(Data!B:B,MATCH($A463,Data!$AD:$AD,1)))</f>
        <v/>
      </c>
      <c r="D463" s="10" t="str">
        <f>IF($A463="", "", INDEX(Data!C:C,MATCH($A463,Data!$AD:$AD,1)))</f>
        <v/>
      </c>
      <c r="E463" s="11" t="str">
        <f>IF($A463="", "", INDEX(Data!D:D,MATCH($A463,Data!$AD:$AD,1)))</f>
        <v/>
      </c>
      <c r="F463" s="11" t="str">
        <f>IF($A463="", "", INDEX(Data!E:E,MATCH($A463,Data!$AD:$AD,1)))</f>
        <v/>
      </c>
      <c r="G463" s="36" t="str">
        <f t="shared" si="15"/>
        <v/>
      </c>
    </row>
    <row r="464" spans="1:7" x14ac:dyDescent="0.35">
      <c r="A464" s="9" t="str">
        <f t="shared" si="14"/>
        <v/>
      </c>
      <c r="B464" s="10" t="str">
        <f>IF($A464="", "", INDEX(Data!A:A,MATCH($A464,Data!$AD:$AD,1)))</f>
        <v/>
      </c>
      <c r="C464" s="11" t="str">
        <f>IF($A464="", "", INDEX(Data!B:B,MATCH($A464,Data!$AD:$AD,1)))</f>
        <v/>
      </c>
      <c r="D464" s="10" t="str">
        <f>IF($A464="", "", INDEX(Data!C:C,MATCH($A464,Data!$AD:$AD,1)))</f>
        <v/>
      </c>
      <c r="E464" s="11" t="str">
        <f>IF($A464="", "", INDEX(Data!D:D,MATCH($A464,Data!$AD:$AD,1)))</f>
        <v/>
      </c>
      <c r="F464" s="11" t="str">
        <f>IF($A464="", "", INDEX(Data!E:E,MATCH($A464,Data!$AD:$AD,1)))</f>
        <v/>
      </c>
      <c r="G464" s="36" t="str">
        <f t="shared" si="15"/>
        <v/>
      </c>
    </row>
    <row r="465" spans="1:7" x14ac:dyDescent="0.35">
      <c r="A465" s="9" t="str">
        <f t="shared" si="14"/>
        <v/>
      </c>
      <c r="B465" s="10" t="str">
        <f>IF($A465="", "", INDEX(Data!A:A,MATCH($A465,Data!$AD:$AD,1)))</f>
        <v/>
      </c>
      <c r="C465" s="11" t="str">
        <f>IF($A465="", "", INDEX(Data!B:B,MATCH($A465,Data!$AD:$AD,1)))</f>
        <v/>
      </c>
      <c r="D465" s="10" t="str">
        <f>IF($A465="", "", INDEX(Data!C:C,MATCH($A465,Data!$AD:$AD,1)))</f>
        <v/>
      </c>
      <c r="E465" s="11" t="str">
        <f>IF($A465="", "", INDEX(Data!D:D,MATCH($A465,Data!$AD:$AD,1)))</f>
        <v/>
      </c>
      <c r="F465" s="11" t="str">
        <f>IF($A465="", "", INDEX(Data!E:E,MATCH($A465,Data!$AD:$AD,1)))</f>
        <v/>
      </c>
      <c r="G465" s="36" t="str">
        <f t="shared" si="15"/>
        <v/>
      </c>
    </row>
    <row r="466" spans="1:7" x14ac:dyDescent="0.35">
      <c r="A466" s="9" t="str">
        <f t="shared" si="14"/>
        <v/>
      </c>
      <c r="B466" s="10" t="str">
        <f>IF($A466="", "", INDEX(Data!A:A,MATCH($A466,Data!$AD:$AD,1)))</f>
        <v/>
      </c>
      <c r="C466" s="11" t="str">
        <f>IF($A466="", "", INDEX(Data!B:B,MATCH($A466,Data!$AD:$AD,1)))</f>
        <v/>
      </c>
      <c r="D466" s="10" t="str">
        <f>IF($A466="", "", INDEX(Data!C:C,MATCH($A466,Data!$AD:$AD,1)))</f>
        <v/>
      </c>
      <c r="E466" s="11" t="str">
        <f>IF($A466="", "", INDEX(Data!D:D,MATCH($A466,Data!$AD:$AD,1)))</f>
        <v/>
      </c>
      <c r="F466" s="11" t="str">
        <f>IF($A466="", "", INDEX(Data!E:E,MATCH($A466,Data!$AD:$AD,1)))</f>
        <v/>
      </c>
      <c r="G466" s="36" t="str">
        <f t="shared" si="15"/>
        <v/>
      </c>
    </row>
    <row r="467" spans="1:7" x14ac:dyDescent="0.35">
      <c r="A467" s="9" t="str">
        <f t="shared" si="14"/>
        <v/>
      </c>
      <c r="B467" s="10" t="str">
        <f>IF($A467="", "", INDEX(Data!A:A,MATCH($A467,Data!$AD:$AD,1)))</f>
        <v/>
      </c>
      <c r="C467" s="11" t="str">
        <f>IF($A467="", "", INDEX(Data!B:B,MATCH($A467,Data!$AD:$AD,1)))</f>
        <v/>
      </c>
      <c r="D467" s="10" t="str">
        <f>IF($A467="", "", INDEX(Data!C:C,MATCH($A467,Data!$AD:$AD,1)))</f>
        <v/>
      </c>
      <c r="E467" s="11" t="str">
        <f>IF($A467="", "", INDEX(Data!D:D,MATCH($A467,Data!$AD:$AD,1)))</f>
        <v/>
      </c>
      <c r="F467" s="11" t="str">
        <f>IF($A467="", "", INDEX(Data!E:E,MATCH($A467,Data!$AD:$AD,1)))</f>
        <v/>
      </c>
      <c r="G467" s="36" t="str">
        <f t="shared" si="15"/>
        <v/>
      </c>
    </row>
    <row r="468" spans="1:7" x14ac:dyDescent="0.35">
      <c r="A468" s="9" t="str">
        <f t="shared" si="14"/>
        <v/>
      </c>
      <c r="B468" s="10" t="str">
        <f>IF($A468="", "", INDEX(Data!A:A,MATCH($A468,Data!$AD:$AD,1)))</f>
        <v/>
      </c>
      <c r="C468" s="11" t="str">
        <f>IF($A468="", "", INDEX(Data!B:B,MATCH($A468,Data!$AD:$AD,1)))</f>
        <v/>
      </c>
      <c r="D468" s="10" t="str">
        <f>IF($A468="", "", INDEX(Data!C:C,MATCH($A468,Data!$AD:$AD,1)))</f>
        <v/>
      </c>
      <c r="E468" s="11" t="str">
        <f>IF($A468="", "", INDEX(Data!D:D,MATCH($A468,Data!$AD:$AD,1)))</f>
        <v/>
      </c>
      <c r="F468" s="11" t="str">
        <f>IF($A468="", "", INDEX(Data!E:E,MATCH($A468,Data!$AD:$AD,1)))</f>
        <v/>
      </c>
      <c r="G468" s="36" t="str">
        <f t="shared" si="15"/>
        <v/>
      </c>
    </row>
    <row r="469" spans="1:7" x14ac:dyDescent="0.35">
      <c r="A469" s="9" t="str">
        <f t="shared" si="14"/>
        <v/>
      </c>
      <c r="B469" s="10" t="str">
        <f>IF($A469="", "", INDEX(Data!A:A,MATCH($A469,Data!$AD:$AD,1)))</f>
        <v/>
      </c>
      <c r="C469" s="11" t="str">
        <f>IF($A469="", "", INDEX(Data!B:B,MATCH($A469,Data!$AD:$AD,1)))</f>
        <v/>
      </c>
      <c r="D469" s="10" t="str">
        <f>IF($A469="", "", INDEX(Data!C:C,MATCH($A469,Data!$AD:$AD,1)))</f>
        <v/>
      </c>
      <c r="E469" s="11" t="str">
        <f>IF($A469="", "", INDEX(Data!D:D,MATCH($A469,Data!$AD:$AD,1)))</f>
        <v/>
      </c>
      <c r="F469" s="11" t="str">
        <f>IF($A469="", "", INDEX(Data!E:E,MATCH($A469,Data!$AD:$AD,1)))</f>
        <v/>
      </c>
      <c r="G469" s="36" t="str">
        <f t="shared" si="15"/>
        <v/>
      </c>
    </row>
    <row r="470" spans="1:7" x14ac:dyDescent="0.35">
      <c r="A470" s="9" t="str">
        <f t="shared" si="14"/>
        <v/>
      </c>
      <c r="B470" s="10" t="str">
        <f>IF($A470="", "", INDEX(Data!A:A,MATCH($A470,Data!$AD:$AD,1)))</f>
        <v/>
      </c>
      <c r="C470" s="11" t="str">
        <f>IF($A470="", "", INDEX(Data!B:B,MATCH($A470,Data!$AD:$AD,1)))</f>
        <v/>
      </c>
      <c r="D470" s="10" t="str">
        <f>IF($A470="", "", INDEX(Data!C:C,MATCH($A470,Data!$AD:$AD,1)))</f>
        <v/>
      </c>
      <c r="E470" s="11" t="str">
        <f>IF($A470="", "", INDEX(Data!D:D,MATCH($A470,Data!$AD:$AD,1)))</f>
        <v/>
      </c>
      <c r="F470" s="11" t="str">
        <f>IF($A470="", "", INDEX(Data!E:E,MATCH($A470,Data!$AD:$AD,1)))</f>
        <v/>
      </c>
      <c r="G470" s="36" t="str">
        <f t="shared" si="15"/>
        <v/>
      </c>
    </row>
    <row r="471" spans="1:7" x14ac:dyDescent="0.35">
      <c r="A471" s="9" t="str">
        <f t="shared" si="14"/>
        <v/>
      </c>
      <c r="B471" s="10" t="str">
        <f>IF($A471="", "", INDEX(Data!A:A,MATCH($A471,Data!$AD:$AD,1)))</f>
        <v/>
      </c>
      <c r="C471" s="11" t="str">
        <f>IF($A471="", "", INDEX(Data!B:B,MATCH($A471,Data!$AD:$AD,1)))</f>
        <v/>
      </c>
      <c r="D471" s="10" t="str">
        <f>IF($A471="", "", INDEX(Data!C:C,MATCH($A471,Data!$AD:$AD,1)))</f>
        <v/>
      </c>
      <c r="E471" s="11" t="str">
        <f>IF($A471="", "", INDEX(Data!D:D,MATCH($A471,Data!$AD:$AD,1)))</f>
        <v/>
      </c>
      <c r="F471" s="11" t="str">
        <f>IF($A471="", "", INDEX(Data!E:E,MATCH($A471,Data!$AD:$AD,1)))</f>
        <v/>
      </c>
      <c r="G471" s="36" t="str">
        <f t="shared" si="15"/>
        <v/>
      </c>
    </row>
    <row r="472" spans="1:7" x14ac:dyDescent="0.35">
      <c r="A472" s="9" t="str">
        <f t="shared" si="14"/>
        <v/>
      </c>
      <c r="B472" s="10" t="str">
        <f>IF($A472="", "", INDEX(Data!A:A,MATCH($A472,Data!$AD:$AD,1)))</f>
        <v/>
      </c>
      <c r="C472" s="11" t="str">
        <f>IF($A472="", "", INDEX(Data!B:B,MATCH($A472,Data!$AD:$AD,1)))</f>
        <v/>
      </c>
      <c r="D472" s="10" t="str">
        <f>IF($A472="", "", INDEX(Data!C:C,MATCH($A472,Data!$AD:$AD,1)))</f>
        <v/>
      </c>
      <c r="E472" s="11" t="str">
        <f>IF($A472="", "", INDEX(Data!D:D,MATCH($A472,Data!$AD:$AD,1)))</f>
        <v/>
      </c>
      <c r="F472" s="11" t="str">
        <f>IF($A472="", "", INDEX(Data!E:E,MATCH($A472,Data!$AD:$AD,1)))</f>
        <v/>
      </c>
      <c r="G472" s="36" t="str">
        <f t="shared" si="15"/>
        <v/>
      </c>
    </row>
    <row r="473" spans="1:7" x14ac:dyDescent="0.35">
      <c r="A473" s="9" t="str">
        <f t="shared" si="14"/>
        <v/>
      </c>
      <c r="B473" s="10" t="str">
        <f>IF($A473="", "", INDEX(Data!A:A,MATCH($A473,Data!$AD:$AD,1)))</f>
        <v/>
      </c>
      <c r="C473" s="11" t="str">
        <f>IF($A473="", "", INDEX(Data!B:B,MATCH($A473,Data!$AD:$AD,1)))</f>
        <v/>
      </c>
      <c r="D473" s="10" t="str">
        <f>IF($A473="", "", INDEX(Data!C:C,MATCH($A473,Data!$AD:$AD,1)))</f>
        <v/>
      </c>
      <c r="E473" s="11" t="str">
        <f>IF($A473="", "", INDEX(Data!D:D,MATCH($A473,Data!$AD:$AD,1)))</f>
        <v/>
      </c>
      <c r="F473" s="11" t="str">
        <f>IF($A473="", "", INDEX(Data!E:E,MATCH($A473,Data!$AD:$AD,1)))</f>
        <v/>
      </c>
      <c r="G473" s="36" t="str">
        <f t="shared" si="15"/>
        <v/>
      </c>
    </row>
    <row r="474" spans="1:7" x14ac:dyDescent="0.35">
      <c r="A474" s="9" t="str">
        <f t="shared" si="14"/>
        <v/>
      </c>
      <c r="B474" s="10" t="str">
        <f>IF($A474="", "", INDEX(Data!A:A,MATCH($A474,Data!$AD:$AD,1)))</f>
        <v/>
      </c>
      <c r="C474" s="11" t="str">
        <f>IF($A474="", "", INDEX(Data!B:B,MATCH($A474,Data!$AD:$AD,1)))</f>
        <v/>
      </c>
      <c r="D474" s="10" t="str">
        <f>IF($A474="", "", INDEX(Data!C:C,MATCH($A474,Data!$AD:$AD,1)))</f>
        <v/>
      </c>
      <c r="E474" s="11" t="str">
        <f>IF($A474="", "", INDEX(Data!D:D,MATCH($A474,Data!$AD:$AD,1)))</f>
        <v/>
      </c>
      <c r="F474" s="11" t="str">
        <f>IF($A474="", "", INDEX(Data!E:E,MATCH($A474,Data!$AD:$AD,1)))</f>
        <v/>
      </c>
      <c r="G474" s="36" t="str">
        <f t="shared" si="15"/>
        <v/>
      </c>
    </row>
    <row r="475" spans="1:7" x14ac:dyDescent="0.35">
      <c r="A475" s="9" t="str">
        <f t="shared" si="14"/>
        <v/>
      </c>
      <c r="B475" s="10" t="str">
        <f>IF($A475="", "", INDEX(Data!A:A,MATCH($A475,Data!$AD:$AD,1)))</f>
        <v/>
      </c>
      <c r="C475" s="11" t="str">
        <f>IF($A475="", "", INDEX(Data!B:B,MATCH($A475,Data!$AD:$AD,1)))</f>
        <v/>
      </c>
      <c r="D475" s="10" t="str">
        <f>IF($A475="", "", INDEX(Data!C:C,MATCH($A475,Data!$AD:$AD,1)))</f>
        <v/>
      </c>
      <c r="E475" s="11" t="str">
        <f>IF($A475="", "", INDEX(Data!D:D,MATCH($A475,Data!$AD:$AD,1)))</f>
        <v/>
      </c>
      <c r="F475" s="11" t="str">
        <f>IF($A475="", "", INDEX(Data!E:E,MATCH($A475,Data!$AD:$AD,1)))</f>
        <v/>
      </c>
      <c r="G475" s="36" t="str">
        <f t="shared" si="15"/>
        <v/>
      </c>
    </row>
    <row r="476" spans="1:7" x14ac:dyDescent="0.35">
      <c r="A476" s="9" t="str">
        <f t="shared" si="14"/>
        <v/>
      </c>
      <c r="B476" s="10" t="str">
        <f>IF($A476="", "", INDEX(Data!A:A,MATCH($A476,Data!$AD:$AD,1)))</f>
        <v/>
      </c>
      <c r="C476" s="11" t="str">
        <f>IF($A476="", "", INDEX(Data!B:B,MATCH($A476,Data!$AD:$AD,1)))</f>
        <v/>
      </c>
      <c r="D476" s="10" t="str">
        <f>IF($A476="", "", INDEX(Data!C:C,MATCH($A476,Data!$AD:$AD,1)))</f>
        <v/>
      </c>
      <c r="E476" s="11" t="str">
        <f>IF($A476="", "", INDEX(Data!D:D,MATCH($A476,Data!$AD:$AD,1)))</f>
        <v/>
      </c>
      <c r="F476" s="11" t="str">
        <f>IF($A476="", "", INDEX(Data!E:E,MATCH($A476,Data!$AD:$AD,1)))</f>
        <v/>
      </c>
      <c r="G476" s="36" t="str">
        <f t="shared" si="15"/>
        <v/>
      </c>
    </row>
    <row r="477" spans="1:7" x14ac:dyDescent="0.35">
      <c r="A477" s="9" t="str">
        <f t="shared" si="14"/>
        <v/>
      </c>
      <c r="B477" s="10" t="str">
        <f>IF($A477="", "", INDEX(Data!A:A,MATCH($A477,Data!$AD:$AD,1)))</f>
        <v/>
      </c>
      <c r="C477" s="11" t="str">
        <f>IF($A477="", "", INDEX(Data!B:B,MATCH($A477,Data!$AD:$AD,1)))</f>
        <v/>
      </c>
      <c r="D477" s="10" t="str">
        <f>IF($A477="", "", INDEX(Data!C:C,MATCH($A477,Data!$AD:$AD,1)))</f>
        <v/>
      </c>
      <c r="E477" s="11" t="str">
        <f>IF($A477="", "", INDEX(Data!D:D,MATCH($A477,Data!$AD:$AD,1)))</f>
        <v/>
      </c>
      <c r="F477" s="11" t="str">
        <f>IF($A477="", "", INDEX(Data!E:E,MATCH($A477,Data!$AD:$AD,1)))</f>
        <v/>
      </c>
      <c r="G477" s="36" t="str">
        <f t="shared" si="15"/>
        <v/>
      </c>
    </row>
    <row r="478" spans="1:7" x14ac:dyDescent="0.35">
      <c r="A478" s="9" t="str">
        <f t="shared" si="14"/>
        <v/>
      </c>
      <c r="B478" s="10" t="str">
        <f>IF($A478="", "", INDEX(Data!A:A,MATCH($A478,Data!$AD:$AD,1)))</f>
        <v/>
      </c>
      <c r="C478" s="11" t="str">
        <f>IF($A478="", "", INDEX(Data!B:B,MATCH($A478,Data!$AD:$AD,1)))</f>
        <v/>
      </c>
      <c r="D478" s="10" t="str">
        <f>IF($A478="", "", INDEX(Data!C:C,MATCH($A478,Data!$AD:$AD,1)))</f>
        <v/>
      </c>
      <c r="E478" s="11" t="str">
        <f>IF($A478="", "", INDEX(Data!D:D,MATCH($A478,Data!$AD:$AD,1)))</f>
        <v/>
      </c>
      <c r="F478" s="11" t="str">
        <f>IF($A478="", "", INDEX(Data!E:E,MATCH($A478,Data!$AD:$AD,1)))</f>
        <v/>
      </c>
      <c r="G478" s="36" t="str">
        <f t="shared" si="15"/>
        <v/>
      </c>
    </row>
    <row r="479" spans="1:7" x14ac:dyDescent="0.35">
      <c r="A479" s="9" t="str">
        <f t="shared" si="14"/>
        <v/>
      </c>
      <c r="B479" s="10" t="str">
        <f>IF($A479="", "", INDEX(Data!A:A,MATCH($A479,Data!$AD:$AD,1)))</f>
        <v/>
      </c>
      <c r="C479" s="11" t="str">
        <f>IF($A479="", "", INDEX(Data!B:B,MATCH($A479,Data!$AD:$AD,1)))</f>
        <v/>
      </c>
      <c r="D479" s="10" t="str">
        <f>IF($A479="", "", INDEX(Data!C:C,MATCH($A479,Data!$AD:$AD,1)))</f>
        <v/>
      </c>
      <c r="E479" s="11" t="str">
        <f>IF($A479="", "", INDEX(Data!D:D,MATCH($A479,Data!$AD:$AD,1)))</f>
        <v/>
      </c>
      <c r="F479" s="11" t="str">
        <f>IF($A479="", "", INDEX(Data!E:E,MATCH($A479,Data!$AD:$AD,1)))</f>
        <v/>
      </c>
      <c r="G479" s="36" t="str">
        <f t="shared" si="15"/>
        <v/>
      </c>
    </row>
    <row r="480" spans="1:7" x14ac:dyDescent="0.35">
      <c r="A480" s="9" t="str">
        <f t="shared" si="14"/>
        <v/>
      </c>
      <c r="B480" s="10" t="str">
        <f>IF($A480="", "", INDEX(Data!A:A,MATCH($A480,Data!$AD:$AD,1)))</f>
        <v/>
      </c>
      <c r="C480" s="11" t="str">
        <f>IF($A480="", "", INDEX(Data!B:B,MATCH($A480,Data!$AD:$AD,1)))</f>
        <v/>
      </c>
      <c r="D480" s="10" t="str">
        <f>IF($A480="", "", INDEX(Data!C:C,MATCH($A480,Data!$AD:$AD,1)))</f>
        <v/>
      </c>
      <c r="E480" s="11" t="str">
        <f>IF($A480="", "", INDEX(Data!D:D,MATCH($A480,Data!$AD:$AD,1)))</f>
        <v/>
      </c>
      <c r="F480" s="11" t="str">
        <f>IF($A480="", "", INDEX(Data!E:E,MATCH($A480,Data!$AD:$AD,1)))</f>
        <v/>
      </c>
      <c r="G480" s="36" t="str">
        <f t="shared" si="15"/>
        <v/>
      </c>
    </row>
    <row r="481" spans="1:7" x14ac:dyDescent="0.35">
      <c r="A481" s="9" t="str">
        <f t="shared" si="14"/>
        <v/>
      </c>
      <c r="B481" s="10" t="str">
        <f>IF($A481="", "", INDEX(Data!A:A,MATCH($A481,Data!$AD:$AD,1)))</f>
        <v/>
      </c>
      <c r="C481" s="11" t="str">
        <f>IF($A481="", "", INDEX(Data!B:B,MATCH($A481,Data!$AD:$AD,1)))</f>
        <v/>
      </c>
      <c r="D481" s="10" t="str">
        <f>IF($A481="", "", INDEX(Data!C:C,MATCH($A481,Data!$AD:$AD,1)))</f>
        <v/>
      </c>
      <c r="E481" s="11" t="str">
        <f>IF($A481="", "", INDEX(Data!D:D,MATCH($A481,Data!$AD:$AD,1)))</f>
        <v/>
      </c>
      <c r="F481" s="11" t="str">
        <f>IF($A481="", "", INDEX(Data!E:E,MATCH($A481,Data!$AD:$AD,1)))</f>
        <v/>
      </c>
      <c r="G481" s="36" t="str">
        <f t="shared" si="15"/>
        <v/>
      </c>
    </row>
    <row r="482" spans="1:7" x14ac:dyDescent="0.35">
      <c r="A482" s="9" t="str">
        <f t="shared" si="14"/>
        <v/>
      </c>
      <c r="B482" s="10" t="str">
        <f>IF($A482="", "", INDEX(Data!A:A,MATCH($A482,Data!$AD:$AD,1)))</f>
        <v/>
      </c>
      <c r="C482" s="11" t="str">
        <f>IF($A482="", "", INDEX(Data!B:B,MATCH($A482,Data!$AD:$AD,1)))</f>
        <v/>
      </c>
      <c r="D482" s="10" t="str">
        <f>IF($A482="", "", INDEX(Data!C:C,MATCH($A482,Data!$AD:$AD,1)))</f>
        <v/>
      </c>
      <c r="E482" s="11" t="str">
        <f>IF($A482="", "", INDEX(Data!D:D,MATCH($A482,Data!$AD:$AD,1)))</f>
        <v/>
      </c>
      <c r="F482" s="11" t="str">
        <f>IF($A482="", "", INDEX(Data!E:E,MATCH($A482,Data!$AD:$AD,1)))</f>
        <v/>
      </c>
      <c r="G482" s="36" t="str">
        <f t="shared" si="15"/>
        <v/>
      </c>
    </row>
    <row r="483" spans="1:7" x14ac:dyDescent="0.35">
      <c r="A483" s="9" t="str">
        <f t="shared" si="14"/>
        <v/>
      </c>
      <c r="B483" s="10" t="str">
        <f>IF($A483="", "", INDEX(Data!A:A,MATCH($A483,Data!$AD:$AD,1)))</f>
        <v/>
      </c>
      <c r="C483" s="11" t="str">
        <f>IF($A483="", "", INDEX(Data!B:B,MATCH($A483,Data!$AD:$AD,1)))</f>
        <v/>
      </c>
      <c r="D483" s="10" t="str">
        <f>IF($A483="", "", INDEX(Data!C:C,MATCH($A483,Data!$AD:$AD,1)))</f>
        <v/>
      </c>
      <c r="E483" s="11" t="str">
        <f>IF($A483="", "", INDEX(Data!D:D,MATCH($A483,Data!$AD:$AD,1)))</f>
        <v/>
      </c>
      <c r="F483" s="11" t="str">
        <f>IF($A483="", "", INDEX(Data!E:E,MATCH($A483,Data!$AD:$AD,1)))</f>
        <v/>
      </c>
      <c r="G483" s="36" t="str">
        <f t="shared" si="15"/>
        <v/>
      </c>
    </row>
    <row r="484" spans="1:7" x14ac:dyDescent="0.35">
      <c r="A484" s="9" t="str">
        <f t="shared" si="14"/>
        <v/>
      </c>
      <c r="B484" s="10" t="str">
        <f>IF($A484="", "", INDEX(Data!A:A,MATCH($A484,Data!$AD:$AD,1)))</f>
        <v/>
      </c>
      <c r="C484" s="11" t="str">
        <f>IF($A484="", "", INDEX(Data!B:B,MATCH($A484,Data!$AD:$AD,1)))</f>
        <v/>
      </c>
      <c r="D484" s="10" t="str">
        <f>IF($A484="", "", INDEX(Data!C:C,MATCH($A484,Data!$AD:$AD,1)))</f>
        <v/>
      </c>
      <c r="E484" s="11" t="str">
        <f>IF($A484="", "", INDEX(Data!D:D,MATCH($A484,Data!$AD:$AD,1)))</f>
        <v/>
      </c>
      <c r="F484" s="11" t="str">
        <f>IF($A484="", "", INDEX(Data!E:E,MATCH($A484,Data!$AD:$AD,1)))</f>
        <v/>
      </c>
      <c r="G484" s="36" t="str">
        <f t="shared" si="15"/>
        <v/>
      </c>
    </row>
    <row r="485" spans="1:7" x14ac:dyDescent="0.35">
      <c r="A485" s="9" t="str">
        <f t="shared" si="14"/>
        <v/>
      </c>
      <c r="B485" s="10" t="str">
        <f>IF($A485="", "", INDEX(Data!A:A,MATCH($A485,Data!$AD:$AD,1)))</f>
        <v/>
      </c>
      <c r="C485" s="11" t="str">
        <f>IF($A485="", "", INDEX(Data!B:B,MATCH($A485,Data!$AD:$AD,1)))</f>
        <v/>
      </c>
      <c r="D485" s="10" t="str">
        <f>IF($A485="", "", INDEX(Data!C:C,MATCH($A485,Data!$AD:$AD,1)))</f>
        <v/>
      </c>
      <c r="E485" s="11" t="str">
        <f>IF($A485="", "", INDEX(Data!D:D,MATCH($A485,Data!$AD:$AD,1)))</f>
        <v/>
      </c>
      <c r="F485" s="11" t="str">
        <f>IF($A485="", "", INDEX(Data!E:E,MATCH($A485,Data!$AD:$AD,1)))</f>
        <v/>
      </c>
      <c r="G485" s="36" t="str">
        <f t="shared" si="15"/>
        <v/>
      </c>
    </row>
    <row r="486" spans="1:7" x14ac:dyDescent="0.35">
      <c r="A486" s="9" t="str">
        <f t="shared" si="14"/>
        <v/>
      </c>
      <c r="B486" s="10" t="str">
        <f>IF($A486="", "", INDEX(Data!A:A,MATCH($A486,Data!$AD:$AD,1)))</f>
        <v/>
      </c>
      <c r="C486" s="11" t="str">
        <f>IF($A486="", "", INDEX(Data!B:B,MATCH($A486,Data!$AD:$AD,1)))</f>
        <v/>
      </c>
      <c r="D486" s="10" t="str">
        <f>IF($A486="", "", INDEX(Data!C:C,MATCH($A486,Data!$AD:$AD,1)))</f>
        <v/>
      </c>
      <c r="E486" s="11" t="str">
        <f>IF($A486="", "", INDEX(Data!D:D,MATCH($A486,Data!$AD:$AD,1)))</f>
        <v/>
      </c>
      <c r="F486" s="11" t="str">
        <f>IF($A486="", "", INDEX(Data!E:E,MATCH($A486,Data!$AD:$AD,1)))</f>
        <v/>
      </c>
      <c r="G486" s="36" t="str">
        <f t="shared" si="15"/>
        <v/>
      </c>
    </row>
    <row r="487" spans="1:7" x14ac:dyDescent="0.35">
      <c r="A487" s="9" t="str">
        <f t="shared" si="14"/>
        <v/>
      </c>
      <c r="B487" s="10" t="str">
        <f>IF($A487="", "", INDEX(Data!A:A,MATCH($A487,Data!$AD:$AD,1)))</f>
        <v/>
      </c>
      <c r="C487" s="11" t="str">
        <f>IF($A487="", "", INDEX(Data!B:B,MATCH($A487,Data!$AD:$AD,1)))</f>
        <v/>
      </c>
      <c r="D487" s="10" t="str">
        <f>IF($A487="", "", INDEX(Data!C:C,MATCH($A487,Data!$AD:$AD,1)))</f>
        <v/>
      </c>
      <c r="E487" s="11" t="str">
        <f>IF($A487="", "", INDEX(Data!D:D,MATCH($A487,Data!$AD:$AD,1)))</f>
        <v/>
      </c>
      <c r="F487" s="11" t="str">
        <f>IF($A487="", "", INDEX(Data!E:E,MATCH($A487,Data!$AD:$AD,1)))</f>
        <v/>
      </c>
      <c r="G487" s="36" t="str">
        <f t="shared" si="15"/>
        <v/>
      </c>
    </row>
    <row r="488" spans="1:7" x14ac:dyDescent="0.35">
      <c r="A488" s="9" t="str">
        <f t="shared" si="14"/>
        <v/>
      </c>
      <c r="B488" s="10" t="str">
        <f>IF($A488="", "", INDEX(Data!A:A,MATCH($A488,Data!$AD:$AD,1)))</f>
        <v/>
      </c>
      <c r="C488" s="11" t="str">
        <f>IF($A488="", "", INDEX(Data!B:B,MATCH($A488,Data!$AD:$AD,1)))</f>
        <v/>
      </c>
      <c r="D488" s="10" t="str">
        <f>IF($A488="", "", INDEX(Data!C:C,MATCH($A488,Data!$AD:$AD,1)))</f>
        <v/>
      </c>
      <c r="E488" s="11" t="str">
        <f>IF($A488="", "", INDEX(Data!D:D,MATCH($A488,Data!$AD:$AD,1)))</f>
        <v/>
      </c>
      <c r="F488" s="11" t="str">
        <f>IF($A488="", "", INDEX(Data!E:E,MATCH($A488,Data!$AD:$AD,1)))</f>
        <v/>
      </c>
      <c r="G488" s="36" t="str">
        <f t="shared" si="15"/>
        <v/>
      </c>
    </row>
    <row r="489" spans="1:7" x14ac:dyDescent="0.35">
      <c r="A489" s="9" t="str">
        <f t="shared" si="14"/>
        <v/>
      </c>
      <c r="B489" s="10" t="str">
        <f>IF($A489="", "", INDEX(Data!A:A,MATCH($A489,Data!$AD:$AD,1)))</f>
        <v/>
      </c>
      <c r="C489" s="11" t="str">
        <f>IF($A489="", "", INDEX(Data!B:B,MATCH($A489,Data!$AD:$AD,1)))</f>
        <v/>
      </c>
      <c r="D489" s="10" t="str">
        <f>IF($A489="", "", INDEX(Data!C:C,MATCH($A489,Data!$AD:$AD,1)))</f>
        <v/>
      </c>
      <c r="E489" s="11" t="str">
        <f>IF($A489="", "", INDEX(Data!D:D,MATCH($A489,Data!$AD:$AD,1)))</f>
        <v/>
      </c>
      <c r="F489" s="11" t="str">
        <f>IF($A489="", "", INDEX(Data!E:E,MATCH($A489,Data!$AD:$AD,1)))</f>
        <v/>
      </c>
      <c r="G489" s="36" t="str">
        <f t="shared" si="15"/>
        <v/>
      </c>
    </row>
    <row r="490" spans="1:7" x14ac:dyDescent="0.35">
      <c r="A490" s="9" t="str">
        <f t="shared" si="14"/>
        <v/>
      </c>
      <c r="B490" s="10" t="str">
        <f>IF($A490="", "", INDEX(Data!A:A,MATCH($A490,Data!$AD:$AD,1)))</f>
        <v/>
      </c>
      <c r="C490" s="11" t="str">
        <f>IF($A490="", "", INDEX(Data!B:B,MATCH($A490,Data!$AD:$AD,1)))</f>
        <v/>
      </c>
      <c r="D490" s="10" t="str">
        <f>IF($A490="", "", INDEX(Data!C:C,MATCH($A490,Data!$AD:$AD,1)))</f>
        <v/>
      </c>
      <c r="E490" s="11" t="str">
        <f>IF($A490="", "", INDEX(Data!D:D,MATCH($A490,Data!$AD:$AD,1)))</f>
        <v/>
      </c>
      <c r="F490" s="11" t="str">
        <f>IF($A490="", "", INDEX(Data!E:E,MATCH($A490,Data!$AD:$AD,1)))</f>
        <v/>
      </c>
      <c r="G490" s="36" t="str">
        <f t="shared" si="15"/>
        <v/>
      </c>
    </row>
    <row r="491" spans="1:7" x14ac:dyDescent="0.35">
      <c r="A491" s="9" t="str">
        <f t="shared" si="14"/>
        <v/>
      </c>
      <c r="B491" s="10" t="str">
        <f>IF($A491="", "", INDEX(Data!A:A,MATCH($A491,Data!$AD:$AD,1)))</f>
        <v/>
      </c>
      <c r="C491" s="11" t="str">
        <f>IF($A491="", "", INDEX(Data!B:B,MATCH($A491,Data!$AD:$AD,1)))</f>
        <v/>
      </c>
      <c r="D491" s="10" t="str">
        <f>IF($A491="", "", INDEX(Data!C:C,MATCH($A491,Data!$AD:$AD,1)))</f>
        <v/>
      </c>
      <c r="E491" s="11" t="str">
        <f>IF($A491="", "", INDEX(Data!D:D,MATCH($A491,Data!$AD:$AD,1)))</f>
        <v/>
      </c>
      <c r="F491" s="11" t="str">
        <f>IF($A491="", "", INDEX(Data!E:E,MATCH($A491,Data!$AD:$AD,1)))</f>
        <v/>
      </c>
      <c r="G491" s="36" t="str">
        <f t="shared" si="15"/>
        <v/>
      </c>
    </row>
    <row r="492" spans="1:7" x14ac:dyDescent="0.35">
      <c r="A492" s="9" t="str">
        <f t="shared" si="14"/>
        <v/>
      </c>
      <c r="B492" s="10" t="str">
        <f>IF($A492="", "", INDEX(Data!A:A,MATCH($A492,Data!$AD:$AD,1)))</f>
        <v/>
      </c>
      <c r="C492" s="11" t="str">
        <f>IF($A492="", "", INDEX(Data!B:B,MATCH($A492,Data!$AD:$AD,1)))</f>
        <v/>
      </c>
      <c r="D492" s="10" t="str">
        <f>IF($A492="", "", INDEX(Data!C:C,MATCH($A492,Data!$AD:$AD,1)))</f>
        <v/>
      </c>
      <c r="E492" s="11" t="str">
        <f>IF($A492="", "", INDEX(Data!D:D,MATCH($A492,Data!$AD:$AD,1)))</f>
        <v/>
      </c>
      <c r="F492" s="11" t="str">
        <f>IF($A492="", "", INDEX(Data!E:E,MATCH($A492,Data!$AD:$AD,1)))</f>
        <v/>
      </c>
      <c r="G492" s="36" t="str">
        <f t="shared" si="15"/>
        <v/>
      </c>
    </row>
    <row r="493" spans="1:7" x14ac:dyDescent="0.35">
      <c r="A493" s="9" t="str">
        <f t="shared" si="14"/>
        <v/>
      </c>
      <c r="B493" s="10" t="str">
        <f>IF($A493="", "", INDEX(Data!A:A,MATCH($A493,Data!$AD:$AD,1)))</f>
        <v/>
      </c>
      <c r="C493" s="11" t="str">
        <f>IF($A493="", "", INDEX(Data!B:B,MATCH($A493,Data!$AD:$AD,1)))</f>
        <v/>
      </c>
      <c r="D493" s="10" t="str">
        <f>IF($A493="", "", INDEX(Data!C:C,MATCH($A493,Data!$AD:$AD,1)))</f>
        <v/>
      </c>
      <c r="E493" s="11" t="str">
        <f>IF($A493="", "", INDEX(Data!D:D,MATCH($A493,Data!$AD:$AD,1)))</f>
        <v/>
      </c>
      <c r="F493" s="11" t="str">
        <f>IF($A493="", "", INDEX(Data!E:E,MATCH($A493,Data!$AD:$AD,1)))</f>
        <v/>
      </c>
      <c r="G493" s="36" t="str">
        <f t="shared" si="15"/>
        <v/>
      </c>
    </row>
    <row r="494" spans="1:7" x14ac:dyDescent="0.35">
      <c r="A494" s="9" t="str">
        <f t="shared" si="14"/>
        <v/>
      </c>
      <c r="B494" s="10" t="str">
        <f>IF($A494="", "", INDEX(Data!A:A,MATCH($A494,Data!$AD:$AD,1)))</f>
        <v/>
      </c>
      <c r="C494" s="11" t="str">
        <f>IF($A494="", "", INDEX(Data!B:B,MATCH($A494,Data!$AD:$AD,1)))</f>
        <v/>
      </c>
      <c r="D494" s="10" t="str">
        <f>IF($A494="", "", INDEX(Data!C:C,MATCH($A494,Data!$AD:$AD,1)))</f>
        <v/>
      </c>
      <c r="E494" s="11" t="str">
        <f>IF($A494="", "", INDEX(Data!D:D,MATCH($A494,Data!$AD:$AD,1)))</f>
        <v/>
      </c>
      <c r="F494" s="11" t="str">
        <f>IF($A494="", "", INDEX(Data!E:E,MATCH($A494,Data!$AD:$AD,1)))</f>
        <v/>
      </c>
      <c r="G494" s="36" t="str">
        <f t="shared" si="15"/>
        <v/>
      </c>
    </row>
    <row r="495" spans="1:7" x14ac:dyDescent="0.35">
      <c r="A495" s="9" t="str">
        <f t="shared" si="14"/>
        <v/>
      </c>
      <c r="B495" s="10" t="str">
        <f>IF($A495="", "", INDEX(Data!A:A,MATCH($A495,Data!$AD:$AD,1)))</f>
        <v/>
      </c>
      <c r="C495" s="11" t="str">
        <f>IF($A495="", "", INDEX(Data!B:B,MATCH($A495,Data!$AD:$AD,1)))</f>
        <v/>
      </c>
      <c r="D495" s="10" t="str">
        <f>IF($A495="", "", INDEX(Data!C:C,MATCH($A495,Data!$AD:$AD,1)))</f>
        <v/>
      </c>
      <c r="E495" s="11" t="str">
        <f>IF($A495="", "", INDEX(Data!D:D,MATCH($A495,Data!$AD:$AD,1)))</f>
        <v/>
      </c>
      <c r="F495" s="11" t="str">
        <f>IF($A495="", "", INDEX(Data!E:E,MATCH($A495,Data!$AD:$AD,1)))</f>
        <v/>
      </c>
      <c r="G495" s="36" t="str">
        <f t="shared" si="15"/>
        <v/>
      </c>
    </row>
    <row r="496" spans="1:7" x14ac:dyDescent="0.35">
      <c r="A496" s="9" t="str">
        <f t="shared" si="14"/>
        <v/>
      </c>
      <c r="B496" s="10" t="str">
        <f>IF($A496="", "", INDEX(Data!A:A,MATCH($A496,Data!$AD:$AD,1)))</f>
        <v/>
      </c>
      <c r="C496" s="11" t="str">
        <f>IF($A496="", "", INDEX(Data!B:B,MATCH($A496,Data!$AD:$AD,1)))</f>
        <v/>
      </c>
      <c r="D496" s="10" t="str">
        <f>IF($A496="", "", INDEX(Data!C:C,MATCH($A496,Data!$AD:$AD,1)))</f>
        <v/>
      </c>
      <c r="E496" s="11" t="str">
        <f>IF($A496="", "", INDEX(Data!D:D,MATCH($A496,Data!$AD:$AD,1)))</f>
        <v/>
      </c>
      <c r="F496" s="11" t="str">
        <f>IF($A496="", "", INDEX(Data!E:E,MATCH($A496,Data!$AD:$AD,1)))</f>
        <v/>
      </c>
      <c r="G496" s="36" t="str">
        <f t="shared" si="15"/>
        <v/>
      </c>
    </row>
    <row r="497" spans="1:7" x14ac:dyDescent="0.35">
      <c r="A497" s="9" t="str">
        <f t="shared" si="14"/>
        <v/>
      </c>
      <c r="B497" s="10" t="str">
        <f>IF($A497="", "", INDEX(Data!A:A,MATCH($A497,Data!$AD:$AD,1)))</f>
        <v/>
      </c>
      <c r="C497" s="11" t="str">
        <f>IF($A497="", "", INDEX(Data!B:B,MATCH($A497,Data!$AD:$AD,1)))</f>
        <v/>
      </c>
      <c r="D497" s="10" t="str">
        <f>IF($A497="", "", INDEX(Data!C:C,MATCH($A497,Data!$AD:$AD,1)))</f>
        <v/>
      </c>
      <c r="E497" s="11" t="str">
        <f>IF($A497="", "", INDEX(Data!D:D,MATCH($A497,Data!$AD:$AD,1)))</f>
        <v/>
      </c>
      <c r="F497" s="11" t="str">
        <f>IF($A497="", "", INDEX(Data!E:E,MATCH($A497,Data!$AD:$AD,1)))</f>
        <v/>
      </c>
      <c r="G497" s="36" t="str">
        <f t="shared" si="15"/>
        <v/>
      </c>
    </row>
    <row r="498" spans="1:7" x14ac:dyDescent="0.35">
      <c r="A498" s="9" t="str">
        <f t="shared" si="14"/>
        <v/>
      </c>
      <c r="B498" s="10" t="str">
        <f>IF($A498="", "", INDEX(Data!A:A,MATCH($A498,Data!$AD:$AD,1)))</f>
        <v/>
      </c>
      <c r="C498" s="11" t="str">
        <f>IF($A498="", "", INDEX(Data!B:B,MATCH($A498,Data!$AD:$AD,1)))</f>
        <v/>
      </c>
      <c r="D498" s="10" t="str">
        <f>IF($A498="", "", INDEX(Data!C:C,MATCH($A498,Data!$AD:$AD,1)))</f>
        <v/>
      </c>
      <c r="E498" s="11" t="str">
        <f>IF($A498="", "", INDEX(Data!D:D,MATCH($A498,Data!$AD:$AD,1)))</f>
        <v/>
      </c>
      <c r="F498" s="11" t="str">
        <f>IF($A498="", "", INDEX(Data!E:E,MATCH($A498,Data!$AD:$AD,1)))</f>
        <v/>
      </c>
      <c r="G498" s="36" t="str">
        <f t="shared" si="15"/>
        <v/>
      </c>
    </row>
    <row r="499" spans="1:7" x14ac:dyDescent="0.35">
      <c r="A499" s="9" t="str">
        <f t="shared" si="14"/>
        <v/>
      </c>
      <c r="B499" s="10" t="str">
        <f>IF($A499="", "", INDEX(Data!A:A,MATCH($A499,Data!$AD:$AD,1)))</f>
        <v/>
      </c>
      <c r="C499" s="11" t="str">
        <f>IF($A499="", "", INDEX(Data!B:B,MATCH($A499,Data!$AD:$AD,1)))</f>
        <v/>
      </c>
      <c r="D499" s="10" t="str">
        <f>IF($A499="", "", INDEX(Data!C:C,MATCH($A499,Data!$AD:$AD,1)))</f>
        <v/>
      </c>
      <c r="E499" s="11" t="str">
        <f>IF($A499="", "", INDEX(Data!D:D,MATCH($A499,Data!$AD:$AD,1)))</f>
        <v/>
      </c>
      <c r="F499" s="11" t="str">
        <f>IF($A499="", "", INDEX(Data!E:E,MATCH($A499,Data!$AD:$AD,1)))</f>
        <v/>
      </c>
      <c r="G499" s="36" t="str">
        <f t="shared" si="15"/>
        <v/>
      </c>
    </row>
    <row r="500" spans="1:7" x14ac:dyDescent="0.35">
      <c r="A500" s="9" t="str">
        <f t="shared" si="14"/>
        <v/>
      </c>
      <c r="B500" s="10" t="str">
        <f>IF($A500="", "", INDEX(Data!A:A,MATCH($A500,Data!$AD:$AD,1)))</f>
        <v/>
      </c>
      <c r="C500" s="11" t="str">
        <f>IF($A500="", "", INDEX(Data!B:B,MATCH($A500,Data!$AD:$AD,1)))</f>
        <v/>
      </c>
      <c r="D500" s="10" t="str">
        <f>IF($A500="", "", INDEX(Data!C:C,MATCH($A500,Data!$AD:$AD,1)))</f>
        <v/>
      </c>
      <c r="E500" s="11" t="str">
        <f>IF($A500="", "", INDEX(Data!D:D,MATCH($A500,Data!$AD:$AD,1)))</f>
        <v/>
      </c>
      <c r="F500" s="11" t="str">
        <f>IF($A500="", "", INDEX(Data!E:E,MATCH($A500,Data!$AD:$AD,1)))</f>
        <v/>
      </c>
      <c r="G500" s="36" t="str">
        <f t="shared" si="15"/>
        <v/>
      </c>
    </row>
    <row r="501" spans="1:7" x14ac:dyDescent="0.35">
      <c r="A501" s="9" t="str">
        <f t="shared" si="14"/>
        <v/>
      </c>
      <c r="B501" s="10" t="str">
        <f>IF($A501="", "", INDEX(Data!A:A,MATCH($A501,Data!$AD:$AD,1)))</f>
        <v/>
      </c>
      <c r="C501" s="11" t="str">
        <f>IF($A501="", "", INDEX(Data!B:B,MATCH($A501,Data!$AD:$AD,1)))</f>
        <v/>
      </c>
      <c r="D501" s="10" t="str">
        <f>IF($A501="", "", INDEX(Data!C:C,MATCH($A501,Data!$AD:$AD,1)))</f>
        <v/>
      </c>
      <c r="E501" s="11" t="str">
        <f>IF($A501="", "", INDEX(Data!D:D,MATCH($A501,Data!$AD:$AD,1)))</f>
        <v/>
      </c>
      <c r="F501" s="11" t="str">
        <f>IF($A501="", "", INDEX(Data!E:E,MATCH($A501,Data!$AD:$AD,1)))</f>
        <v/>
      </c>
      <c r="G501" s="36" t="str">
        <f t="shared" si="15"/>
        <v/>
      </c>
    </row>
    <row r="502" spans="1:7" x14ac:dyDescent="0.35">
      <c r="A502" s="9" t="str">
        <f t="shared" si="14"/>
        <v/>
      </c>
      <c r="B502" s="10" t="str">
        <f>IF($A502="", "", INDEX(Data!A:A,MATCH($A502,Data!$AD:$AD,1)))</f>
        <v/>
      </c>
      <c r="C502" s="11" t="str">
        <f>IF($A502="", "", INDEX(Data!B:B,MATCH($A502,Data!$AD:$AD,1)))</f>
        <v/>
      </c>
      <c r="D502" s="10" t="str">
        <f>IF($A502="", "", INDEX(Data!C:C,MATCH($A502,Data!$AD:$AD,1)))</f>
        <v/>
      </c>
      <c r="E502" s="11" t="str">
        <f>IF($A502="", "", INDEX(Data!D:D,MATCH($A502,Data!$AD:$AD,1)))</f>
        <v/>
      </c>
      <c r="F502" s="11" t="str">
        <f>IF($A502="", "", INDEX(Data!E:E,MATCH($A502,Data!$AD:$AD,1)))</f>
        <v/>
      </c>
      <c r="G502" s="36" t="str">
        <f t="shared" si="15"/>
        <v/>
      </c>
    </row>
    <row r="503" spans="1:7" x14ac:dyDescent="0.35">
      <c r="A503" s="9" t="str">
        <f t="shared" si="14"/>
        <v/>
      </c>
      <c r="B503" s="10" t="str">
        <f>IF($A503="", "", INDEX(Data!A:A,MATCH($A503,Data!$AD:$AD,1)))</f>
        <v/>
      </c>
      <c r="C503" s="11" t="str">
        <f>IF($A503="", "", INDEX(Data!B:B,MATCH($A503,Data!$AD:$AD,1)))</f>
        <v/>
      </c>
      <c r="D503" s="10" t="str">
        <f>IF($A503="", "", INDEX(Data!C:C,MATCH($A503,Data!$AD:$AD,1)))</f>
        <v/>
      </c>
      <c r="E503" s="11" t="str">
        <f>IF($A503="", "", INDEX(Data!D:D,MATCH($A503,Data!$AD:$AD,1)))</f>
        <v/>
      </c>
      <c r="F503" s="11" t="str">
        <f>IF($A503="", "", INDEX(Data!E:E,MATCH($A503,Data!$AD:$AD,1)))</f>
        <v/>
      </c>
      <c r="G503" s="36" t="str">
        <f t="shared" si="15"/>
        <v/>
      </c>
    </row>
    <row r="504" spans="1:7" x14ac:dyDescent="0.35">
      <c r="A504" s="9" t="str">
        <f t="shared" si="14"/>
        <v/>
      </c>
      <c r="B504" s="10" t="str">
        <f>IF($A504="", "", INDEX(Data!A:A,MATCH($A504,Data!$AD:$AD,1)))</f>
        <v/>
      </c>
      <c r="C504" s="11" t="str">
        <f>IF($A504="", "", INDEX(Data!B:B,MATCH($A504,Data!$AD:$AD,1)))</f>
        <v/>
      </c>
      <c r="D504" s="10" t="str">
        <f>IF($A504="", "", INDEX(Data!C:C,MATCH($A504,Data!$AD:$AD,1)))</f>
        <v/>
      </c>
      <c r="E504" s="11" t="str">
        <f>IF($A504="", "", INDEX(Data!D:D,MATCH($A504,Data!$AD:$AD,1)))</f>
        <v/>
      </c>
      <c r="F504" s="11" t="str">
        <f>IF($A504="", "", INDEX(Data!E:E,MATCH($A504,Data!$AD:$AD,1)))</f>
        <v/>
      </c>
      <c r="G504" s="36" t="str">
        <f t="shared" si="15"/>
        <v/>
      </c>
    </row>
    <row r="505" spans="1:7" x14ac:dyDescent="0.35">
      <c r="A505" s="9" t="str">
        <f t="shared" si="14"/>
        <v/>
      </c>
      <c r="B505" s="10" t="str">
        <f>IF($A505="", "", INDEX(Data!A:A,MATCH($A505,Data!$AD:$AD,1)))</f>
        <v/>
      </c>
      <c r="C505" s="11" t="str">
        <f>IF($A505="", "", INDEX(Data!B:B,MATCH($A505,Data!$AD:$AD,1)))</f>
        <v/>
      </c>
      <c r="D505" s="10" t="str">
        <f>IF($A505="", "", INDEX(Data!C:C,MATCH($A505,Data!$AD:$AD,1)))</f>
        <v/>
      </c>
      <c r="E505" s="11" t="str">
        <f>IF($A505="", "", INDEX(Data!D:D,MATCH($A505,Data!$AD:$AD,1)))</f>
        <v/>
      </c>
      <c r="F505" s="11" t="str">
        <f>IF($A505="", "", INDEX(Data!E:E,MATCH($A505,Data!$AD:$AD,1)))</f>
        <v/>
      </c>
      <c r="G505" s="36" t="str">
        <f t="shared" si="15"/>
        <v/>
      </c>
    </row>
    <row r="506" spans="1:7" x14ac:dyDescent="0.35">
      <c r="A506" s="9" t="str">
        <f t="shared" si="14"/>
        <v/>
      </c>
      <c r="B506" s="10" t="str">
        <f>IF($A506="", "", INDEX(Data!A:A,MATCH($A506,Data!$AD:$AD,1)))</f>
        <v/>
      </c>
      <c r="C506" s="11" t="str">
        <f>IF($A506="", "", INDEX(Data!B:B,MATCH($A506,Data!$AD:$AD,1)))</f>
        <v/>
      </c>
      <c r="D506" s="10" t="str">
        <f>IF($A506="", "", INDEX(Data!C:C,MATCH($A506,Data!$AD:$AD,1)))</f>
        <v/>
      </c>
      <c r="E506" s="11" t="str">
        <f>IF($A506="", "", INDEX(Data!D:D,MATCH($A506,Data!$AD:$AD,1)))</f>
        <v/>
      </c>
      <c r="F506" s="11" t="str">
        <f>IF($A506="", "", INDEX(Data!E:E,MATCH($A506,Data!$AD:$AD,1)))</f>
        <v/>
      </c>
      <c r="G506" s="36" t="str">
        <f t="shared" si="15"/>
        <v/>
      </c>
    </row>
    <row r="507" spans="1:7" x14ac:dyDescent="0.35">
      <c r="A507" s="9" t="str">
        <f t="shared" si="14"/>
        <v/>
      </c>
      <c r="B507" s="10" t="str">
        <f>IF($A507="", "", INDEX(Data!A:A,MATCH($A507,Data!$AD:$AD,1)))</f>
        <v/>
      </c>
      <c r="C507" s="11" t="str">
        <f>IF($A507="", "", INDEX(Data!B:B,MATCH($A507,Data!$AD:$AD,1)))</f>
        <v/>
      </c>
      <c r="D507" s="10" t="str">
        <f>IF($A507="", "", INDEX(Data!C:C,MATCH($A507,Data!$AD:$AD,1)))</f>
        <v/>
      </c>
      <c r="E507" s="11" t="str">
        <f>IF($A507="", "", INDEX(Data!D:D,MATCH($A507,Data!$AD:$AD,1)))</f>
        <v/>
      </c>
      <c r="F507" s="11" t="str">
        <f>IF($A507="", "", INDEX(Data!E:E,MATCH($A507,Data!$AD:$AD,1)))</f>
        <v/>
      </c>
      <c r="G507" s="36" t="str">
        <f t="shared" si="15"/>
        <v/>
      </c>
    </row>
    <row r="508" spans="1:7" x14ac:dyDescent="0.35">
      <c r="A508" s="9" t="str">
        <f t="shared" si="14"/>
        <v/>
      </c>
      <c r="B508" s="10" t="str">
        <f>IF($A508="", "", INDEX(Data!A:A,MATCH($A508,Data!$AD:$AD,1)))</f>
        <v/>
      </c>
      <c r="C508" s="11" t="str">
        <f>IF($A508="", "", INDEX(Data!B:B,MATCH($A508,Data!$AD:$AD,1)))</f>
        <v/>
      </c>
      <c r="D508" s="10" t="str">
        <f>IF($A508="", "", INDEX(Data!C:C,MATCH($A508,Data!$AD:$AD,1)))</f>
        <v/>
      </c>
      <c r="E508" s="11" t="str">
        <f>IF($A508="", "", INDEX(Data!D:D,MATCH($A508,Data!$AD:$AD,1)))</f>
        <v/>
      </c>
      <c r="F508" s="11" t="str">
        <f>IF($A508="", "", INDEX(Data!E:E,MATCH($A508,Data!$AD:$AD,1)))</f>
        <v/>
      </c>
      <c r="G508" s="36" t="str">
        <f t="shared" si="15"/>
        <v/>
      </c>
    </row>
    <row r="509" spans="1:7" x14ac:dyDescent="0.35">
      <c r="A509" s="9" t="str">
        <f t="shared" si="14"/>
        <v/>
      </c>
      <c r="B509" s="10" t="str">
        <f>IF($A509="", "", INDEX(Data!A:A,MATCH($A509,Data!$AD:$AD,1)))</f>
        <v/>
      </c>
      <c r="C509" s="11" t="str">
        <f>IF($A509="", "", INDEX(Data!B:B,MATCH($A509,Data!$AD:$AD,1)))</f>
        <v/>
      </c>
      <c r="D509" s="10" t="str">
        <f>IF($A509="", "", INDEX(Data!C:C,MATCH($A509,Data!$AD:$AD,1)))</f>
        <v/>
      </c>
      <c r="E509" s="11" t="str">
        <f>IF($A509="", "", INDEX(Data!D:D,MATCH($A509,Data!$AD:$AD,1)))</f>
        <v/>
      </c>
      <c r="F509" s="11" t="str">
        <f>IF($A509="", "", INDEX(Data!E:E,MATCH($A509,Data!$AD:$AD,1)))</f>
        <v/>
      </c>
      <c r="G509" s="36" t="str">
        <f t="shared" si="15"/>
        <v/>
      </c>
    </row>
    <row r="510" spans="1:7" x14ac:dyDescent="0.35">
      <c r="A510" s="9" t="str">
        <f t="shared" si="14"/>
        <v/>
      </c>
      <c r="B510" s="10" t="str">
        <f>IF($A510="", "", INDEX(Data!A:A,MATCH($A510,Data!$AD:$AD,1)))</f>
        <v/>
      </c>
      <c r="C510" s="11" t="str">
        <f>IF($A510="", "", INDEX(Data!B:B,MATCH($A510,Data!$AD:$AD,1)))</f>
        <v/>
      </c>
      <c r="D510" s="10" t="str">
        <f>IF($A510="", "", INDEX(Data!C:C,MATCH($A510,Data!$AD:$AD,1)))</f>
        <v/>
      </c>
      <c r="E510" s="11" t="str">
        <f>IF($A510="", "", INDEX(Data!D:D,MATCH($A510,Data!$AD:$AD,1)))</f>
        <v/>
      </c>
      <c r="F510" s="11" t="str">
        <f>IF($A510="", "", INDEX(Data!E:E,MATCH($A510,Data!$AD:$AD,1)))</f>
        <v/>
      </c>
      <c r="G510" s="36" t="str">
        <f t="shared" si="15"/>
        <v/>
      </c>
    </row>
    <row r="511" spans="1:7" x14ac:dyDescent="0.35">
      <c r="A511" s="9" t="str">
        <f t="shared" si="14"/>
        <v/>
      </c>
      <c r="B511" s="10" t="str">
        <f>IF($A511="", "", INDEX(Data!A:A,MATCH($A511,Data!$AD:$AD,1)))</f>
        <v/>
      </c>
      <c r="C511" s="11" t="str">
        <f>IF($A511="", "", INDEX(Data!B:B,MATCH($A511,Data!$AD:$AD,1)))</f>
        <v/>
      </c>
      <c r="D511" s="10" t="str">
        <f>IF($A511="", "", INDEX(Data!C:C,MATCH($A511,Data!$AD:$AD,1)))</f>
        <v/>
      </c>
      <c r="E511" s="11" t="str">
        <f>IF($A511="", "", INDEX(Data!D:D,MATCH($A511,Data!$AD:$AD,1)))</f>
        <v/>
      </c>
      <c r="F511" s="11" t="str">
        <f>IF($A511="", "", INDEX(Data!E:E,MATCH($A511,Data!$AD:$AD,1)))</f>
        <v/>
      </c>
      <c r="G511" s="36" t="str">
        <f t="shared" si="15"/>
        <v/>
      </c>
    </row>
    <row r="512" spans="1:7" x14ac:dyDescent="0.35">
      <c r="A512" s="9" t="str">
        <f t="shared" si="14"/>
        <v/>
      </c>
      <c r="B512" s="10" t="str">
        <f>IF($A512="", "", INDEX(Data!A:A,MATCH($A512,Data!$AD:$AD,1)))</f>
        <v/>
      </c>
      <c r="C512" s="11" t="str">
        <f>IF($A512="", "", INDEX(Data!B:B,MATCH($A512,Data!$AD:$AD,1)))</f>
        <v/>
      </c>
      <c r="D512" s="10" t="str">
        <f>IF($A512="", "", INDEX(Data!C:C,MATCH($A512,Data!$AD:$AD,1)))</f>
        <v/>
      </c>
      <c r="E512" s="11" t="str">
        <f>IF($A512="", "", INDEX(Data!D:D,MATCH($A512,Data!$AD:$AD,1)))</f>
        <v/>
      </c>
      <c r="F512" s="11" t="str">
        <f>IF($A512="", "", INDEX(Data!E:E,MATCH($A512,Data!$AD:$AD,1)))</f>
        <v/>
      </c>
      <c r="G512" s="36" t="str">
        <f t="shared" si="15"/>
        <v/>
      </c>
    </row>
    <row r="513" spans="1:7" x14ac:dyDescent="0.35">
      <c r="A513" s="9" t="str">
        <f t="shared" si="14"/>
        <v/>
      </c>
      <c r="B513" s="10" t="str">
        <f>IF($A513="", "", INDEX(Data!A:A,MATCH($A513,Data!$AD:$AD,1)))</f>
        <v/>
      </c>
      <c r="C513" s="11" t="str">
        <f>IF($A513="", "", INDEX(Data!B:B,MATCH($A513,Data!$AD:$AD,1)))</f>
        <v/>
      </c>
      <c r="D513" s="10" t="str">
        <f>IF($A513="", "", INDEX(Data!C:C,MATCH($A513,Data!$AD:$AD,1)))</f>
        <v/>
      </c>
      <c r="E513" s="11" t="str">
        <f>IF($A513="", "", INDEX(Data!D:D,MATCH($A513,Data!$AD:$AD,1)))</f>
        <v/>
      </c>
      <c r="F513" s="11" t="str">
        <f>IF($A513="", "", INDEX(Data!E:E,MATCH($A513,Data!$AD:$AD,1)))</f>
        <v/>
      </c>
      <c r="G513" s="36" t="str">
        <f t="shared" si="15"/>
        <v/>
      </c>
    </row>
    <row r="514" spans="1:7" x14ac:dyDescent="0.35">
      <c r="A514" s="9" t="str">
        <f t="shared" si="14"/>
        <v/>
      </c>
      <c r="B514" s="10" t="str">
        <f>IF($A514="", "", INDEX(Data!A:A,MATCH($A514,Data!$AD:$AD,1)))</f>
        <v/>
      </c>
      <c r="C514" s="11" t="str">
        <f>IF($A514="", "", INDEX(Data!B:B,MATCH($A514,Data!$AD:$AD,1)))</f>
        <v/>
      </c>
      <c r="D514" s="10" t="str">
        <f>IF($A514="", "", INDEX(Data!C:C,MATCH($A514,Data!$AD:$AD,1)))</f>
        <v/>
      </c>
      <c r="E514" s="11" t="str">
        <f>IF($A514="", "", INDEX(Data!D:D,MATCH($A514,Data!$AD:$AD,1)))</f>
        <v/>
      </c>
      <c r="F514" s="11" t="str">
        <f>IF($A514="", "", INDEX(Data!E:E,MATCH($A514,Data!$AD:$AD,1)))</f>
        <v/>
      </c>
      <c r="G514" s="36" t="str">
        <f t="shared" si="15"/>
        <v/>
      </c>
    </row>
    <row r="515" spans="1:7" x14ac:dyDescent="0.35">
      <c r="A515" s="9" t="str">
        <f t="shared" si="14"/>
        <v/>
      </c>
      <c r="B515" s="10" t="str">
        <f>IF($A515="", "", INDEX(Data!A:A,MATCH($A515,Data!$AD:$AD,1)))</f>
        <v/>
      </c>
      <c r="C515" s="11" t="str">
        <f>IF($A515="", "", INDEX(Data!B:B,MATCH($A515,Data!$AD:$AD,1)))</f>
        <v/>
      </c>
      <c r="D515" s="10" t="str">
        <f>IF($A515="", "", INDEX(Data!C:C,MATCH($A515,Data!$AD:$AD,1)))</f>
        <v/>
      </c>
      <c r="E515" s="11" t="str">
        <f>IF($A515="", "", INDEX(Data!D:D,MATCH($A515,Data!$AD:$AD,1)))</f>
        <v/>
      </c>
      <c r="F515" s="11" t="str">
        <f>IF($A515="", "", INDEX(Data!E:E,MATCH($A515,Data!$AD:$AD,1)))</f>
        <v/>
      </c>
      <c r="G515" s="36" t="str">
        <f t="shared" si="15"/>
        <v/>
      </c>
    </row>
    <row r="516" spans="1:7" x14ac:dyDescent="0.35">
      <c r="A516" s="9" t="str">
        <f t="shared" si="14"/>
        <v/>
      </c>
      <c r="B516" s="10" t="str">
        <f>IF($A516="", "", INDEX(Data!A:A,MATCH($A516,Data!$AD:$AD,1)))</f>
        <v/>
      </c>
      <c r="C516" s="11" t="str">
        <f>IF($A516="", "", INDEX(Data!B:B,MATCH($A516,Data!$AD:$AD,1)))</f>
        <v/>
      </c>
      <c r="D516" s="10" t="str">
        <f>IF($A516="", "", INDEX(Data!C:C,MATCH($A516,Data!$AD:$AD,1)))</f>
        <v/>
      </c>
      <c r="E516" s="11" t="str">
        <f>IF($A516="", "", INDEX(Data!D:D,MATCH($A516,Data!$AD:$AD,1)))</f>
        <v/>
      </c>
      <c r="F516" s="11" t="str">
        <f>IF($A516="", "", INDEX(Data!E:E,MATCH($A516,Data!$AD:$AD,1)))</f>
        <v/>
      </c>
      <c r="G516" s="36" t="str">
        <f t="shared" si="15"/>
        <v/>
      </c>
    </row>
    <row r="517" spans="1:7" x14ac:dyDescent="0.35">
      <c r="A517" s="9" t="str">
        <f t="shared" si="14"/>
        <v/>
      </c>
      <c r="B517" s="10" t="str">
        <f>IF($A517="", "", INDEX(Data!A:A,MATCH($A517,Data!$AD:$AD,1)))</f>
        <v/>
      </c>
      <c r="C517" s="11" t="str">
        <f>IF($A517="", "", INDEX(Data!B:B,MATCH($A517,Data!$AD:$AD,1)))</f>
        <v/>
      </c>
      <c r="D517" s="10" t="str">
        <f>IF($A517="", "", INDEX(Data!C:C,MATCH($A517,Data!$AD:$AD,1)))</f>
        <v/>
      </c>
      <c r="E517" s="11" t="str">
        <f>IF($A517="", "", INDEX(Data!D:D,MATCH($A517,Data!$AD:$AD,1)))</f>
        <v/>
      </c>
      <c r="F517" s="11" t="str">
        <f>IF($A517="", "", INDEX(Data!E:E,MATCH($A517,Data!$AD:$AD,1)))</f>
        <v/>
      </c>
      <c r="G517" s="36" t="str">
        <f t="shared" si="15"/>
        <v/>
      </c>
    </row>
    <row r="518" spans="1:7" x14ac:dyDescent="0.35">
      <c r="A518" s="9" t="str">
        <f t="shared" ref="A518:A581" si="16">IF(A$4&gt;=ROW(A514), ROW(A514), "")</f>
        <v/>
      </c>
      <c r="B518" s="10" t="str">
        <f>IF($A518="", "", INDEX(Data!A:A,MATCH($A518,Data!$AD:$AD,1)))</f>
        <v/>
      </c>
      <c r="C518" s="11" t="str">
        <f>IF($A518="", "", INDEX(Data!B:B,MATCH($A518,Data!$AD:$AD,1)))</f>
        <v/>
      </c>
      <c r="D518" s="10" t="str">
        <f>IF($A518="", "", INDEX(Data!C:C,MATCH($A518,Data!$AD:$AD,1)))</f>
        <v/>
      </c>
      <c r="E518" s="11" t="str">
        <f>IF($A518="", "", INDEX(Data!D:D,MATCH($A518,Data!$AD:$AD,1)))</f>
        <v/>
      </c>
      <c r="F518" s="11" t="str">
        <f>IF($A518="", "", INDEX(Data!E:E,MATCH($A518,Data!$AD:$AD,1)))</f>
        <v/>
      </c>
      <c r="G518" s="36" t="str">
        <f t="shared" ref="G518:G581" si="17">HYPERLINK(F518)</f>
        <v/>
      </c>
    </row>
    <row r="519" spans="1:7" x14ac:dyDescent="0.35">
      <c r="A519" s="9" t="str">
        <f t="shared" si="16"/>
        <v/>
      </c>
      <c r="B519" s="10" t="str">
        <f>IF($A519="", "", INDEX(Data!A:A,MATCH($A519,Data!$AD:$AD,1)))</f>
        <v/>
      </c>
      <c r="C519" s="11" t="str">
        <f>IF($A519="", "", INDEX(Data!B:B,MATCH($A519,Data!$AD:$AD,1)))</f>
        <v/>
      </c>
      <c r="D519" s="10" t="str">
        <f>IF($A519="", "", INDEX(Data!C:C,MATCH($A519,Data!$AD:$AD,1)))</f>
        <v/>
      </c>
      <c r="E519" s="11" t="str">
        <f>IF($A519="", "", INDEX(Data!D:D,MATCH($A519,Data!$AD:$AD,1)))</f>
        <v/>
      </c>
      <c r="F519" s="11" t="str">
        <f>IF($A519="", "", INDEX(Data!E:E,MATCH($A519,Data!$AD:$AD,1)))</f>
        <v/>
      </c>
      <c r="G519" s="36" t="str">
        <f t="shared" si="17"/>
        <v/>
      </c>
    </row>
    <row r="520" spans="1:7" x14ac:dyDescent="0.35">
      <c r="A520" s="9" t="str">
        <f t="shared" si="16"/>
        <v/>
      </c>
      <c r="B520" s="10" t="str">
        <f>IF($A520="", "", INDEX(Data!A:A,MATCH($A520,Data!$AD:$AD,1)))</f>
        <v/>
      </c>
      <c r="C520" s="11" t="str">
        <f>IF($A520="", "", INDEX(Data!B:B,MATCH($A520,Data!$AD:$AD,1)))</f>
        <v/>
      </c>
      <c r="D520" s="10" t="str">
        <f>IF($A520="", "", INDEX(Data!C:C,MATCH($A520,Data!$AD:$AD,1)))</f>
        <v/>
      </c>
      <c r="E520" s="11" t="str">
        <f>IF($A520="", "", INDEX(Data!D:D,MATCH($A520,Data!$AD:$AD,1)))</f>
        <v/>
      </c>
      <c r="F520" s="11" t="str">
        <f>IF($A520="", "", INDEX(Data!E:E,MATCH($A520,Data!$AD:$AD,1)))</f>
        <v/>
      </c>
      <c r="G520" s="36" t="str">
        <f t="shared" si="17"/>
        <v/>
      </c>
    </row>
    <row r="521" spans="1:7" x14ac:dyDescent="0.35">
      <c r="A521" s="9" t="str">
        <f t="shared" si="16"/>
        <v/>
      </c>
      <c r="B521" s="10" t="str">
        <f>IF($A521="", "", INDEX(Data!A:A,MATCH($A521,Data!$AD:$AD,1)))</f>
        <v/>
      </c>
      <c r="C521" s="11" t="str">
        <f>IF($A521="", "", INDEX(Data!B:B,MATCH($A521,Data!$AD:$AD,1)))</f>
        <v/>
      </c>
      <c r="D521" s="10" t="str">
        <f>IF($A521="", "", INDEX(Data!C:C,MATCH($A521,Data!$AD:$AD,1)))</f>
        <v/>
      </c>
      <c r="E521" s="11" t="str">
        <f>IF($A521="", "", INDEX(Data!D:D,MATCH($A521,Data!$AD:$AD,1)))</f>
        <v/>
      </c>
      <c r="F521" s="11" t="str">
        <f>IF($A521="", "", INDEX(Data!E:E,MATCH($A521,Data!$AD:$AD,1)))</f>
        <v/>
      </c>
      <c r="G521" s="36" t="str">
        <f t="shared" si="17"/>
        <v/>
      </c>
    </row>
    <row r="522" spans="1:7" x14ac:dyDescent="0.35">
      <c r="A522" s="9" t="str">
        <f t="shared" si="16"/>
        <v/>
      </c>
      <c r="B522" s="10" t="str">
        <f>IF($A522="", "", INDEX(Data!A:A,MATCH($A522,Data!$AD:$AD,1)))</f>
        <v/>
      </c>
      <c r="C522" s="11" t="str">
        <f>IF($A522="", "", INDEX(Data!B:B,MATCH($A522,Data!$AD:$AD,1)))</f>
        <v/>
      </c>
      <c r="D522" s="10" t="str">
        <f>IF($A522="", "", INDEX(Data!C:C,MATCH($A522,Data!$AD:$AD,1)))</f>
        <v/>
      </c>
      <c r="E522" s="11" t="str">
        <f>IF($A522="", "", INDEX(Data!D:D,MATCH($A522,Data!$AD:$AD,1)))</f>
        <v/>
      </c>
      <c r="F522" s="11" t="str">
        <f>IF($A522="", "", INDEX(Data!E:E,MATCH($A522,Data!$AD:$AD,1)))</f>
        <v/>
      </c>
      <c r="G522" s="36" t="str">
        <f t="shared" si="17"/>
        <v/>
      </c>
    </row>
    <row r="523" spans="1:7" x14ac:dyDescent="0.35">
      <c r="A523" s="9" t="str">
        <f t="shared" si="16"/>
        <v/>
      </c>
      <c r="B523" s="10" t="str">
        <f>IF($A523="", "", INDEX(Data!A:A,MATCH($A523,Data!$AD:$AD,1)))</f>
        <v/>
      </c>
      <c r="C523" s="11" t="str">
        <f>IF($A523="", "", INDEX(Data!B:B,MATCH($A523,Data!$AD:$AD,1)))</f>
        <v/>
      </c>
      <c r="D523" s="10" t="str">
        <f>IF($A523="", "", INDEX(Data!C:C,MATCH($A523,Data!$AD:$AD,1)))</f>
        <v/>
      </c>
      <c r="E523" s="11" t="str">
        <f>IF($A523="", "", INDEX(Data!D:D,MATCH($A523,Data!$AD:$AD,1)))</f>
        <v/>
      </c>
      <c r="F523" s="11" t="str">
        <f>IF($A523="", "", INDEX(Data!E:E,MATCH($A523,Data!$AD:$AD,1)))</f>
        <v/>
      </c>
      <c r="G523" s="36" t="str">
        <f t="shared" si="17"/>
        <v/>
      </c>
    </row>
    <row r="524" spans="1:7" x14ac:dyDescent="0.35">
      <c r="A524" s="9" t="str">
        <f t="shared" si="16"/>
        <v/>
      </c>
      <c r="B524" s="10" t="str">
        <f>IF($A524="", "", INDEX(Data!A:A,MATCH($A524,Data!$AD:$AD,1)))</f>
        <v/>
      </c>
      <c r="C524" s="11" t="str">
        <f>IF($A524="", "", INDEX(Data!B:B,MATCH($A524,Data!$AD:$AD,1)))</f>
        <v/>
      </c>
      <c r="D524" s="10" t="str">
        <f>IF($A524="", "", INDEX(Data!C:C,MATCH($A524,Data!$AD:$AD,1)))</f>
        <v/>
      </c>
      <c r="E524" s="11" t="str">
        <f>IF($A524="", "", INDEX(Data!D:D,MATCH($A524,Data!$AD:$AD,1)))</f>
        <v/>
      </c>
      <c r="F524" s="11" t="str">
        <f>IF($A524="", "", INDEX(Data!E:E,MATCH($A524,Data!$AD:$AD,1)))</f>
        <v/>
      </c>
      <c r="G524" s="36" t="str">
        <f t="shared" si="17"/>
        <v/>
      </c>
    </row>
    <row r="525" spans="1:7" x14ac:dyDescent="0.35">
      <c r="A525" s="9" t="str">
        <f t="shared" si="16"/>
        <v/>
      </c>
      <c r="B525" s="10" t="str">
        <f>IF($A525="", "", INDEX(Data!A:A,MATCH($A525,Data!$AD:$AD,1)))</f>
        <v/>
      </c>
      <c r="C525" s="11" t="str">
        <f>IF($A525="", "", INDEX(Data!B:B,MATCH($A525,Data!$AD:$AD,1)))</f>
        <v/>
      </c>
      <c r="D525" s="10" t="str">
        <f>IF($A525="", "", INDEX(Data!C:C,MATCH($A525,Data!$AD:$AD,1)))</f>
        <v/>
      </c>
      <c r="E525" s="11" t="str">
        <f>IF($A525="", "", INDEX(Data!D:D,MATCH($A525,Data!$AD:$AD,1)))</f>
        <v/>
      </c>
      <c r="F525" s="11" t="str">
        <f>IF($A525="", "", INDEX(Data!E:E,MATCH($A525,Data!$AD:$AD,1)))</f>
        <v/>
      </c>
      <c r="G525" s="36" t="str">
        <f t="shared" si="17"/>
        <v/>
      </c>
    </row>
    <row r="526" spans="1:7" x14ac:dyDescent="0.35">
      <c r="A526" s="9" t="str">
        <f t="shared" si="16"/>
        <v/>
      </c>
      <c r="B526" s="10" t="str">
        <f>IF($A526="", "", INDEX(Data!A:A,MATCH($A526,Data!$AD:$AD,1)))</f>
        <v/>
      </c>
      <c r="C526" s="11" t="str">
        <f>IF($A526="", "", INDEX(Data!B:B,MATCH($A526,Data!$AD:$AD,1)))</f>
        <v/>
      </c>
      <c r="D526" s="10" t="str">
        <f>IF($A526="", "", INDEX(Data!C:C,MATCH($A526,Data!$AD:$AD,1)))</f>
        <v/>
      </c>
      <c r="E526" s="11" t="str">
        <f>IF($A526="", "", INDEX(Data!D:D,MATCH($A526,Data!$AD:$AD,1)))</f>
        <v/>
      </c>
      <c r="F526" s="11" t="str">
        <f>IF($A526="", "", INDEX(Data!E:E,MATCH($A526,Data!$AD:$AD,1)))</f>
        <v/>
      </c>
      <c r="G526" s="36" t="str">
        <f t="shared" si="17"/>
        <v/>
      </c>
    </row>
    <row r="527" spans="1:7" x14ac:dyDescent="0.35">
      <c r="A527" s="9" t="str">
        <f t="shared" si="16"/>
        <v/>
      </c>
      <c r="B527" s="10" t="str">
        <f>IF($A527="", "", INDEX(Data!A:A,MATCH($A527,Data!$AD:$AD,1)))</f>
        <v/>
      </c>
      <c r="C527" s="11" t="str">
        <f>IF($A527="", "", INDEX(Data!B:B,MATCH($A527,Data!$AD:$AD,1)))</f>
        <v/>
      </c>
      <c r="D527" s="10" t="str">
        <f>IF($A527="", "", INDEX(Data!C:C,MATCH($A527,Data!$AD:$AD,1)))</f>
        <v/>
      </c>
      <c r="E527" s="11" t="str">
        <f>IF($A527="", "", INDEX(Data!D:D,MATCH($A527,Data!$AD:$AD,1)))</f>
        <v/>
      </c>
      <c r="F527" s="11" t="str">
        <f>IF($A527="", "", INDEX(Data!E:E,MATCH($A527,Data!$AD:$AD,1)))</f>
        <v/>
      </c>
      <c r="G527" s="36" t="str">
        <f t="shared" si="17"/>
        <v/>
      </c>
    </row>
    <row r="528" spans="1:7" x14ac:dyDescent="0.35">
      <c r="A528" s="9" t="str">
        <f t="shared" si="16"/>
        <v/>
      </c>
      <c r="B528" s="10" t="str">
        <f>IF($A528="", "", INDEX(Data!A:A,MATCH($A528,Data!$AD:$AD,1)))</f>
        <v/>
      </c>
      <c r="C528" s="11" t="str">
        <f>IF($A528="", "", INDEX(Data!B:B,MATCH($A528,Data!$AD:$AD,1)))</f>
        <v/>
      </c>
      <c r="D528" s="10" t="str">
        <f>IF($A528="", "", INDEX(Data!C:C,MATCH($A528,Data!$AD:$AD,1)))</f>
        <v/>
      </c>
      <c r="E528" s="11" t="str">
        <f>IF($A528="", "", INDEX(Data!D:D,MATCH($A528,Data!$AD:$AD,1)))</f>
        <v/>
      </c>
      <c r="F528" s="11" t="str">
        <f>IF($A528="", "", INDEX(Data!E:E,MATCH($A528,Data!$AD:$AD,1)))</f>
        <v/>
      </c>
      <c r="G528" s="36" t="str">
        <f t="shared" si="17"/>
        <v/>
      </c>
    </row>
    <row r="529" spans="1:7" x14ac:dyDescent="0.35">
      <c r="A529" s="9" t="str">
        <f t="shared" si="16"/>
        <v/>
      </c>
      <c r="B529" s="10" t="str">
        <f>IF($A529="", "", INDEX(Data!A:A,MATCH($A529,Data!$AD:$AD,1)))</f>
        <v/>
      </c>
      <c r="C529" s="11" t="str">
        <f>IF($A529="", "", INDEX(Data!B:B,MATCH($A529,Data!$AD:$AD,1)))</f>
        <v/>
      </c>
      <c r="D529" s="10" t="str">
        <f>IF($A529="", "", INDEX(Data!C:C,MATCH($A529,Data!$AD:$AD,1)))</f>
        <v/>
      </c>
      <c r="E529" s="11" t="str">
        <f>IF($A529="", "", INDEX(Data!D:D,MATCH($A529,Data!$AD:$AD,1)))</f>
        <v/>
      </c>
      <c r="F529" s="11" t="str">
        <f>IF($A529="", "", INDEX(Data!E:E,MATCH($A529,Data!$AD:$AD,1)))</f>
        <v/>
      </c>
      <c r="G529" s="36" t="str">
        <f t="shared" si="17"/>
        <v/>
      </c>
    </row>
    <row r="530" spans="1:7" x14ac:dyDescent="0.35">
      <c r="A530" s="9" t="str">
        <f t="shared" si="16"/>
        <v/>
      </c>
      <c r="B530" s="10" t="str">
        <f>IF($A530="", "", INDEX(Data!A:A,MATCH($A530,Data!$AD:$AD,1)))</f>
        <v/>
      </c>
      <c r="C530" s="11" t="str">
        <f>IF($A530="", "", INDEX(Data!B:B,MATCH($A530,Data!$AD:$AD,1)))</f>
        <v/>
      </c>
      <c r="D530" s="10" t="str">
        <f>IF($A530="", "", INDEX(Data!C:C,MATCH($A530,Data!$AD:$AD,1)))</f>
        <v/>
      </c>
      <c r="E530" s="11" t="str">
        <f>IF($A530="", "", INDEX(Data!D:D,MATCH($A530,Data!$AD:$AD,1)))</f>
        <v/>
      </c>
      <c r="F530" s="11" t="str">
        <f>IF($A530="", "", INDEX(Data!E:E,MATCH($A530,Data!$AD:$AD,1)))</f>
        <v/>
      </c>
      <c r="G530" s="36" t="str">
        <f t="shared" si="17"/>
        <v/>
      </c>
    </row>
    <row r="531" spans="1:7" x14ac:dyDescent="0.35">
      <c r="A531" s="9" t="str">
        <f t="shared" si="16"/>
        <v/>
      </c>
      <c r="B531" s="10" t="str">
        <f>IF($A531="", "", INDEX(Data!A:A,MATCH($A531,Data!$AD:$AD,1)))</f>
        <v/>
      </c>
      <c r="C531" s="11" t="str">
        <f>IF($A531="", "", INDEX(Data!B:B,MATCH($A531,Data!$AD:$AD,1)))</f>
        <v/>
      </c>
      <c r="D531" s="10" t="str">
        <f>IF($A531="", "", INDEX(Data!C:C,MATCH($A531,Data!$AD:$AD,1)))</f>
        <v/>
      </c>
      <c r="E531" s="11" t="str">
        <f>IF($A531="", "", INDEX(Data!D:D,MATCH($A531,Data!$AD:$AD,1)))</f>
        <v/>
      </c>
      <c r="F531" s="11" t="str">
        <f>IF($A531="", "", INDEX(Data!E:E,MATCH($A531,Data!$AD:$AD,1)))</f>
        <v/>
      </c>
      <c r="G531" s="36" t="str">
        <f t="shared" si="17"/>
        <v/>
      </c>
    </row>
    <row r="532" spans="1:7" x14ac:dyDescent="0.35">
      <c r="A532" s="9" t="str">
        <f t="shared" si="16"/>
        <v/>
      </c>
      <c r="B532" s="10" t="str">
        <f>IF($A532="", "", INDEX(Data!A:A,MATCH($A532,Data!$AD:$AD,1)))</f>
        <v/>
      </c>
      <c r="C532" s="11" t="str">
        <f>IF($A532="", "", INDEX(Data!B:B,MATCH($A532,Data!$AD:$AD,1)))</f>
        <v/>
      </c>
      <c r="D532" s="10" t="str">
        <f>IF($A532="", "", INDEX(Data!C:C,MATCH($A532,Data!$AD:$AD,1)))</f>
        <v/>
      </c>
      <c r="E532" s="11" t="str">
        <f>IF($A532="", "", INDEX(Data!D:D,MATCH($A532,Data!$AD:$AD,1)))</f>
        <v/>
      </c>
      <c r="F532" s="11" t="str">
        <f>IF($A532="", "", INDEX(Data!E:E,MATCH($A532,Data!$AD:$AD,1)))</f>
        <v/>
      </c>
      <c r="G532" s="36" t="str">
        <f t="shared" si="17"/>
        <v/>
      </c>
    </row>
    <row r="533" spans="1:7" x14ac:dyDescent="0.35">
      <c r="A533" s="9" t="str">
        <f t="shared" si="16"/>
        <v/>
      </c>
      <c r="B533" s="10" t="str">
        <f>IF($A533="", "", INDEX(Data!A:A,MATCH($A533,Data!$AD:$AD,1)))</f>
        <v/>
      </c>
      <c r="C533" s="11" t="str">
        <f>IF($A533="", "", INDEX(Data!B:B,MATCH($A533,Data!$AD:$AD,1)))</f>
        <v/>
      </c>
      <c r="D533" s="10" t="str">
        <f>IF($A533="", "", INDEX(Data!C:C,MATCH($A533,Data!$AD:$AD,1)))</f>
        <v/>
      </c>
      <c r="E533" s="11" t="str">
        <f>IF($A533="", "", INDEX(Data!D:D,MATCH($A533,Data!$AD:$AD,1)))</f>
        <v/>
      </c>
      <c r="F533" s="11" t="str">
        <f>IF($A533="", "", INDEX(Data!E:E,MATCH($A533,Data!$AD:$AD,1)))</f>
        <v/>
      </c>
      <c r="G533" s="36" t="str">
        <f t="shared" si="17"/>
        <v/>
      </c>
    </row>
    <row r="534" spans="1:7" x14ac:dyDescent="0.35">
      <c r="A534" s="9" t="str">
        <f t="shared" si="16"/>
        <v/>
      </c>
      <c r="B534" s="10" t="str">
        <f>IF($A534="", "", INDEX(Data!A:A,MATCH($A534,Data!$AD:$AD,1)))</f>
        <v/>
      </c>
      <c r="C534" s="11" t="str">
        <f>IF($A534="", "", INDEX(Data!B:B,MATCH($A534,Data!$AD:$AD,1)))</f>
        <v/>
      </c>
      <c r="D534" s="10" t="str">
        <f>IF($A534="", "", INDEX(Data!C:C,MATCH($A534,Data!$AD:$AD,1)))</f>
        <v/>
      </c>
      <c r="E534" s="11" t="str">
        <f>IF($A534="", "", INDEX(Data!D:D,MATCH($A534,Data!$AD:$AD,1)))</f>
        <v/>
      </c>
      <c r="F534" s="11" t="str">
        <f>IF($A534="", "", INDEX(Data!E:E,MATCH($A534,Data!$AD:$AD,1)))</f>
        <v/>
      </c>
      <c r="G534" s="36" t="str">
        <f t="shared" si="17"/>
        <v/>
      </c>
    </row>
    <row r="535" spans="1:7" x14ac:dyDescent="0.35">
      <c r="A535" s="9" t="str">
        <f t="shared" si="16"/>
        <v/>
      </c>
      <c r="B535" s="10" t="str">
        <f>IF($A535="", "", INDEX(Data!A:A,MATCH($A535,Data!$AD:$AD,1)))</f>
        <v/>
      </c>
      <c r="C535" s="11" t="str">
        <f>IF($A535="", "", INDEX(Data!B:B,MATCH($A535,Data!$AD:$AD,1)))</f>
        <v/>
      </c>
      <c r="D535" s="10" t="str">
        <f>IF($A535="", "", INDEX(Data!C:C,MATCH($A535,Data!$AD:$AD,1)))</f>
        <v/>
      </c>
      <c r="E535" s="11" t="str">
        <f>IF($A535="", "", INDEX(Data!D:D,MATCH($A535,Data!$AD:$AD,1)))</f>
        <v/>
      </c>
      <c r="F535" s="11" t="str">
        <f>IF($A535="", "", INDEX(Data!E:E,MATCH($A535,Data!$AD:$AD,1)))</f>
        <v/>
      </c>
      <c r="G535" s="36" t="str">
        <f t="shared" si="17"/>
        <v/>
      </c>
    </row>
    <row r="536" spans="1:7" x14ac:dyDescent="0.35">
      <c r="A536" s="9" t="str">
        <f t="shared" si="16"/>
        <v/>
      </c>
      <c r="B536" s="10" t="str">
        <f>IF($A536="", "", INDEX(Data!A:A,MATCH($A536,Data!$AD:$AD,1)))</f>
        <v/>
      </c>
      <c r="C536" s="11" t="str">
        <f>IF($A536="", "", INDEX(Data!B:B,MATCH($A536,Data!$AD:$AD,1)))</f>
        <v/>
      </c>
      <c r="D536" s="10" t="str">
        <f>IF($A536="", "", INDEX(Data!C:C,MATCH($A536,Data!$AD:$AD,1)))</f>
        <v/>
      </c>
      <c r="E536" s="11" t="str">
        <f>IF($A536="", "", INDEX(Data!D:D,MATCH($A536,Data!$AD:$AD,1)))</f>
        <v/>
      </c>
      <c r="F536" s="11" t="str">
        <f>IF($A536="", "", INDEX(Data!E:E,MATCH($A536,Data!$AD:$AD,1)))</f>
        <v/>
      </c>
      <c r="G536" s="36" t="str">
        <f t="shared" si="17"/>
        <v/>
      </c>
    </row>
    <row r="537" spans="1:7" x14ac:dyDescent="0.35">
      <c r="A537" s="9" t="str">
        <f t="shared" si="16"/>
        <v/>
      </c>
      <c r="B537" s="10" t="str">
        <f>IF($A537="", "", INDEX(Data!A:A,MATCH($A537,Data!$AD:$AD,1)))</f>
        <v/>
      </c>
      <c r="C537" s="11" t="str">
        <f>IF($A537="", "", INDEX(Data!B:B,MATCH($A537,Data!$AD:$AD,1)))</f>
        <v/>
      </c>
      <c r="D537" s="10" t="str">
        <f>IF($A537="", "", INDEX(Data!C:C,MATCH($A537,Data!$AD:$AD,1)))</f>
        <v/>
      </c>
      <c r="E537" s="11" t="str">
        <f>IF($A537="", "", INDEX(Data!D:D,MATCH($A537,Data!$AD:$AD,1)))</f>
        <v/>
      </c>
      <c r="F537" s="11" t="str">
        <f>IF($A537="", "", INDEX(Data!E:E,MATCH($A537,Data!$AD:$AD,1)))</f>
        <v/>
      </c>
      <c r="G537" s="36" t="str">
        <f t="shared" si="17"/>
        <v/>
      </c>
    </row>
    <row r="538" spans="1:7" x14ac:dyDescent="0.35">
      <c r="A538" s="9" t="str">
        <f t="shared" si="16"/>
        <v/>
      </c>
      <c r="B538" s="10" t="str">
        <f>IF($A538="", "", INDEX(Data!A:A,MATCH($A538,Data!$AD:$AD,1)))</f>
        <v/>
      </c>
      <c r="C538" s="11" t="str">
        <f>IF($A538="", "", INDEX(Data!B:B,MATCH($A538,Data!$AD:$AD,1)))</f>
        <v/>
      </c>
      <c r="D538" s="10" t="str">
        <f>IF($A538="", "", INDEX(Data!C:C,MATCH($A538,Data!$AD:$AD,1)))</f>
        <v/>
      </c>
      <c r="E538" s="11" t="str">
        <f>IF($A538="", "", INDEX(Data!D:D,MATCH($A538,Data!$AD:$AD,1)))</f>
        <v/>
      </c>
      <c r="F538" s="11" t="str">
        <f>IF($A538="", "", INDEX(Data!E:E,MATCH($A538,Data!$AD:$AD,1)))</f>
        <v/>
      </c>
      <c r="G538" s="36" t="str">
        <f t="shared" si="17"/>
        <v/>
      </c>
    </row>
    <row r="539" spans="1:7" x14ac:dyDescent="0.35">
      <c r="A539" s="9" t="str">
        <f t="shared" si="16"/>
        <v/>
      </c>
      <c r="B539" s="10" t="str">
        <f>IF($A539="", "", INDEX(Data!A:A,MATCH($A539,Data!$AD:$AD,1)))</f>
        <v/>
      </c>
      <c r="C539" s="11" t="str">
        <f>IF($A539="", "", INDEX(Data!B:B,MATCH($A539,Data!$AD:$AD,1)))</f>
        <v/>
      </c>
      <c r="D539" s="10" t="str">
        <f>IF($A539="", "", INDEX(Data!C:C,MATCH($A539,Data!$AD:$AD,1)))</f>
        <v/>
      </c>
      <c r="E539" s="11" t="str">
        <f>IF($A539="", "", INDEX(Data!D:D,MATCH($A539,Data!$AD:$AD,1)))</f>
        <v/>
      </c>
      <c r="F539" s="11" t="str">
        <f>IF($A539="", "", INDEX(Data!E:E,MATCH($A539,Data!$AD:$AD,1)))</f>
        <v/>
      </c>
      <c r="G539" s="36" t="str">
        <f t="shared" si="17"/>
        <v/>
      </c>
    </row>
    <row r="540" spans="1:7" x14ac:dyDescent="0.35">
      <c r="A540" s="9" t="str">
        <f t="shared" si="16"/>
        <v/>
      </c>
      <c r="B540" s="10" t="str">
        <f>IF($A540="", "", INDEX(Data!A:A,MATCH($A540,Data!$AD:$AD,1)))</f>
        <v/>
      </c>
      <c r="C540" s="11" t="str">
        <f>IF($A540="", "", INDEX(Data!B:B,MATCH($A540,Data!$AD:$AD,1)))</f>
        <v/>
      </c>
      <c r="D540" s="10" t="str">
        <f>IF($A540="", "", INDEX(Data!C:C,MATCH($A540,Data!$AD:$AD,1)))</f>
        <v/>
      </c>
      <c r="E540" s="11" t="str">
        <f>IF($A540="", "", INDEX(Data!D:D,MATCH($A540,Data!$AD:$AD,1)))</f>
        <v/>
      </c>
      <c r="F540" s="11" t="str">
        <f>IF($A540="", "", INDEX(Data!E:E,MATCH($A540,Data!$AD:$AD,1)))</f>
        <v/>
      </c>
      <c r="G540" s="36" t="str">
        <f t="shared" si="17"/>
        <v/>
      </c>
    </row>
    <row r="541" spans="1:7" x14ac:dyDescent="0.35">
      <c r="A541" s="9" t="str">
        <f t="shared" si="16"/>
        <v/>
      </c>
      <c r="B541" s="10" t="str">
        <f>IF($A541="", "", INDEX(Data!A:A,MATCH($A541,Data!$AD:$AD,1)))</f>
        <v/>
      </c>
      <c r="C541" s="11" t="str">
        <f>IF($A541="", "", INDEX(Data!B:B,MATCH($A541,Data!$AD:$AD,1)))</f>
        <v/>
      </c>
      <c r="D541" s="10" t="str">
        <f>IF($A541="", "", INDEX(Data!C:C,MATCH($A541,Data!$AD:$AD,1)))</f>
        <v/>
      </c>
      <c r="E541" s="11" t="str">
        <f>IF($A541="", "", INDEX(Data!D:D,MATCH($A541,Data!$AD:$AD,1)))</f>
        <v/>
      </c>
      <c r="F541" s="11" t="str">
        <f>IF($A541="", "", INDEX(Data!E:E,MATCH($A541,Data!$AD:$AD,1)))</f>
        <v/>
      </c>
      <c r="G541" s="36" t="str">
        <f t="shared" si="17"/>
        <v/>
      </c>
    </row>
    <row r="542" spans="1:7" x14ac:dyDescent="0.35">
      <c r="A542" s="9" t="str">
        <f t="shared" si="16"/>
        <v/>
      </c>
      <c r="B542" s="10" t="str">
        <f>IF($A542="", "", INDEX(Data!A:A,MATCH($A542,Data!$AD:$AD,1)))</f>
        <v/>
      </c>
      <c r="C542" s="11" t="str">
        <f>IF($A542="", "", INDEX(Data!B:B,MATCH($A542,Data!$AD:$AD,1)))</f>
        <v/>
      </c>
      <c r="D542" s="10" t="str">
        <f>IF($A542="", "", INDEX(Data!C:C,MATCH($A542,Data!$AD:$AD,1)))</f>
        <v/>
      </c>
      <c r="E542" s="11" t="str">
        <f>IF($A542="", "", INDEX(Data!D:D,MATCH($A542,Data!$AD:$AD,1)))</f>
        <v/>
      </c>
      <c r="F542" s="11" t="str">
        <f>IF($A542="", "", INDEX(Data!E:E,MATCH($A542,Data!$AD:$AD,1)))</f>
        <v/>
      </c>
      <c r="G542" s="36" t="str">
        <f t="shared" si="17"/>
        <v/>
      </c>
    </row>
    <row r="543" spans="1:7" x14ac:dyDescent="0.35">
      <c r="A543" s="9" t="str">
        <f t="shared" si="16"/>
        <v/>
      </c>
      <c r="B543" s="10" t="str">
        <f>IF($A543="", "", INDEX(Data!A:A,MATCH($A543,Data!$AD:$AD,1)))</f>
        <v/>
      </c>
      <c r="C543" s="11" t="str">
        <f>IF($A543="", "", INDEX(Data!B:B,MATCH($A543,Data!$AD:$AD,1)))</f>
        <v/>
      </c>
      <c r="D543" s="10" t="str">
        <f>IF($A543="", "", INDEX(Data!C:C,MATCH($A543,Data!$AD:$AD,1)))</f>
        <v/>
      </c>
      <c r="E543" s="11" t="str">
        <f>IF($A543="", "", INDEX(Data!D:D,MATCH($A543,Data!$AD:$AD,1)))</f>
        <v/>
      </c>
      <c r="F543" s="11" t="str">
        <f>IF($A543="", "", INDEX(Data!E:E,MATCH($A543,Data!$AD:$AD,1)))</f>
        <v/>
      </c>
      <c r="G543" s="36" t="str">
        <f t="shared" si="17"/>
        <v/>
      </c>
    </row>
    <row r="544" spans="1:7" x14ac:dyDescent="0.35">
      <c r="A544" s="9" t="str">
        <f t="shared" si="16"/>
        <v/>
      </c>
      <c r="B544" s="10" t="str">
        <f>IF($A544="", "", INDEX(Data!A:A,MATCH($A544,Data!$AD:$AD,1)))</f>
        <v/>
      </c>
      <c r="C544" s="11" t="str">
        <f>IF($A544="", "", INDEX(Data!B:B,MATCH($A544,Data!$AD:$AD,1)))</f>
        <v/>
      </c>
      <c r="D544" s="10" t="str">
        <f>IF($A544="", "", INDEX(Data!C:C,MATCH($A544,Data!$AD:$AD,1)))</f>
        <v/>
      </c>
      <c r="E544" s="11" t="str">
        <f>IF($A544="", "", INDEX(Data!D:D,MATCH($A544,Data!$AD:$AD,1)))</f>
        <v/>
      </c>
      <c r="F544" s="11" t="str">
        <f>IF($A544="", "", INDEX(Data!E:E,MATCH($A544,Data!$AD:$AD,1)))</f>
        <v/>
      </c>
      <c r="G544" s="36" t="str">
        <f t="shared" si="17"/>
        <v/>
      </c>
    </row>
    <row r="545" spans="1:7" x14ac:dyDescent="0.35">
      <c r="A545" s="9" t="str">
        <f t="shared" si="16"/>
        <v/>
      </c>
      <c r="B545" s="10" t="str">
        <f>IF($A545="", "", INDEX(Data!A:A,MATCH($A545,Data!$AD:$AD,1)))</f>
        <v/>
      </c>
      <c r="C545" s="11" t="str">
        <f>IF($A545="", "", INDEX(Data!B:B,MATCH($A545,Data!$AD:$AD,1)))</f>
        <v/>
      </c>
      <c r="D545" s="10" t="str">
        <f>IF($A545="", "", INDEX(Data!C:C,MATCH($A545,Data!$AD:$AD,1)))</f>
        <v/>
      </c>
      <c r="E545" s="11" t="str">
        <f>IF($A545="", "", INDEX(Data!D:D,MATCH($A545,Data!$AD:$AD,1)))</f>
        <v/>
      </c>
      <c r="F545" s="11" t="str">
        <f>IF($A545="", "", INDEX(Data!E:E,MATCH($A545,Data!$AD:$AD,1)))</f>
        <v/>
      </c>
      <c r="G545" s="36" t="str">
        <f t="shared" si="17"/>
        <v/>
      </c>
    </row>
    <row r="546" spans="1:7" x14ac:dyDescent="0.35">
      <c r="A546" s="9" t="str">
        <f t="shared" si="16"/>
        <v/>
      </c>
      <c r="B546" s="10" t="str">
        <f>IF($A546="", "", INDEX(Data!A:A,MATCH($A546,Data!$AD:$AD,1)))</f>
        <v/>
      </c>
      <c r="C546" s="11" t="str">
        <f>IF($A546="", "", INDEX(Data!B:B,MATCH($A546,Data!$AD:$AD,1)))</f>
        <v/>
      </c>
      <c r="D546" s="10" t="str">
        <f>IF($A546="", "", INDEX(Data!C:C,MATCH($A546,Data!$AD:$AD,1)))</f>
        <v/>
      </c>
      <c r="E546" s="11" t="str">
        <f>IF($A546="", "", INDEX(Data!D:D,MATCH($A546,Data!$AD:$AD,1)))</f>
        <v/>
      </c>
      <c r="F546" s="11" t="str">
        <f>IF($A546="", "", INDEX(Data!E:E,MATCH($A546,Data!$AD:$AD,1)))</f>
        <v/>
      </c>
      <c r="G546" s="36" t="str">
        <f t="shared" si="17"/>
        <v/>
      </c>
    </row>
    <row r="547" spans="1:7" x14ac:dyDescent="0.35">
      <c r="A547" s="9" t="str">
        <f t="shared" si="16"/>
        <v/>
      </c>
      <c r="B547" s="10" t="str">
        <f>IF($A547="", "", INDEX(Data!A:A,MATCH($A547,Data!$AD:$AD,1)))</f>
        <v/>
      </c>
      <c r="C547" s="11" t="str">
        <f>IF($A547="", "", INDEX(Data!B:B,MATCH($A547,Data!$AD:$AD,1)))</f>
        <v/>
      </c>
      <c r="D547" s="10" t="str">
        <f>IF($A547="", "", INDEX(Data!C:C,MATCH($A547,Data!$AD:$AD,1)))</f>
        <v/>
      </c>
      <c r="E547" s="11" t="str">
        <f>IF($A547="", "", INDEX(Data!D:D,MATCH($A547,Data!$AD:$AD,1)))</f>
        <v/>
      </c>
      <c r="F547" s="11" t="str">
        <f>IF($A547="", "", INDEX(Data!E:E,MATCH($A547,Data!$AD:$AD,1)))</f>
        <v/>
      </c>
      <c r="G547" s="36" t="str">
        <f t="shared" si="17"/>
        <v/>
      </c>
    </row>
    <row r="548" spans="1:7" x14ac:dyDescent="0.35">
      <c r="A548" s="9" t="str">
        <f t="shared" si="16"/>
        <v/>
      </c>
      <c r="B548" s="10" t="str">
        <f>IF($A548="", "", INDEX(Data!A:A,MATCH($A548,Data!$AD:$AD,1)))</f>
        <v/>
      </c>
      <c r="C548" s="11" t="str">
        <f>IF($A548="", "", INDEX(Data!B:B,MATCH($A548,Data!$AD:$AD,1)))</f>
        <v/>
      </c>
      <c r="D548" s="10" t="str">
        <f>IF($A548="", "", INDEX(Data!C:C,MATCH($A548,Data!$AD:$AD,1)))</f>
        <v/>
      </c>
      <c r="E548" s="11" t="str">
        <f>IF($A548="", "", INDEX(Data!D:D,MATCH($A548,Data!$AD:$AD,1)))</f>
        <v/>
      </c>
      <c r="F548" s="11" t="str">
        <f>IF($A548="", "", INDEX(Data!E:E,MATCH($A548,Data!$AD:$AD,1)))</f>
        <v/>
      </c>
      <c r="G548" s="36" t="str">
        <f t="shared" si="17"/>
        <v/>
      </c>
    </row>
    <row r="549" spans="1:7" x14ac:dyDescent="0.35">
      <c r="A549" s="9" t="str">
        <f t="shared" si="16"/>
        <v/>
      </c>
      <c r="B549" s="10" t="str">
        <f>IF($A549="", "", INDEX(Data!A:A,MATCH($A549,Data!$AD:$AD,1)))</f>
        <v/>
      </c>
      <c r="C549" s="11" t="str">
        <f>IF($A549="", "", INDEX(Data!B:B,MATCH($A549,Data!$AD:$AD,1)))</f>
        <v/>
      </c>
      <c r="D549" s="10" t="str">
        <f>IF($A549="", "", INDEX(Data!C:C,MATCH($A549,Data!$AD:$AD,1)))</f>
        <v/>
      </c>
      <c r="E549" s="11" t="str">
        <f>IF($A549="", "", INDEX(Data!D:D,MATCH($A549,Data!$AD:$AD,1)))</f>
        <v/>
      </c>
      <c r="F549" s="11" t="str">
        <f>IF($A549="", "", INDEX(Data!E:E,MATCH($A549,Data!$AD:$AD,1)))</f>
        <v/>
      </c>
      <c r="G549" s="36" t="str">
        <f t="shared" si="17"/>
        <v/>
      </c>
    </row>
    <row r="550" spans="1:7" x14ac:dyDescent="0.35">
      <c r="A550" s="9" t="str">
        <f t="shared" si="16"/>
        <v/>
      </c>
      <c r="B550" s="10" t="str">
        <f>IF($A550="", "", INDEX(Data!A:A,MATCH($A550,Data!$AD:$AD,1)))</f>
        <v/>
      </c>
      <c r="C550" s="11" t="str">
        <f>IF($A550="", "", INDEX(Data!B:B,MATCH($A550,Data!$AD:$AD,1)))</f>
        <v/>
      </c>
      <c r="D550" s="10" t="str">
        <f>IF($A550="", "", INDEX(Data!C:C,MATCH($A550,Data!$AD:$AD,1)))</f>
        <v/>
      </c>
      <c r="E550" s="11" t="str">
        <f>IF($A550="", "", INDEX(Data!D:D,MATCH($A550,Data!$AD:$AD,1)))</f>
        <v/>
      </c>
      <c r="F550" s="11" t="str">
        <f>IF($A550="", "", INDEX(Data!E:E,MATCH($A550,Data!$AD:$AD,1)))</f>
        <v/>
      </c>
      <c r="G550" s="36" t="str">
        <f t="shared" si="17"/>
        <v/>
      </c>
    </row>
    <row r="551" spans="1:7" x14ac:dyDescent="0.35">
      <c r="A551" s="9" t="str">
        <f t="shared" si="16"/>
        <v/>
      </c>
      <c r="B551" s="10" t="str">
        <f>IF($A551="", "", INDEX(Data!A:A,MATCH($A551,Data!$AD:$AD,1)))</f>
        <v/>
      </c>
      <c r="C551" s="11" t="str">
        <f>IF($A551="", "", INDEX(Data!B:B,MATCH($A551,Data!$AD:$AD,1)))</f>
        <v/>
      </c>
      <c r="D551" s="10" t="str">
        <f>IF($A551="", "", INDEX(Data!C:C,MATCH($A551,Data!$AD:$AD,1)))</f>
        <v/>
      </c>
      <c r="E551" s="11" t="str">
        <f>IF($A551="", "", INDEX(Data!D:D,MATCH($A551,Data!$AD:$AD,1)))</f>
        <v/>
      </c>
      <c r="F551" s="11" t="str">
        <f>IF($A551="", "", INDEX(Data!E:E,MATCH($A551,Data!$AD:$AD,1)))</f>
        <v/>
      </c>
      <c r="G551" s="36" t="str">
        <f t="shared" si="17"/>
        <v/>
      </c>
    </row>
    <row r="552" spans="1:7" x14ac:dyDescent="0.35">
      <c r="A552" s="9" t="str">
        <f t="shared" si="16"/>
        <v/>
      </c>
      <c r="B552" s="10" t="str">
        <f>IF($A552="", "", INDEX(Data!A:A,MATCH($A552,Data!$AD:$AD,1)))</f>
        <v/>
      </c>
      <c r="C552" s="11" t="str">
        <f>IF($A552="", "", INDEX(Data!B:B,MATCH($A552,Data!$AD:$AD,1)))</f>
        <v/>
      </c>
      <c r="D552" s="10" t="str">
        <f>IF($A552="", "", INDEX(Data!C:C,MATCH($A552,Data!$AD:$AD,1)))</f>
        <v/>
      </c>
      <c r="E552" s="11" t="str">
        <f>IF($A552="", "", INDEX(Data!D:D,MATCH($A552,Data!$AD:$AD,1)))</f>
        <v/>
      </c>
      <c r="F552" s="11" t="str">
        <f>IF($A552="", "", INDEX(Data!E:E,MATCH($A552,Data!$AD:$AD,1)))</f>
        <v/>
      </c>
      <c r="G552" s="36" t="str">
        <f t="shared" si="17"/>
        <v/>
      </c>
    </row>
    <row r="553" spans="1:7" x14ac:dyDescent="0.35">
      <c r="A553" s="9" t="str">
        <f t="shared" si="16"/>
        <v/>
      </c>
      <c r="B553" s="10" t="str">
        <f>IF($A553="", "", INDEX(Data!A:A,MATCH($A553,Data!$AD:$AD,1)))</f>
        <v/>
      </c>
      <c r="C553" s="11" t="str">
        <f>IF($A553="", "", INDEX(Data!B:B,MATCH($A553,Data!$AD:$AD,1)))</f>
        <v/>
      </c>
      <c r="D553" s="10" t="str">
        <f>IF($A553="", "", INDEX(Data!C:C,MATCH($A553,Data!$AD:$AD,1)))</f>
        <v/>
      </c>
      <c r="E553" s="11" t="str">
        <f>IF($A553="", "", INDEX(Data!D:D,MATCH($A553,Data!$AD:$AD,1)))</f>
        <v/>
      </c>
      <c r="F553" s="11" t="str">
        <f>IF($A553="", "", INDEX(Data!E:E,MATCH($A553,Data!$AD:$AD,1)))</f>
        <v/>
      </c>
      <c r="G553" s="36" t="str">
        <f t="shared" si="17"/>
        <v/>
      </c>
    </row>
    <row r="554" spans="1:7" x14ac:dyDescent="0.35">
      <c r="A554" s="9" t="str">
        <f t="shared" si="16"/>
        <v/>
      </c>
      <c r="B554" s="10" t="str">
        <f>IF($A554="", "", INDEX(Data!A:A,MATCH($A554,Data!$AD:$AD,1)))</f>
        <v/>
      </c>
      <c r="C554" s="11" t="str">
        <f>IF($A554="", "", INDEX(Data!B:B,MATCH($A554,Data!$AD:$AD,1)))</f>
        <v/>
      </c>
      <c r="D554" s="10" t="str">
        <f>IF($A554="", "", INDEX(Data!C:C,MATCH($A554,Data!$AD:$AD,1)))</f>
        <v/>
      </c>
      <c r="E554" s="11" t="str">
        <f>IF($A554="", "", INDEX(Data!D:D,MATCH($A554,Data!$AD:$AD,1)))</f>
        <v/>
      </c>
      <c r="F554" s="11" t="str">
        <f>IF($A554="", "", INDEX(Data!E:E,MATCH($A554,Data!$AD:$AD,1)))</f>
        <v/>
      </c>
      <c r="G554" s="36" t="str">
        <f t="shared" si="17"/>
        <v/>
      </c>
    </row>
    <row r="555" spans="1:7" x14ac:dyDescent="0.35">
      <c r="A555" s="9" t="str">
        <f t="shared" si="16"/>
        <v/>
      </c>
      <c r="B555" s="10" t="str">
        <f>IF($A555="", "", INDEX(Data!A:A,MATCH($A555,Data!$AD:$AD,1)))</f>
        <v/>
      </c>
      <c r="C555" s="11" t="str">
        <f>IF($A555="", "", INDEX(Data!B:B,MATCH($A555,Data!$AD:$AD,1)))</f>
        <v/>
      </c>
      <c r="D555" s="10" t="str">
        <f>IF($A555="", "", INDEX(Data!C:C,MATCH($A555,Data!$AD:$AD,1)))</f>
        <v/>
      </c>
      <c r="E555" s="11" t="str">
        <f>IF($A555="", "", INDEX(Data!D:D,MATCH($A555,Data!$AD:$AD,1)))</f>
        <v/>
      </c>
      <c r="F555" s="11" t="str">
        <f>IF($A555="", "", INDEX(Data!E:E,MATCH($A555,Data!$AD:$AD,1)))</f>
        <v/>
      </c>
      <c r="G555" s="36" t="str">
        <f t="shared" si="17"/>
        <v/>
      </c>
    </row>
    <row r="556" spans="1:7" x14ac:dyDescent="0.35">
      <c r="A556" s="9" t="str">
        <f t="shared" si="16"/>
        <v/>
      </c>
      <c r="B556" s="10" t="str">
        <f>IF($A556="", "", INDEX(Data!A:A,MATCH($A556,Data!$AD:$AD,1)))</f>
        <v/>
      </c>
      <c r="C556" s="11" t="str">
        <f>IF($A556="", "", INDEX(Data!B:B,MATCH($A556,Data!$AD:$AD,1)))</f>
        <v/>
      </c>
      <c r="D556" s="10" t="str">
        <f>IF($A556="", "", INDEX(Data!C:C,MATCH($A556,Data!$AD:$AD,1)))</f>
        <v/>
      </c>
      <c r="E556" s="11" t="str">
        <f>IF($A556="", "", INDEX(Data!D:D,MATCH($A556,Data!$AD:$AD,1)))</f>
        <v/>
      </c>
      <c r="F556" s="11" t="str">
        <f>IF($A556="", "", INDEX(Data!E:E,MATCH($A556,Data!$AD:$AD,1)))</f>
        <v/>
      </c>
      <c r="G556" s="36" t="str">
        <f t="shared" si="17"/>
        <v/>
      </c>
    </row>
    <row r="557" spans="1:7" x14ac:dyDescent="0.35">
      <c r="A557" s="9" t="str">
        <f t="shared" si="16"/>
        <v/>
      </c>
      <c r="B557" s="10" t="str">
        <f>IF($A557="", "", INDEX(Data!A:A,MATCH($A557,Data!$AD:$AD,1)))</f>
        <v/>
      </c>
      <c r="C557" s="11" t="str">
        <f>IF($A557="", "", INDEX(Data!B:B,MATCH($A557,Data!$AD:$AD,1)))</f>
        <v/>
      </c>
      <c r="D557" s="10" t="str">
        <f>IF($A557="", "", INDEX(Data!C:C,MATCH($A557,Data!$AD:$AD,1)))</f>
        <v/>
      </c>
      <c r="E557" s="11" t="str">
        <f>IF($A557="", "", INDEX(Data!D:D,MATCH($A557,Data!$AD:$AD,1)))</f>
        <v/>
      </c>
      <c r="F557" s="11" t="str">
        <f>IF($A557="", "", INDEX(Data!E:E,MATCH($A557,Data!$AD:$AD,1)))</f>
        <v/>
      </c>
      <c r="G557" s="36" t="str">
        <f t="shared" si="17"/>
        <v/>
      </c>
    </row>
    <row r="558" spans="1:7" x14ac:dyDescent="0.35">
      <c r="A558" s="9" t="str">
        <f t="shared" si="16"/>
        <v/>
      </c>
      <c r="B558" s="10" t="str">
        <f>IF($A558="", "", INDEX(Data!A:A,MATCH($A558,Data!$AD:$AD,1)))</f>
        <v/>
      </c>
      <c r="C558" s="11" t="str">
        <f>IF($A558="", "", INDEX(Data!B:B,MATCH($A558,Data!$AD:$AD,1)))</f>
        <v/>
      </c>
      <c r="D558" s="10" t="str">
        <f>IF($A558="", "", INDEX(Data!C:C,MATCH($A558,Data!$AD:$AD,1)))</f>
        <v/>
      </c>
      <c r="E558" s="11" t="str">
        <f>IF($A558="", "", INDEX(Data!D:D,MATCH($A558,Data!$AD:$AD,1)))</f>
        <v/>
      </c>
      <c r="F558" s="11" t="str">
        <f>IF($A558="", "", INDEX(Data!E:E,MATCH($A558,Data!$AD:$AD,1)))</f>
        <v/>
      </c>
      <c r="G558" s="36" t="str">
        <f t="shared" si="17"/>
        <v/>
      </c>
    </row>
    <row r="559" spans="1:7" x14ac:dyDescent="0.35">
      <c r="A559" s="9" t="str">
        <f t="shared" si="16"/>
        <v/>
      </c>
      <c r="B559" s="10" t="str">
        <f>IF($A559="", "", INDEX(Data!A:A,MATCH($A559,Data!$AD:$AD,1)))</f>
        <v/>
      </c>
      <c r="C559" s="11" t="str">
        <f>IF($A559="", "", INDEX(Data!B:B,MATCH($A559,Data!$AD:$AD,1)))</f>
        <v/>
      </c>
      <c r="D559" s="10" t="str">
        <f>IF($A559="", "", INDEX(Data!C:C,MATCH($A559,Data!$AD:$AD,1)))</f>
        <v/>
      </c>
      <c r="E559" s="11" t="str">
        <f>IF($A559="", "", INDEX(Data!D:D,MATCH($A559,Data!$AD:$AD,1)))</f>
        <v/>
      </c>
      <c r="F559" s="11" t="str">
        <f>IF($A559="", "", INDEX(Data!E:E,MATCH($A559,Data!$AD:$AD,1)))</f>
        <v/>
      </c>
      <c r="G559" s="36" t="str">
        <f t="shared" si="17"/>
        <v/>
      </c>
    </row>
    <row r="560" spans="1:7" x14ac:dyDescent="0.35">
      <c r="A560" s="9" t="str">
        <f t="shared" si="16"/>
        <v/>
      </c>
      <c r="B560" s="10" t="str">
        <f>IF($A560="", "", INDEX(Data!A:A,MATCH($A560,Data!$AD:$AD,1)))</f>
        <v/>
      </c>
      <c r="C560" s="11" t="str">
        <f>IF($A560="", "", INDEX(Data!B:B,MATCH($A560,Data!$AD:$AD,1)))</f>
        <v/>
      </c>
      <c r="D560" s="10" t="str">
        <f>IF($A560="", "", INDEX(Data!C:C,MATCH($A560,Data!$AD:$AD,1)))</f>
        <v/>
      </c>
      <c r="E560" s="11" t="str">
        <f>IF($A560="", "", INDEX(Data!D:D,MATCH($A560,Data!$AD:$AD,1)))</f>
        <v/>
      </c>
      <c r="F560" s="11" t="str">
        <f>IF($A560="", "", INDEX(Data!E:E,MATCH($A560,Data!$AD:$AD,1)))</f>
        <v/>
      </c>
      <c r="G560" s="36" t="str">
        <f t="shared" si="17"/>
        <v/>
      </c>
    </row>
    <row r="561" spans="1:7" x14ac:dyDescent="0.35">
      <c r="A561" s="9" t="str">
        <f t="shared" si="16"/>
        <v/>
      </c>
      <c r="B561" s="10" t="str">
        <f>IF($A561="", "", INDEX(Data!A:A,MATCH($A561,Data!$AD:$AD,1)))</f>
        <v/>
      </c>
      <c r="C561" s="11" t="str">
        <f>IF($A561="", "", INDEX(Data!B:B,MATCH($A561,Data!$AD:$AD,1)))</f>
        <v/>
      </c>
      <c r="D561" s="10" t="str">
        <f>IF($A561="", "", INDEX(Data!C:C,MATCH($A561,Data!$AD:$AD,1)))</f>
        <v/>
      </c>
      <c r="E561" s="11" t="str">
        <f>IF($A561="", "", INDEX(Data!D:D,MATCH($A561,Data!$AD:$AD,1)))</f>
        <v/>
      </c>
      <c r="F561" s="11" t="str">
        <f>IF($A561="", "", INDEX(Data!E:E,MATCH($A561,Data!$AD:$AD,1)))</f>
        <v/>
      </c>
      <c r="G561" s="36" t="str">
        <f t="shared" si="17"/>
        <v/>
      </c>
    </row>
    <row r="562" spans="1:7" x14ac:dyDescent="0.35">
      <c r="A562" s="9" t="str">
        <f t="shared" si="16"/>
        <v/>
      </c>
      <c r="B562" s="10" t="str">
        <f>IF($A562="", "", INDEX(Data!A:A,MATCH($A562,Data!$AD:$AD,1)))</f>
        <v/>
      </c>
      <c r="C562" s="11" t="str">
        <f>IF($A562="", "", INDEX(Data!B:B,MATCH($A562,Data!$AD:$AD,1)))</f>
        <v/>
      </c>
      <c r="D562" s="10" t="str">
        <f>IF($A562="", "", INDEX(Data!C:C,MATCH($A562,Data!$AD:$AD,1)))</f>
        <v/>
      </c>
      <c r="E562" s="11" t="str">
        <f>IF($A562="", "", INDEX(Data!D:D,MATCH($A562,Data!$AD:$AD,1)))</f>
        <v/>
      </c>
      <c r="F562" s="11" t="str">
        <f>IF($A562="", "", INDEX(Data!E:E,MATCH($A562,Data!$AD:$AD,1)))</f>
        <v/>
      </c>
      <c r="G562" s="36" t="str">
        <f t="shared" si="17"/>
        <v/>
      </c>
    </row>
    <row r="563" spans="1:7" x14ac:dyDescent="0.35">
      <c r="A563" s="9" t="str">
        <f t="shared" si="16"/>
        <v/>
      </c>
      <c r="B563" s="10" t="str">
        <f>IF($A563="", "", INDEX(Data!A:A,MATCH($A563,Data!$AD:$AD,1)))</f>
        <v/>
      </c>
      <c r="C563" s="11" t="str">
        <f>IF($A563="", "", INDEX(Data!B:B,MATCH($A563,Data!$AD:$AD,1)))</f>
        <v/>
      </c>
      <c r="D563" s="10" t="str">
        <f>IF($A563="", "", INDEX(Data!C:C,MATCH($A563,Data!$AD:$AD,1)))</f>
        <v/>
      </c>
      <c r="E563" s="11" t="str">
        <f>IF($A563="", "", INDEX(Data!D:D,MATCH($A563,Data!$AD:$AD,1)))</f>
        <v/>
      </c>
      <c r="F563" s="11" t="str">
        <f>IF($A563="", "", INDEX(Data!E:E,MATCH($A563,Data!$AD:$AD,1)))</f>
        <v/>
      </c>
      <c r="G563" s="36" t="str">
        <f t="shared" si="17"/>
        <v/>
      </c>
    </row>
    <row r="564" spans="1:7" x14ac:dyDescent="0.35">
      <c r="A564" s="9" t="str">
        <f t="shared" si="16"/>
        <v/>
      </c>
      <c r="B564" s="10" t="str">
        <f>IF($A564="", "", INDEX(Data!A:A,MATCH($A564,Data!$AD:$AD,1)))</f>
        <v/>
      </c>
      <c r="C564" s="11" t="str">
        <f>IF($A564="", "", INDEX(Data!B:B,MATCH($A564,Data!$AD:$AD,1)))</f>
        <v/>
      </c>
      <c r="D564" s="10" t="str">
        <f>IF($A564="", "", INDEX(Data!C:C,MATCH($A564,Data!$AD:$AD,1)))</f>
        <v/>
      </c>
      <c r="E564" s="11" t="str">
        <f>IF($A564="", "", INDEX(Data!D:D,MATCH($A564,Data!$AD:$AD,1)))</f>
        <v/>
      </c>
      <c r="F564" s="11" t="str">
        <f>IF($A564="", "", INDEX(Data!E:E,MATCH($A564,Data!$AD:$AD,1)))</f>
        <v/>
      </c>
      <c r="G564" s="36" t="str">
        <f t="shared" si="17"/>
        <v/>
      </c>
    </row>
    <row r="565" spans="1:7" x14ac:dyDescent="0.35">
      <c r="A565" s="9" t="str">
        <f t="shared" si="16"/>
        <v/>
      </c>
      <c r="B565" s="10" t="str">
        <f>IF($A565="", "", INDEX(Data!A:A,MATCH($A565,Data!$AD:$AD,1)))</f>
        <v/>
      </c>
      <c r="C565" s="11" t="str">
        <f>IF($A565="", "", INDEX(Data!B:B,MATCH($A565,Data!$AD:$AD,1)))</f>
        <v/>
      </c>
      <c r="D565" s="10" t="str">
        <f>IF($A565="", "", INDEX(Data!C:C,MATCH($A565,Data!$AD:$AD,1)))</f>
        <v/>
      </c>
      <c r="E565" s="11" t="str">
        <f>IF($A565="", "", INDEX(Data!D:D,MATCH($A565,Data!$AD:$AD,1)))</f>
        <v/>
      </c>
      <c r="F565" s="11" t="str">
        <f>IF($A565="", "", INDEX(Data!E:E,MATCH($A565,Data!$AD:$AD,1)))</f>
        <v/>
      </c>
      <c r="G565" s="36" t="str">
        <f t="shared" si="17"/>
        <v/>
      </c>
    </row>
    <row r="566" spans="1:7" x14ac:dyDescent="0.35">
      <c r="A566" s="9" t="str">
        <f t="shared" si="16"/>
        <v/>
      </c>
      <c r="B566" s="10" t="str">
        <f>IF($A566="", "", INDEX(Data!A:A,MATCH($A566,Data!$AD:$AD,1)))</f>
        <v/>
      </c>
      <c r="C566" s="11" t="str">
        <f>IF($A566="", "", INDEX(Data!B:B,MATCH($A566,Data!$AD:$AD,1)))</f>
        <v/>
      </c>
      <c r="D566" s="10" t="str">
        <f>IF($A566="", "", INDEX(Data!C:C,MATCH($A566,Data!$AD:$AD,1)))</f>
        <v/>
      </c>
      <c r="E566" s="11" t="str">
        <f>IF($A566="", "", INDEX(Data!D:D,MATCH($A566,Data!$AD:$AD,1)))</f>
        <v/>
      </c>
      <c r="F566" s="11" t="str">
        <f>IF($A566="", "", INDEX(Data!E:E,MATCH($A566,Data!$AD:$AD,1)))</f>
        <v/>
      </c>
      <c r="G566" s="36" t="str">
        <f t="shared" si="17"/>
        <v/>
      </c>
    </row>
    <row r="567" spans="1:7" x14ac:dyDescent="0.35">
      <c r="A567" s="9" t="str">
        <f t="shared" si="16"/>
        <v/>
      </c>
      <c r="B567" s="10" t="str">
        <f>IF($A567="", "", INDEX(Data!A:A,MATCH($A567,Data!$AD:$AD,1)))</f>
        <v/>
      </c>
      <c r="C567" s="11" t="str">
        <f>IF($A567="", "", INDEX(Data!B:B,MATCH($A567,Data!$AD:$AD,1)))</f>
        <v/>
      </c>
      <c r="D567" s="10" t="str">
        <f>IF($A567="", "", INDEX(Data!C:C,MATCH($A567,Data!$AD:$AD,1)))</f>
        <v/>
      </c>
      <c r="E567" s="11" t="str">
        <f>IF($A567="", "", INDEX(Data!D:D,MATCH($A567,Data!$AD:$AD,1)))</f>
        <v/>
      </c>
      <c r="F567" s="11" t="str">
        <f>IF($A567="", "", INDEX(Data!E:E,MATCH($A567,Data!$AD:$AD,1)))</f>
        <v/>
      </c>
      <c r="G567" s="36" t="str">
        <f t="shared" si="17"/>
        <v/>
      </c>
    </row>
    <row r="568" spans="1:7" x14ac:dyDescent="0.35">
      <c r="A568" s="9" t="str">
        <f t="shared" si="16"/>
        <v/>
      </c>
      <c r="B568" s="10" t="str">
        <f>IF($A568="", "", INDEX(Data!A:A,MATCH($A568,Data!$AD:$AD,1)))</f>
        <v/>
      </c>
      <c r="C568" s="11" t="str">
        <f>IF($A568="", "", INDEX(Data!B:B,MATCH($A568,Data!$AD:$AD,1)))</f>
        <v/>
      </c>
      <c r="D568" s="10" t="str">
        <f>IF($A568="", "", INDEX(Data!C:C,MATCH($A568,Data!$AD:$AD,1)))</f>
        <v/>
      </c>
      <c r="E568" s="11" t="str">
        <f>IF($A568="", "", INDEX(Data!D:D,MATCH($A568,Data!$AD:$AD,1)))</f>
        <v/>
      </c>
      <c r="F568" s="11" t="str">
        <f>IF($A568="", "", INDEX(Data!E:E,MATCH($A568,Data!$AD:$AD,1)))</f>
        <v/>
      </c>
      <c r="G568" s="36" t="str">
        <f t="shared" si="17"/>
        <v/>
      </c>
    </row>
    <row r="569" spans="1:7" x14ac:dyDescent="0.35">
      <c r="A569" s="9" t="str">
        <f t="shared" si="16"/>
        <v/>
      </c>
      <c r="B569" s="10" t="str">
        <f>IF($A569="", "", INDEX(Data!A:A,MATCH($A569,Data!$AD:$AD,1)))</f>
        <v/>
      </c>
      <c r="C569" s="11" t="str">
        <f>IF($A569="", "", INDEX(Data!B:B,MATCH($A569,Data!$AD:$AD,1)))</f>
        <v/>
      </c>
      <c r="D569" s="10" t="str">
        <f>IF($A569="", "", INDEX(Data!C:C,MATCH($A569,Data!$AD:$AD,1)))</f>
        <v/>
      </c>
      <c r="E569" s="11" t="str">
        <f>IF($A569="", "", INDEX(Data!D:D,MATCH($A569,Data!$AD:$AD,1)))</f>
        <v/>
      </c>
      <c r="F569" s="11" t="str">
        <f>IF($A569="", "", INDEX(Data!E:E,MATCH($A569,Data!$AD:$AD,1)))</f>
        <v/>
      </c>
      <c r="G569" s="36" t="str">
        <f t="shared" si="17"/>
        <v/>
      </c>
    </row>
    <row r="570" spans="1:7" x14ac:dyDescent="0.35">
      <c r="A570" s="9" t="str">
        <f t="shared" si="16"/>
        <v/>
      </c>
      <c r="B570" s="10" t="str">
        <f>IF($A570="", "", INDEX(Data!A:A,MATCH($A570,Data!$AD:$AD,1)))</f>
        <v/>
      </c>
      <c r="C570" s="11" t="str">
        <f>IF($A570="", "", INDEX(Data!B:B,MATCH($A570,Data!$AD:$AD,1)))</f>
        <v/>
      </c>
      <c r="D570" s="10" t="str">
        <f>IF($A570="", "", INDEX(Data!C:C,MATCH($A570,Data!$AD:$AD,1)))</f>
        <v/>
      </c>
      <c r="E570" s="11" t="str">
        <f>IF($A570="", "", INDEX(Data!D:D,MATCH($A570,Data!$AD:$AD,1)))</f>
        <v/>
      </c>
      <c r="F570" s="11" t="str">
        <f>IF($A570="", "", INDEX(Data!E:E,MATCH($A570,Data!$AD:$AD,1)))</f>
        <v/>
      </c>
      <c r="G570" s="36" t="str">
        <f t="shared" si="17"/>
        <v/>
      </c>
    </row>
    <row r="571" spans="1:7" x14ac:dyDescent="0.35">
      <c r="A571" s="9" t="str">
        <f t="shared" si="16"/>
        <v/>
      </c>
      <c r="B571" s="10" t="str">
        <f>IF($A571="", "", INDEX(Data!A:A,MATCH($A571,Data!$AD:$AD,1)))</f>
        <v/>
      </c>
      <c r="C571" s="11" t="str">
        <f>IF($A571="", "", INDEX(Data!B:B,MATCH($A571,Data!$AD:$AD,1)))</f>
        <v/>
      </c>
      <c r="D571" s="10" t="str">
        <f>IF($A571="", "", INDEX(Data!C:C,MATCH($A571,Data!$AD:$AD,1)))</f>
        <v/>
      </c>
      <c r="E571" s="11" t="str">
        <f>IF($A571="", "", INDEX(Data!D:D,MATCH($A571,Data!$AD:$AD,1)))</f>
        <v/>
      </c>
      <c r="F571" s="11" t="str">
        <f>IF($A571="", "", INDEX(Data!E:E,MATCH($A571,Data!$AD:$AD,1)))</f>
        <v/>
      </c>
      <c r="G571" s="36" t="str">
        <f t="shared" si="17"/>
        <v/>
      </c>
    </row>
    <row r="572" spans="1:7" x14ac:dyDescent="0.35">
      <c r="A572" s="9" t="str">
        <f t="shared" si="16"/>
        <v/>
      </c>
      <c r="B572" s="10" t="str">
        <f>IF($A572="", "", INDEX(Data!A:A,MATCH($A572,Data!$AD:$AD,1)))</f>
        <v/>
      </c>
      <c r="C572" s="11" t="str">
        <f>IF($A572="", "", INDEX(Data!B:B,MATCH($A572,Data!$AD:$AD,1)))</f>
        <v/>
      </c>
      <c r="D572" s="10" t="str">
        <f>IF($A572="", "", INDEX(Data!C:C,MATCH($A572,Data!$AD:$AD,1)))</f>
        <v/>
      </c>
      <c r="E572" s="11" t="str">
        <f>IF($A572="", "", INDEX(Data!D:D,MATCH($A572,Data!$AD:$AD,1)))</f>
        <v/>
      </c>
      <c r="F572" s="11" t="str">
        <f>IF($A572="", "", INDEX(Data!E:E,MATCH($A572,Data!$AD:$AD,1)))</f>
        <v/>
      </c>
      <c r="G572" s="36" t="str">
        <f t="shared" si="17"/>
        <v/>
      </c>
    </row>
    <row r="573" spans="1:7" x14ac:dyDescent="0.35">
      <c r="A573" s="9" t="str">
        <f t="shared" si="16"/>
        <v/>
      </c>
      <c r="B573" s="10" t="str">
        <f>IF($A573="", "", INDEX(Data!A:A,MATCH($A573,Data!$AD:$AD,1)))</f>
        <v/>
      </c>
      <c r="C573" s="11" t="str">
        <f>IF($A573="", "", INDEX(Data!B:B,MATCH($A573,Data!$AD:$AD,1)))</f>
        <v/>
      </c>
      <c r="D573" s="10" t="str">
        <f>IF($A573="", "", INDEX(Data!C:C,MATCH($A573,Data!$AD:$AD,1)))</f>
        <v/>
      </c>
      <c r="E573" s="11" t="str">
        <f>IF($A573="", "", INDEX(Data!D:D,MATCH($A573,Data!$AD:$AD,1)))</f>
        <v/>
      </c>
      <c r="F573" s="11" t="str">
        <f>IF($A573="", "", INDEX(Data!E:E,MATCH($A573,Data!$AD:$AD,1)))</f>
        <v/>
      </c>
      <c r="G573" s="36" t="str">
        <f t="shared" si="17"/>
        <v/>
      </c>
    </row>
    <row r="574" spans="1:7" x14ac:dyDescent="0.35">
      <c r="A574" s="9" t="str">
        <f t="shared" si="16"/>
        <v/>
      </c>
      <c r="B574" s="10" t="str">
        <f>IF($A574="", "", INDEX(Data!A:A,MATCH($A574,Data!$AD:$AD,1)))</f>
        <v/>
      </c>
      <c r="C574" s="11" t="str">
        <f>IF($A574="", "", INDEX(Data!B:B,MATCH($A574,Data!$AD:$AD,1)))</f>
        <v/>
      </c>
      <c r="D574" s="10" t="str">
        <f>IF($A574="", "", INDEX(Data!C:C,MATCH($A574,Data!$AD:$AD,1)))</f>
        <v/>
      </c>
      <c r="E574" s="11" t="str">
        <f>IF($A574="", "", INDEX(Data!D:D,MATCH($A574,Data!$AD:$AD,1)))</f>
        <v/>
      </c>
      <c r="F574" s="11" t="str">
        <f>IF($A574="", "", INDEX(Data!E:E,MATCH($A574,Data!$AD:$AD,1)))</f>
        <v/>
      </c>
      <c r="G574" s="36" t="str">
        <f t="shared" si="17"/>
        <v/>
      </c>
    </row>
    <row r="575" spans="1:7" x14ac:dyDescent="0.35">
      <c r="A575" s="9" t="str">
        <f t="shared" si="16"/>
        <v/>
      </c>
      <c r="B575" s="10" t="str">
        <f>IF($A575="", "", INDEX(Data!A:A,MATCH($A575,Data!$AD:$AD,1)))</f>
        <v/>
      </c>
      <c r="C575" s="11" t="str">
        <f>IF($A575="", "", INDEX(Data!B:B,MATCH($A575,Data!$AD:$AD,1)))</f>
        <v/>
      </c>
      <c r="D575" s="10" t="str">
        <f>IF($A575="", "", INDEX(Data!C:C,MATCH($A575,Data!$AD:$AD,1)))</f>
        <v/>
      </c>
      <c r="E575" s="11" t="str">
        <f>IF($A575="", "", INDEX(Data!D:D,MATCH($A575,Data!$AD:$AD,1)))</f>
        <v/>
      </c>
      <c r="F575" s="11" t="str">
        <f>IF($A575="", "", INDEX(Data!E:E,MATCH($A575,Data!$AD:$AD,1)))</f>
        <v/>
      </c>
      <c r="G575" s="36" t="str">
        <f t="shared" si="17"/>
        <v/>
      </c>
    </row>
    <row r="576" spans="1:7" x14ac:dyDescent="0.35">
      <c r="A576" s="9" t="str">
        <f t="shared" si="16"/>
        <v/>
      </c>
      <c r="B576" s="10" t="str">
        <f>IF($A576="", "", INDEX(Data!A:A,MATCH($A576,Data!$AD:$AD,1)))</f>
        <v/>
      </c>
      <c r="C576" s="11" t="str">
        <f>IF($A576="", "", INDEX(Data!B:B,MATCH($A576,Data!$AD:$AD,1)))</f>
        <v/>
      </c>
      <c r="D576" s="10" t="str">
        <f>IF($A576="", "", INDEX(Data!C:C,MATCH($A576,Data!$AD:$AD,1)))</f>
        <v/>
      </c>
      <c r="E576" s="11" t="str">
        <f>IF($A576="", "", INDEX(Data!D:D,MATCH($A576,Data!$AD:$AD,1)))</f>
        <v/>
      </c>
      <c r="F576" s="11" t="str">
        <f>IF($A576="", "", INDEX(Data!E:E,MATCH($A576,Data!$AD:$AD,1)))</f>
        <v/>
      </c>
      <c r="G576" s="36" t="str">
        <f t="shared" si="17"/>
        <v/>
      </c>
    </row>
    <row r="577" spans="1:7" x14ac:dyDescent="0.35">
      <c r="A577" s="9" t="str">
        <f t="shared" si="16"/>
        <v/>
      </c>
      <c r="B577" s="10" t="str">
        <f>IF($A577="", "", INDEX(Data!A:A,MATCH($A577,Data!$AD:$AD,1)))</f>
        <v/>
      </c>
      <c r="C577" s="11" t="str">
        <f>IF($A577="", "", INDEX(Data!B:B,MATCH($A577,Data!$AD:$AD,1)))</f>
        <v/>
      </c>
      <c r="D577" s="10" t="str">
        <f>IF($A577="", "", INDEX(Data!C:C,MATCH($A577,Data!$AD:$AD,1)))</f>
        <v/>
      </c>
      <c r="E577" s="11" t="str">
        <f>IF($A577="", "", INDEX(Data!D:D,MATCH($A577,Data!$AD:$AD,1)))</f>
        <v/>
      </c>
      <c r="F577" s="11" t="str">
        <f>IF($A577="", "", INDEX(Data!E:E,MATCH($A577,Data!$AD:$AD,1)))</f>
        <v/>
      </c>
      <c r="G577" s="36" t="str">
        <f t="shared" si="17"/>
        <v/>
      </c>
    </row>
    <row r="578" spans="1:7" x14ac:dyDescent="0.35">
      <c r="A578" s="9" t="str">
        <f t="shared" si="16"/>
        <v/>
      </c>
      <c r="B578" s="10" t="str">
        <f>IF($A578="", "", INDEX(Data!A:A,MATCH($A578,Data!$AD:$AD,1)))</f>
        <v/>
      </c>
      <c r="C578" s="11" t="str">
        <f>IF($A578="", "", INDEX(Data!B:B,MATCH($A578,Data!$AD:$AD,1)))</f>
        <v/>
      </c>
      <c r="D578" s="10" t="str">
        <f>IF($A578="", "", INDEX(Data!C:C,MATCH($A578,Data!$AD:$AD,1)))</f>
        <v/>
      </c>
      <c r="E578" s="11" t="str">
        <f>IF($A578="", "", INDEX(Data!D:D,MATCH($A578,Data!$AD:$AD,1)))</f>
        <v/>
      </c>
      <c r="F578" s="11" t="str">
        <f>IF($A578="", "", INDEX(Data!E:E,MATCH($A578,Data!$AD:$AD,1)))</f>
        <v/>
      </c>
      <c r="G578" s="36" t="str">
        <f t="shared" si="17"/>
        <v/>
      </c>
    </row>
    <row r="579" spans="1:7" x14ac:dyDescent="0.35">
      <c r="A579" s="9" t="str">
        <f t="shared" si="16"/>
        <v/>
      </c>
      <c r="B579" s="10" t="str">
        <f>IF($A579="", "", INDEX(Data!A:A,MATCH($A579,Data!$AD:$AD,1)))</f>
        <v/>
      </c>
      <c r="C579" s="11" t="str">
        <f>IF($A579="", "", INDEX(Data!B:B,MATCH($A579,Data!$AD:$AD,1)))</f>
        <v/>
      </c>
      <c r="D579" s="10" t="str">
        <f>IF($A579="", "", INDEX(Data!C:C,MATCH($A579,Data!$AD:$AD,1)))</f>
        <v/>
      </c>
      <c r="E579" s="11" t="str">
        <f>IF($A579="", "", INDEX(Data!D:D,MATCH($A579,Data!$AD:$AD,1)))</f>
        <v/>
      </c>
      <c r="F579" s="11" t="str">
        <f>IF($A579="", "", INDEX(Data!E:E,MATCH($A579,Data!$AD:$AD,1)))</f>
        <v/>
      </c>
      <c r="G579" s="36" t="str">
        <f t="shared" si="17"/>
        <v/>
      </c>
    </row>
    <row r="580" spans="1:7" x14ac:dyDescent="0.35">
      <c r="A580" s="9" t="str">
        <f t="shared" si="16"/>
        <v/>
      </c>
      <c r="B580" s="10" t="str">
        <f>IF($A580="", "", INDEX(Data!A:A,MATCH($A580,Data!$AD:$AD,1)))</f>
        <v/>
      </c>
      <c r="C580" s="11" t="str">
        <f>IF($A580="", "", INDEX(Data!B:B,MATCH($A580,Data!$AD:$AD,1)))</f>
        <v/>
      </c>
      <c r="D580" s="10" t="str">
        <f>IF($A580="", "", INDEX(Data!C:C,MATCH($A580,Data!$AD:$AD,1)))</f>
        <v/>
      </c>
      <c r="E580" s="11" t="str">
        <f>IF($A580="", "", INDEX(Data!D:D,MATCH($A580,Data!$AD:$AD,1)))</f>
        <v/>
      </c>
      <c r="F580" s="11" t="str">
        <f>IF($A580="", "", INDEX(Data!E:E,MATCH($A580,Data!$AD:$AD,1)))</f>
        <v/>
      </c>
      <c r="G580" s="36" t="str">
        <f t="shared" si="17"/>
        <v/>
      </c>
    </row>
    <row r="581" spans="1:7" x14ac:dyDescent="0.35">
      <c r="A581" s="9" t="str">
        <f t="shared" si="16"/>
        <v/>
      </c>
      <c r="B581" s="10" t="str">
        <f>IF($A581="", "", INDEX(Data!A:A,MATCH($A581,Data!$AD:$AD,1)))</f>
        <v/>
      </c>
      <c r="C581" s="11" t="str">
        <f>IF($A581="", "", INDEX(Data!B:B,MATCH($A581,Data!$AD:$AD,1)))</f>
        <v/>
      </c>
      <c r="D581" s="10" t="str">
        <f>IF($A581="", "", INDEX(Data!C:C,MATCH($A581,Data!$AD:$AD,1)))</f>
        <v/>
      </c>
      <c r="E581" s="11" t="str">
        <f>IF($A581="", "", INDEX(Data!D:D,MATCH($A581,Data!$AD:$AD,1)))</f>
        <v/>
      </c>
      <c r="F581" s="11" t="str">
        <f>IF($A581="", "", INDEX(Data!E:E,MATCH($A581,Data!$AD:$AD,1)))</f>
        <v/>
      </c>
      <c r="G581" s="36" t="str">
        <f t="shared" si="17"/>
        <v/>
      </c>
    </row>
    <row r="582" spans="1:7" x14ac:dyDescent="0.35">
      <c r="A582" s="9" t="str">
        <f t="shared" ref="A582:A645" si="18">IF(A$4&gt;=ROW(A578), ROW(A578), "")</f>
        <v/>
      </c>
      <c r="B582" s="10" t="str">
        <f>IF($A582="", "", INDEX(Data!A:A,MATCH($A582,Data!$AD:$AD,1)))</f>
        <v/>
      </c>
      <c r="C582" s="11" t="str">
        <f>IF($A582="", "", INDEX(Data!B:B,MATCH($A582,Data!$AD:$AD,1)))</f>
        <v/>
      </c>
      <c r="D582" s="10" t="str">
        <f>IF($A582="", "", INDEX(Data!C:C,MATCH($A582,Data!$AD:$AD,1)))</f>
        <v/>
      </c>
      <c r="E582" s="11" t="str">
        <f>IF($A582="", "", INDEX(Data!D:D,MATCH($A582,Data!$AD:$AD,1)))</f>
        <v/>
      </c>
      <c r="F582" s="11" t="str">
        <f>IF($A582="", "", INDEX(Data!E:E,MATCH($A582,Data!$AD:$AD,1)))</f>
        <v/>
      </c>
      <c r="G582" s="36" t="str">
        <f t="shared" ref="G582:G645" si="19">HYPERLINK(F582)</f>
        <v/>
      </c>
    </row>
    <row r="583" spans="1:7" x14ac:dyDescent="0.35">
      <c r="A583" s="9" t="str">
        <f t="shared" si="18"/>
        <v/>
      </c>
      <c r="B583" s="10" t="str">
        <f>IF($A583="", "", INDEX(Data!A:A,MATCH($A583,Data!$AD:$AD,1)))</f>
        <v/>
      </c>
      <c r="C583" s="11" t="str">
        <f>IF($A583="", "", INDEX(Data!B:B,MATCH($A583,Data!$AD:$AD,1)))</f>
        <v/>
      </c>
      <c r="D583" s="10" t="str">
        <f>IF($A583="", "", INDEX(Data!C:C,MATCH($A583,Data!$AD:$AD,1)))</f>
        <v/>
      </c>
      <c r="E583" s="11" t="str">
        <f>IF($A583="", "", INDEX(Data!D:D,MATCH($A583,Data!$AD:$AD,1)))</f>
        <v/>
      </c>
      <c r="F583" s="11" t="str">
        <f>IF($A583="", "", INDEX(Data!E:E,MATCH($A583,Data!$AD:$AD,1)))</f>
        <v/>
      </c>
      <c r="G583" s="36" t="str">
        <f t="shared" si="19"/>
        <v/>
      </c>
    </row>
    <row r="584" spans="1:7" x14ac:dyDescent="0.35">
      <c r="A584" s="9" t="str">
        <f t="shared" si="18"/>
        <v/>
      </c>
      <c r="B584" s="10" t="str">
        <f>IF($A584="", "", INDEX(Data!A:A,MATCH($A584,Data!$AD:$AD,1)))</f>
        <v/>
      </c>
      <c r="C584" s="11" t="str">
        <f>IF($A584="", "", INDEX(Data!B:B,MATCH($A584,Data!$AD:$AD,1)))</f>
        <v/>
      </c>
      <c r="D584" s="10" t="str">
        <f>IF($A584="", "", INDEX(Data!C:C,MATCH($A584,Data!$AD:$AD,1)))</f>
        <v/>
      </c>
      <c r="E584" s="11" t="str">
        <f>IF($A584="", "", INDEX(Data!D:D,MATCH($A584,Data!$AD:$AD,1)))</f>
        <v/>
      </c>
      <c r="F584" s="11" t="str">
        <f>IF($A584="", "", INDEX(Data!E:E,MATCH($A584,Data!$AD:$AD,1)))</f>
        <v/>
      </c>
      <c r="G584" s="36" t="str">
        <f t="shared" si="19"/>
        <v/>
      </c>
    </row>
    <row r="585" spans="1:7" x14ac:dyDescent="0.35">
      <c r="A585" s="9" t="str">
        <f t="shared" si="18"/>
        <v/>
      </c>
      <c r="B585" s="10" t="str">
        <f>IF($A585="", "", INDEX(Data!A:A,MATCH($A585,Data!$AD:$AD,1)))</f>
        <v/>
      </c>
      <c r="C585" s="11" t="str">
        <f>IF($A585="", "", INDEX(Data!B:B,MATCH($A585,Data!$AD:$AD,1)))</f>
        <v/>
      </c>
      <c r="D585" s="10" t="str">
        <f>IF($A585="", "", INDEX(Data!C:C,MATCH($A585,Data!$AD:$AD,1)))</f>
        <v/>
      </c>
      <c r="E585" s="11" t="str">
        <f>IF($A585="", "", INDEX(Data!D:D,MATCH($A585,Data!$AD:$AD,1)))</f>
        <v/>
      </c>
      <c r="F585" s="11" t="str">
        <f>IF($A585="", "", INDEX(Data!E:E,MATCH($A585,Data!$AD:$AD,1)))</f>
        <v/>
      </c>
      <c r="G585" s="36" t="str">
        <f t="shared" si="19"/>
        <v/>
      </c>
    </row>
    <row r="586" spans="1:7" x14ac:dyDescent="0.35">
      <c r="A586" s="9" t="str">
        <f t="shared" si="18"/>
        <v/>
      </c>
      <c r="B586" s="10" t="str">
        <f>IF($A586="", "", INDEX(Data!A:A,MATCH($A586,Data!$AD:$AD,1)))</f>
        <v/>
      </c>
      <c r="C586" s="11" t="str">
        <f>IF($A586="", "", INDEX(Data!B:B,MATCH($A586,Data!$AD:$AD,1)))</f>
        <v/>
      </c>
      <c r="D586" s="10" t="str">
        <f>IF($A586="", "", INDEX(Data!C:C,MATCH($A586,Data!$AD:$AD,1)))</f>
        <v/>
      </c>
      <c r="E586" s="11" t="str">
        <f>IF($A586="", "", INDEX(Data!D:D,MATCH($A586,Data!$AD:$AD,1)))</f>
        <v/>
      </c>
      <c r="F586" s="11" t="str">
        <f>IF($A586="", "", INDEX(Data!E:E,MATCH($A586,Data!$AD:$AD,1)))</f>
        <v/>
      </c>
      <c r="G586" s="36" t="str">
        <f t="shared" si="19"/>
        <v/>
      </c>
    </row>
    <row r="587" spans="1:7" x14ac:dyDescent="0.35">
      <c r="A587" s="9" t="str">
        <f t="shared" si="18"/>
        <v/>
      </c>
      <c r="B587" s="10" t="str">
        <f>IF($A587="", "", INDEX(Data!A:A,MATCH($A587,Data!$AD:$AD,1)))</f>
        <v/>
      </c>
      <c r="C587" s="11" t="str">
        <f>IF($A587="", "", INDEX(Data!B:B,MATCH($A587,Data!$AD:$AD,1)))</f>
        <v/>
      </c>
      <c r="D587" s="10" t="str">
        <f>IF($A587="", "", INDEX(Data!C:C,MATCH($A587,Data!$AD:$AD,1)))</f>
        <v/>
      </c>
      <c r="E587" s="11" t="str">
        <f>IF($A587="", "", INDEX(Data!D:D,MATCH($A587,Data!$AD:$AD,1)))</f>
        <v/>
      </c>
      <c r="F587" s="11" t="str">
        <f>IF($A587="", "", INDEX(Data!E:E,MATCH($A587,Data!$AD:$AD,1)))</f>
        <v/>
      </c>
      <c r="G587" s="36" t="str">
        <f t="shared" si="19"/>
        <v/>
      </c>
    </row>
    <row r="588" spans="1:7" x14ac:dyDescent="0.35">
      <c r="A588" s="9" t="str">
        <f t="shared" si="18"/>
        <v/>
      </c>
      <c r="B588" s="10" t="str">
        <f>IF($A588="", "", INDEX(Data!A:A,MATCH($A588,Data!$AD:$AD,1)))</f>
        <v/>
      </c>
      <c r="C588" s="11" t="str">
        <f>IF($A588="", "", INDEX(Data!B:B,MATCH($A588,Data!$AD:$AD,1)))</f>
        <v/>
      </c>
      <c r="D588" s="10" t="str">
        <f>IF($A588="", "", INDEX(Data!C:C,MATCH($A588,Data!$AD:$AD,1)))</f>
        <v/>
      </c>
      <c r="E588" s="11" t="str">
        <f>IF($A588="", "", INDEX(Data!D:D,MATCH($A588,Data!$AD:$AD,1)))</f>
        <v/>
      </c>
      <c r="F588" s="11" t="str">
        <f>IF($A588="", "", INDEX(Data!E:E,MATCH($A588,Data!$AD:$AD,1)))</f>
        <v/>
      </c>
      <c r="G588" s="36" t="str">
        <f t="shared" si="19"/>
        <v/>
      </c>
    </row>
    <row r="589" spans="1:7" x14ac:dyDescent="0.35">
      <c r="A589" s="9" t="str">
        <f t="shared" si="18"/>
        <v/>
      </c>
      <c r="B589" s="10" t="str">
        <f>IF($A589="", "", INDEX(Data!A:A,MATCH($A589,Data!$AD:$AD,1)))</f>
        <v/>
      </c>
      <c r="C589" s="11" t="str">
        <f>IF($A589="", "", INDEX(Data!B:B,MATCH($A589,Data!$AD:$AD,1)))</f>
        <v/>
      </c>
      <c r="D589" s="10" t="str">
        <f>IF($A589="", "", INDEX(Data!C:C,MATCH($A589,Data!$AD:$AD,1)))</f>
        <v/>
      </c>
      <c r="E589" s="11" t="str">
        <f>IF($A589="", "", INDEX(Data!D:D,MATCH($A589,Data!$AD:$AD,1)))</f>
        <v/>
      </c>
      <c r="F589" s="11" t="str">
        <f>IF($A589="", "", INDEX(Data!E:E,MATCH($A589,Data!$AD:$AD,1)))</f>
        <v/>
      </c>
      <c r="G589" s="36" t="str">
        <f t="shared" si="19"/>
        <v/>
      </c>
    </row>
    <row r="590" spans="1:7" x14ac:dyDescent="0.35">
      <c r="A590" s="9" t="str">
        <f t="shared" si="18"/>
        <v/>
      </c>
      <c r="B590" s="10" t="str">
        <f>IF($A590="", "", INDEX(Data!A:A,MATCH($A590,Data!$AD:$AD,1)))</f>
        <v/>
      </c>
      <c r="C590" s="11" t="str">
        <f>IF($A590="", "", INDEX(Data!B:B,MATCH($A590,Data!$AD:$AD,1)))</f>
        <v/>
      </c>
      <c r="D590" s="10" t="str">
        <f>IF($A590="", "", INDEX(Data!C:C,MATCH($A590,Data!$AD:$AD,1)))</f>
        <v/>
      </c>
      <c r="E590" s="11" t="str">
        <f>IF($A590="", "", INDEX(Data!D:D,MATCH($A590,Data!$AD:$AD,1)))</f>
        <v/>
      </c>
      <c r="F590" s="11" t="str">
        <f>IF($A590="", "", INDEX(Data!E:E,MATCH($A590,Data!$AD:$AD,1)))</f>
        <v/>
      </c>
      <c r="G590" s="36" t="str">
        <f t="shared" si="19"/>
        <v/>
      </c>
    </row>
    <row r="591" spans="1:7" x14ac:dyDescent="0.35">
      <c r="A591" s="9" t="str">
        <f t="shared" si="18"/>
        <v/>
      </c>
      <c r="B591" s="10" t="str">
        <f>IF($A591="", "", INDEX(Data!A:A,MATCH($A591,Data!$AD:$AD,1)))</f>
        <v/>
      </c>
      <c r="C591" s="11" t="str">
        <f>IF($A591="", "", INDEX(Data!B:B,MATCH($A591,Data!$AD:$AD,1)))</f>
        <v/>
      </c>
      <c r="D591" s="10" t="str">
        <f>IF($A591="", "", INDEX(Data!C:C,MATCH($A591,Data!$AD:$AD,1)))</f>
        <v/>
      </c>
      <c r="E591" s="11" t="str">
        <f>IF($A591="", "", INDEX(Data!D:D,MATCH($A591,Data!$AD:$AD,1)))</f>
        <v/>
      </c>
      <c r="F591" s="11" t="str">
        <f>IF($A591="", "", INDEX(Data!E:E,MATCH($A591,Data!$AD:$AD,1)))</f>
        <v/>
      </c>
      <c r="G591" s="36" t="str">
        <f t="shared" si="19"/>
        <v/>
      </c>
    </row>
    <row r="592" spans="1:7" x14ac:dyDescent="0.35">
      <c r="A592" s="9" t="str">
        <f t="shared" si="18"/>
        <v/>
      </c>
      <c r="B592" s="10" t="str">
        <f>IF($A592="", "", INDEX(Data!A:A,MATCH($A592,Data!$AD:$AD,1)))</f>
        <v/>
      </c>
      <c r="C592" s="11" t="str">
        <f>IF($A592="", "", INDEX(Data!B:B,MATCH($A592,Data!$AD:$AD,1)))</f>
        <v/>
      </c>
      <c r="D592" s="10" t="str">
        <f>IF($A592="", "", INDEX(Data!C:C,MATCH($A592,Data!$AD:$AD,1)))</f>
        <v/>
      </c>
      <c r="E592" s="11" t="str">
        <f>IF($A592="", "", INDEX(Data!D:D,MATCH($A592,Data!$AD:$AD,1)))</f>
        <v/>
      </c>
      <c r="F592" s="11" t="str">
        <f>IF($A592="", "", INDEX(Data!E:E,MATCH($A592,Data!$AD:$AD,1)))</f>
        <v/>
      </c>
      <c r="G592" s="36" t="str">
        <f t="shared" si="19"/>
        <v/>
      </c>
    </row>
    <row r="593" spans="1:7" x14ac:dyDescent="0.35">
      <c r="A593" s="9" t="str">
        <f t="shared" si="18"/>
        <v/>
      </c>
      <c r="B593" s="10" t="str">
        <f>IF($A593="", "", INDEX(Data!A:A,MATCH($A593,Data!$AD:$AD,1)))</f>
        <v/>
      </c>
      <c r="C593" s="11" t="str">
        <f>IF($A593="", "", INDEX(Data!B:B,MATCH($A593,Data!$AD:$AD,1)))</f>
        <v/>
      </c>
      <c r="D593" s="10" t="str">
        <f>IF($A593="", "", INDEX(Data!C:C,MATCH($A593,Data!$AD:$AD,1)))</f>
        <v/>
      </c>
      <c r="E593" s="11" t="str">
        <f>IF($A593="", "", INDEX(Data!D:D,MATCH($A593,Data!$AD:$AD,1)))</f>
        <v/>
      </c>
      <c r="F593" s="11" t="str">
        <f>IF($A593="", "", INDEX(Data!E:E,MATCH($A593,Data!$AD:$AD,1)))</f>
        <v/>
      </c>
      <c r="G593" s="36" t="str">
        <f t="shared" si="19"/>
        <v/>
      </c>
    </row>
    <row r="594" spans="1:7" x14ac:dyDescent="0.35">
      <c r="A594" s="9" t="str">
        <f t="shared" si="18"/>
        <v/>
      </c>
      <c r="B594" s="10" t="str">
        <f>IF($A594="", "", INDEX(Data!A:A,MATCH($A594,Data!$AD:$AD,1)))</f>
        <v/>
      </c>
      <c r="C594" s="11" t="str">
        <f>IF($A594="", "", INDEX(Data!B:B,MATCH($A594,Data!$AD:$AD,1)))</f>
        <v/>
      </c>
      <c r="D594" s="10" t="str">
        <f>IF($A594="", "", INDEX(Data!C:C,MATCH($A594,Data!$AD:$AD,1)))</f>
        <v/>
      </c>
      <c r="E594" s="11" t="str">
        <f>IF($A594="", "", INDEX(Data!D:D,MATCH($A594,Data!$AD:$AD,1)))</f>
        <v/>
      </c>
      <c r="F594" s="11" t="str">
        <f>IF($A594="", "", INDEX(Data!E:E,MATCH($A594,Data!$AD:$AD,1)))</f>
        <v/>
      </c>
      <c r="G594" s="36" t="str">
        <f t="shared" si="19"/>
        <v/>
      </c>
    </row>
    <row r="595" spans="1:7" x14ac:dyDescent="0.35">
      <c r="A595" s="9" t="str">
        <f t="shared" si="18"/>
        <v/>
      </c>
      <c r="B595" s="10" t="str">
        <f>IF($A595="", "", INDEX(Data!A:A,MATCH($A595,Data!$AD:$AD,1)))</f>
        <v/>
      </c>
      <c r="C595" s="11" t="str">
        <f>IF($A595="", "", INDEX(Data!B:B,MATCH($A595,Data!$AD:$AD,1)))</f>
        <v/>
      </c>
      <c r="D595" s="10" t="str">
        <f>IF($A595="", "", INDEX(Data!C:C,MATCH($A595,Data!$AD:$AD,1)))</f>
        <v/>
      </c>
      <c r="E595" s="11" t="str">
        <f>IF($A595="", "", INDEX(Data!D:D,MATCH($A595,Data!$AD:$AD,1)))</f>
        <v/>
      </c>
      <c r="F595" s="11" t="str">
        <f>IF($A595="", "", INDEX(Data!E:E,MATCH($A595,Data!$AD:$AD,1)))</f>
        <v/>
      </c>
      <c r="G595" s="36" t="str">
        <f t="shared" si="19"/>
        <v/>
      </c>
    </row>
    <row r="596" spans="1:7" x14ac:dyDescent="0.35">
      <c r="A596" s="9" t="str">
        <f t="shared" si="18"/>
        <v/>
      </c>
      <c r="B596" s="10" t="str">
        <f>IF($A596="", "", INDEX(Data!A:A,MATCH($A596,Data!$AD:$AD,1)))</f>
        <v/>
      </c>
      <c r="C596" s="11" t="str">
        <f>IF($A596="", "", INDEX(Data!B:B,MATCH($A596,Data!$AD:$AD,1)))</f>
        <v/>
      </c>
      <c r="D596" s="10" t="str">
        <f>IF($A596="", "", INDEX(Data!C:C,MATCH($A596,Data!$AD:$AD,1)))</f>
        <v/>
      </c>
      <c r="E596" s="11" t="str">
        <f>IF($A596="", "", INDEX(Data!D:D,MATCH($A596,Data!$AD:$AD,1)))</f>
        <v/>
      </c>
      <c r="F596" s="11" t="str">
        <f>IF($A596="", "", INDEX(Data!E:E,MATCH($A596,Data!$AD:$AD,1)))</f>
        <v/>
      </c>
      <c r="G596" s="36" t="str">
        <f t="shared" si="19"/>
        <v/>
      </c>
    </row>
    <row r="597" spans="1:7" x14ac:dyDescent="0.35">
      <c r="A597" s="9" t="str">
        <f t="shared" si="18"/>
        <v/>
      </c>
      <c r="B597" s="10" t="str">
        <f>IF($A597="", "", INDEX(Data!A:A,MATCH($A597,Data!$AD:$AD,1)))</f>
        <v/>
      </c>
      <c r="C597" s="11" t="str">
        <f>IF($A597="", "", INDEX(Data!B:B,MATCH($A597,Data!$AD:$AD,1)))</f>
        <v/>
      </c>
      <c r="D597" s="10" t="str">
        <f>IF($A597="", "", INDEX(Data!C:C,MATCH($A597,Data!$AD:$AD,1)))</f>
        <v/>
      </c>
      <c r="E597" s="11" t="str">
        <f>IF($A597="", "", INDEX(Data!D:D,MATCH($A597,Data!$AD:$AD,1)))</f>
        <v/>
      </c>
      <c r="F597" s="11" t="str">
        <f>IF($A597="", "", INDEX(Data!E:E,MATCH($A597,Data!$AD:$AD,1)))</f>
        <v/>
      </c>
      <c r="G597" s="36" t="str">
        <f t="shared" si="19"/>
        <v/>
      </c>
    </row>
    <row r="598" spans="1:7" x14ac:dyDescent="0.35">
      <c r="A598" s="9" t="str">
        <f t="shared" si="18"/>
        <v/>
      </c>
      <c r="B598" s="10" t="str">
        <f>IF($A598="", "", INDEX(Data!A:A,MATCH($A598,Data!$AD:$AD,1)))</f>
        <v/>
      </c>
      <c r="C598" s="11" t="str">
        <f>IF($A598="", "", INDEX(Data!B:B,MATCH($A598,Data!$AD:$AD,1)))</f>
        <v/>
      </c>
      <c r="D598" s="10" t="str">
        <f>IF($A598="", "", INDEX(Data!C:C,MATCH($A598,Data!$AD:$AD,1)))</f>
        <v/>
      </c>
      <c r="E598" s="11" t="str">
        <f>IF($A598="", "", INDEX(Data!D:D,MATCH($A598,Data!$AD:$AD,1)))</f>
        <v/>
      </c>
      <c r="F598" s="11" t="str">
        <f>IF($A598="", "", INDEX(Data!E:E,MATCH($A598,Data!$AD:$AD,1)))</f>
        <v/>
      </c>
      <c r="G598" s="36" t="str">
        <f t="shared" si="19"/>
        <v/>
      </c>
    </row>
    <row r="599" spans="1:7" x14ac:dyDescent="0.35">
      <c r="A599" s="9" t="str">
        <f t="shared" si="18"/>
        <v/>
      </c>
      <c r="B599" s="10" t="str">
        <f>IF($A599="", "", INDEX(Data!A:A,MATCH($A599,Data!$AD:$AD,1)))</f>
        <v/>
      </c>
      <c r="C599" s="11" t="str">
        <f>IF($A599="", "", INDEX(Data!B:B,MATCH($A599,Data!$AD:$AD,1)))</f>
        <v/>
      </c>
      <c r="D599" s="10" t="str">
        <f>IF($A599="", "", INDEX(Data!C:C,MATCH($A599,Data!$AD:$AD,1)))</f>
        <v/>
      </c>
      <c r="E599" s="11" t="str">
        <f>IF($A599="", "", INDEX(Data!D:D,MATCH($A599,Data!$AD:$AD,1)))</f>
        <v/>
      </c>
      <c r="F599" s="11" t="str">
        <f>IF($A599="", "", INDEX(Data!E:E,MATCH($A599,Data!$AD:$AD,1)))</f>
        <v/>
      </c>
      <c r="G599" s="36" t="str">
        <f t="shared" si="19"/>
        <v/>
      </c>
    </row>
    <row r="600" spans="1:7" x14ac:dyDescent="0.35">
      <c r="A600" s="9" t="str">
        <f t="shared" si="18"/>
        <v/>
      </c>
      <c r="B600" s="10" t="str">
        <f>IF($A600="", "", INDEX(Data!A:A,MATCH($A600,Data!$AD:$AD,1)))</f>
        <v/>
      </c>
      <c r="C600" s="11" t="str">
        <f>IF($A600="", "", INDEX(Data!B:B,MATCH($A600,Data!$AD:$AD,1)))</f>
        <v/>
      </c>
      <c r="D600" s="10" t="str">
        <f>IF($A600="", "", INDEX(Data!C:C,MATCH($A600,Data!$AD:$AD,1)))</f>
        <v/>
      </c>
      <c r="E600" s="11" t="str">
        <f>IF($A600="", "", INDEX(Data!D:D,MATCH($A600,Data!$AD:$AD,1)))</f>
        <v/>
      </c>
      <c r="F600" s="11" t="str">
        <f>IF($A600="", "", INDEX(Data!E:E,MATCH($A600,Data!$AD:$AD,1)))</f>
        <v/>
      </c>
      <c r="G600" s="36" t="str">
        <f t="shared" si="19"/>
        <v/>
      </c>
    </row>
    <row r="601" spans="1:7" x14ac:dyDescent="0.35">
      <c r="A601" s="9" t="str">
        <f t="shared" si="18"/>
        <v/>
      </c>
      <c r="B601" s="10" t="str">
        <f>IF($A601="", "", INDEX(Data!A:A,MATCH($A601,Data!$AD:$AD,1)))</f>
        <v/>
      </c>
      <c r="C601" s="11" t="str">
        <f>IF($A601="", "", INDEX(Data!B:B,MATCH($A601,Data!$AD:$AD,1)))</f>
        <v/>
      </c>
      <c r="D601" s="10" t="str">
        <f>IF($A601="", "", INDEX(Data!C:C,MATCH($A601,Data!$AD:$AD,1)))</f>
        <v/>
      </c>
      <c r="E601" s="11" t="str">
        <f>IF($A601="", "", INDEX(Data!D:D,MATCH($A601,Data!$AD:$AD,1)))</f>
        <v/>
      </c>
      <c r="F601" s="11" t="str">
        <f>IF($A601="", "", INDEX(Data!E:E,MATCH($A601,Data!$AD:$AD,1)))</f>
        <v/>
      </c>
      <c r="G601" s="36" t="str">
        <f t="shared" si="19"/>
        <v/>
      </c>
    </row>
    <row r="602" spans="1:7" x14ac:dyDescent="0.35">
      <c r="A602" s="9" t="str">
        <f t="shared" si="18"/>
        <v/>
      </c>
      <c r="B602" s="10" t="str">
        <f>IF($A602="", "", INDEX(Data!A:A,MATCH($A602,Data!$AD:$AD,1)))</f>
        <v/>
      </c>
      <c r="C602" s="11" t="str">
        <f>IF($A602="", "", INDEX(Data!B:B,MATCH($A602,Data!$AD:$AD,1)))</f>
        <v/>
      </c>
      <c r="D602" s="10" t="str">
        <f>IF($A602="", "", INDEX(Data!C:C,MATCH($A602,Data!$AD:$AD,1)))</f>
        <v/>
      </c>
      <c r="E602" s="11" t="str">
        <f>IF($A602="", "", INDEX(Data!D:D,MATCH($A602,Data!$AD:$AD,1)))</f>
        <v/>
      </c>
      <c r="F602" s="11" t="str">
        <f>IF($A602="", "", INDEX(Data!E:E,MATCH($A602,Data!$AD:$AD,1)))</f>
        <v/>
      </c>
      <c r="G602" s="36" t="str">
        <f t="shared" si="19"/>
        <v/>
      </c>
    </row>
    <row r="603" spans="1:7" x14ac:dyDescent="0.35">
      <c r="A603" s="9" t="str">
        <f t="shared" si="18"/>
        <v/>
      </c>
      <c r="B603" s="10" t="str">
        <f>IF($A603="", "", INDEX(Data!A:A,MATCH($A603,Data!$AD:$AD,1)))</f>
        <v/>
      </c>
      <c r="C603" s="11" t="str">
        <f>IF($A603="", "", INDEX(Data!B:B,MATCH($A603,Data!$AD:$AD,1)))</f>
        <v/>
      </c>
      <c r="D603" s="10" t="str">
        <f>IF($A603="", "", INDEX(Data!C:C,MATCH($A603,Data!$AD:$AD,1)))</f>
        <v/>
      </c>
      <c r="E603" s="11" t="str">
        <f>IF($A603="", "", INDEX(Data!D:D,MATCH($A603,Data!$AD:$AD,1)))</f>
        <v/>
      </c>
      <c r="F603" s="11" t="str">
        <f>IF($A603="", "", INDEX(Data!E:E,MATCH($A603,Data!$AD:$AD,1)))</f>
        <v/>
      </c>
      <c r="G603" s="36" t="str">
        <f t="shared" si="19"/>
        <v/>
      </c>
    </row>
    <row r="604" spans="1:7" x14ac:dyDescent="0.35">
      <c r="A604" s="9" t="str">
        <f t="shared" si="18"/>
        <v/>
      </c>
      <c r="B604" s="10" t="str">
        <f>IF($A604="", "", INDEX(Data!A:A,MATCH($A604,Data!$AD:$AD,1)))</f>
        <v/>
      </c>
      <c r="C604" s="11" t="str">
        <f>IF($A604="", "", INDEX(Data!B:B,MATCH($A604,Data!$AD:$AD,1)))</f>
        <v/>
      </c>
      <c r="D604" s="10" t="str">
        <f>IF($A604="", "", INDEX(Data!C:C,MATCH($A604,Data!$AD:$AD,1)))</f>
        <v/>
      </c>
      <c r="E604" s="11" t="str">
        <f>IF($A604="", "", INDEX(Data!D:D,MATCH($A604,Data!$AD:$AD,1)))</f>
        <v/>
      </c>
      <c r="F604" s="11" t="str">
        <f>IF($A604="", "", INDEX(Data!E:E,MATCH($A604,Data!$AD:$AD,1)))</f>
        <v/>
      </c>
      <c r="G604" s="36" t="str">
        <f t="shared" si="19"/>
        <v/>
      </c>
    </row>
    <row r="605" spans="1:7" x14ac:dyDescent="0.35">
      <c r="A605" s="9" t="str">
        <f t="shared" si="18"/>
        <v/>
      </c>
      <c r="B605" s="10" t="str">
        <f>IF($A605="", "", INDEX(Data!A:A,MATCH($A605,Data!$AD:$AD,1)))</f>
        <v/>
      </c>
      <c r="C605" s="11" t="str">
        <f>IF($A605="", "", INDEX(Data!B:B,MATCH($A605,Data!$AD:$AD,1)))</f>
        <v/>
      </c>
      <c r="D605" s="10" t="str">
        <f>IF($A605="", "", INDEX(Data!C:C,MATCH($A605,Data!$AD:$AD,1)))</f>
        <v/>
      </c>
      <c r="E605" s="11" t="str">
        <f>IF($A605="", "", INDEX(Data!D:D,MATCH($A605,Data!$AD:$AD,1)))</f>
        <v/>
      </c>
      <c r="F605" s="11" t="str">
        <f>IF($A605="", "", INDEX(Data!E:E,MATCH($A605,Data!$AD:$AD,1)))</f>
        <v/>
      </c>
      <c r="G605" s="36" t="str">
        <f t="shared" si="19"/>
        <v/>
      </c>
    </row>
    <row r="606" spans="1:7" x14ac:dyDescent="0.35">
      <c r="A606" s="9" t="str">
        <f t="shared" si="18"/>
        <v/>
      </c>
      <c r="B606" s="10" t="str">
        <f>IF($A606="", "", INDEX(Data!A:A,MATCH($A606,Data!$AD:$AD,1)))</f>
        <v/>
      </c>
      <c r="C606" s="11" t="str">
        <f>IF($A606="", "", INDEX(Data!B:B,MATCH($A606,Data!$AD:$AD,1)))</f>
        <v/>
      </c>
      <c r="D606" s="10" t="str">
        <f>IF($A606="", "", INDEX(Data!C:C,MATCH($A606,Data!$AD:$AD,1)))</f>
        <v/>
      </c>
      <c r="E606" s="11" t="str">
        <f>IF($A606="", "", INDEX(Data!D:D,MATCH($A606,Data!$AD:$AD,1)))</f>
        <v/>
      </c>
      <c r="F606" s="11" t="str">
        <f>IF($A606="", "", INDEX(Data!E:E,MATCH($A606,Data!$AD:$AD,1)))</f>
        <v/>
      </c>
      <c r="G606" s="36" t="str">
        <f t="shared" si="19"/>
        <v/>
      </c>
    </row>
    <row r="607" spans="1:7" x14ac:dyDescent="0.35">
      <c r="A607" s="9" t="str">
        <f t="shared" si="18"/>
        <v/>
      </c>
      <c r="B607" s="10" t="str">
        <f>IF($A607="", "", INDEX(Data!A:A,MATCH($A607,Data!$AD:$AD,1)))</f>
        <v/>
      </c>
      <c r="C607" s="11" t="str">
        <f>IF($A607="", "", INDEX(Data!B:B,MATCH($A607,Data!$AD:$AD,1)))</f>
        <v/>
      </c>
      <c r="D607" s="10" t="str">
        <f>IF($A607="", "", INDEX(Data!C:C,MATCH($A607,Data!$AD:$AD,1)))</f>
        <v/>
      </c>
      <c r="E607" s="11" t="str">
        <f>IF($A607="", "", INDEX(Data!D:D,MATCH($A607,Data!$AD:$AD,1)))</f>
        <v/>
      </c>
      <c r="F607" s="11" t="str">
        <f>IF($A607="", "", INDEX(Data!E:E,MATCH($A607,Data!$AD:$AD,1)))</f>
        <v/>
      </c>
      <c r="G607" s="36" t="str">
        <f t="shared" si="19"/>
        <v/>
      </c>
    </row>
    <row r="608" spans="1:7" x14ac:dyDescent="0.35">
      <c r="A608" s="9" t="str">
        <f t="shared" si="18"/>
        <v/>
      </c>
      <c r="B608" s="10" t="str">
        <f>IF($A608="", "", INDEX(Data!A:A,MATCH($A608,Data!$AD:$AD,1)))</f>
        <v/>
      </c>
      <c r="C608" s="11" t="str">
        <f>IF($A608="", "", INDEX(Data!B:B,MATCH($A608,Data!$AD:$AD,1)))</f>
        <v/>
      </c>
      <c r="D608" s="10" t="str">
        <f>IF($A608="", "", INDEX(Data!C:C,MATCH($A608,Data!$AD:$AD,1)))</f>
        <v/>
      </c>
      <c r="E608" s="11" t="str">
        <f>IF($A608="", "", INDEX(Data!D:D,MATCH($A608,Data!$AD:$AD,1)))</f>
        <v/>
      </c>
      <c r="F608" s="11" t="str">
        <f>IF($A608="", "", INDEX(Data!E:E,MATCH($A608,Data!$AD:$AD,1)))</f>
        <v/>
      </c>
      <c r="G608" s="36" t="str">
        <f t="shared" si="19"/>
        <v/>
      </c>
    </row>
    <row r="609" spans="1:7" x14ac:dyDescent="0.35">
      <c r="A609" s="9" t="str">
        <f t="shared" si="18"/>
        <v/>
      </c>
      <c r="B609" s="10" t="str">
        <f>IF($A609="", "", INDEX(Data!A:A,MATCH($A609,Data!$AD:$AD,1)))</f>
        <v/>
      </c>
      <c r="C609" s="11" t="str">
        <f>IF($A609="", "", INDEX(Data!B:B,MATCH($A609,Data!$AD:$AD,1)))</f>
        <v/>
      </c>
      <c r="D609" s="10" t="str">
        <f>IF($A609="", "", INDEX(Data!C:C,MATCH($A609,Data!$AD:$AD,1)))</f>
        <v/>
      </c>
      <c r="E609" s="11" t="str">
        <f>IF($A609="", "", INDEX(Data!D:D,MATCH($A609,Data!$AD:$AD,1)))</f>
        <v/>
      </c>
      <c r="F609" s="11" t="str">
        <f>IF($A609="", "", INDEX(Data!E:E,MATCH($A609,Data!$AD:$AD,1)))</f>
        <v/>
      </c>
      <c r="G609" s="36" t="str">
        <f t="shared" si="19"/>
        <v/>
      </c>
    </row>
    <row r="610" spans="1:7" x14ac:dyDescent="0.35">
      <c r="A610" s="9" t="str">
        <f t="shared" si="18"/>
        <v/>
      </c>
      <c r="B610" s="10" t="str">
        <f>IF($A610="", "", INDEX(Data!A:A,MATCH($A610,Data!$AD:$AD,1)))</f>
        <v/>
      </c>
      <c r="C610" s="11" t="str">
        <f>IF($A610="", "", INDEX(Data!B:B,MATCH($A610,Data!$AD:$AD,1)))</f>
        <v/>
      </c>
      <c r="D610" s="10" t="str">
        <f>IF($A610="", "", INDEX(Data!C:C,MATCH($A610,Data!$AD:$AD,1)))</f>
        <v/>
      </c>
      <c r="E610" s="11" t="str">
        <f>IF($A610="", "", INDEX(Data!D:D,MATCH($A610,Data!$AD:$AD,1)))</f>
        <v/>
      </c>
      <c r="F610" s="11" t="str">
        <f>IF($A610="", "", INDEX(Data!E:E,MATCH($A610,Data!$AD:$AD,1)))</f>
        <v/>
      </c>
      <c r="G610" s="36" t="str">
        <f t="shared" si="19"/>
        <v/>
      </c>
    </row>
    <row r="611" spans="1:7" x14ac:dyDescent="0.35">
      <c r="A611" s="9" t="str">
        <f t="shared" si="18"/>
        <v/>
      </c>
      <c r="B611" s="10" t="str">
        <f>IF($A611="", "", INDEX(Data!A:A,MATCH($A611,Data!$AD:$AD,1)))</f>
        <v/>
      </c>
      <c r="C611" s="11" t="str">
        <f>IF($A611="", "", INDEX(Data!B:B,MATCH($A611,Data!$AD:$AD,1)))</f>
        <v/>
      </c>
      <c r="D611" s="10" t="str">
        <f>IF($A611="", "", INDEX(Data!C:C,MATCH($A611,Data!$AD:$AD,1)))</f>
        <v/>
      </c>
      <c r="E611" s="11" t="str">
        <f>IF($A611="", "", INDEX(Data!D:D,MATCH($A611,Data!$AD:$AD,1)))</f>
        <v/>
      </c>
      <c r="F611" s="11" t="str">
        <f>IF($A611="", "", INDEX(Data!E:E,MATCH($A611,Data!$AD:$AD,1)))</f>
        <v/>
      </c>
      <c r="G611" s="36" t="str">
        <f t="shared" si="19"/>
        <v/>
      </c>
    </row>
    <row r="612" spans="1:7" x14ac:dyDescent="0.35">
      <c r="A612" s="9" t="str">
        <f t="shared" si="18"/>
        <v/>
      </c>
      <c r="B612" s="10" t="str">
        <f>IF($A612="", "", INDEX(Data!A:A,MATCH($A612,Data!$AD:$AD,1)))</f>
        <v/>
      </c>
      <c r="C612" s="11" t="str">
        <f>IF($A612="", "", INDEX(Data!B:B,MATCH($A612,Data!$AD:$AD,1)))</f>
        <v/>
      </c>
      <c r="D612" s="10" t="str">
        <f>IF($A612="", "", INDEX(Data!C:C,MATCH($A612,Data!$AD:$AD,1)))</f>
        <v/>
      </c>
      <c r="E612" s="11" t="str">
        <f>IF($A612="", "", INDEX(Data!D:D,MATCH($A612,Data!$AD:$AD,1)))</f>
        <v/>
      </c>
      <c r="F612" s="11" t="str">
        <f>IF($A612="", "", INDEX(Data!E:E,MATCH($A612,Data!$AD:$AD,1)))</f>
        <v/>
      </c>
      <c r="G612" s="36" t="str">
        <f t="shared" si="19"/>
        <v/>
      </c>
    </row>
    <row r="613" spans="1:7" x14ac:dyDescent="0.35">
      <c r="A613" s="9" t="str">
        <f t="shared" si="18"/>
        <v/>
      </c>
      <c r="B613" s="10" t="str">
        <f>IF($A613="", "", INDEX(Data!A:A,MATCH($A613,Data!$AD:$AD,1)))</f>
        <v/>
      </c>
      <c r="C613" s="11" t="str">
        <f>IF($A613="", "", INDEX(Data!B:B,MATCH($A613,Data!$AD:$AD,1)))</f>
        <v/>
      </c>
      <c r="D613" s="10" t="str">
        <f>IF($A613="", "", INDEX(Data!C:C,MATCH($A613,Data!$AD:$AD,1)))</f>
        <v/>
      </c>
      <c r="E613" s="11" t="str">
        <f>IF($A613="", "", INDEX(Data!D:D,MATCH($A613,Data!$AD:$AD,1)))</f>
        <v/>
      </c>
      <c r="F613" s="11" t="str">
        <f>IF($A613="", "", INDEX(Data!E:E,MATCH($A613,Data!$AD:$AD,1)))</f>
        <v/>
      </c>
      <c r="G613" s="36" t="str">
        <f t="shared" si="19"/>
        <v/>
      </c>
    </row>
    <row r="614" spans="1:7" x14ac:dyDescent="0.35">
      <c r="A614" s="9" t="str">
        <f t="shared" si="18"/>
        <v/>
      </c>
      <c r="B614" s="10" t="str">
        <f>IF($A614="", "", INDEX(Data!A:A,MATCH($A614,Data!$AD:$AD,1)))</f>
        <v/>
      </c>
      <c r="C614" s="11" t="str">
        <f>IF($A614="", "", INDEX(Data!B:B,MATCH($A614,Data!$AD:$AD,1)))</f>
        <v/>
      </c>
      <c r="D614" s="10" t="str">
        <f>IF($A614="", "", INDEX(Data!C:C,MATCH($A614,Data!$AD:$AD,1)))</f>
        <v/>
      </c>
      <c r="E614" s="11" t="str">
        <f>IF($A614="", "", INDEX(Data!D:D,MATCH($A614,Data!$AD:$AD,1)))</f>
        <v/>
      </c>
      <c r="F614" s="11" t="str">
        <f>IF($A614="", "", INDEX(Data!E:E,MATCH($A614,Data!$AD:$AD,1)))</f>
        <v/>
      </c>
      <c r="G614" s="36" t="str">
        <f t="shared" si="19"/>
        <v/>
      </c>
    </row>
    <row r="615" spans="1:7" x14ac:dyDescent="0.35">
      <c r="A615" s="9" t="str">
        <f t="shared" si="18"/>
        <v/>
      </c>
      <c r="B615" s="10" t="str">
        <f>IF($A615="", "", INDEX(Data!A:A,MATCH($A615,Data!$AD:$AD,1)))</f>
        <v/>
      </c>
      <c r="C615" s="11" t="str">
        <f>IF($A615="", "", INDEX(Data!B:B,MATCH($A615,Data!$AD:$AD,1)))</f>
        <v/>
      </c>
      <c r="D615" s="10" t="str">
        <f>IF($A615="", "", INDEX(Data!C:C,MATCH($A615,Data!$AD:$AD,1)))</f>
        <v/>
      </c>
      <c r="E615" s="11" t="str">
        <f>IF($A615="", "", INDEX(Data!D:D,MATCH($A615,Data!$AD:$AD,1)))</f>
        <v/>
      </c>
      <c r="F615" s="11" t="str">
        <f>IF($A615="", "", INDEX(Data!E:E,MATCH($A615,Data!$AD:$AD,1)))</f>
        <v/>
      </c>
      <c r="G615" s="36" t="str">
        <f t="shared" si="19"/>
        <v/>
      </c>
    </row>
    <row r="616" spans="1:7" x14ac:dyDescent="0.35">
      <c r="A616" s="9" t="str">
        <f t="shared" si="18"/>
        <v/>
      </c>
      <c r="B616" s="10" t="str">
        <f>IF($A616="", "", INDEX(Data!A:A,MATCH($A616,Data!$AD:$AD,1)))</f>
        <v/>
      </c>
      <c r="C616" s="11" t="str">
        <f>IF($A616="", "", INDEX(Data!B:B,MATCH($A616,Data!$AD:$AD,1)))</f>
        <v/>
      </c>
      <c r="D616" s="10" t="str">
        <f>IF($A616="", "", INDEX(Data!C:C,MATCH($A616,Data!$AD:$AD,1)))</f>
        <v/>
      </c>
      <c r="E616" s="11" t="str">
        <f>IF($A616="", "", INDEX(Data!D:D,MATCH($A616,Data!$AD:$AD,1)))</f>
        <v/>
      </c>
      <c r="F616" s="11" t="str">
        <f>IF($A616="", "", INDEX(Data!E:E,MATCH($A616,Data!$AD:$AD,1)))</f>
        <v/>
      </c>
      <c r="G616" s="36" t="str">
        <f t="shared" si="19"/>
        <v/>
      </c>
    </row>
    <row r="617" spans="1:7" x14ac:dyDescent="0.35">
      <c r="A617" s="9" t="str">
        <f t="shared" si="18"/>
        <v/>
      </c>
      <c r="B617" s="10" t="str">
        <f>IF($A617="", "", INDEX(Data!A:A,MATCH($A617,Data!$AD:$AD,1)))</f>
        <v/>
      </c>
      <c r="C617" s="11" t="str">
        <f>IF($A617="", "", INDEX(Data!B:B,MATCH($A617,Data!$AD:$AD,1)))</f>
        <v/>
      </c>
      <c r="D617" s="10" t="str">
        <f>IF($A617="", "", INDEX(Data!C:C,MATCH($A617,Data!$AD:$AD,1)))</f>
        <v/>
      </c>
      <c r="E617" s="11" t="str">
        <f>IF($A617="", "", INDEX(Data!D:D,MATCH($A617,Data!$AD:$AD,1)))</f>
        <v/>
      </c>
      <c r="F617" s="11" t="str">
        <f>IF($A617="", "", INDEX(Data!E:E,MATCH($A617,Data!$AD:$AD,1)))</f>
        <v/>
      </c>
      <c r="G617" s="36" t="str">
        <f t="shared" si="19"/>
        <v/>
      </c>
    </row>
    <row r="618" spans="1:7" x14ac:dyDescent="0.35">
      <c r="A618" s="9" t="str">
        <f t="shared" si="18"/>
        <v/>
      </c>
      <c r="B618" s="10" t="str">
        <f>IF($A618="", "", INDEX(Data!A:A,MATCH($A618,Data!$AD:$AD,1)))</f>
        <v/>
      </c>
      <c r="C618" s="11" t="str">
        <f>IF($A618="", "", INDEX(Data!B:B,MATCH($A618,Data!$AD:$AD,1)))</f>
        <v/>
      </c>
      <c r="D618" s="10" t="str">
        <f>IF($A618="", "", INDEX(Data!C:C,MATCH($A618,Data!$AD:$AD,1)))</f>
        <v/>
      </c>
      <c r="E618" s="11" t="str">
        <f>IF($A618="", "", INDEX(Data!D:D,MATCH($A618,Data!$AD:$AD,1)))</f>
        <v/>
      </c>
      <c r="F618" s="11" t="str">
        <f>IF($A618="", "", INDEX(Data!E:E,MATCH($A618,Data!$AD:$AD,1)))</f>
        <v/>
      </c>
      <c r="G618" s="36" t="str">
        <f t="shared" si="19"/>
        <v/>
      </c>
    </row>
    <row r="619" spans="1:7" x14ac:dyDescent="0.35">
      <c r="A619" s="9" t="str">
        <f t="shared" si="18"/>
        <v/>
      </c>
      <c r="B619" s="10" t="str">
        <f>IF($A619="", "", INDEX(Data!A:A,MATCH($A619,Data!$AD:$AD,1)))</f>
        <v/>
      </c>
      <c r="C619" s="11" t="str">
        <f>IF($A619="", "", INDEX(Data!B:B,MATCH($A619,Data!$AD:$AD,1)))</f>
        <v/>
      </c>
      <c r="D619" s="10" t="str">
        <f>IF($A619="", "", INDEX(Data!C:C,MATCH($A619,Data!$AD:$AD,1)))</f>
        <v/>
      </c>
      <c r="E619" s="11" t="str">
        <f>IF($A619="", "", INDEX(Data!D:D,MATCH($A619,Data!$AD:$AD,1)))</f>
        <v/>
      </c>
      <c r="F619" s="11" t="str">
        <f>IF($A619="", "", INDEX(Data!E:E,MATCH($A619,Data!$AD:$AD,1)))</f>
        <v/>
      </c>
      <c r="G619" s="36" t="str">
        <f t="shared" si="19"/>
        <v/>
      </c>
    </row>
    <row r="620" spans="1:7" x14ac:dyDescent="0.35">
      <c r="A620" s="9" t="str">
        <f t="shared" si="18"/>
        <v/>
      </c>
      <c r="B620" s="10" t="str">
        <f>IF($A620="", "", INDEX(Data!A:A,MATCH($A620,Data!$AD:$AD,1)))</f>
        <v/>
      </c>
      <c r="C620" s="11" t="str">
        <f>IF($A620="", "", INDEX(Data!B:B,MATCH($A620,Data!$AD:$AD,1)))</f>
        <v/>
      </c>
      <c r="D620" s="10" t="str">
        <f>IF($A620="", "", INDEX(Data!C:C,MATCH($A620,Data!$AD:$AD,1)))</f>
        <v/>
      </c>
      <c r="E620" s="11" t="str">
        <f>IF($A620="", "", INDEX(Data!D:D,MATCH($A620,Data!$AD:$AD,1)))</f>
        <v/>
      </c>
      <c r="F620" s="11" t="str">
        <f>IF($A620="", "", INDEX(Data!E:E,MATCH($A620,Data!$AD:$AD,1)))</f>
        <v/>
      </c>
      <c r="G620" s="36" t="str">
        <f t="shared" si="19"/>
        <v/>
      </c>
    </row>
    <row r="621" spans="1:7" x14ac:dyDescent="0.35">
      <c r="A621" s="9" t="str">
        <f t="shared" si="18"/>
        <v/>
      </c>
      <c r="B621" s="10" t="str">
        <f>IF($A621="", "", INDEX(Data!A:A,MATCH($A621,Data!$AD:$AD,1)))</f>
        <v/>
      </c>
      <c r="C621" s="11" t="str">
        <f>IF($A621="", "", INDEX(Data!B:B,MATCH($A621,Data!$AD:$AD,1)))</f>
        <v/>
      </c>
      <c r="D621" s="10" t="str">
        <f>IF($A621="", "", INDEX(Data!C:C,MATCH($A621,Data!$AD:$AD,1)))</f>
        <v/>
      </c>
      <c r="E621" s="11" t="str">
        <f>IF($A621="", "", INDEX(Data!D:D,MATCH($A621,Data!$AD:$AD,1)))</f>
        <v/>
      </c>
      <c r="F621" s="11" t="str">
        <f>IF($A621="", "", INDEX(Data!E:E,MATCH($A621,Data!$AD:$AD,1)))</f>
        <v/>
      </c>
      <c r="G621" s="36" t="str">
        <f t="shared" si="19"/>
        <v/>
      </c>
    </row>
    <row r="622" spans="1:7" x14ac:dyDescent="0.35">
      <c r="A622" s="9" t="str">
        <f t="shared" si="18"/>
        <v/>
      </c>
      <c r="B622" s="10" t="str">
        <f>IF($A622="", "", INDEX(Data!A:A,MATCH($A622,Data!$AD:$AD,1)))</f>
        <v/>
      </c>
      <c r="C622" s="11" t="str">
        <f>IF($A622="", "", INDEX(Data!B:B,MATCH($A622,Data!$AD:$AD,1)))</f>
        <v/>
      </c>
      <c r="D622" s="10" t="str">
        <f>IF($A622="", "", INDEX(Data!C:C,MATCH($A622,Data!$AD:$AD,1)))</f>
        <v/>
      </c>
      <c r="E622" s="11" t="str">
        <f>IF($A622="", "", INDEX(Data!D:D,MATCH($A622,Data!$AD:$AD,1)))</f>
        <v/>
      </c>
      <c r="F622" s="11" t="str">
        <f>IF($A622="", "", INDEX(Data!E:E,MATCH($A622,Data!$AD:$AD,1)))</f>
        <v/>
      </c>
      <c r="G622" s="36" t="str">
        <f t="shared" si="19"/>
        <v/>
      </c>
    </row>
    <row r="623" spans="1:7" x14ac:dyDescent="0.35">
      <c r="A623" s="9" t="str">
        <f t="shared" si="18"/>
        <v/>
      </c>
      <c r="B623" s="10" t="str">
        <f>IF($A623="", "", INDEX(Data!A:A,MATCH($A623,Data!$AD:$AD,1)))</f>
        <v/>
      </c>
      <c r="C623" s="11" t="str">
        <f>IF($A623="", "", INDEX(Data!B:B,MATCH($A623,Data!$AD:$AD,1)))</f>
        <v/>
      </c>
      <c r="D623" s="10" t="str">
        <f>IF($A623="", "", INDEX(Data!C:C,MATCH($A623,Data!$AD:$AD,1)))</f>
        <v/>
      </c>
      <c r="E623" s="11" t="str">
        <f>IF($A623="", "", INDEX(Data!D:D,MATCH($A623,Data!$AD:$AD,1)))</f>
        <v/>
      </c>
      <c r="F623" s="11" t="str">
        <f>IF($A623="", "", INDEX(Data!E:E,MATCH($A623,Data!$AD:$AD,1)))</f>
        <v/>
      </c>
      <c r="G623" s="36" t="str">
        <f t="shared" si="19"/>
        <v/>
      </c>
    </row>
    <row r="624" spans="1:7" x14ac:dyDescent="0.35">
      <c r="A624" s="9" t="str">
        <f t="shared" si="18"/>
        <v/>
      </c>
      <c r="B624" s="10" t="str">
        <f>IF($A624="", "", INDEX(Data!A:A,MATCH($A624,Data!$AD:$AD,1)))</f>
        <v/>
      </c>
      <c r="C624" s="11" t="str">
        <f>IF($A624="", "", INDEX(Data!B:B,MATCH($A624,Data!$AD:$AD,1)))</f>
        <v/>
      </c>
      <c r="D624" s="10" t="str">
        <f>IF($A624="", "", INDEX(Data!C:C,MATCH($A624,Data!$AD:$AD,1)))</f>
        <v/>
      </c>
      <c r="E624" s="11" t="str">
        <f>IF($A624="", "", INDEX(Data!D:D,MATCH($A624,Data!$AD:$AD,1)))</f>
        <v/>
      </c>
      <c r="F624" s="11" t="str">
        <f>IF($A624="", "", INDEX(Data!E:E,MATCH($A624,Data!$AD:$AD,1)))</f>
        <v/>
      </c>
      <c r="G624" s="36" t="str">
        <f t="shared" si="19"/>
        <v/>
      </c>
    </row>
    <row r="625" spans="1:7" x14ac:dyDescent="0.35">
      <c r="A625" s="9" t="str">
        <f t="shared" si="18"/>
        <v/>
      </c>
      <c r="B625" s="10" t="str">
        <f>IF($A625="", "", INDEX(Data!A:A,MATCH($A625,Data!$AD:$AD,1)))</f>
        <v/>
      </c>
      <c r="C625" s="11" t="str">
        <f>IF($A625="", "", INDEX(Data!B:B,MATCH($A625,Data!$AD:$AD,1)))</f>
        <v/>
      </c>
      <c r="D625" s="10" t="str">
        <f>IF($A625="", "", INDEX(Data!C:C,MATCH($A625,Data!$AD:$AD,1)))</f>
        <v/>
      </c>
      <c r="E625" s="11" t="str">
        <f>IF($A625="", "", INDEX(Data!D:D,MATCH($A625,Data!$AD:$AD,1)))</f>
        <v/>
      </c>
      <c r="F625" s="11" t="str">
        <f>IF($A625="", "", INDEX(Data!E:E,MATCH($A625,Data!$AD:$AD,1)))</f>
        <v/>
      </c>
      <c r="G625" s="36" t="str">
        <f t="shared" si="19"/>
        <v/>
      </c>
    </row>
    <row r="626" spans="1:7" x14ac:dyDescent="0.35">
      <c r="A626" s="9" t="str">
        <f t="shared" si="18"/>
        <v/>
      </c>
      <c r="B626" s="10" t="str">
        <f>IF($A626="", "", INDEX(Data!A:A,MATCH($A626,Data!$AD:$AD,1)))</f>
        <v/>
      </c>
      <c r="C626" s="11" t="str">
        <f>IF($A626="", "", INDEX(Data!B:B,MATCH($A626,Data!$AD:$AD,1)))</f>
        <v/>
      </c>
      <c r="D626" s="10" t="str">
        <f>IF($A626="", "", INDEX(Data!C:C,MATCH($A626,Data!$AD:$AD,1)))</f>
        <v/>
      </c>
      <c r="E626" s="11" t="str">
        <f>IF($A626="", "", INDEX(Data!D:D,MATCH($A626,Data!$AD:$AD,1)))</f>
        <v/>
      </c>
      <c r="F626" s="11" t="str">
        <f>IF($A626="", "", INDEX(Data!E:E,MATCH($A626,Data!$AD:$AD,1)))</f>
        <v/>
      </c>
      <c r="G626" s="36" t="str">
        <f t="shared" si="19"/>
        <v/>
      </c>
    </row>
    <row r="627" spans="1:7" x14ac:dyDescent="0.35">
      <c r="A627" s="9" t="str">
        <f t="shared" si="18"/>
        <v/>
      </c>
      <c r="B627" s="10" t="str">
        <f>IF($A627="", "", INDEX(Data!A:A,MATCH($A627,Data!$AD:$AD,1)))</f>
        <v/>
      </c>
      <c r="C627" s="11" t="str">
        <f>IF($A627="", "", INDEX(Data!B:B,MATCH($A627,Data!$AD:$AD,1)))</f>
        <v/>
      </c>
      <c r="D627" s="10" t="str">
        <f>IF($A627="", "", INDEX(Data!C:C,MATCH($A627,Data!$AD:$AD,1)))</f>
        <v/>
      </c>
      <c r="E627" s="11" t="str">
        <f>IF($A627="", "", INDEX(Data!D:D,MATCH($A627,Data!$AD:$AD,1)))</f>
        <v/>
      </c>
      <c r="F627" s="11" t="str">
        <f>IF($A627="", "", INDEX(Data!E:E,MATCH($A627,Data!$AD:$AD,1)))</f>
        <v/>
      </c>
      <c r="G627" s="36" t="str">
        <f t="shared" si="19"/>
        <v/>
      </c>
    </row>
    <row r="628" spans="1:7" x14ac:dyDescent="0.35">
      <c r="A628" s="9" t="str">
        <f t="shared" si="18"/>
        <v/>
      </c>
      <c r="B628" s="10" t="str">
        <f>IF($A628="", "", INDEX(Data!A:A,MATCH($A628,Data!$AD:$AD,1)))</f>
        <v/>
      </c>
      <c r="C628" s="11" t="str">
        <f>IF($A628="", "", INDEX(Data!B:B,MATCH($A628,Data!$AD:$AD,1)))</f>
        <v/>
      </c>
      <c r="D628" s="10" t="str">
        <f>IF($A628="", "", INDEX(Data!C:C,MATCH($A628,Data!$AD:$AD,1)))</f>
        <v/>
      </c>
      <c r="E628" s="11" t="str">
        <f>IF($A628="", "", INDEX(Data!D:D,MATCH($A628,Data!$AD:$AD,1)))</f>
        <v/>
      </c>
      <c r="F628" s="11" t="str">
        <f>IF($A628="", "", INDEX(Data!E:E,MATCH($A628,Data!$AD:$AD,1)))</f>
        <v/>
      </c>
      <c r="G628" s="36" t="str">
        <f t="shared" si="19"/>
        <v/>
      </c>
    </row>
    <row r="629" spans="1:7" x14ac:dyDescent="0.35">
      <c r="A629" s="9" t="str">
        <f t="shared" si="18"/>
        <v/>
      </c>
      <c r="B629" s="10" t="str">
        <f>IF($A629="", "", INDEX(Data!A:A,MATCH($A629,Data!$AD:$AD,1)))</f>
        <v/>
      </c>
      <c r="C629" s="11" t="str">
        <f>IF($A629="", "", INDEX(Data!B:B,MATCH($A629,Data!$AD:$AD,1)))</f>
        <v/>
      </c>
      <c r="D629" s="10" t="str">
        <f>IF($A629="", "", INDEX(Data!C:C,MATCH($A629,Data!$AD:$AD,1)))</f>
        <v/>
      </c>
      <c r="E629" s="11" t="str">
        <f>IF($A629="", "", INDEX(Data!D:D,MATCH($A629,Data!$AD:$AD,1)))</f>
        <v/>
      </c>
      <c r="F629" s="11" t="str">
        <f>IF($A629="", "", INDEX(Data!E:E,MATCH($A629,Data!$AD:$AD,1)))</f>
        <v/>
      </c>
      <c r="G629" s="36" t="str">
        <f t="shared" si="19"/>
        <v/>
      </c>
    </row>
    <row r="630" spans="1:7" x14ac:dyDescent="0.35">
      <c r="A630" s="9" t="str">
        <f t="shared" si="18"/>
        <v/>
      </c>
      <c r="B630" s="10" t="str">
        <f>IF($A630="", "", INDEX(Data!A:A,MATCH($A630,Data!$AD:$AD,1)))</f>
        <v/>
      </c>
      <c r="C630" s="11" t="str">
        <f>IF($A630="", "", INDEX(Data!B:B,MATCH($A630,Data!$AD:$AD,1)))</f>
        <v/>
      </c>
      <c r="D630" s="10" t="str">
        <f>IF($A630="", "", INDEX(Data!C:C,MATCH($A630,Data!$AD:$AD,1)))</f>
        <v/>
      </c>
      <c r="E630" s="11" t="str">
        <f>IF($A630="", "", INDEX(Data!D:D,MATCH($A630,Data!$AD:$AD,1)))</f>
        <v/>
      </c>
      <c r="F630" s="11" t="str">
        <f>IF($A630="", "", INDEX(Data!E:E,MATCH($A630,Data!$AD:$AD,1)))</f>
        <v/>
      </c>
      <c r="G630" s="36" t="str">
        <f t="shared" si="19"/>
        <v/>
      </c>
    </row>
    <row r="631" spans="1:7" x14ac:dyDescent="0.35">
      <c r="A631" s="9" t="str">
        <f t="shared" si="18"/>
        <v/>
      </c>
      <c r="B631" s="10" t="str">
        <f>IF($A631="", "", INDEX(Data!A:A,MATCH($A631,Data!$AD:$AD,1)))</f>
        <v/>
      </c>
      <c r="C631" s="11" t="str">
        <f>IF($A631="", "", INDEX(Data!B:B,MATCH($A631,Data!$AD:$AD,1)))</f>
        <v/>
      </c>
      <c r="D631" s="10" t="str">
        <f>IF($A631="", "", INDEX(Data!C:C,MATCH($A631,Data!$AD:$AD,1)))</f>
        <v/>
      </c>
      <c r="E631" s="11" t="str">
        <f>IF($A631="", "", INDEX(Data!D:D,MATCH($A631,Data!$AD:$AD,1)))</f>
        <v/>
      </c>
      <c r="F631" s="11" t="str">
        <f>IF($A631="", "", INDEX(Data!E:E,MATCH($A631,Data!$AD:$AD,1)))</f>
        <v/>
      </c>
      <c r="G631" s="36" t="str">
        <f t="shared" si="19"/>
        <v/>
      </c>
    </row>
    <row r="632" spans="1:7" x14ac:dyDescent="0.35">
      <c r="A632" s="9" t="str">
        <f t="shared" si="18"/>
        <v/>
      </c>
      <c r="B632" s="10" t="str">
        <f>IF($A632="", "", INDEX(Data!A:A,MATCH($A632,Data!$AD:$AD,1)))</f>
        <v/>
      </c>
      <c r="C632" s="11" t="str">
        <f>IF($A632="", "", INDEX(Data!B:B,MATCH($A632,Data!$AD:$AD,1)))</f>
        <v/>
      </c>
      <c r="D632" s="10" t="str">
        <f>IF($A632="", "", INDEX(Data!C:C,MATCH($A632,Data!$AD:$AD,1)))</f>
        <v/>
      </c>
      <c r="E632" s="11" t="str">
        <f>IF($A632="", "", INDEX(Data!D:D,MATCH($A632,Data!$AD:$AD,1)))</f>
        <v/>
      </c>
      <c r="F632" s="11" t="str">
        <f>IF($A632="", "", INDEX(Data!E:E,MATCH($A632,Data!$AD:$AD,1)))</f>
        <v/>
      </c>
      <c r="G632" s="36" t="str">
        <f t="shared" si="19"/>
        <v/>
      </c>
    </row>
    <row r="633" spans="1:7" x14ac:dyDescent="0.35">
      <c r="A633" s="9" t="str">
        <f t="shared" si="18"/>
        <v/>
      </c>
      <c r="B633" s="10" t="str">
        <f>IF($A633="", "", INDEX(Data!A:A,MATCH($A633,Data!$AD:$AD,1)))</f>
        <v/>
      </c>
      <c r="C633" s="11" t="str">
        <f>IF($A633="", "", INDEX(Data!B:B,MATCH($A633,Data!$AD:$AD,1)))</f>
        <v/>
      </c>
      <c r="D633" s="10" t="str">
        <f>IF($A633="", "", INDEX(Data!C:C,MATCH($A633,Data!$AD:$AD,1)))</f>
        <v/>
      </c>
      <c r="E633" s="11" t="str">
        <f>IF($A633="", "", INDEX(Data!D:D,MATCH($A633,Data!$AD:$AD,1)))</f>
        <v/>
      </c>
      <c r="F633" s="11" t="str">
        <f>IF($A633="", "", INDEX(Data!E:E,MATCH($A633,Data!$AD:$AD,1)))</f>
        <v/>
      </c>
      <c r="G633" s="36" t="str">
        <f t="shared" si="19"/>
        <v/>
      </c>
    </row>
    <row r="634" spans="1:7" x14ac:dyDescent="0.35">
      <c r="A634" s="9" t="str">
        <f t="shared" si="18"/>
        <v/>
      </c>
      <c r="B634" s="10" t="str">
        <f>IF($A634="", "", INDEX(Data!A:A,MATCH($A634,Data!$AD:$AD,1)))</f>
        <v/>
      </c>
      <c r="C634" s="11" t="str">
        <f>IF($A634="", "", INDEX(Data!B:B,MATCH($A634,Data!$AD:$AD,1)))</f>
        <v/>
      </c>
      <c r="D634" s="10" t="str">
        <f>IF($A634="", "", INDEX(Data!C:C,MATCH($A634,Data!$AD:$AD,1)))</f>
        <v/>
      </c>
      <c r="E634" s="11" t="str">
        <f>IF($A634="", "", INDEX(Data!D:D,MATCH($A634,Data!$AD:$AD,1)))</f>
        <v/>
      </c>
      <c r="F634" s="11" t="str">
        <f>IF($A634="", "", INDEX(Data!E:E,MATCH($A634,Data!$AD:$AD,1)))</f>
        <v/>
      </c>
      <c r="G634" s="36" t="str">
        <f t="shared" si="19"/>
        <v/>
      </c>
    </row>
    <row r="635" spans="1:7" x14ac:dyDescent="0.35">
      <c r="A635" s="9" t="str">
        <f t="shared" si="18"/>
        <v/>
      </c>
      <c r="B635" s="10" t="str">
        <f>IF($A635="", "", INDEX(Data!A:A,MATCH($A635,Data!$AD:$AD,1)))</f>
        <v/>
      </c>
      <c r="C635" s="11" t="str">
        <f>IF($A635="", "", INDEX(Data!B:B,MATCH($A635,Data!$AD:$AD,1)))</f>
        <v/>
      </c>
      <c r="D635" s="10" t="str">
        <f>IF($A635="", "", INDEX(Data!C:C,MATCH($A635,Data!$AD:$AD,1)))</f>
        <v/>
      </c>
      <c r="E635" s="11" t="str">
        <f>IF($A635="", "", INDEX(Data!D:D,MATCH($A635,Data!$AD:$AD,1)))</f>
        <v/>
      </c>
      <c r="F635" s="11" t="str">
        <f>IF($A635="", "", INDEX(Data!E:E,MATCH($A635,Data!$AD:$AD,1)))</f>
        <v/>
      </c>
      <c r="G635" s="36" t="str">
        <f t="shared" si="19"/>
        <v/>
      </c>
    </row>
    <row r="636" spans="1:7" x14ac:dyDescent="0.35">
      <c r="A636" s="9" t="str">
        <f t="shared" si="18"/>
        <v/>
      </c>
      <c r="B636" s="10" t="str">
        <f>IF($A636="", "", INDEX(Data!A:A,MATCH($A636,Data!$AD:$AD,1)))</f>
        <v/>
      </c>
      <c r="C636" s="11" t="str">
        <f>IF($A636="", "", INDEX(Data!B:B,MATCH($A636,Data!$AD:$AD,1)))</f>
        <v/>
      </c>
      <c r="D636" s="10" t="str">
        <f>IF($A636="", "", INDEX(Data!C:C,MATCH($A636,Data!$AD:$AD,1)))</f>
        <v/>
      </c>
      <c r="E636" s="11" t="str">
        <f>IF($A636="", "", INDEX(Data!D:D,MATCH($A636,Data!$AD:$AD,1)))</f>
        <v/>
      </c>
      <c r="F636" s="11" t="str">
        <f>IF($A636="", "", INDEX(Data!E:E,MATCH($A636,Data!$AD:$AD,1)))</f>
        <v/>
      </c>
      <c r="G636" s="36" t="str">
        <f t="shared" si="19"/>
        <v/>
      </c>
    </row>
    <row r="637" spans="1:7" x14ac:dyDescent="0.35">
      <c r="A637" s="9" t="str">
        <f t="shared" si="18"/>
        <v/>
      </c>
      <c r="B637" s="10" t="str">
        <f>IF($A637="", "", INDEX(Data!A:A,MATCH($A637,Data!$AD:$AD,1)))</f>
        <v/>
      </c>
      <c r="C637" s="11" t="str">
        <f>IF($A637="", "", INDEX(Data!B:B,MATCH($A637,Data!$AD:$AD,1)))</f>
        <v/>
      </c>
      <c r="D637" s="10" t="str">
        <f>IF($A637="", "", INDEX(Data!C:C,MATCH($A637,Data!$AD:$AD,1)))</f>
        <v/>
      </c>
      <c r="E637" s="11" t="str">
        <f>IF($A637="", "", INDEX(Data!D:D,MATCH($A637,Data!$AD:$AD,1)))</f>
        <v/>
      </c>
      <c r="F637" s="11" t="str">
        <f>IF($A637="", "", INDEX(Data!E:E,MATCH($A637,Data!$AD:$AD,1)))</f>
        <v/>
      </c>
      <c r="G637" s="36" t="str">
        <f t="shared" si="19"/>
        <v/>
      </c>
    </row>
    <row r="638" spans="1:7" x14ac:dyDescent="0.35">
      <c r="A638" s="9" t="str">
        <f t="shared" si="18"/>
        <v/>
      </c>
      <c r="B638" s="10" t="str">
        <f>IF($A638="", "", INDEX(Data!A:A,MATCH($A638,Data!$AD:$AD,1)))</f>
        <v/>
      </c>
      <c r="C638" s="11" t="str">
        <f>IF($A638="", "", INDEX(Data!B:B,MATCH($A638,Data!$AD:$AD,1)))</f>
        <v/>
      </c>
      <c r="D638" s="10" t="str">
        <f>IF($A638="", "", INDEX(Data!C:C,MATCH($A638,Data!$AD:$AD,1)))</f>
        <v/>
      </c>
      <c r="E638" s="11" t="str">
        <f>IF($A638="", "", INDEX(Data!D:D,MATCH($A638,Data!$AD:$AD,1)))</f>
        <v/>
      </c>
      <c r="F638" s="11" t="str">
        <f>IF($A638="", "", INDEX(Data!E:E,MATCH($A638,Data!$AD:$AD,1)))</f>
        <v/>
      </c>
      <c r="G638" s="36" t="str">
        <f t="shared" si="19"/>
        <v/>
      </c>
    </row>
    <row r="639" spans="1:7" x14ac:dyDescent="0.35">
      <c r="A639" s="9" t="str">
        <f t="shared" si="18"/>
        <v/>
      </c>
      <c r="B639" s="10" t="str">
        <f>IF($A639="", "", INDEX(Data!A:A,MATCH($A639,Data!$AD:$AD,1)))</f>
        <v/>
      </c>
      <c r="C639" s="11" t="str">
        <f>IF($A639="", "", INDEX(Data!B:B,MATCH($A639,Data!$AD:$AD,1)))</f>
        <v/>
      </c>
      <c r="D639" s="10" t="str">
        <f>IF($A639="", "", INDEX(Data!C:C,MATCH($A639,Data!$AD:$AD,1)))</f>
        <v/>
      </c>
      <c r="E639" s="11" t="str">
        <f>IF($A639="", "", INDEX(Data!D:D,MATCH($A639,Data!$AD:$AD,1)))</f>
        <v/>
      </c>
      <c r="F639" s="11" t="str">
        <f>IF($A639="", "", INDEX(Data!E:E,MATCH($A639,Data!$AD:$AD,1)))</f>
        <v/>
      </c>
      <c r="G639" s="36" t="str">
        <f t="shared" si="19"/>
        <v/>
      </c>
    </row>
    <row r="640" spans="1:7" x14ac:dyDescent="0.35">
      <c r="A640" s="9" t="str">
        <f t="shared" si="18"/>
        <v/>
      </c>
      <c r="B640" s="10" t="str">
        <f>IF($A640="", "", INDEX(Data!A:A,MATCH($A640,Data!$AD:$AD,1)))</f>
        <v/>
      </c>
      <c r="C640" s="11" t="str">
        <f>IF($A640="", "", INDEX(Data!B:B,MATCH($A640,Data!$AD:$AD,1)))</f>
        <v/>
      </c>
      <c r="D640" s="10" t="str">
        <f>IF($A640="", "", INDEX(Data!C:C,MATCH($A640,Data!$AD:$AD,1)))</f>
        <v/>
      </c>
      <c r="E640" s="11" t="str">
        <f>IF($A640="", "", INDEX(Data!D:D,MATCH($A640,Data!$AD:$AD,1)))</f>
        <v/>
      </c>
      <c r="F640" s="11" t="str">
        <f>IF($A640="", "", INDEX(Data!E:E,MATCH($A640,Data!$AD:$AD,1)))</f>
        <v/>
      </c>
      <c r="G640" s="36" t="str">
        <f t="shared" si="19"/>
        <v/>
      </c>
    </row>
    <row r="641" spans="1:7" x14ac:dyDescent="0.35">
      <c r="A641" s="9" t="str">
        <f t="shared" si="18"/>
        <v/>
      </c>
      <c r="B641" s="10" t="str">
        <f>IF($A641="", "", INDEX(Data!A:A,MATCH($A641,Data!$AD:$AD,1)))</f>
        <v/>
      </c>
      <c r="C641" s="11" t="str">
        <f>IF($A641="", "", INDEX(Data!B:B,MATCH($A641,Data!$AD:$AD,1)))</f>
        <v/>
      </c>
      <c r="D641" s="10" t="str">
        <f>IF($A641="", "", INDEX(Data!C:C,MATCH($A641,Data!$AD:$AD,1)))</f>
        <v/>
      </c>
      <c r="E641" s="11" t="str">
        <f>IF($A641="", "", INDEX(Data!D:D,MATCH($A641,Data!$AD:$AD,1)))</f>
        <v/>
      </c>
      <c r="F641" s="11" t="str">
        <f>IF($A641="", "", INDEX(Data!E:E,MATCH($A641,Data!$AD:$AD,1)))</f>
        <v/>
      </c>
      <c r="G641" s="36" t="str">
        <f t="shared" si="19"/>
        <v/>
      </c>
    </row>
    <row r="642" spans="1:7" x14ac:dyDescent="0.35">
      <c r="A642" s="9" t="str">
        <f t="shared" si="18"/>
        <v/>
      </c>
      <c r="B642" s="10" t="str">
        <f>IF($A642="", "", INDEX(Data!A:A,MATCH($A642,Data!$AD:$AD,1)))</f>
        <v/>
      </c>
      <c r="C642" s="11" t="str">
        <f>IF($A642="", "", INDEX(Data!B:B,MATCH($A642,Data!$AD:$AD,1)))</f>
        <v/>
      </c>
      <c r="D642" s="10" t="str">
        <f>IF($A642="", "", INDEX(Data!C:C,MATCH($A642,Data!$AD:$AD,1)))</f>
        <v/>
      </c>
      <c r="E642" s="11" t="str">
        <f>IF($A642="", "", INDEX(Data!D:D,MATCH($A642,Data!$AD:$AD,1)))</f>
        <v/>
      </c>
      <c r="F642" s="11" t="str">
        <f>IF($A642="", "", INDEX(Data!E:E,MATCH($A642,Data!$AD:$AD,1)))</f>
        <v/>
      </c>
      <c r="G642" s="36" t="str">
        <f t="shared" si="19"/>
        <v/>
      </c>
    </row>
    <row r="643" spans="1:7" x14ac:dyDescent="0.35">
      <c r="A643" s="9" t="str">
        <f t="shared" si="18"/>
        <v/>
      </c>
      <c r="B643" s="10" t="str">
        <f>IF($A643="", "", INDEX(Data!A:A,MATCH($A643,Data!$AD:$AD,1)))</f>
        <v/>
      </c>
      <c r="C643" s="11" t="str">
        <f>IF($A643="", "", INDEX(Data!B:B,MATCH($A643,Data!$AD:$AD,1)))</f>
        <v/>
      </c>
      <c r="D643" s="10" t="str">
        <f>IF($A643="", "", INDEX(Data!C:C,MATCH($A643,Data!$AD:$AD,1)))</f>
        <v/>
      </c>
      <c r="E643" s="11" t="str">
        <f>IF($A643="", "", INDEX(Data!D:D,MATCH($A643,Data!$AD:$AD,1)))</f>
        <v/>
      </c>
      <c r="F643" s="11" t="str">
        <f>IF($A643="", "", INDEX(Data!E:E,MATCH($A643,Data!$AD:$AD,1)))</f>
        <v/>
      </c>
      <c r="G643" s="36" t="str">
        <f t="shared" si="19"/>
        <v/>
      </c>
    </row>
    <row r="644" spans="1:7" x14ac:dyDescent="0.35">
      <c r="A644" s="9" t="str">
        <f t="shared" si="18"/>
        <v/>
      </c>
      <c r="B644" s="10" t="str">
        <f>IF($A644="", "", INDEX(Data!A:A,MATCH($A644,Data!$AD:$AD,1)))</f>
        <v/>
      </c>
      <c r="C644" s="11" t="str">
        <f>IF($A644="", "", INDEX(Data!B:B,MATCH($A644,Data!$AD:$AD,1)))</f>
        <v/>
      </c>
      <c r="D644" s="10" t="str">
        <f>IF($A644="", "", INDEX(Data!C:C,MATCH($A644,Data!$AD:$AD,1)))</f>
        <v/>
      </c>
      <c r="E644" s="11" t="str">
        <f>IF($A644="", "", INDEX(Data!D:D,MATCH($A644,Data!$AD:$AD,1)))</f>
        <v/>
      </c>
      <c r="F644" s="11" t="str">
        <f>IF($A644="", "", INDEX(Data!E:E,MATCH($A644,Data!$AD:$AD,1)))</f>
        <v/>
      </c>
      <c r="G644" s="36" t="str">
        <f t="shared" si="19"/>
        <v/>
      </c>
    </row>
    <row r="645" spans="1:7" x14ac:dyDescent="0.35">
      <c r="A645" s="9" t="str">
        <f t="shared" si="18"/>
        <v/>
      </c>
      <c r="B645" s="10" t="str">
        <f>IF($A645="", "", INDEX(Data!A:A,MATCH($A645,Data!$AD:$AD,1)))</f>
        <v/>
      </c>
      <c r="C645" s="11" t="str">
        <f>IF($A645="", "", INDEX(Data!B:B,MATCH($A645,Data!$AD:$AD,1)))</f>
        <v/>
      </c>
      <c r="D645" s="10" t="str">
        <f>IF($A645="", "", INDEX(Data!C:C,MATCH($A645,Data!$AD:$AD,1)))</f>
        <v/>
      </c>
      <c r="E645" s="11" t="str">
        <f>IF($A645="", "", INDEX(Data!D:D,MATCH($A645,Data!$AD:$AD,1)))</f>
        <v/>
      </c>
      <c r="F645" s="11" t="str">
        <f>IF($A645="", "", INDEX(Data!E:E,MATCH($A645,Data!$AD:$AD,1)))</f>
        <v/>
      </c>
      <c r="G645" s="36" t="str">
        <f t="shared" si="19"/>
        <v/>
      </c>
    </row>
    <row r="646" spans="1:7" x14ac:dyDescent="0.35">
      <c r="A646" s="9" t="str">
        <f t="shared" ref="A646:A709" si="20">IF(A$4&gt;=ROW(A642), ROW(A642), "")</f>
        <v/>
      </c>
      <c r="B646" s="10" t="str">
        <f>IF($A646="", "", INDEX(Data!A:A,MATCH($A646,Data!$AD:$AD,1)))</f>
        <v/>
      </c>
      <c r="C646" s="11" t="str">
        <f>IF($A646="", "", INDEX(Data!B:B,MATCH($A646,Data!$AD:$AD,1)))</f>
        <v/>
      </c>
      <c r="D646" s="10" t="str">
        <f>IF($A646="", "", INDEX(Data!C:C,MATCH($A646,Data!$AD:$AD,1)))</f>
        <v/>
      </c>
      <c r="E646" s="11" t="str">
        <f>IF($A646="", "", INDEX(Data!D:D,MATCH($A646,Data!$AD:$AD,1)))</f>
        <v/>
      </c>
      <c r="F646" s="11" t="str">
        <f>IF($A646="", "", INDEX(Data!E:E,MATCH($A646,Data!$AD:$AD,1)))</f>
        <v/>
      </c>
      <c r="G646" s="36" t="str">
        <f t="shared" ref="G646:G709" si="21">HYPERLINK(F646)</f>
        <v/>
      </c>
    </row>
    <row r="647" spans="1:7" x14ac:dyDescent="0.35">
      <c r="A647" s="9" t="str">
        <f t="shared" si="20"/>
        <v/>
      </c>
      <c r="B647" s="10" t="str">
        <f>IF($A647="", "", INDEX(Data!A:A,MATCH($A647,Data!$AD:$AD,1)))</f>
        <v/>
      </c>
      <c r="C647" s="11" t="str">
        <f>IF($A647="", "", INDEX(Data!B:B,MATCH($A647,Data!$AD:$AD,1)))</f>
        <v/>
      </c>
      <c r="D647" s="10" t="str">
        <f>IF($A647="", "", INDEX(Data!C:C,MATCH($A647,Data!$AD:$AD,1)))</f>
        <v/>
      </c>
      <c r="E647" s="11" t="str">
        <f>IF($A647="", "", INDEX(Data!D:D,MATCH($A647,Data!$AD:$AD,1)))</f>
        <v/>
      </c>
      <c r="F647" s="11" t="str">
        <f>IF($A647="", "", INDEX(Data!E:E,MATCH($A647,Data!$AD:$AD,1)))</f>
        <v/>
      </c>
      <c r="G647" s="36" t="str">
        <f t="shared" si="21"/>
        <v/>
      </c>
    </row>
    <row r="648" spans="1:7" x14ac:dyDescent="0.35">
      <c r="A648" s="9" t="str">
        <f t="shared" si="20"/>
        <v/>
      </c>
      <c r="B648" s="10" t="str">
        <f>IF($A648="", "", INDEX(Data!A:A,MATCH($A648,Data!$AD:$AD,1)))</f>
        <v/>
      </c>
      <c r="C648" s="11" t="str">
        <f>IF($A648="", "", INDEX(Data!B:B,MATCH($A648,Data!$AD:$AD,1)))</f>
        <v/>
      </c>
      <c r="D648" s="10" t="str">
        <f>IF($A648="", "", INDEX(Data!C:C,MATCH($A648,Data!$AD:$AD,1)))</f>
        <v/>
      </c>
      <c r="E648" s="11" t="str">
        <f>IF($A648="", "", INDEX(Data!D:D,MATCH($A648,Data!$AD:$AD,1)))</f>
        <v/>
      </c>
      <c r="F648" s="11" t="str">
        <f>IF($A648="", "", INDEX(Data!E:E,MATCH($A648,Data!$AD:$AD,1)))</f>
        <v/>
      </c>
      <c r="G648" s="36" t="str">
        <f t="shared" si="21"/>
        <v/>
      </c>
    </row>
    <row r="649" spans="1:7" x14ac:dyDescent="0.35">
      <c r="A649" s="9" t="str">
        <f t="shared" si="20"/>
        <v/>
      </c>
      <c r="B649" s="10" t="str">
        <f>IF($A649="", "", INDEX(Data!A:A,MATCH($A649,Data!$AD:$AD,1)))</f>
        <v/>
      </c>
      <c r="C649" s="11" t="str">
        <f>IF($A649="", "", INDEX(Data!B:B,MATCH($A649,Data!$AD:$AD,1)))</f>
        <v/>
      </c>
      <c r="D649" s="10" t="str">
        <f>IF($A649="", "", INDEX(Data!C:C,MATCH($A649,Data!$AD:$AD,1)))</f>
        <v/>
      </c>
      <c r="E649" s="11" t="str">
        <f>IF($A649="", "", INDEX(Data!D:D,MATCH($A649,Data!$AD:$AD,1)))</f>
        <v/>
      </c>
      <c r="F649" s="11" t="str">
        <f>IF($A649="", "", INDEX(Data!E:E,MATCH($A649,Data!$AD:$AD,1)))</f>
        <v/>
      </c>
      <c r="G649" s="36" t="str">
        <f t="shared" si="21"/>
        <v/>
      </c>
    </row>
    <row r="650" spans="1:7" x14ac:dyDescent="0.35">
      <c r="A650" s="9" t="str">
        <f t="shared" si="20"/>
        <v/>
      </c>
      <c r="B650" s="10" t="str">
        <f>IF($A650="", "", INDEX(Data!A:A,MATCH($A650,Data!$AD:$AD,1)))</f>
        <v/>
      </c>
      <c r="C650" s="11" t="str">
        <f>IF($A650="", "", INDEX(Data!B:B,MATCH($A650,Data!$AD:$AD,1)))</f>
        <v/>
      </c>
      <c r="D650" s="10" t="str">
        <f>IF($A650="", "", INDEX(Data!C:C,MATCH($A650,Data!$AD:$AD,1)))</f>
        <v/>
      </c>
      <c r="E650" s="11" t="str">
        <f>IF($A650="", "", INDEX(Data!D:D,MATCH($A650,Data!$AD:$AD,1)))</f>
        <v/>
      </c>
      <c r="F650" s="11" t="str">
        <f>IF($A650="", "", INDEX(Data!E:E,MATCH($A650,Data!$AD:$AD,1)))</f>
        <v/>
      </c>
      <c r="G650" s="36" t="str">
        <f t="shared" si="21"/>
        <v/>
      </c>
    </row>
    <row r="651" spans="1:7" x14ac:dyDescent="0.35">
      <c r="A651" s="9" t="str">
        <f t="shared" si="20"/>
        <v/>
      </c>
      <c r="B651" s="10" t="str">
        <f>IF($A651="", "", INDEX(Data!A:A,MATCH($A651,Data!$AD:$AD,1)))</f>
        <v/>
      </c>
      <c r="C651" s="11" t="str">
        <f>IF($A651="", "", INDEX(Data!B:B,MATCH($A651,Data!$AD:$AD,1)))</f>
        <v/>
      </c>
      <c r="D651" s="10" t="str">
        <f>IF($A651="", "", INDEX(Data!C:C,MATCH($A651,Data!$AD:$AD,1)))</f>
        <v/>
      </c>
      <c r="E651" s="11" t="str">
        <f>IF($A651="", "", INDEX(Data!D:D,MATCH($A651,Data!$AD:$AD,1)))</f>
        <v/>
      </c>
      <c r="F651" s="11" t="str">
        <f>IF($A651="", "", INDEX(Data!E:E,MATCH($A651,Data!$AD:$AD,1)))</f>
        <v/>
      </c>
      <c r="G651" s="36" t="str">
        <f t="shared" si="21"/>
        <v/>
      </c>
    </row>
    <row r="652" spans="1:7" x14ac:dyDescent="0.35">
      <c r="A652" s="9" t="str">
        <f t="shared" si="20"/>
        <v/>
      </c>
      <c r="B652" s="10" t="str">
        <f>IF($A652="", "", INDEX(Data!A:A,MATCH($A652,Data!$AD:$AD,1)))</f>
        <v/>
      </c>
      <c r="C652" s="11" t="str">
        <f>IF($A652="", "", INDEX(Data!B:B,MATCH($A652,Data!$AD:$AD,1)))</f>
        <v/>
      </c>
      <c r="D652" s="10" t="str">
        <f>IF($A652="", "", INDEX(Data!C:C,MATCH($A652,Data!$AD:$AD,1)))</f>
        <v/>
      </c>
      <c r="E652" s="11" t="str">
        <f>IF($A652="", "", INDEX(Data!D:D,MATCH($A652,Data!$AD:$AD,1)))</f>
        <v/>
      </c>
      <c r="F652" s="11" t="str">
        <f>IF($A652="", "", INDEX(Data!E:E,MATCH($A652,Data!$AD:$AD,1)))</f>
        <v/>
      </c>
      <c r="G652" s="36" t="str">
        <f t="shared" si="21"/>
        <v/>
      </c>
    </row>
    <row r="653" spans="1:7" x14ac:dyDescent="0.35">
      <c r="A653" s="9" t="str">
        <f t="shared" si="20"/>
        <v/>
      </c>
      <c r="B653" s="10" t="str">
        <f>IF($A653="", "", INDEX(Data!A:A,MATCH($A653,Data!$AD:$AD,1)))</f>
        <v/>
      </c>
      <c r="C653" s="11" t="str">
        <f>IF($A653="", "", INDEX(Data!B:B,MATCH($A653,Data!$AD:$AD,1)))</f>
        <v/>
      </c>
      <c r="D653" s="10" t="str">
        <f>IF($A653="", "", INDEX(Data!C:C,MATCH($A653,Data!$AD:$AD,1)))</f>
        <v/>
      </c>
      <c r="E653" s="11" t="str">
        <f>IF($A653="", "", INDEX(Data!D:D,MATCH($A653,Data!$AD:$AD,1)))</f>
        <v/>
      </c>
      <c r="F653" s="11" t="str">
        <f>IF($A653="", "", INDEX(Data!E:E,MATCH($A653,Data!$AD:$AD,1)))</f>
        <v/>
      </c>
      <c r="G653" s="36" t="str">
        <f t="shared" si="21"/>
        <v/>
      </c>
    </row>
    <row r="654" spans="1:7" x14ac:dyDescent="0.35">
      <c r="A654" s="9" t="str">
        <f t="shared" si="20"/>
        <v/>
      </c>
      <c r="B654" s="10" t="str">
        <f>IF($A654="", "", INDEX(Data!A:A,MATCH($A654,Data!$AD:$AD,1)))</f>
        <v/>
      </c>
      <c r="C654" s="11" t="str">
        <f>IF($A654="", "", INDEX(Data!B:B,MATCH($A654,Data!$AD:$AD,1)))</f>
        <v/>
      </c>
      <c r="D654" s="10" t="str">
        <f>IF($A654="", "", INDEX(Data!C:C,MATCH($A654,Data!$AD:$AD,1)))</f>
        <v/>
      </c>
      <c r="E654" s="11" t="str">
        <f>IF($A654="", "", INDEX(Data!D:D,MATCH($A654,Data!$AD:$AD,1)))</f>
        <v/>
      </c>
      <c r="F654" s="11" t="str">
        <f>IF($A654="", "", INDEX(Data!E:E,MATCH($A654,Data!$AD:$AD,1)))</f>
        <v/>
      </c>
      <c r="G654" s="36" t="str">
        <f t="shared" si="21"/>
        <v/>
      </c>
    </row>
    <row r="655" spans="1:7" x14ac:dyDescent="0.35">
      <c r="A655" s="9" t="str">
        <f t="shared" si="20"/>
        <v/>
      </c>
      <c r="B655" s="10" t="str">
        <f>IF($A655="", "", INDEX(Data!A:A,MATCH($A655,Data!$AD:$AD,1)))</f>
        <v/>
      </c>
      <c r="C655" s="11" t="str">
        <f>IF($A655="", "", INDEX(Data!B:B,MATCH($A655,Data!$AD:$AD,1)))</f>
        <v/>
      </c>
      <c r="D655" s="10" t="str">
        <f>IF($A655="", "", INDEX(Data!C:C,MATCH($A655,Data!$AD:$AD,1)))</f>
        <v/>
      </c>
      <c r="E655" s="11" t="str">
        <f>IF($A655="", "", INDEX(Data!D:D,MATCH($A655,Data!$AD:$AD,1)))</f>
        <v/>
      </c>
      <c r="F655" s="11" t="str">
        <f>IF($A655="", "", INDEX(Data!E:E,MATCH($A655,Data!$AD:$AD,1)))</f>
        <v/>
      </c>
      <c r="G655" s="36" t="str">
        <f t="shared" si="21"/>
        <v/>
      </c>
    </row>
    <row r="656" spans="1:7" x14ac:dyDescent="0.35">
      <c r="A656" s="9" t="str">
        <f t="shared" si="20"/>
        <v/>
      </c>
      <c r="B656" s="10" t="str">
        <f>IF($A656="", "", INDEX(Data!A:A,MATCH($A656,Data!$AD:$AD,1)))</f>
        <v/>
      </c>
      <c r="C656" s="11" t="str">
        <f>IF($A656="", "", INDEX(Data!B:B,MATCH($A656,Data!$AD:$AD,1)))</f>
        <v/>
      </c>
      <c r="D656" s="10" t="str">
        <f>IF($A656="", "", INDEX(Data!C:C,MATCH($A656,Data!$AD:$AD,1)))</f>
        <v/>
      </c>
      <c r="E656" s="11" t="str">
        <f>IF($A656="", "", INDEX(Data!D:D,MATCH($A656,Data!$AD:$AD,1)))</f>
        <v/>
      </c>
      <c r="F656" s="11" t="str">
        <f>IF($A656="", "", INDEX(Data!E:E,MATCH($A656,Data!$AD:$AD,1)))</f>
        <v/>
      </c>
      <c r="G656" s="36" t="str">
        <f t="shared" si="21"/>
        <v/>
      </c>
    </row>
    <row r="657" spans="1:7" x14ac:dyDescent="0.35">
      <c r="A657" s="9" t="str">
        <f t="shared" si="20"/>
        <v/>
      </c>
      <c r="B657" s="10" t="str">
        <f>IF($A657="", "", INDEX(Data!A:A,MATCH($A657,Data!$AD:$AD,1)))</f>
        <v/>
      </c>
      <c r="C657" s="11" t="str">
        <f>IF($A657="", "", INDEX(Data!B:B,MATCH($A657,Data!$AD:$AD,1)))</f>
        <v/>
      </c>
      <c r="D657" s="10" t="str">
        <f>IF($A657="", "", INDEX(Data!C:C,MATCH($A657,Data!$AD:$AD,1)))</f>
        <v/>
      </c>
      <c r="E657" s="11" t="str">
        <f>IF($A657="", "", INDEX(Data!D:D,MATCH($A657,Data!$AD:$AD,1)))</f>
        <v/>
      </c>
      <c r="F657" s="11" t="str">
        <f>IF($A657="", "", INDEX(Data!E:E,MATCH($A657,Data!$AD:$AD,1)))</f>
        <v/>
      </c>
      <c r="G657" s="36" t="str">
        <f t="shared" si="21"/>
        <v/>
      </c>
    </row>
    <row r="658" spans="1:7" x14ac:dyDescent="0.35">
      <c r="A658" s="9" t="str">
        <f t="shared" si="20"/>
        <v/>
      </c>
      <c r="B658" s="10" t="str">
        <f>IF($A658="", "", INDEX(Data!A:A,MATCH($A658,Data!$AD:$AD,1)))</f>
        <v/>
      </c>
      <c r="C658" s="11" t="str">
        <f>IF($A658="", "", INDEX(Data!B:B,MATCH($A658,Data!$AD:$AD,1)))</f>
        <v/>
      </c>
      <c r="D658" s="10" t="str">
        <f>IF($A658="", "", INDEX(Data!C:C,MATCH($A658,Data!$AD:$AD,1)))</f>
        <v/>
      </c>
      <c r="E658" s="11" t="str">
        <f>IF($A658="", "", INDEX(Data!D:D,MATCH($A658,Data!$AD:$AD,1)))</f>
        <v/>
      </c>
      <c r="F658" s="11" t="str">
        <f>IF($A658="", "", INDEX(Data!E:E,MATCH($A658,Data!$AD:$AD,1)))</f>
        <v/>
      </c>
      <c r="G658" s="36" t="str">
        <f t="shared" si="21"/>
        <v/>
      </c>
    </row>
    <row r="659" spans="1:7" x14ac:dyDescent="0.35">
      <c r="A659" s="9" t="str">
        <f t="shared" si="20"/>
        <v/>
      </c>
      <c r="B659" s="10" t="str">
        <f>IF($A659="", "", INDEX(Data!A:A,MATCH($A659,Data!$AD:$AD,1)))</f>
        <v/>
      </c>
      <c r="C659" s="11" t="str">
        <f>IF($A659="", "", INDEX(Data!B:B,MATCH($A659,Data!$AD:$AD,1)))</f>
        <v/>
      </c>
      <c r="D659" s="10" t="str">
        <f>IF($A659="", "", INDEX(Data!C:C,MATCH($A659,Data!$AD:$AD,1)))</f>
        <v/>
      </c>
      <c r="E659" s="11" t="str">
        <f>IF($A659="", "", INDEX(Data!D:D,MATCH($A659,Data!$AD:$AD,1)))</f>
        <v/>
      </c>
      <c r="F659" s="11" t="str">
        <f>IF($A659="", "", INDEX(Data!E:E,MATCH($A659,Data!$AD:$AD,1)))</f>
        <v/>
      </c>
      <c r="G659" s="36" t="str">
        <f t="shared" si="21"/>
        <v/>
      </c>
    </row>
    <row r="660" spans="1:7" x14ac:dyDescent="0.35">
      <c r="A660" s="9" t="str">
        <f t="shared" si="20"/>
        <v/>
      </c>
      <c r="B660" s="10" t="str">
        <f>IF($A660="", "", INDEX(Data!A:A,MATCH($A660,Data!$AD:$AD,1)))</f>
        <v/>
      </c>
      <c r="C660" s="11" t="str">
        <f>IF($A660="", "", INDEX(Data!B:B,MATCH($A660,Data!$AD:$AD,1)))</f>
        <v/>
      </c>
      <c r="D660" s="10" t="str">
        <f>IF($A660="", "", INDEX(Data!C:C,MATCH($A660,Data!$AD:$AD,1)))</f>
        <v/>
      </c>
      <c r="E660" s="11" t="str">
        <f>IF($A660="", "", INDEX(Data!D:D,MATCH($A660,Data!$AD:$AD,1)))</f>
        <v/>
      </c>
      <c r="F660" s="11" t="str">
        <f>IF($A660="", "", INDEX(Data!E:E,MATCH($A660,Data!$AD:$AD,1)))</f>
        <v/>
      </c>
      <c r="G660" s="36" t="str">
        <f t="shared" si="21"/>
        <v/>
      </c>
    </row>
    <row r="661" spans="1:7" x14ac:dyDescent="0.35">
      <c r="A661" s="9" t="str">
        <f t="shared" si="20"/>
        <v/>
      </c>
      <c r="B661" s="10" t="str">
        <f>IF($A661="", "", INDEX(Data!A:A,MATCH($A661,Data!$AD:$AD,1)))</f>
        <v/>
      </c>
      <c r="C661" s="11" t="str">
        <f>IF($A661="", "", INDEX(Data!B:B,MATCH($A661,Data!$AD:$AD,1)))</f>
        <v/>
      </c>
      <c r="D661" s="10" t="str">
        <f>IF($A661="", "", INDEX(Data!C:C,MATCH($A661,Data!$AD:$AD,1)))</f>
        <v/>
      </c>
      <c r="E661" s="11" t="str">
        <f>IF($A661="", "", INDEX(Data!D:D,MATCH($A661,Data!$AD:$AD,1)))</f>
        <v/>
      </c>
      <c r="F661" s="11" t="str">
        <f>IF($A661="", "", INDEX(Data!E:E,MATCH($A661,Data!$AD:$AD,1)))</f>
        <v/>
      </c>
      <c r="G661" s="36" t="str">
        <f t="shared" si="21"/>
        <v/>
      </c>
    </row>
    <row r="662" spans="1:7" x14ac:dyDescent="0.35">
      <c r="A662" s="9" t="str">
        <f t="shared" si="20"/>
        <v/>
      </c>
      <c r="B662" s="10" t="str">
        <f>IF($A662="", "", INDEX(Data!A:A,MATCH($A662,Data!$AD:$AD,1)))</f>
        <v/>
      </c>
      <c r="C662" s="11" t="str">
        <f>IF($A662="", "", INDEX(Data!B:B,MATCH($A662,Data!$AD:$AD,1)))</f>
        <v/>
      </c>
      <c r="D662" s="10" t="str">
        <f>IF($A662="", "", INDEX(Data!C:C,MATCH($A662,Data!$AD:$AD,1)))</f>
        <v/>
      </c>
      <c r="E662" s="11" t="str">
        <f>IF($A662="", "", INDEX(Data!D:D,MATCH($A662,Data!$AD:$AD,1)))</f>
        <v/>
      </c>
      <c r="F662" s="11" t="str">
        <f>IF($A662="", "", INDEX(Data!E:E,MATCH($A662,Data!$AD:$AD,1)))</f>
        <v/>
      </c>
      <c r="G662" s="36" t="str">
        <f t="shared" si="21"/>
        <v/>
      </c>
    </row>
    <row r="663" spans="1:7" x14ac:dyDescent="0.35">
      <c r="A663" s="9" t="str">
        <f t="shared" si="20"/>
        <v/>
      </c>
      <c r="B663" s="10" t="str">
        <f>IF($A663="", "", INDEX(Data!A:A,MATCH($A663,Data!$AD:$AD,1)))</f>
        <v/>
      </c>
      <c r="C663" s="11" t="str">
        <f>IF($A663="", "", INDEX(Data!B:B,MATCH($A663,Data!$AD:$AD,1)))</f>
        <v/>
      </c>
      <c r="D663" s="10" t="str">
        <f>IF($A663="", "", INDEX(Data!C:C,MATCH($A663,Data!$AD:$AD,1)))</f>
        <v/>
      </c>
      <c r="E663" s="11" t="str">
        <f>IF($A663="", "", INDEX(Data!D:D,MATCH($A663,Data!$AD:$AD,1)))</f>
        <v/>
      </c>
      <c r="F663" s="11" t="str">
        <f>IF($A663="", "", INDEX(Data!E:E,MATCH($A663,Data!$AD:$AD,1)))</f>
        <v/>
      </c>
      <c r="G663" s="36" t="str">
        <f t="shared" si="21"/>
        <v/>
      </c>
    </row>
    <row r="664" spans="1:7" x14ac:dyDescent="0.35">
      <c r="A664" s="9" t="str">
        <f t="shared" si="20"/>
        <v/>
      </c>
      <c r="B664" s="10" t="str">
        <f>IF($A664="", "", INDEX(Data!A:A,MATCH($A664,Data!$AD:$AD,1)))</f>
        <v/>
      </c>
      <c r="C664" s="11" t="str">
        <f>IF($A664="", "", INDEX(Data!B:B,MATCH($A664,Data!$AD:$AD,1)))</f>
        <v/>
      </c>
      <c r="D664" s="10" t="str">
        <f>IF($A664="", "", INDEX(Data!C:C,MATCH($A664,Data!$AD:$AD,1)))</f>
        <v/>
      </c>
      <c r="E664" s="11" t="str">
        <f>IF($A664="", "", INDEX(Data!D:D,MATCH($A664,Data!$AD:$AD,1)))</f>
        <v/>
      </c>
      <c r="F664" s="11" t="str">
        <f>IF($A664="", "", INDEX(Data!E:E,MATCH($A664,Data!$AD:$AD,1)))</f>
        <v/>
      </c>
      <c r="G664" s="36" t="str">
        <f t="shared" si="21"/>
        <v/>
      </c>
    </row>
    <row r="665" spans="1:7" x14ac:dyDescent="0.35">
      <c r="A665" s="9" t="str">
        <f t="shared" si="20"/>
        <v/>
      </c>
      <c r="B665" s="10" t="str">
        <f>IF($A665="", "", INDEX(Data!A:A,MATCH($A665,Data!$AD:$AD,1)))</f>
        <v/>
      </c>
      <c r="C665" s="11" t="str">
        <f>IF($A665="", "", INDEX(Data!B:B,MATCH($A665,Data!$AD:$AD,1)))</f>
        <v/>
      </c>
      <c r="D665" s="10" t="str">
        <f>IF($A665="", "", INDEX(Data!C:C,MATCH($A665,Data!$AD:$AD,1)))</f>
        <v/>
      </c>
      <c r="E665" s="11" t="str">
        <f>IF($A665="", "", INDEX(Data!D:D,MATCH($A665,Data!$AD:$AD,1)))</f>
        <v/>
      </c>
      <c r="F665" s="11" t="str">
        <f>IF($A665="", "", INDEX(Data!E:E,MATCH($A665,Data!$AD:$AD,1)))</f>
        <v/>
      </c>
      <c r="G665" s="36" t="str">
        <f t="shared" si="21"/>
        <v/>
      </c>
    </row>
    <row r="666" spans="1:7" x14ac:dyDescent="0.35">
      <c r="A666" s="9" t="str">
        <f t="shared" si="20"/>
        <v/>
      </c>
      <c r="B666" s="10" t="str">
        <f>IF($A666="", "", INDEX(Data!A:A,MATCH($A666,Data!$AD:$AD,1)))</f>
        <v/>
      </c>
      <c r="C666" s="11" t="str">
        <f>IF($A666="", "", INDEX(Data!B:B,MATCH($A666,Data!$AD:$AD,1)))</f>
        <v/>
      </c>
      <c r="D666" s="10" t="str">
        <f>IF($A666="", "", INDEX(Data!C:C,MATCH($A666,Data!$AD:$AD,1)))</f>
        <v/>
      </c>
      <c r="E666" s="11" t="str">
        <f>IF($A666="", "", INDEX(Data!D:D,MATCH($A666,Data!$AD:$AD,1)))</f>
        <v/>
      </c>
      <c r="F666" s="11" t="str">
        <f>IF($A666="", "", INDEX(Data!E:E,MATCH($A666,Data!$AD:$AD,1)))</f>
        <v/>
      </c>
      <c r="G666" s="36" t="str">
        <f t="shared" si="21"/>
        <v/>
      </c>
    </row>
    <row r="667" spans="1:7" x14ac:dyDescent="0.35">
      <c r="A667" s="9" t="str">
        <f t="shared" si="20"/>
        <v/>
      </c>
      <c r="B667" s="10" t="str">
        <f>IF($A667="", "", INDEX(Data!A:A,MATCH($A667,Data!$AD:$AD,1)))</f>
        <v/>
      </c>
      <c r="C667" s="11" t="str">
        <f>IF($A667="", "", INDEX(Data!B:B,MATCH($A667,Data!$AD:$AD,1)))</f>
        <v/>
      </c>
      <c r="D667" s="10" t="str">
        <f>IF($A667="", "", INDEX(Data!C:C,MATCH($A667,Data!$AD:$AD,1)))</f>
        <v/>
      </c>
      <c r="E667" s="11" t="str">
        <f>IF($A667="", "", INDEX(Data!D:D,MATCH($A667,Data!$AD:$AD,1)))</f>
        <v/>
      </c>
      <c r="F667" s="11" t="str">
        <f>IF($A667="", "", INDEX(Data!E:E,MATCH($A667,Data!$AD:$AD,1)))</f>
        <v/>
      </c>
      <c r="G667" s="36" t="str">
        <f t="shared" si="21"/>
        <v/>
      </c>
    </row>
    <row r="668" spans="1:7" x14ac:dyDescent="0.35">
      <c r="A668" s="9" t="str">
        <f t="shared" si="20"/>
        <v/>
      </c>
      <c r="B668" s="10" t="str">
        <f>IF($A668="", "", INDEX(Data!A:A,MATCH($A668,Data!$AD:$AD,1)))</f>
        <v/>
      </c>
      <c r="C668" s="11" t="str">
        <f>IF($A668="", "", INDEX(Data!B:B,MATCH($A668,Data!$AD:$AD,1)))</f>
        <v/>
      </c>
      <c r="D668" s="10" t="str">
        <f>IF($A668="", "", INDEX(Data!C:C,MATCH($A668,Data!$AD:$AD,1)))</f>
        <v/>
      </c>
      <c r="E668" s="11" t="str">
        <f>IF($A668="", "", INDEX(Data!D:D,MATCH($A668,Data!$AD:$AD,1)))</f>
        <v/>
      </c>
      <c r="F668" s="11" t="str">
        <f>IF($A668="", "", INDEX(Data!E:E,MATCH($A668,Data!$AD:$AD,1)))</f>
        <v/>
      </c>
      <c r="G668" s="36" t="str">
        <f t="shared" si="21"/>
        <v/>
      </c>
    </row>
    <row r="669" spans="1:7" x14ac:dyDescent="0.35">
      <c r="A669" s="9" t="str">
        <f t="shared" si="20"/>
        <v/>
      </c>
      <c r="B669" s="10" t="str">
        <f>IF($A669="", "", INDEX(Data!A:A,MATCH($A669,Data!$AD:$AD,1)))</f>
        <v/>
      </c>
      <c r="C669" s="11" t="str">
        <f>IF($A669="", "", INDEX(Data!B:B,MATCH($A669,Data!$AD:$AD,1)))</f>
        <v/>
      </c>
      <c r="D669" s="10" t="str">
        <f>IF($A669="", "", INDEX(Data!C:C,MATCH($A669,Data!$AD:$AD,1)))</f>
        <v/>
      </c>
      <c r="E669" s="11" t="str">
        <f>IF($A669="", "", INDEX(Data!D:D,MATCH($A669,Data!$AD:$AD,1)))</f>
        <v/>
      </c>
      <c r="F669" s="11" t="str">
        <f>IF($A669="", "", INDEX(Data!E:E,MATCH($A669,Data!$AD:$AD,1)))</f>
        <v/>
      </c>
      <c r="G669" s="36" t="str">
        <f t="shared" si="21"/>
        <v/>
      </c>
    </row>
    <row r="670" spans="1:7" x14ac:dyDescent="0.35">
      <c r="A670" s="9" t="str">
        <f t="shared" si="20"/>
        <v/>
      </c>
      <c r="B670" s="10" t="str">
        <f>IF($A670="", "", INDEX(Data!A:A,MATCH($A670,Data!$AD:$AD,1)))</f>
        <v/>
      </c>
      <c r="C670" s="11" t="str">
        <f>IF($A670="", "", INDEX(Data!B:B,MATCH($A670,Data!$AD:$AD,1)))</f>
        <v/>
      </c>
      <c r="D670" s="10" t="str">
        <f>IF($A670="", "", INDEX(Data!C:C,MATCH($A670,Data!$AD:$AD,1)))</f>
        <v/>
      </c>
      <c r="E670" s="11" t="str">
        <f>IF($A670="", "", INDEX(Data!D:D,MATCH($A670,Data!$AD:$AD,1)))</f>
        <v/>
      </c>
      <c r="F670" s="11" t="str">
        <f>IF($A670="", "", INDEX(Data!E:E,MATCH($A670,Data!$AD:$AD,1)))</f>
        <v/>
      </c>
      <c r="G670" s="36" t="str">
        <f t="shared" si="21"/>
        <v/>
      </c>
    </row>
    <row r="671" spans="1:7" x14ac:dyDescent="0.35">
      <c r="A671" s="9" t="str">
        <f t="shared" si="20"/>
        <v/>
      </c>
      <c r="B671" s="10" t="str">
        <f>IF($A671="", "", INDEX(Data!A:A,MATCH($A671,Data!$AD:$AD,1)))</f>
        <v/>
      </c>
      <c r="C671" s="11" t="str">
        <f>IF($A671="", "", INDEX(Data!B:B,MATCH($A671,Data!$AD:$AD,1)))</f>
        <v/>
      </c>
      <c r="D671" s="10" t="str">
        <f>IF($A671="", "", INDEX(Data!C:C,MATCH($A671,Data!$AD:$AD,1)))</f>
        <v/>
      </c>
      <c r="E671" s="11" t="str">
        <f>IF($A671="", "", INDEX(Data!D:D,MATCH($A671,Data!$AD:$AD,1)))</f>
        <v/>
      </c>
      <c r="F671" s="11" t="str">
        <f>IF($A671="", "", INDEX(Data!E:E,MATCH($A671,Data!$AD:$AD,1)))</f>
        <v/>
      </c>
      <c r="G671" s="36" t="str">
        <f t="shared" si="21"/>
        <v/>
      </c>
    </row>
    <row r="672" spans="1:7" x14ac:dyDescent="0.35">
      <c r="A672" s="9" t="str">
        <f t="shared" si="20"/>
        <v/>
      </c>
      <c r="B672" s="10" t="str">
        <f>IF($A672="", "", INDEX(Data!A:A,MATCH($A672,Data!$AD:$AD,1)))</f>
        <v/>
      </c>
      <c r="C672" s="11" t="str">
        <f>IF($A672="", "", INDEX(Data!B:B,MATCH($A672,Data!$AD:$AD,1)))</f>
        <v/>
      </c>
      <c r="D672" s="10" t="str">
        <f>IF($A672="", "", INDEX(Data!C:C,MATCH($A672,Data!$AD:$AD,1)))</f>
        <v/>
      </c>
      <c r="E672" s="11" t="str">
        <f>IF($A672="", "", INDEX(Data!D:D,MATCH($A672,Data!$AD:$AD,1)))</f>
        <v/>
      </c>
      <c r="F672" s="11" t="str">
        <f>IF($A672="", "", INDEX(Data!E:E,MATCH($A672,Data!$AD:$AD,1)))</f>
        <v/>
      </c>
      <c r="G672" s="36" t="str">
        <f t="shared" si="21"/>
        <v/>
      </c>
    </row>
    <row r="673" spans="1:7" x14ac:dyDescent="0.35">
      <c r="A673" s="9" t="str">
        <f t="shared" si="20"/>
        <v/>
      </c>
      <c r="B673" s="10" t="str">
        <f>IF($A673="", "", INDEX(Data!A:A,MATCH($A673,Data!$AD:$AD,1)))</f>
        <v/>
      </c>
      <c r="C673" s="11" t="str">
        <f>IF($A673="", "", INDEX(Data!B:B,MATCH($A673,Data!$AD:$AD,1)))</f>
        <v/>
      </c>
      <c r="D673" s="10" t="str">
        <f>IF($A673="", "", INDEX(Data!C:C,MATCH($A673,Data!$AD:$AD,1)))</f>
        <v/>
      </c>
      <c r="E673" s="11" t="str">
        <f>IF($A673="", "", INDEX(Data!D:D,MATCH($A673,Data!$AD:$AD,1)))</f>
        <v/>
      </c>
      <c r="F673" s="11" t="str">
        <f>IF($A673="", "", INDEX(Data!E:E,MATCH($A673,Data!$AD:$AD,1)))</f>
        <v/>
      </c>
      <c r="G673" s="36" t="str">
        <f t="shared" si="21"/>
        <v/>
      </c>
    </row>
    <row r="674" spans="1:7" x14ac:dyDescent="0.35">
      <c r="A674" s="9" t="str">
        <f t="shared" si="20"/>
        <v/>
      </c>
      <c r="B674" s="10" t="str">
        <f>IF($A674="", "", INDEX(Data!A:A,MATCH($A674,Data!$AD:$AD,1)))</f>
        <v/>
      </c>
      <c r="C674" s="11" t="str">
        <f>IF($A674="", "", INDEX(Data!B:B,MATCH($A674,Data!$AD:$AD,1)))</f>
        <v/>
      </c>
      <c r="D674" s="10" t="str">
        <f>IF($A674="", "", INDEX(Data!C:C,MATCH($A674,Data!$AD:$AD,1)))</f>
        <v/>
      </c>
      <c r="E674" s="11" t="str">
        <f>IF($A674="", "", INDEX(Data!D:D,MATCH($A674,Data!$AD:$AD,1)))</f>
        <v/>
      </c>
      <c r="F674" s="11" t="str">
        <f>IF($A674="", "", INDEX(Data!E:E,MATCH($A674,Data!$AD:$AD,1)))</f>
        <v/>
      </c>
      <c r="G674" s="36" t="str">
        <f t="shared" si="21"/>
        <v/>
      </c>
    </row>
    <row r="675" spans="1:7" x14ac:dyDescent="0.35">
      <c r="A675" s="9" t="str">
        <f t="shared" si="20"/>
        <v/>
      </c>
      <c r="B675" s="10" t="str">
        <f>IF($A675="", "", INDEX(Data!A:A,MATCH($A675,Data!$AD:$AD,1)))</f>
        <v/>
      </c>
      <c r="C675" s="11" t="str">
        <f>IF($A675="", "", INDEX(Data!B:B,MATCH($A675,Data!$AD:$AD,1)))</f>
        <v/>
      </c>
      <c r="D675" s="10" t="str">
        <f>IF($A675="", "", INDEX(Data!C:C,MATCH($A675,Data!$AD:$AD,1)))</f>
        <v/>
      </c>
      <c r="E675" s="11" t="str">
        <f>IF($A675="", "", INDEX(Data!D:D,MATCH($A675,Data!$AD:$AD,1)))</f>
        <v/>
      </c>
      <c r="F675" s="11" t="str">
        <f>IF($A675="", "", INDEX(Data!E:E,MATCH($A675,Data!$AD:$AD,1)))</f>
        <v/>
      </c>
      <c r="G675" s="36" t="str">
        <f t="shared" si="21"/>
        <v/>
      </c>
    </row>
    <row r="676" spans="1:7" x14ac:dyDescent="0.35">
      <c r="A676" s="9" t="str">
        <f t="shared" si="20"/>
        <v/>
      </c>
      <c r="B676" s="10" t="str">
        <f>IF($A676="", "", INDEX(Data!A:A,MATCH($A676,Data!$AD:$AD,1)))</f>
        <v/>
      </c>
      <c r="C676" s="11" t="str">
        <f>IF($A676="", "", INDEX(Data!B:B,MATCH($A676,Data!$AD:$AD,1)))</f>
        <v/>
      </c>
      <c r="D676" s="10" t="str">
        <f>IF($A676="", "", INDEX(Data!C:C,MATCH($A676,Data!$AD:$AD,1)))</f>
        <v/>
      </c>
      <c r="E676" s="11" t="str">
        <f>IF($A676="", "", INDEX(Data!D:D,MATCH($A676,Data!$AD:$AD,1)))</f>
        <v/>
      </c>
      <c r="F676" s="11" t="str">
        <f>IF($A676="", "", INDEX(Data!E:E,MATCH($A676,Data!$AD:$AD,1)))</f>
        <v/>
      </c>
      <c r="G676" s="36" t="str">
        <f t="shared" si="21"/>
        <v/>
      </c>
    </row>
    <row r="677" spans="1:7" x14ac:dyDescent="0.35">
      <c r="A677" s="9" t="str">
        <f t="shared" si="20"/>
        <v/>
      </c>
      <c r="B677" s="10" t="str">
        <f>IF($A677="", "", INDEX(Data!A:A,MATCH($A677,Data!$AD:$AD,1)))</f>
        <v/>
      </c>
      <c r="C677" s="11" t="str">
        <f>IF($A677="", "", INDEX(Data!B:B,MATCH($A677,Data!$AD:$AD,1)))</f>
        <v/>
      </c>
      <c r="D677" s="10" t="str">
        <f>IF($A677="", "", INDEX(Data!C:C,MATCH($A677,Data!$AD:$AD,1)))</f>
        <v/>
      </c>
      <c r="E677" s="11" t="str">
        <f>IF($A677="", "", INDEX(Data!D:D,MATCH($A677,Data!$AD:$AD,1)))</f>
        <v/>
      </c>
      <c r="F677" s="11" t="str">
        <f>IF($A677="", "", INDEX(Data!E:E,MATCH($A677,Data!$AD:$AD,1)))</f>
        <v/>
      </c>
      <c r="G677" s="36" t="str">
        <f t="shared" si="21"/>
        <v/>
      </c>
    </row>
    <row r="678" spans="1:7" x14ac:dyDescent="0.35">
      <c r="A678" s="9" t="str">
        <f t="shared" si="20"/>
        <v/>
      </c>
      <c r="B678" s="10" t="str">
        <f>IF($A678="", "", INDEX(Data!A:A,MATCH($A678,Data!$AD:$AD,1)))</f>
        <v/>
      </c>
      <c r="C678" s="11" t="str">
        <f>IF($A678="", "", INDEX(Data!B:B,MATCH($A678,Data!$AD:$AD,1)))</f>
        <v/>
      </c>
      <c r="D678" s="10" t="str">
        <f>IF($A678="", "", INDEX(Data!C:C,MATCH($A678,Data!$AD:$AD,1)))</f>
        <v/>
      </c>
      <c r="E678" s="11" t="str">
        <f>IF($A678="", "", INDEX(Data!D:D,MATCH($A678,Data!$AD:$AD,1)))</f>
        <v/>
      </c>
      <c r="F678" s="11" t="str">
        <f>IF($A678="", "", INDEX(Data!E:E,MATCH($A678,Data!$AD:$AD,1)))</f>
        <v/>
      </c>
      <c r="G678" s="36" t="str">
        <f t="shared" si="21"/>
        <v/>
      </c>
    </row>
    <row r="679" spans="1:7" x14ac:dyDescent="0.35">
      <c r="A679" s="9" t="str">
        <f t="shared" si="20"/>
        <v/>
      </c>
      <c r="B679" s="10" t="str">
        <f>IF($A679="", "", INDEX(Data!A:A,MATCH($A679,Data!$AD:$AD,1)))</f>
        <v/>
      </c>
      <c r="C679" s="11" t="str">
        <f>IF($A679="", "", INDEX(Data!B:B,MATCH($A679,Data!$AD:$AD,1)))</f>
        <v/>
      </c>
      <c r="D679" s="10" t="str">
        <f>IF($A679="", "", INDEX(Data!C:C,MATCH($A679,Data!$AD:$AD,1)))</f>
        <v/>
      </c>
      <c r="E679" s="11" t="str">
        <f>IF($A679="", "", INDEX(Data!D:D,MATCH($A679,Data!$AD:$AD,1)))</f>
        <v/>
      </c>
      <c r="F679" s="11" t="str">
        <f>IF($A679="", "", INDEX(Data!E:E,MATCH($A679,Data!$AD:$AD,1)))</f>
        <v/>
      </c>
      <c r="G679" s="36" t="str">
        <f t="shared" si="21"/>
        <v/>
      </c>
    </row>
    <row r="680" spans="1:7" x14ac:dyDescent="0.35">
      <c r="A680" s="9" t="str">
        <f t="shared" si="20"/>
        <v/>
      </c>
      <c r="B680" s="10" t="str">
        <f>IF($A680="", "", INDEX(Data!A:A,MATCH($A680,Data!$AD:$AD,1)))</f>
        <v/>
      </c>
      <c r="C680" s="11" t="str">
        <f>IF($A680="", "", INDEX(Data!B:B,MATCH($A680,Data!$AD:$AD,1)))</f>
        <v/>
      </c>
      <c r="D680" s="10" t="str">
        <f>IF($A680="", "", INDEX(Data!C:C,MATCH($A680,Data!$AD:$AD,1)))</f>
        <v/>
      </c>
      <c r="E680" s="11" t="str">
        <f>IF($A680="", "", INDEX(Data!D:D,MATCH($A680,Data!$AD:$AD,1)))</f>
        <v/>
      </c>
      <c r="F680" s="11" t="str">
        <f>IF($A680="", "", INDEX(Data!E:E,MATCH($A680,Data!$AD:$AD,1)))</f>
        <v/>
      </c>
      <c r="G680" s="36" t="str">
        <f t="shared" si="21"/>
        <v/>
      </c>
    </row>
    <row r="681" spans="1:7" x14ac:dyDescent="0.35">
      <c r="A681" s="9" t="str">
        <f t="shared" si="20"/>
        <v/>
      </c>
      <c r="B681" s="10" t="str">
        <f>IF($A681="", "", INDEX(Data!A:A,MATCH($A681,Data!$AD:$AD,1)))</f>
        <v/>
      </c>
      <c r="C681" s="11" t="str">
        <f>IF($A681="", "", INDEX(Data!B:B,MATCH($A681,Data!$AD:$AD,1)))</f>
        <v/>
      </c>
      <c r="D681" s="10" t="str">
        <f>IF($A681="", "", INDEX(Data!C:C,MATCH($A681,Data!$AD:$AD,1)))</f>
        <v/>
      </c>
      <c r="E681" s="11" t="str">
        <f>IF($A681="", "", INDEX(Data!D:D,MATCH($A681,Data!$AD:$AD,1)))</f>
        <v/>
      </c>
      <c r="F681" s="11" t="str">
        <f>IF($A681="", "", INDEX(Data!E:E,MATCH($A681,Data!$AD:$AD,1)))</f>
        <v/>
      </c>
      <c r="G681" s="36" t="str">
        <f t="shared" si="21"/>
        <v/>
      </c>
    </row>
    <row r="682" spans="1:7" x14ac:dyDescent="0.35">
      <c r="A682" s="9" t="str">
        <f t="shared" si="20"/>
        <v/>
      </c>
      <c r="B682" s="10" t="str">
        <f>IF($A682="", "", INDEX(Data!A:A,MATCH($A682,Data!$AD:$AD,1)))</f>
        <v/>
      </c>
      <c r="C682" s="11" t="str">
        <f>IF($A682="", "", INDEX(Data!B:B,MATCH($A682,Data!$AD:$AD,1)))</f>
        <v/>
      </c>
      <c r="D682" s="10" t="str">
        <f>IF($A682="", "", INDEX(Data!C:C,MATCH($A682,Data!$AD:$AD,1)))</f>
        <v/>
      </c>
      <c r="E682" s="11" t="str">
        <f>IF($A682="", "", INDEX(Data!D:D,MATCH($A682,Data!$AD:$AD,1)))</f>
        <v/>
      </c>
      <c r="F682" s="11" t="str">
        <f>IF($A682="", "", INDEX(Data!E:E,MATCH($A682,Data!$AD:$AD,1)))</f>
        <v/>
      </c>
      <c r="G682" s="36" t="str">
        <f t="shared" si="21"/>
        <v/>
      </c>
    </row>
    <row r="683" spans="1:7" x14ac:dyDescent="0.35">
      <c r="A683" s="9" t="str">
        <f t="shared" si="20"/>
        <v/>
      </c>
      <c r="B683" s="10" t="str">
        <f>IF($A683="", "", INDEX(Data!A:A,MATCH($A683,Data!$AD:$AD,1)))</f>
        <v/>
      </c>
      <c r="C683" s="11" t="str">
        <f>IF($A683="", "", INDEX(Data!B:B,MATCH($A683,Data!$AD:$AD,1)))</f>
        <v/>
      </c>
      <c r="D683" s="10" t="str">
        <f>IF($A683="", "", INDEX(Data!C:C,MATCH($A683,Data!$AD:$AD,1)))</f>
        <v/>
      </c>
      <c r="E683" s="11" t="str">
        <f>IF($A683="", "", INDEX(Data!D:D,MATCH($A683,Data!$AD:$AD,1)))</f>
        <v/>
      </c>
      <c r="F683" s="11" t="str">
        <f>IF($A683="", "", INDEX(Data!E:E,MATCH($A683,Data!$AD:$AD,1)))</f>
        <v/>
      </c>
      <c r="G683" s="36" t="str">
        <f t="shared" si="21"/>
        <v/>
      </c>
    </row>
    <row r="684" spans="1:7" x14ac:dyDescent="0.35">
      <c r="A684" s="9" t="str">
        <f t="shared" si="20"/>
        <v/>
      </c>
      <c r="B684" s="10" t="str">
        <f>IF($A684="", "", INDEX(Data!A:A,MATCH($A684,Data!$AD:$AD,1)))</f>
        <v/>
      </c>
      <c r="C684" s="11" t="str">
        <f>IF($A684="", "", INDEX(Data!B:B,MATCH($A684,Data!$AD:$AD,1)))</f>
        <v/>
      </c>
      <c r="D684" s="10" t="str">
        <f>IF($A684="", "", INDEX(Data!C:C,MATCH($A684,Data!$AD:$AD,1)))</f>
        <v/>
      </c>
      <c r="E684" s="11" t="str">
        <f>IF($A684="", "", INDEX(Data!D:D,MATCH($A684,Data!$AD:$AD,1)))</f>
        <v/>
      </c>
      <c r="F684" s="11" t="str">
        <f>IF($A684="", "", INDEX(Data!E:E,MATCH($A684,Data!$AD:$AD,1)))</f>
        <v/>
      </c>
      <c r="G684" s="36" t="str">
        <f t="shared" si="21"/>
        <v/>
      </c>
    </row>
    <row r="685" spans="1:7" x14ac:dyDescent="0.35">
      <c r="A685" s="9" t="str">
        <f t="shared" si="20"/>
        <v/>
      </c>
      <c r="B685" s="10" t="str">
        <f>IF($A685="", "", INDEX(Data!A:A,MATCH($A685,Data!$AD:$AD,1)))</f>
        <v/>
      </c>
      <c r="C685" s="11" t="str">
        <f>IF($A685="", "", INDEX(Data!B:B,MATCH($A685,Data!$AD:$AD,1)))</f>
        <v/>
      </c>
      <c r="D685" s="10" t="str">
        <f>IF($A685="", "", INDEX(Data!C:C,MATCH($A685,Data!$AD:$AD,1)))</f>
        <v/>
      </c>
      <c r="E685" s="11" t="str">
        <f>IF($A685="", "", INDEX(Data!D:D,MATCH($A685,Data!$AD:$AD,1)))</f>
        <v/>
      </c>
      <c r="F685" s="11" t="str">
        <f>IF($A685="", "", INDEX(Data!E:E,MATCH($A685,Data!$AD:$AD,1)))</f>
        <v/>
      </c>
      <c r="G685" s="36" t="str">
        <f t="shared" si="21"/>
        <v/>
      </c>
    </row>
    <row r="686" spans="1:7" x14ac:dyDescent="0.35">
      <c r="A686" s="9" t="str">
        <f t="shared" si="20"/>
        <v/>
      </c>
      <c r="B686" s="10" t="str">
        <f>IF($A686="", "", INDEX(Data!A:A,MATCH($A686,Data!$AD:$AD,1)))</f>
        <v/>
      </c>
      <c r="C686" s="11" t="str">
        <f>IF($A686="", "", INDEX(Data!B:B,MATCH($A686,Data!$AD:$AD,1)))</f>
        <v/>
      </c>
      <c r="D686" s="10" t="str">
        <f>IF($A686="", "", INDEX(Data!C:C,MATCH($A686,Data!$AD:$AD,1)))</f>
        <v/>
      </c>
      <c r="E686" s="11" t="str">
        <f>IF($A686="", "", INDEX(Data!D:D,MATCH($A686,Data!$AD:$AD,1)))</f>
        <v/>
      </c>
      <c r="F686" s="11" t="str">
        <f>IF($A686="", "", INDEX(Data!E:E,MATCH($A686,Data!$AD:$AD,1)))</f>
        <v/>
      </c>
      <c r="G686" s="36" t="str">
        <f t="shared" si="21"/>
        <v/>
      </c>
    </row>
    <row r="687" spans="1:7" x14ac:dyDescent="0.35">
      <c r="A687" s="9" t="str">
        <f t="shared" si="20"/>
        <v/>
      </c>
      <c r="B687" s="10" t="str">
        <f>IF($A687="", "", INDEX(Data!A:A,MATCH($A687,Data!$AD:$AD,1)))</f>
        <v/>
      </c>
      <c r="C687" s="11" t="str">
        <f>IF($A687="", "", INDEX(Data!B:B,MATCH($A687,Data!$AD:$AD,1)))</f>
        <v/>
      </c>
      <c r="D687" s="10" t="str">
        <f>IF($A687="", "", INDEX(Data!C:C,MATCH($A687,Data!$AD:$AD,1)))</f>
        <v/>
      </c>
      <c r="E687" s="11" t="str">
        <f>IF($A687="", "", INDEX(Data!D:D,MATCH($A687,Data!$AD:$AD,1)))</f>
        <v/>
      </c>
      <c r="F687" s="11" t="str">
        <f>IF($A687="", "", INDEX(Data!E:E,MATCH($A687,Data!$AD:$AD,1)))</f>
        <v/>
      </c>
      <c r="G687" s="36" t="str">
        <f t="shared" si="21"/>
        <v/>
      </c>
    </row>
    <row r="688" spans="1:7" x14ac:dyDescent="0.35">
      <c r="A688" s="9" t="str">
        <f t="shared" si="20"/>
        <v/>
      </c>
      <c r="B688" s="10" t="str">
        <f>IF($A688="", "", INDEX(Data!A:A,MATCH($A688,Data!$AD:$AD,1)))</f>
        <v/>
      </c>
      <c r="C688" s="11" t="str">
        <f>IF($A688="", "", INDEX(Data!B:B,MATCH($A688,Data!$AD:$AD,1)))</f>
        <v/>
      </c>
      <c r="D688" s="10" t="str">
        <f>IF($A688="", "", INDEX(Data!C:C,MATCH($A688,Data!$AD:$AD,1)))</f>
        <v/>
      </c>
      <c r="E688" s="11" t="str">
        <f>IF($A688="", "", INDEX(Data!D:D,MATCH($A688,Data!$AD:$AD,1)))</f>
        <v/>
      </c>
      <c r="F688" s="11" t="str">
        <f>IF($A688="", "", INDEX(Data!E:E,MATCH($A688,Data!$AD:$AD,1)))</f>
        <v/>
      </c>
      <c r="G688" s="36" t="str">
        <f t="shared" si="21"/>
        <v/>
      </c>
    </row>
    <row r="689" spans="1:7" x14ac:dyDescent="0.35">
      <c r="A689" s="9" t="str">
        <f t="shared" si="20"/>
        <v/>
      </c>
      <c r="B689" s="10" t="str">
        <f>IF($A689="", "", INDEX(Data!A:A,MATCH($A689,Data!$AD:$AD,1)))</f>
        <v/>
      </c>
      <c r="C689" s="11" t="str">
        <f>IF($A689="", "", INDEX(Data!B:B,MATCH($A689,Data!$AD:$AD,1)))</f>
        <v/>
      </c>
      <c r="D689" s="10" t="str">
        <f>IF($A689="", "", INDEX(Data!C:C,MATCH($A689,Data!$AD:$AD,1)))</f>
        <v/>
      </c>
      <c r="E689" s="11" t="str">
        <f>IF($A689="", "", INDEX(Data!D:D,MATCH($A689,Data!$AD:$AD,1)))</f>
        <v/>
      </c>
      <c r="F689" s="11" t="str">
        <f>IF($A689="", "", INDEX(Data!E:E,MATCH($A689,Data!$AD:$AD,1)))</f>
        <v/>
      </c>
      <c r="G689" s="36" t="str">
        <f t="shared" si="21"/>
        <v/>
      </c>
    </row>
    <row r="690" spans="1:7" x14ac:dyDescent="0.35">
      <c r="A690" s="9" t="str">
        <f t="shared" si="20"/>
        <v/>
      </c>
      <c r="B690" s="10" t="str">
        <f>IF($A690="", "", INDEX(Data!A:A,MATCH($A690,Data!$AD:$AD,1)))</f>
        <v/>
      </c>
      <c r="C690" s="11" t="str">
        <f>IF($A690="", "", INDEX(Data!B:B,MATCH($A690,Data!$AD:$AD,1)))</f>
        <v/>
      </c>
      <c r="D690" s="10" t="str">
        <f>IF($A690="", "", INDEX(Data!C:C,MATCH($A690,Data!$AD:$AD,1)))</f>
        <v/>
      </c>
      <c r="E690" s="11" t="str">
        <f>IF($A690="", "", INDEX(Data!D:D,MATCH($A690,Data!$AD:$AD,1)))</f>
        <v/>
      </c>
      <c r="F690" s="11" t="str">
        <f>IF($A690="", "", INDEX(Data!E:E,MATCH($A690,Data!$AD:$AD,1)))</f>
        <v/>
      </c>
      <c r="G690" s="36" t="str">
        <f t="shared" si="21"/>
        <v/>
      </c>
    </row>
    <row r="691" spans="1:7" x14ac:dyDescent="0.35">
      <c r="A691" s="9" t="str">
        <f t="shared" si="20"/>
        <v/>
      </c>
      <c r="B691" s="10" t="str">
        <f>IF($A691="", "", INDEX(Data!A:A,MATCH($A691,Data!$AD:$AD,1)))</f>
        <v/>
      </c>
      <c r="C691" s="11" t="str">
        <f>IF($A691="", "", INDEX(Data!B:B,MATCH($A691,Data!$AD:$AD,1)))</f>
        <v/>
      </c>
      <c r="D691" s="10" t="str">
        <f>IF($A691="", "", INDEX(Data!C:C,MATCH($A691,Data!$AD:$AD,1)))</f>
        <v/>
      </c>
      <c r="E691" s="11" t="str">
        <f>IF($A691="", "", INDEX(Data!D:D,MATCH($A691,Data!$AD:$AD,1)))</f>
        <v/>
      </c>
      <c r="F691" s="11" t="str">
        <f>IF($A691="", "", INDEX(Data!E:E,MATCH($A691,Data!$AD:$AD,1)))</f>
        <v/>
      </c>
      <c r="G691" s="36" t="str">
        <f t="shared" si="21"/>
        <v/>
      </c>
    </row>
    <row r="692" spans="1:7" x14ac:dyDescent="0.35">
      <c r="A692" s="9" t="str">
        <f t="shared" si="20"/>
        <v/>
      </c>
      <c r="B692" s="10" t="str">
        <f>IF($A692="", "", INDEX(Data!A:A,MATCH($A692,Data!$AD:$AD,1)))</f>
        <v/>
      </c>
      <c r="C692" s="11" t="str">
        <f>IF($A692="", "", INDEX(Data!B:B,MATCH($A692,Data!$AD:$AD,1)))</f>
        <v/>
      </c>
      <c r="D692" s="10" t="str">
        <f>IF($A692="", "", INDEX(Data!C:C,MATCH($A692,Data!$AD:$AD,1)))</f>
        <v/>
      </c>
      <c r="E692" s="11" t="str">
        <f>IF($A692="", "", INDEX(Data!D:D,MATCH($A692,Data!$AD:$AD,1)))</f>
        <v/>
      </c>
      <c r="F692" s="11" t="str">
        <f>IF($A692="", "", INDEX(Data!E:E,MATCH($A692,Data!$AD:$AD,1)))</f>
        <v/>
      </c>
      <c r="G692" s="36" t="str">
        <f t="shared" si="21"/>
        <v/>
      </c>
    </row>
    <row r="693" spans="1:7" x14ac:dyDescent="0.35">
      <c r="A693" s="9" t="str">
        <f t="shared" si="20"/>
        <v/>
      </c>
      <c r="B693" s="10" t="str">
        <f>IF($A693="", "", INDEX(Data!A:A,MATCH($A693,Data!$AD:$AD,1)))</f>
        <v/>
      </c>
      <c r="C693" s="11" t="str">
        <f>IF($A693="", "", INDEX(Data!B:B,MATCH($A693,Data!$AD:$AD,1)))</f>
        <v/>
      </c>
      <c r="D693" s="10" t="str">
        <f>IF($A693="", "", INDEX(Data!C:C,MATCH($A693,Data!$AD:$AD,1)))</f>
        <v/>
      </c>
      <c r="E693" s="11" t="str">
        <f>IF($A693="", "", INDEX(Data!D:D,MATCH($A693,Data!$AD:$AD,1)))</f>
        <v/>
      </c>
      <c r="F693" s="11" t="str">
        <f>IF($A693="", "", INDEX(Data!E:E,MATCH($A693,Data!$AD:$AD,1)))</f>
        <v/>
      </c>
      <c r="G693" s="36" t="str">
        <f t="shared" si="21"/>
        <v/>
      </c>
    </row>
    <row r="694" spans="1:7" x14ac:dyDescent="0.35">
      <c r="A694" s="9" t="str">
        <f t="shared" si="20"/>
        <v/>
      </c>
      <c r="B694" s="10" t="str">
        <f>IF($A694="", "", INDEX(Data!A:A,MATCH($A694,Data!$AD:$AD,1)))</f>
        <v/>
      </c>
      <c r="C694" s="11" t="str">
        <f>IF($A694="", "", INDEX(Data!B:B,MATCH($A694,Data!$AD:$AD,1)))</f>
        <v/>
      </c>
      <c r="D694" s="10" t="str">
        <f>IF($A694="", "", INDEX(Data!C:C,MATCH($A694,Data!$AD:$AD,1)))</f>
        <v/>
      </c>
      <c r="E694" s="11" t="str">
        <f>IF($A694="", "", INDEX(Data!D:D,MATCH($A694,Data!$AD:$AD,1)))</f>
        <v/>
      </c>
      <c r="F694" s="11" t="str">
        <f>IF($A694="", "", INDEX(Data!E:E,MATCH($A694,Data!$AD:$AD,1)))</f>
        <v/>
      </c>
      <c r="G694" s="36" t="str">
        <f t="shared" si="21"/>
        <v/>
      </c>
    </row>
    <row r="695" spans="1:7" x14ac:dyDescent="0.35">
      <c r="A695" s="9" t="str">
        <f t="shared" si="20"/>
        <v/>
      </c>
      <c r="B695" s="10" t="str">
        <f>IF($A695="", "", INDEX(Data!A:A,MATCH($A695,Data!$AD:$AD,1)))</f>
        <v/>
      </c>
      <c r="C695" s="11" t="str">
        <f>IF($A695="", "", INDEX(Data!B:B,MATCH($A695,Data!$AD:$AD,1)))</f>
        <v/>
      </c>
      <c r="D695" s="10" t="str">
        <f>IF($A695="", "", INDEX(Data!C:C,MATCH($A695,Data!$AD:$AD,1)))</f>
        <v/>
      </c>
      <c r="E695" s="11" t="str">
        <f>IF($A695="", "", INDEX(Data!D:D,MATCH($A695,Data!$AD:$AD,1)))</f>
        <v/>
      </c>
      <c r="F695" s="11" t="str">
        <f>IF($A695="", "", INDEX(Data!E:E,MATCH($A695,Data!$AD:$AD,1)))</f>
        <v/>
      </c>
      <c r="G695" s="36" t="str">
        <f t="shared" si="21"/>
        <v/>
      </c>
    </row>
    <row r="696" spans="1:7" x14ac:dyDescent="0.35">
      <c r="A696" s="9" t="str">
        <f t="shared" si="20"/>
        <v/>
      </c>
      <c r="B696" s="10" t="str">
        <f>IF($A696="", "", INDEX(Data!A:A,MATCH($A696,Data!$AD:$AD,1)))</f>
        <v/>
      </c>
      <c r="C696" s="11" t="str">
        <f>IF($A696="", "", INDEX(Data!B:B,MATCH($A696,Data!$AD:$AD,1)))</f>
        <v/>
      </c>
      <c r="D696" s="10" t="str">
        <f>IF($A696="", "", INDEX(Data!C:C,MATCH($A696,Data!$AD:$AD,1)))</f>
        <v/>
      </c>
      <c r="E696" s="11" t="str">
        <f>IF($A696="", "", INDEX(Data!D:D,MATCH($A696,Data!$AD:$AD,1)))</f>
        <v/>
      </c>
      <c r="F696" s="11" t="str">
        <f>IF($A696="", "", INDEX(Data!E:E,MATCH($A696,Data!$AD:$AD,1)))</f>
        <v/>
      </c>
      <c r="G696" s="36" t="str">
        <f t="shared" si="21"/>
        <v/>
      </c>
    </row>
    <row r="697" spans="1:7" x14ac:dyDescent="0.35">
      <c r="A697" s="9" t="str">
        <f t="shared" si="20"/>
        <v/>
      </c>
      <c r="B697" s="10" t="str">
        <f>IF($A697="", "", INDEX(Data!A:A,MATCH($A697,Data!$AD:$AD,1)))</f>
        <v/>
      </c>
      <c r="C697" s="11" t="str">
        <f>IF($A697="", "", INDEX(Data!B:B,MATCH($A697,Data!$AD:$AD,1)))</f>
        <v/>
      </c>
      <c r="D697" s="10" t="str">
        <f>IF($A697="", "", INDEX(Data!C:C,MATCH($A697,Data!$AD:$AD,1)))</f>
        <v/>
      </c>
      <c r="E697" s="11" t="str">
        <f>IF($A697="", "", INDEX(Data!D:D,MATCH($A697,Data!$AD:$AD,1)))</f>
        <v/>
      </c>
      <c r="F697" s="11" t="str">
        <f>IF($A697="", "", INDEX(Data!E:E,MATCH($A697,Data!$AD:$AD,1)))</f>
        <v/>
      </c>
      <c r="G697" s="36" t="str">
        <f t="shared" si="21"/>
        <v/>
      </c>
    </row>
    <row r="698" spans="1:7" x14ac:dyDescent="0.35">
      <c r="A698" s="9" t="str">
        <f t="shared" si="20"/>
        <v/>
      </c>
      <c r="B698" s="10" t="str">
        <f>IF($A698="", "", INDEX(Data!A:A,MATCH($A698,Data!$AD:$AD,1)))</f>
        <v/>
      </c>
      <c r="C698" s="11" t="str">
        <f>IF($A698="", "", INDEX(Data!B:B,MATCH($A698,Data!$AD:$AD,1)))</f>
        <v/>
      </c>
      <c r="D698" s="10" t="str">
        <f>IF($A698="", "", INDEX(Data!C:C,MATCH($A698,Data!$AD:$AD,1)))</f>
        <v/>
      </c>
      <c r="E698" s="11" t="str">
        <f>IF($A698="", "", INDEX(Data!D:D,MATCH($A698,Data!$AD:$AD,1)))</f>
        <v/>
      </c>
      <c r="F698" s="11" t="str">
        <f>IF($A698="", "", INDEX(Data!E:E,MATCH($A698,Data!$AD:$AD,1)))</f>
        <v/>
      </c>
      <c r="G698" s="36" t="str">
        <f t="shared" si="21"/>
        <v/>
      </c>
    </row>
    <row r="699" spans="1:7" x14ac:dyDescent="0.35">
      <c r="A699" s="9" t="str">
        <f t="shared" si="20"/>
        <v/>
      </c>
      <c r="B699" s="10" t="str">
        <f>IF($A699="", "", INDEX(Data!A:A,MATCH($A699,Data!$AD:$AD,1)))</f>
        <v/>
      </c>
      <c r="C699" s="11" t="str">
        <f>IF($A699="", "", INDEX(Data!B:B,MATCH($A699,Data!$AD:$AD,1)))</f>
        <v/>
      </c>
      <c r="D699" s="10" t="str">
        <f>IF($A699="", "", INDEX(Data!C:C,MATCH($A699,Data!$AD:$AD,1)))</f>
        <v/>
      </c>
      <c r="E699" s="11" t="str">
        <f>IF($A699="", "", INDEX(Data!D:D,MATCH($A699,Data!$AD:$AD,1)))</f>
        <v/>
      </c>
      <c r="F699" s="11" t="str">
        <f>IF($A699="", "", INDEX(Data!E:E,MATCH($A699,Data!$AD:$AD,1)))</f>
        <v/>
      </c>
      <c r="G699" s="36" t="str">
        <f t="shared" si="21"/>
        <v/>
      </c>
    </row>
    <row r="700" spans="1:7" x14ac:dyDescent="0.35">
      <c r="A700" s="9" t="str">
        <f t="shared" si="20"/>
        <v/>
      </c>
      <c r="B700" s="10" t="str">
        <f>IF($A700="", "", INDEX(Data!A:A,MATCH($A700,Data!$AD:$AD,1)))</f>
        <v/>
      </c>
      <c r="C700" s="11" t="str">
        <f>IF($A700="", "", INDEX(Data!B:B,MATCH($A700,Data!$AD:$AD,1)))</f>
        <v/>
      </c>
      <c r="D700" s="10" t="str">
        <f>IF($A700="", "", INDEX(Data!C:C,MATCH($A700,Data!$AD:$AD,1)))</f>
        <v/>
      </c>
      <c r="E700" s="11" t="str">
        <f>IF($A700="", "", INDEX(Data!D:D,MATCH($A700,Data!$AD:$AD,1)))</f>
        <v/>
      </c>
      <c r="F700" s="11" t="str">
        <f>IF($A700="", "", INDEX(Data!E:E,MATCH($A700,Data!$AD:$AD,1)))</f>
        <v/>
      </c>
      <c r="G700" s="36" t="str">
        <f t="shared" si="21"/>
        <v/>
      </c>
    </row>
    <row r="701" spans="1:7" x14ac:dyDescent="0.35">
      <c r="A701" s="9" t="str">
        <f t="shared" si="20"/>
        <v/>
      </c>
      <c r="B701" s="10" t="str">
        <f>IF($A701="", "", INDEX(Data!A:A,MATCH($A701,Data!$AD:$AD,1)))</f>
        <v/>
      </c>
      <c r="C701" s="11" t="str">
        <f>IF($A701="", "", INDEX(Data!B:B,MATCH($A701,Data!$AD:$AD,1)))</f>
        <v/>
      </c>
      <c r="D701" s="10" t="str">
        <f>IF($A701="", "", INDEX(Data!C:C,MATCH($A701,Data!$AD:$AD,1)))</f>
        <v/>
      </c>
      <c r="E701" s="11" t="str">
        <f>IF($A701="", "", INDEX(Data!D:D,MATCH($A701,Data!$AD:$AD,1)))</f>
        <v/>
      </c>
      <c r="F701" s="11" t="str">
        <f>IF($A701="", "", INDEX(Data!E:E,MATCH($A701,Data!$AD:$AD,1)))</f>
        <v/>
      </c>
      <c r="G701" s="36" t="str">
        <f t="shared" si="21"/>
        <v/>
      </c>
    </row>
    <row r="702" spans="1:7" x14ac:dyDescent="0.35">
      <c r="A702" s="9" t="str">
        <f t="shared" si="20"/>
        <v/>
      </c>
      <c r="B702" s="10" t="str">
        <f>IF($A702="", "", INDEX(Data!A:A,MATCH($A702,Data!$AD:$AD,1)))</f>
        <v/>
      </c>
      <c r="C702" s="11" t="str">
        <f>IF($A702="", "", INDEX(Data!B:B,MATCH($A702,Data!$AD:$AD,1)))</f>
        <v/>
      </c>
      <c r="D702" s="10" t="str">
        <f>IF($A702="", "", INDEX(Data!C:C,MATCH($A702,Data!$AD:$AD,1)))</f>
        <v/>
      </c>
      <c r="E702" s="11" t="str">
        <f>IF($A702="", "", INDEX(Data!D:D,MATCH($A702,Data!$AD:$AD,1)))</f>
        <v/>
      </c>
      <c r="F702" s="11" t="str">
        <f>IF($A702="", "", INDEX(Data!E:E,MATCH($A702,Data!$AD:$AD,1)))</f>
        <v/>
      </c>
      <c r="G702" s="36" t="str">
        <f t="shared" si="21"/>
        <v/>
      </c>
    </row>
    <row r="703" spans="1:7" x14ac:dyDescent="0.35">
      <c r="A703" s="9" t="str">
        <f t="shared" si="20"/>
        <v/>
      </c>
      <c r="B703" s="10" t="str">
        <f>IF($A703="", "", INDEX(Data!A:A,MATCH($A703,Data!$AD:$AD,1)))</f>
        <v/>
      </c>
      <c r="C703" s="11" t="str">
        <f>IF($A703="", "", INDEX(Data!B:B,MATCH($A703,Data!$AD:$AD,1)))</f>
        <v/>
      </c>
      <c r="D703" s="10" t="str">
        <f>IF($A703="", "", INDEX(Data!C:C,MATCH($A703,Data!$AD:$AD,1)))</f>
        <v/>
      </c>
      <c r="E703" s="11" t="str">
        <f>IF($A703="", "", INDEX(Data!D:D,MATCH($A703,Data!$AD:$AD,1)))</f>
        <v/>
      </c>
      <c r="F703" s="11" t="str">
        <f>IF($A703="", "", INDEX(Data!E:E,MATCH($A703,Data!$AD:$AD,1)))</f>
        <v/>
      </c>
      <c r="G703" s="36" t="str">
        <f t="shared" si="21"/>
        <v/>
      </c>
    </row>
    <row r="704" spans="1:7" x14ac:dyDescent="0.35">
      <c r="A704" s="9" t="str">
        <f t="shared" si="20"/>
        <v/>
      </c>
      <c r="B704" s="10" t="str">
        <f>IF($A704="", "", INDEX(Data!A:A,MATCH($A704,Data!$AD:$AD,1)))</f>
        <v/>
      </c>
      <c r="C704" s="11" t="str">
        <f>IF($A704="", "", INDEX(Data!B:B,MATCH($A704,Data!$AD:$AD,1)))</f>
        <v/>
      </c>
      <c r="D704" s="10" t="str">
        <f>IF($A704="", "", INDEX(Data!C:C,MATCH($A704,Data!$AD:$AD,1)))</f>
        <v/>
      </c>
      <c r="E704" s="11" t="str">
        <f>IF($A704="", "", INDEX(Data!D:D,MATCH($A704,Data!$AD:$AD,1)))</f>
        <v/>
      </c>
      <c r="F704" s="11" t="str">
        <f>IF($A704="", "", INDEX(Data!E:E,MATCH($A704,Data!$AD:$AD,1)))</f>
        <v/>
      </c>
      <c r="G704" s="36" t="str">
        <f t="shared" si="21"/>
        <v/>
      </c>
    </row>
    <row r="705" spans="1:7" x14ac:dyDescent="0.35">
      <c r="A705" s="9" t="str">
        <f t="shared" si="20"/>
        <v/>
      </c>
      <c r="B705" s="10" t="str">
        <f>IF($A705="", "", INDEX(Data!A:A,MATCH($A705,Data!$AD:$AD,1)))</f>
        <v/>
      </c>
      <c r="C705" s="11" t="str">
        <f>IF($A705="", "", INDEX(Data!B:B,MATCH($A705,Data!$AD:$AD,1)))</f>
        <v/>
      </c>
      <c r="D705" s="10" t="str">
        <f>IF($A705="", "", INDEX(Data!C:C,MATCH($A705,Data!$AD:$AD,1)))</f>
        <v/>
      </c>
      <c r="E705" s="11" t="str">
        <f>IF($A705="", "", INDEX(Data!D:D,MATCH($A705,Data!$AD:$AD,1)))</f>
        <v/>
      </c>
      <c r="F705" s="11" t="str">
        <f>IF($A705="", "", INDEX(Data!E:E,MATCH($A705,Data!$AD:$AD,1)))</f>
        <v/>
      </c>
      <c r="G705" s="36" t="str">
        <f t="shared" si="21"/>
        <v/>
      </c>
    </row>
    <row r="706" spans="1:7" x14ac:dyDescent="0.35">
      <c r="A706" s="9" t="str">
        <f t="shared" si="20"/>
        <v/>
      </c>
      <c r="B706" s="10" t="str">
        <f>IF($A706="", "", INDEX(Data!A:A,MATCH($A706,Data!$AD:$AD,1)))</f>
        <v/>
      </c>
      <c r="C706" s="11" t="str">
        <f>IF($A706="", "", INDEX(Data!B:B,MATCH($A706,Data!$AD:$AD,1)))</f>
        <v/>
      </c>
      <c r="D706" s="10" t="str">
        <f>IF($A706="", "", INDEX(Data!C:C,MATCH($A706,Data!$AD:$AD,1)))</f>
        <v/>
      </c>
      <c r="E706" s="11" t="str">
        <f>IF($A706="", "", INDEX(Data!D:D,MATCH($A706,Data!$AD:$AD,1)))</f>
        <v/>
      </c>
      <c r="F706" s="11" t="str">
        <f>IF($A706="", "", INDEX(Data!E:E,MATCH($A706,Data!$AD:$AD,1)))</f>
        <v/>
      </c>
      <c r="G706" s="36" t="str">
        <f t="shared" si="21"/>
        <v/>
      </c>
    </row>
    <row r="707" spans="1:7" x14ac:dyDescent="0.35">
      <c r="A707" s="9" t="str">
        <f t="shared" si="20"/>
        <v/>
      </c>
      <c r="B707" s="10" t="str">
        <f>IF($A707="", "", INDEX(Data!A:A,MATCH($A707,Data!$AD:$AD,1)))</f>
        <v/>
      </c>
      <c r="C707" s="11" t="str">
        <f>IF($A707="", "", INDEX(Data!B:B,MATCH($A707,Data!$AD:$AD,1)))</f>
        <v/>
      </c>
      <c r="D707" s="10" t="str">
        <f>IF($A707="", "", INDEX(Data!C:C,MATCH($A707,Data!$AD:$AD,1)))</f>
        <v/>
      </c>
      <c r="E707" s="11" t="str">
        <f>IF($A707="", "", INDEX(Data!D:D,MATCH($A707,Data!$AD:$AD,1)))</f>
        <v/>
      </c>
      <c r="F707" s="11" t="str">
        <f>IF($A707="", "", INDEX(Data!E:E,MATCH($A707,Data!$AD:$AD,1)))</f>
        <v/>
      </c>
      <c r="G707" s="36" t="str">
        <f t="shared" si="21"/>
        <v/>
      </c>
    </row>
    <row r="708" spans="1:7" x14ac:dyDescent="0.35">
      <c r="A708" s="9" t="str">
        <f t="shared" si="20"/>
        <v/>
      </c>
      <c r="B708" s="10" t="str">
        <f>IF($A708="", "", INDEX(Data!A:A,MATCH($A708,Data!$AD:$AD,1)))</f>
        <v/>
      </c>
      <c r="C708" s="11" t="str">
        <f>IF($A708="", "", INDEX(Data!B:B,MATCH($A708,Data!$AD:$AD,1)))</f>
        <v/>
      </c>
      <c r="D708" s="10" t="str">
        <f>IF($A708="", "", INDEX(Data!C:C,MATCH($A708,Data!$AD:$AD,1)))</f>
        <v/>
      </c>
      <c r="E708" s="11" t="str">
        <f>IF($A708="", "", INDEX(Data!D:D,MATCH($A708,Data!$AD:$AD,1)))</f>
        <v/>
      </c>
      <c r="F708" s="11" t="str">
        <f>IF($A708="", "", INDEX(Data!E:E,MATCH($A708,Data!$AD:$AD,1)))</f>
        <v/>
      </c>
      <c r="G708" s="36" t="str">
        <f t="shared" si="21"/>
        <v/>
      </c>
    </row>
    <row r="709" spans="1:7" x14ac:dyDescent="0.35">
      <c r="A709" s="9" t="str">
        <f t="shared" si="20"/>
        <v/>
      </c>
      <c r="B709" s="10" t="str">
        <f>IF($A709="", "", INDEX(Data!A:A,MATCH($A709,Data!$AD:$AD,1)))</f>
        <v/>
      </c>
      <c r="C709" s="11" t="str">
        <f>IF($A709="", "", INDEX(Data!B:B,MATCH($A709,Data!$AD:$AD,1)))</f>
        <v/>
      </c>
      <c r="D709" s="10" t="str">
        <f>IF($A709="", "", INDEX(Data!C:C,MATCH($A709,Data!$AD:$AD,1)))</f>
        <v/>
      </c>
      <c r="E709" s="11" t="str">
        <f>IF($A709="", "", INDEX(Data!D:D,MATCH($A709,Data!$AD:$AD,1)))</f>
        <v/>
      </c>
      <c r="F709" s="11" t="str">
        <f>IF($A709="", "", INDEX(Data!E:E,MATCH($A709,Data!$AD:$AD,1)))</f>
        <v/>
      </c>
      <c r="G709" s="36" t="str">
        <f t="shared" si="21"/>
        <v/>
      </c>
    </row>
    <row r="710" spans="1:7" x14ac:dyDescent="0.35">
      <c r="A710" s="9" t="str">
        <f t="shared" ref="A710:A773" si="22">IF(A$4&gt;=ROW(A706), ROW(A706), "")</f>
        <v/>
      </c>
      <c r="B710" s="10" t="str">
        <f>IF($A710="", "", INDEX(Data!A:A,MATCH($A710,Data!$AD:$AD,1)))</f>
        <v/>
      </c>
      <c r="C710" s="11" t="str">
        <f>IF($A710="", "", INDEX(Data!B:B,MATCH($A710,Data!$AD:$AD,1)))</f>
        <v/>
      </c>
      <c r="D710" s="10" t="str">
        <f>IF($A710="", "", INDEX(Data!C:C,MATCH($A710,Data!$AD:$AD,1)))</f>
        <v/>
      </c>
      <c r="E710" s="11" t="str">
        <f>IF($A710="", "", INDEX(Data!D:D,MATCH($A710,Data!$AD:$AD,1)))</f>
        <v/>
      </c>
      <c r="F710" s="11" t="str">
        <f>IF($A710="", "", INDEX(Data!E:E,MATCH($A710,Data!$AD:$AD,1)))</f>
        <v/>
      </c>
      <c r="G710" s="36" t="str">
        <f t="shared" ref="G710:G773" si="23">HYPERLINK(F710)</f>
        <v/>
      </c>
    </row>
    <row r="711" spans="1:7" x14ac:dyDescent="0.35">
      <c r="A711" s="9" t="str">
        <f t="shared" si="22"/>
        <v/>
      </c>
      <c r="B711" s="10" t="str">
        <f>IF($A711="", "", INDEX(Data!A:A,MATCH($A711,Data!$AD:$AD,1)))</f>
        <v/>
      </c>
      <c r="C711" s="11" t="str">
        <f>IF($A711="", "", INDEX(Data!B:B,MATCH($A711,Data!$AD:$AD,1)))</f>
        <v/>
      </c>
      <c r="D711" s="10" t="str">
        <f>IF($A711="", "", INDEX(Data!C:C,MATCH($A711,Data!$AD:$AD,1)))</f>
        <v/>
      </c>
      <c r="E711" s="11" t="str">
        <f>IF($A711="", "", INDEX(Data!D:D,MATCH($A711,Data!$AD:$AD,1)))</f>
        <v/>
      </c>
      <c r="F711" s="11" t="str">
        <f>IF($A711="", "", INDEX(Data!E:E,MATCH($A711,Data!$AD:$AD,1)))</f>
        <v/>
      </c>
      <c r="G711" s="36" t="str">
        <f t="shared" si="23"/>
        <v/>
      </c>
    </row>
    <row r="712" spans="1:7" x14ac:dyDescent="0.35">
      <c r="A712" s="9" t="str">
        <f t="shared" si="22"/>
        <v/>
      </c>
      <c r="B712" s="10" t="str">
        <f>IF($A712="", "", INDEX(Data!A:A,MATCH($A712,Data!$AD:$AD,1)))</f>
        <v/>
      </c>
      <c r="C712" s="11" t="str">
        <f>IF($A712="", "", INDEX(Data!B:B,MATCH($A712,Data!$AD:$AD,1)))</f>
        <v/>
      </c>
      <c r="D712" s="10" t="str">
        <f>IF($A712="", "", INDEX(Data!C:C,MATCH($A712,Data!$AD:$AD,1)))</f>
        <v/>
      </c>
      <c r="E712" s="11" t="str">
        <f>IF($A712="", "", INDEX(Data!D:D,MATCH($A712,Data!$AD:$AD,1)))</f>
        <v/>
      </c>
      <c r="F712" s="11" t="str">
        <f>IF($A712="", "", INDEX(Data!E:E,MATCH($A712,Data!$AD:$AD,1)))</f>
        <v/>
      </c>
      <c r="G712" s="36" t="str">
        <f t="shared" si="23"/>
        <v/>
      </c>
    </row>
    <row r="713" spans="1:7" x14ac:dyDescent="0.35">
      <c r="A713" s="9" t="str">
        <f t="shared" si="22"/>
        <v/>
      </c>
      <c r="B713" s="10" t="str">
        <f>IF($A713="", "", INDEX(Data!A:A,MATCH($A713,Data!$AD:$AD,1)))</f>
        <v/>
      </c>
      <c r="C713" s="11" t="str">
        <f>IF($A713="", "", INDEX(Data!B:B,MATCH($A713,Data!$AD:$AD,1)))</f>
        <v/>
      </c>
      <c r="D713" s="10" t="str">
        <f>IF($A713="", "", INDEX(Data!C:C,MATCH($A713,Data!$AD:$AD,1)))</f>
        <v/>
      </c>
      <c r="E713" s="11" t="str">
        <f>IF($A713="", "", INDEX(Data!D:D,MATCH($A713,Data!$AD:$AD,1)))</f>
        <v/>
      </c>
      <c r="F713" s="11" t="str">
        <f>IF($A713="", "", INDEX(Data!E:E,MATCH($A713,Data!$AD:$AD,1)))</f>
        <v/>
      </c>
      <c r="G713" s="36" t="str">
        <f t="shared" si="23"/>
        <v/>
      </c>
    </row>
    <row r="714" spans="1:7" x14ac:dyDescent="0.35">
      <c r="A714" s="9" t="str">
        <f t="shared" si="22"/>
        <v/>
      </c>
      <c r="B714" s="10" t="str">
        <f>IF($A714="", "", INDEX(Data!A:A,MATCH($A714,Data!$AD:$AD,1)))</f>
        <v/>
      </c>
      <c r="C714" s="11" t="str">
        <f>IF($A714="", "", INDEX(Data!B:B,MATCH($A714,Data!$AD:$AD,1)))</f>
        <v/>
      </c>
      <c r="D714" s="10" t="str">
        <f>IF($A714="", "", INDEX(Data!C:C,MATCH($A714,Data!$AD:$AD,1)))</f>
        <v/>
      </c>
      <c r="E714" s="11" t="str">
        <f>IF($A714="", "", INDEX(Data!D:D,MATCH($A714,Data!$AD:$AD,1)))</f>
        <v/>
      </c>
      <c r="F714" s="11" t="str">
        <f>IF($A714="", "", INDEX(Data!E:E,MATCH($A714,Data!$AD:$AD,1)))</f>
        <v/>
      </c>
      <c r="G714" s="36" t="str">
        <f t="shared" si="23"/>
        <v/>
      </c>
    </row>
    <row r="715" spans="1:7" x14ac:dyDescent="0.35">
      <c r="A715" s="9" t="str">
        <f t="shared" si="22"/>
        <v/>
      </c>
      <c r="B715" s="10" t="str">
        <f>IF($A715="", "", INDEX(Data!A:A,MATCH($A715,Data!$AD:$AD,1)))</f>
        <v/>
      </c>
      <c r="C715" s="11" t="str">
        <f>IF($A715="", "", INDEX(Data!B:B,MATCH($A715,Data!$AD:$AD,1)))</f>
        <v/>
      </c>
      <c r="D715" s="10" t="str">
        <f>IF($A715="", "", INDEX(Data!C:C,MATCH($A715,Data!$AD:$AD,1)))</f>
        <v/>
      </c>
      <c r="E715" s="11" t="str">
        <f>IF($A715="", "", INDEX(Data!D:D,MATCH($A715,Data!$AD:$AD,1)))</f>
        <v/>
      </c>
      <c r="F715" s="11" t="str">
        <f>IF($A715="", "", INDEX(Data!E:E,MATCH($A715,Data!$AD:$AD,1)))</f>
        <v/>
      </c>
      <c r="G715" s="36" t="str">
        <f t="shared" si="23"/>
        <v/>
      </c>
    </row>
    <row r="716" spans="1:7" x14ac:dyDescent="0.35">
      <c r="A716" s="9" t="str">
        <f t="shared" si="22"/>
        <v/>
      </c>
      <c r="B716" s="10" t="str">
        <f>IF($A716="", "", INDEX(Data!A:A,MATCH($A716,Data!$AD:$AD,1)))</f>
        <v/>
      </c>
      <c r="C716" s="11" t="str">
        <f>IF($A716="", "", INDEX(Data!B:B,MATCH($A716,Data!$AD:$AD,1)))</f>
        <v/>
      </c>
      <c r="D716" s="10" t="str">
        <f>IF($A716="", "", INDEX(Data!C:C,MATCH($A716,Data!$AD:$AD,1)))</f>
        <v/>
      </c>
      <c r="E716" s="11" t="str">
        <f>IF($A716="", "", INDEX(Data!D:D,MATCH($A716,Data!$AD:$AD,1)))</f>
        <v/>
      </c>
      <c r="F716" s="11" t="str">
        <f>IF($A716="", "", INDEX(Data!E:E,MATCH($A716,Data!$AD:$AD,1)))</f>
        <v/>
      </c>
      <c r="G716" s="36" t="str">
        <f t="shared" si="23"/>
        <v/>
      </c>
    </row>
    <row r="717" spans="1:7" x14ac:dyDescent="0.35">
      <c r="A717" s="9" t="str">
        <f t="shared" si="22"/>
        <v/>
      </c>
      <c r="B717" s="10" t="str">
        <f>IF($A717="", "", INDEX(Data!A:A,MATCH($A717,Data!$AD:$AD,1)))</f>
        <v/>
      </c>
      <c r="C717" s="11" t="str">
        <f>IF($A717="", "", INDEX(Data!B:B,MATCH($A717,Data!$AD:$AD,1)))</f>
        <v/>
      </c>
      <c r="D717" s="10" t="str">
        <f>IF($A717="", "", INDEX(Data!C:C,MATCH($A717,Data!$AD:$AD,1)))</f>
        <v/>
      </c>
      <c r="E717" s="11" t="str">
        <f>IF($A717="", "", INDEX(Data!D:D,MATCH($A717,Data!$AD:$AD,1)))</f>
        <v/>
      </c>
      <c r="F717" s="11" t="str">
        <f>IF($A717="", "", INDEX(Data!E:E,MATCH($A717,Data!$AD:$AD,1)))</f>
        <v/>
      </c>
      <c r="G717" s="36" t="str">
        <f t="shared" si="23"/>
        <v/>
      </c>
    </row>
    <row r="718" spans="1:7" x14ac:dyDescent="0.35">
      <c r="A718" s="9" t="str">
        <f t="shared" si="22"/>
        <v/>
      </c>
      <c r="B718" s="10" t="str">
        <f>IF($A718="", "", INDEX(Data!A:A,MATCH($A718,Data!$AD:$AD,1)))</f>
        <v/>
      </c>
      <c r="C718" s="11" t="str">
        <f>IF($A718="", "", INDEX(Data!B:B,MATCH($A718,Data!$AD:$AD,1)))</f>
        <v/>
      </c>
      <c r="D718" s="10" t="str">
        <f>IF($A718="", "", INDEX(Data!C:C,MATCH($A718,Data!$AD:$AD,1)))</f>
        <v/>
      </c>
      <c r="E718" s="11" t="str">
        <f>IF($A718="", "", INDEX(Data!D:D,MATCH($A718,Data!$AD:$AD,1)))</f>
        <v/>
      </c>
      <c r="F718" s="11" t="str">
        <f>IF($A718="", "", INDEX(Data!E:E,MATCH($A718,Data!$AD:$AD,1)))</f>
        <v/>
      </c>
      <c r="G718" s="36" t="str">
        <f t="shared" si="23"/>
        <v/>
      </c>
    </row>
    <row r="719" spans="1:7" x14ac:dyDescent="0.35">
      <c r="A719" s="9" t="str">
        <f t="shared" si="22"/>
        <v/>
      </c>
      <c r="B719" s="10" t="str">
        <f>IF($A719="", "", INDEX(Data!A:A,MATCH($A719,Data!$AD:$AD,1)))</f>
        <v/>
      </c>
      <c r="C719" s="11" t="str">
        <f>IF($A719="", "", INDEX(Data!B:B,MATCH($A719,Data!$AD:$AD,1)))</f>
        <v/>
      </c>
      <c r="D719" s="10" t="str">
        <f>IF($A719="", "", INDEX(Data!C:C,MATCH($A719,Data!$AD:$AD,1)))</f>
        <v/>
      </c>
      <c r="E719" s="11" t="str">
        <f>IF($A719="", "", INDEX(Data!D:D,MATCH($A719,Data!$AD:$AD,1)))</f>
        <v/>
      </c>
      <c r="F719" s="11" t="str">
        <f>IF($A719="", "", INDEX(Data!E:E,MATCH($A719,Data!$AD:$AD,1)))</f>
        <v/>
      </c>
      <c r="G719" s="36" t="str">
        <f t="shared" si="23"/>
        <v/>
      </c>
    </row>
    <row r="720" spans="1:7" x14ac:dyDescent="0.35">
      <c r="A720" s="9" t="str">
        <f t="shared" si="22"/>
        <v/>
      </c>
      <c r="B720" s="10" t="str">
        <f>IF($A720="", "", INDEX(Data!A:A,MATCH($A720,Data!$AD:$AD,1)))</f>
        <v/>
      </c>
      <c r="C720" s="11" t="str">
        <f>IF($A720="", "", INDEX(Data!B:B,MATCH($A720,Data!$AD:$AD,1)))</f>
        <v/>
      </c>
      <c r="D720" s="10" t="str">
        <f>IF($A720="", "", INDEX(Data!C:C,MATCH($A720,Data!$AD:$AD,1)))</f>
        <v/>
      </c>
      <c r="E720" s="11" t="str">
        <f>IF($A720="", "", INDEX(Data!D:D,MATCH($A720,Data!$AD:$AD,1)))</f>
        <v/>
      </c>
      <c r="F720" s="11" t="str">
        <f>IF($A720="", "", INDEX(Data!E:E,MATCH($A720,Data!$AD:$AD,1)))</f>
        <v/>
      </c>
      <c r="G720" s="36" t="str">
        <f t="shared" si="23"/>
        <v/>
      </c>
    </row>
    <row r="721" spans="1:7" x14ac:dyDescent="0.35">
      <c r="A721" s="9" t="str">
        <f t="shared" si="22"/>
        <v/>
      </c>
      <c r="B721" s="10" t="str">
        <f>IF($A721="", "", INDEX(Data!A:A,MATCH($A721,Data!$AD:$AD,1)))</f>
        <v/>
      </c>
      <c r="C721" s="11" t="str">
        <f>IF($A721="", "", INDEX(Data!B:B,MATCH($A721,Data!$AD:$AD,1)))</f>
        <v/>
      </c>
      <c r="D721" s="10" t="str">
        <f>IF($A721="", "", INDEX(Data!C:C,MATCH($A721,Data!$AD:$AD,1)))</f>
        <v/>
      </c>
      <c r="E721" s="11" t="str">
        <f>IF($A721="", "", INDEX(Data!D:D,MATCH($A721,Data!$AD:$AD,1)))</f>
        <v/>
      </c>
      <c r="F721" s="11" t="str">
        <f>IF($A721="", "", INDEX(Data!E:E,MATCH($A721,Data!$AD:$AD,1)))</f>
        <v/>
      </c>
      <c r="G721" s="36" t="str">
        <f t="shared" si="23"/>
        <v/>
      </c>
    </row>
    <row r="722" spans="1:7" x14ac:dyDescent="0.35">
      <c r="A722" s="9" t="str">
        <f t="shared" si="22"/>
        <v/>
      </c>
      <c r="B722" s="10" t="str">
        <f>IF($A722="", "", INDEX(Data!A:A,MATCH($A722,Data!$AD:$AD,1)))</f>
        <v/>
      </c>
      <c r="C722" s="11" t="str">
        <f>IF($A722="", "", INDEX(Data!B:B,MATCH($A722,Data!$AD:$AD,1)))</f>
        <v/>
      </c>
      <c r="D722" s="10" t="str">
        <f>IF($A722="", "", INDEX(Data!C:C,MATCH($A722,Data!$AD:$AD,1)))</f>
        <v/>
      </c>
      <c r="E722" s="11" t="str">
        <f>IF($A722="", "", INDEX(Data!D:D,MATCH($A722,Data!$AD:$AD,1)))</f>
        <v/>
      </c>
      <c r="F722" s="11" t="str">
        <f>IF($A722="", "", INDEX(Data!E:E,MATCH($A722,Data!$AD:$AD,1)))</f>
        <v/>
      </c>
      <c r="G722" s="36" t="str">
        <f t="shared" si="23"/>
        <v/>
      </c>
    </row>
    <row r="723" spans="1:7" x14ac:dyDescent="0.35">
      <c r="A723" s="9" t="str">
        <f t="shared" si="22"/>
        <v/>
      </c>
      <c r="B723" s="10" t="str">
        <f>IF($A723="", "", INDEX(Data!A:A,MATCH($A723,Data!$AD:$AD,1)))</f>
        <v/>
      </c>
      <c r="C723" s="11" t="str">
        <f>IF($A723="", "", INDEX(Data!B:B,MATCH($A723,Data!$AD:$AD,1)))</f>
        <v/>
      </c>
      <c r="D723" s="10" t="str">
        <f>IF($A723="", "", INDEX(Data!C:C,MATCH($A723,Data!$AD:$AD,1)))</f>
        <v/>
      </c>
      <c r="E723" s="11" t="str">
        <f>IF($A723="", "", INDEX(Data!D:D,MATCH($A723,Data!$AD:$AD,1)))</f>
        <v/>
      </c>
      <c r="F723" s="11" t="str">
        <f>IF($A723="", "", INDEX(Data!E:E,MATCH($A723,Data!$AD:$AD,1)))</f>
        <v/>
      </c>
      <c r="G723" s="36" t="str">
        <f t="shared" si="23"/>
        <v/>
      </c>
    </row>
    <row r="724" spans="1:7" x14ac:dyDescent="0.35">
      <c r="A724" s="9" t="str">
        <f t="shared" si="22"/>
        <v/>
      </c>
      <c r="B724" s="10" t="str">
        <f>IF($A724="", "", INDEX(Data!A:A,MATCH($A724,Data!$AD:$AD,1)))</f>
        <v/>
      </c>
      <c r="C724" s="11" t="str">
        <f>IF($A724="", "", INDEX(Data!B:B,MATCH($A724,Data!$AD:$AD,1)))</f>
        <v/>
      </c>
      <c r="D724" s="10" t="str">
        <f>IF($A724="", "", INDEX(Data!C:C,MATCH($A724,Data!$AD:$AD,1)))</f>
        <v/>
      </c>
      <c r="E724" s="11" t="str">
        <f>IF($A724="", "", INDEX(Data!D:D,MATCH($A724,Data!$AD:$AD,1)))</f>
        <v/>
      </c>
      <c r="F724" s="11" t="str">
        <f>IF($A724="", "", INDEX(Data!E:E,MATCH($A724,Data!$AD:$AD,1)))</f>
        <v/>
      </c>
      <c r="G724" s="36" t="str">
        <f t="shared" si="23"/>
        <v/>
      </c>
    </row>
    <row r="725" spans="1:7" x14ac:dyDescent="0.35">
      <c r="A725" s="9" t="str">
        <f t="shared" si="22"/>
        <v/>
      </c>
      <c r="B725" s="10" t="str">
        <f>IF($A725="", "", INDEX(Data!A:A,MATCH($A725,Data!$AD:$AD,1)))</f>
        <v/>
      </c>
      <c r="C725" s="11" t="str">
        <f>IF($A725="", "", INDEX(Data!B:B,MATCH($A725,Data!$AD:$AD,1)))</f>
        <v/>
      </c>
      <c r="D725" s="10" t="str">
        <f>IF($A725="", "", INDEX(Data!C:C,MATCH($A725,Data!$AD:$AD,1)))</f>
        <v/>
      </c>
      <c r="E725" s="11" t="str">
        <f>IF($A725="", "", INDEX(Data!D:D,MATCH($A725,Data!$AD:$AD,1)))</f>
        <v/>
      </c>
      <c r="F725" s="11" t="str">
        <f>IF($A725="", "", INDEX(Data!E:E,MATCH($A725,Data!$AD:$AD,1)))</f>
        <v/>
      </c>
      <c r="G725" s="36" t="str">
        <f t="shared" si="23"/>
        <v/>
      </c>
    </row>
    <row r="726" spans="1:7" x14ac:dyDescent="0.35">
      <c r="A726" s="9" t="str">
        <f t="shared" si="22"/>
        <v/>
      </c>
      <c r="B726" s="10" t="str">
        <f>IF($A726="", "", INDEX(Data!A:A,MATCH($A726,Data!$AD:$AD,1)))</f>
        <v/>
      </c>
      <c r="C726" s="11" t="str">
        <f>IF($A726="", "", INDEX(Data!B:B,MATCH($A726,Data!$AD:$AD,1)))</f>
        <v/>
      </c>
      <c r="D726" s="10" t="str">
        <f>IF($A726="", "", INDEX(Data!C:C,MATCH($A726,Data!$AD:$AD,1)))</f>
        <v/>
      </c>
      <c r="E726" s="11" t="str">
        <f>IF($A726="", "", INDEX(Data!D:D,MATCH($A726,Data!$AD:$AD,1)))</f>
        <v/>
      </c>
      <c r="F726" s="11" t="str">
        <f>IF($A726="", "", INDEX(Data!E:E,MATCH($A726,Data!$AD:$AD,1)))</f>
        <v/>
      </c>
      <c r="G726" s="36" t="str">
        <f t="shared" si="23"/>
        <v/>
      </c>
    </row>
    <row r="727" spans="1:7" x14ac:dyDescent="0.35">
      <c r="A727" s="9" t="str">
        <f t="shared" si="22"/>
        <v/>
      </c>
      <c r="B727" s="10" t="str">
        <f>IF($A727="", "", INDEX(Data!A:A,MATCH($A727,Data!$AD:$AD,1)))</f>
        <v/>
      </c>
      <c r="C727" s="11" t="str">
        <f>IF($A727="", "", INDEX(Data!B:B,MATCH($A727,Data!$AD:$AD,1)))</f>
        <v/>
      </c>
      <c r="D727" s="10" t="str">
        <f>IF($A727="", "", INDEX(Data!C:C,MATCH($A727,Data!$AD:$AD,1)))</f>
        <v/>
      </c>
      <c r="E727" s="11" t="str">
        <f>IF($A727="", "", INDEX(Data!D:D,MATCH($A727,Data!$AD:$AD,1)))</f>
        <v/>
      </c>
      <c r="F727" s="11" t="str">
        <f>IF($A727="", "", INDEX(Data!E:E,MATCH($A727,Data!$AD:$AD,1)))</f>
        <v/>
      </c>
      <c r="G727" s="36" t="str">
        <f t="shared" si="23"/>
        <v/>
      </c>
    </row>
    <row r="728" spans="1:7" x14ac:dyDescent="0.35">
      <c r="A728" s="9" t="str">
        <f t="shared" si="22"/>
        <v/>
      </c>
      <c r="B728" s="10" t="str">
        <f>IF($A728="", "", INDEX(Data!A:A,MATCH($A728,Data!$AD:$AD,1)))</f>
        <v/>
      </c>
      <c r="C728" s="11" t="str">
        <f>IF($A728="", "", INDEX(Data!B:B,MATCH($A728,Data!$AD:$AD,1)))</f>
        <v/>
      </c>
      <c r="D728" s="10" t="str">
        <f>IF($A728="", "", INDEX(Data!C:C,MATCH($A728,Data!$AD:$AD,1)))</f>
        <v/>
      </c>
      <c r="E728" s="11" t="str">
        <f>IF($A728="", "", INDEX(Data!D:D,MATCH($A728,Data!$AD:$AD,1)))</f>
        <v/>
      </c>
      <c r="F728" s="11" t="str">
        <f>IF($A728="", "", INDEX(Data!E:E,MATCH($A728,Data!$AD:$AD,1)))</f>
        <v/>
      </c>
      <c r="G728" s="36" t="str">
        <f t="shared" si="23"/>
        <v/>
      </c>
    </row>
    <row r="729" spans="1:7" x14ac:dyDescent="0.35">
      <c r="A729" s="9" t="str">
        <f t="shared" si="22"/>
        <v/>
      </c>
      <c r="B729" s="10" t="str">
        <f>IF($A729="", "", INDEX(Data!A:A,MATCH($A729,Data!$AD:$AD,1)))</f>
        <v/>
      </c>
      <c r="C729" s="11" t="str">
        <f>IF($A729="", "", INDEX(Data!B:B,MATCH($A729,Data!$AD:$AD,1)))</f>
        <v/>
      </c>
      <c r="D729" s="10" t="str">
        <f>IF($A729="", "", INDEX(Data!C:C,MATCH($A729,Data!$AD:$AD,1)))</f>
        <v/>
      </c>
      <c r="E729" s="11" t="str">
        <f>IF($A729="", "", INDEX(Data!D:D,MATCH($A729,Data!$AD:$AD,1)))</f>
        <v/>
      </c>
      <c r="F729" s="11" t="str">
        <f>IF($A729="", "", INDEX(Data!E:E,MATCH($A729,Data!$AD:$AD,1)))</f>
        <v/>
      </c>
      <c r="G729" s="36" t="str">
        <f t="shared" si="23"/>
        <v/>
      </c>
    </row>
    <row r="730" spans="1:7" x14ac:dyDescent="0.35">
      <c r="A730" s="9" t="str">
        <f t="shared" si="22"/>
        <v/>
      </c>
      <c r="B730" s="10" t="str">
        <f>IF($A730="", "", INDEX(Data!A:A,MATCH($A730,Data!$AD:$AD,1)))</f>
        <v/>
      </c>
      <c r="C730" s="11" t="str">
        <f>IF($A730="", "", INDEX(Data!B:B,MATCH($A730,Data!$AD:$AD,1)))</f>
        <v/>
      </c>
      <c r="D730" s="10" t="str">
        <f>IF($A730="", "", INDEX(Data!C:C,MATCH($A730,Data!$AD:$AD,1)))</f>
        <v/>
      </c>
      <c r="E730" s="11" t="str">
        <f>IF($A730="", "", INDEX(Data!D:D,MATCH($A730,Data!$AD:$AD,1)))</f>
        <v/>
      </c>
      <c r="F730" s="11" t="str">
        <f>IF($A730="", "", INDEX(Data!E:E,MATCH($A730,Data!$AD:$AD,1)))</f>
        <v/>
      </c>
      <c r="G730" s="36" t="str">
        <f t="shared" si="23"/>
        <v/>
      </c>
    </row>
    <row r="731" spans="1:7" x14ac:dyDescent="0.35">
      <c r="A731" s="9" t="str">
        <f t="shared" si="22"/>
        <v/>
      </c>
      <c r="B731" s="10" t="str">
        <f>IF($A731="", "", INDEX(Data!A:A,MATCH($A731,Data!$AD:$AD,1)))</f>
        <v/>
      </c>
      <c r="C731" s="11" t="str">
        <f>IF($A731="", "", INDEX(Data!B:B,MATCH($A731,Data!$AD:$AD,1)))</f>
        <v/>
      </c>
      <c r="D731" s="10" t="str">
        <f>IF($A731="", "", INDEX(Data!C:C,MATCH($A731,Data!$AD:$AD,1)))</f>
        <v/>
      </c>
      <c r="E731" s="11" t="str">
        <f>IF($A731="", "", INDEX(Data!D:D,MATCH($A731,Data!$AD:$AD,1)))</f>
        <v/>
      </c>
      <c r="F731" s="11" t="str">
        <f>IF($A731="", "", INDEX(Data!E:E,MATCH($A731,Data!$AD:$AD,1)))</f>
        <v/>
      </c>
      <c r="G731" s="36" t="str">
        <f t="shared" si="23"/>
        <v/>
      </c>
    </row>
    <row r="732" spans="1:7" x14ac:dyDescent="0.35">
      <c r="A732" s="9" t="str">
        <f t="shared" si="22"/>
        <v/>
      </c>
      <c r="B732" s="10" t="str">
        <f>IF($A732="", "", INDEX(Data!A:A,MATCH($A732,Data!$AD:$AD,1)))</f>
        <v/>
      </c>
      <c r="C732" s="11" t="str">
        <f>IF($A732="", "", INDEX(Data!B:B,MATCH($A732,Data!$AD:$AD,1)))</f>
        <v/>
      </c>
      <c r="D732" s="10" t="str">
        <f>IF($A732="", "", INDEX(Data!C:C,MATCH($A732,Data!$AD:$AD,1)))</f>
        <v/>
      </c>
      <c r="E732" s="11" t="str">
        <f>IF($A732="", "", INDEX(Data!D:D,MATCH($A732,Data!$AD:$AD,1)))</f>
        <v/>
      </c>
      <c r="F732" s="11" t="str">
        <f>IF($A732="", "", INDEX(Data!E:E,MATCH($A732,Data!$AD:$AD,1)))</f>
        <v/>
      </c>
      <c r="G732" s="36" t="str">
        <f t="shared" si="23"/>
        <v/>
      </c>
    </row>
    <row r="733" spans="1:7" x14ac:dyDescent="0.35">
      <c r="A733" s="9" t="str">
        <f t="shared" si="22"/>
        <v/>
      </c>
      <c r="B733" s="10" t="str">
        <f>IF($A733="", "", INDEX(Data!A:A,MATCH($A733,Data!$AD:$AD,1)))</f>
        <v/>
      </c>
      <c r="C733" s="11" t="str">
        <f>IF($A733="", "", INDEX(Data!B:B,MATCH($A733,Data!$AD:$AD,1)))</f>
        <v/>
      </c>
      <c r="D733" s="10" t="str">
        <f>IF($A733="", "", INDEX(Data!C:C,MATCH($A733,Data!$AD:$AD,1)))</f>
        <v/>
      </c>
      <c r="E733" s="11" t="str">
        <f>IF($A733="", "", INDEX(Data!D:D,MATCH($A733,Data!$AD:$AD,1)))</f>
        <v/>
      </c>
      <c r="F733" s="11" t="str">
        <f>IF($A733="", "", INDEX(Data!E:E,MATCH($A733,Data!$AD:$AD,1)))</f>
        <v/>
      </c>
      <c r="G733" s="36" t="str">
        <f t="shared" si="23"/>
        <v/>
      </c>
    </row>
    <row r="734" spans="1:7" x14ac:dyDescent="0.35">
      <c r="A734" s="9" t="str">
        <f t="shared" si="22"/>
        <v/>
      </c>
      <c r="B734" s="10" t="str">
        <f>IF($A734="", "", INDEX(Data!A:A,MATCH($A734,Data!$AD:$AD,1)))</f>
        <v/>
      </c>
      <c r="C734" s="11" t="str">
        <f>IF($A734="", "", INDEX(Data!B:B,MATCH($A734,Data!$AD:$AD,1)))</f>
        <v/>
      </c>
      <c r="D734" s="10" t="str">
        <f>IF($A734="", "", INDEX(Data!C:C,MATCH($A734,Data!$AD:$AD,1)))</f>
        <v/>
      </c>
      <c r="E734" s="11" t="str">
        <f>IF($A734="", "", INDEX(Data!D:D,MATCH($A734,Data!$AD:$AD,1)))</f>
        <v/>
      </c>
      <c r="F734" s="11" t="str">
        <f>IF($A734="", "", INDEX(Data!E:E,MATCH($A734,Data!$AD:$AD,1)))</f>
        <v/>
      </c>
      <c r="G734" s="36" t="str">
        <f t="shared" si="23"/>
        <v/>
      </c>
    </row>
    <row r="735" spans="1:7" x14ac:dyDescent="0.35">
      <c r="A735" s="9" t="str">
        <f t="shared" si="22"/>
        <v/>
      </c>
      <c r="B735" s="10" t="str">
        <f>IF($A735="", "", INDEX(Data!A:A,MATCH($A735,Data!$AD:$AD,1)))</f>
        <v/>
      </c>
      <c r="C735" s="11" t="str">
        <f>IF($A735="", "", INDEX(Data!B:B,MATCH($A735,Data!$AD:$AD,1)))</f>
        <v/>
      </c>
      <c r="D735" s="10" t="str">
        <f>IF($A735="", "", INDEX(Data!C:C,MATCH($A735,Data!$AD:$AD,1)))</f>
        <v/>
      </c>
      <c r="E735" s="11" t="str">
        <f>IF($A735="", "", INDEX(Data!D:D,MATCH($A735,Data!$AD:$AD,1)))</f>
        <v/>
      </c>
      <c r="F735" s="11" t="str">
        <f>IF($A735="", "", INDEX(Data!E:E,MATCH($A735,Data!$AD:$AD,1)))</f>
        <v/>
      </c>
      <c r="G735" s="36" t="str">
        <f t="shared" si="23"/>
        <v/>
      </c>
    </row>
    <row r="736" spans="1:7" x14ac:dyDescent="0.35">
      <c r="A736" s="9" t="str">
        <f t="shared" si="22"/>
        <v/>
      </c>
      <c r="B736" s="10" t="str">
        <f>IF($A736="", "", INDEX(Data!A:A,MATCH($A736,Data!$AD:$AD,1)))</f>
        <v/>
      </c>
      <c r="C736" s="11" t="str">
        <f>IF($A736="", "", INDEX(Data!B:B,MATCH($A736,Data!$AD:$AD,1)))</f>
        <v/>
      </c>
      <c r="D736" s="10" t="str">
        <f>IF($A736="", "", INDEX(Data!C:C,MATCH($A736,Data!$AD:$AD,1)))</f>
        <v/>
      </c>
      <c r="E736" s="11" t="str">
        <f>IF($A736="", "", INDEX(Data!D:D,MATCH($A736,Data!$AD:$AD,1)))</f>
        <v/>
      </c>
      <c r="F736" s="11" t="str">
        <f>IF($A736="", "", INDEX(Data!E:E,MATCH($A736,Data!$AD:$AD,1)))</f>
        <v/>
      </c>
      <c r="G736" s="36" t="str">
        <f t="shared" si="23"/>
        <v/>
      </c>
    </row>
    <row r="737" spans="1:7" x14ac:dyDescent="0.35">
      <c r="A737" s="9" t="str">
        <f t="shared" si="22"/>
        <v/>
      </c>
      <c r="B737" s="10" t="str">
        <f>IF($A737="", "", INDEX(Data!A:A,MATCH($A737,Data!$AD:$AD,1)))</f>
        <v/>
      </c>
      <c r="C737" s="11" t="str">
        <f>IF($A737="", "", INDEX(Data!B:B,MATCH($A737,Data!$AD:$AD,1)))</f>
        <v/>
      </c>
      <c r="D737" s="10" t="str">
        <f>IF($A737="", "", INDEX(Data!C:C,MATCH($A737,Data!$AD:$AD,1)))</f>
        <v/>
      </c>
      <c r="E737" s="11" t="str">
        <f>IF($A737="", "", INDEX(Data!D:D,MATCH($A737,Data!$AD:$AD,1)))</f>
        <v/>
      </c>
      <c r="F737" s="11" t="str">
        <f>IF($A737="", "", INDEX(Data!E:E,MATCH($A737,Data!$AD:$AD,1)))</f>
        <v/>
      </c>
      <c r="G737" s="36" t="str">
        <f t="shared" si="23"/>
        <v/>
      </c>
    </row>
    <row r="738" spans="1:7" x14ac:dyDescent="0.35">
      <c r="A738" s="9" t="str">
        <f t="shared" si="22"/>
        <v/>
      </c>
      <c r="B738" s="10" t="str">
        <f>IF($A738="", "", INDEX(Data!A:A,MATCH($A738,Data!$AD:$AD,1)))</f>
        <v/>
      </c>
      <c r="C738" s="11" t="str">
        <f>IF($A738="", "", INDEX(Data!B:B,MATCH($A738,Data!$AD:$AD,1)))</f>
        <v/>
      </c>
      <c r="D738" s="10" t="str">
        <f>IF($A738="", "", INDEX(Data!C:C,MATCH($A738,Data!$AD:$AD,1)))</f>
        <v/>
      </c>
      <c r="E738" s="11" t="str">
        <f>IF($A738="", "", INDEX(Data!D:D,MATCH($A738,Data!$AD:$AD,1)))</f>
        <v/>
      </c>
      <c r="F738" s="11" t="str">
        <f>IF($A738="", "", INDEX(Data!E:E,MATCH($A738,Data!$AD:$AD,1)))</f>
        <v/>
      </c>
      <c r="G738" s="36" t="str">
        <f t="shared" si="23"/>
        <v/>
      </c>
    </row>
    <row r="739" spans="1:7" x14ac:dyDescent="0.35">
      <c r="A739" s="9" t="str">
        <f t="shared" si="22"/>
        <v/>
      </c>
      <c r="B739" s="10" t="str">
        <f>IF($A739="", "", INDEX(Data!A:A,MATCH($A739,Data!$AD:$AD,1)))</f>
        <v/>
      </c>
      <c r="C739" s="11" t="str">
        <f>IF($A739="", "", INDEX(Data!B:B,MATCH($A739,Data!$AD:$AD,1)))</f>
        <v/>
      </c>
      <c r="D739" s="10" t="str">
        <f>IF($A739="", "", INDEX(Data!C:C,MATCH($A739,Data!$AD:$AD,1)))</f>
        <v/>
      </c>
      <c r="E739" s="11" t="str">
        <f>IF($A739="", "", INDEX(Data!D:D,MATCH($A739,Data!$AD:$AD,1)))</f>
        <v/>
      </c>
      <c r="F739" s="11" t="str">
        <f>IF($A739="", "", INDEX(Data!E:E,MATCH($A739,Data!$AD:$AD,1)))</f>
        <v/>
      </c>
      <c r="G739" s="36" t="str">
        <f t="shared" si="23"/>
        <v/>
      </c>
    </row>
    <row r="740" spans="1:7" x14ac:dyDescent="0.35">
      <c r="A740" s="9" t="str">
        <f t="shared" si="22"/>
        <v/>
      </c>
      <c r="B740" s="10" t="str">
        <f>IF($A740="", "", INDEX(Data!A:A,MATCH($A740,Data!$AD:$AD,1)))</f>
        <v/>
      </c>
      <c r="C740" s="11" t="str">
        <f>IF($A740="", "", INDEX(Data!B:B,MATCH($A740,Data!$AD:$AD,1)))</f>
        <v/>
      </c>
      <c r="D740" s="10" t="str">
        <f>IF($A740="", "", INDEX(Data!C:C,MATCH($A740,Data!$AD:$AD,1)))</f>
        <v/>
      </c>
      <c r="E740" s="11" t="str">
        <f>IF($A740="", "", INDEX(Data!D:D,MATCH($A740,Data!$AD:$AD,1)))</f>
        <v/>
      </c>
      <c r="F740" s="11" t="str">
        <f>IF($A740="", "", INDEX(Data!E:E,MATCH($A740,Data!$AD:$AD,1)))</f>
        <v/>
      </c>
      <c r="G740" s="36" t="str">
        <f t="shared" si="23"/>
        <v/>
      </c>
    </row>
    <row r="741" spans="1:7" x14ac:dyDescent="0.35">
      <c r="A741" s="9" t="str">
        <f t="shared" si="22"/>
        <v/>
      </c>
      <c r="B741" s="10" t="str">
        <f>IF($A741="", "", INDEX(Data!A:A,MATCH($A741,Data!$AD:$AD,1)))</f>
        <v/>
      </c>
      <c r="C741" s="11" t="str">
        <f>IF($A741="", "", INDEX(Data!B:B,MATCH($A741,Data!$AD:$AD,1)))</f>
        <v/>
      </c>
      <c r="D741" s="10" t="str">
        <f>IF($A741="", "", INDEX(Data!C:C,MATCH($A741,Data!$AD:$AD,1)))</f>
        <v/>
      </c>
      <c r="E741" s="11" t="str">
        <f>IF($A741="", "", INDEX(Data!D:D,MATCH($A741,Data!$AD:$AD,1)))</f>
        <v/>
      </c>
      <c r="F741" s="11" t="str">
        <f>IF($A741="", "", INDEX(Data!E:E,MATCH($A741,Data!$AD:$AD,1)))</f>
        <v/>
      </c>
      <c r="G741" s="36" t="str">
        <f t="shared" si="23"/>
        <v/>
      </c>
    </row>
    <row r="742" spans="1:7" x14ac:dyDescent="0.35">
      <c r="A742" s="9" t="str">
        <f t="shared" si="22"/>
        <v/>
      </c>
      <c r="B742" s="10" t="str">
        <f>IF($A742="", "", INDEX(Data!A:A,MATCH($A742,Data!$AD:$AD,1)))</f>
        <v/>
      </c>
      <c r="C742" s="11" t="str">
        <f>IF($A742="", "", INDEX(Data!B:B,MATCH($A742,Data!$AD:$AD,1)))</f>
        <v/>
      </c>
      <c r="D742" s="10" t="str">
        <f>IF($A742="", "", INDEX(Data!C:C,MATCH($A742,Data!$AD:$AD,1)))</f>
        <v/>
      </c>
      <c r="E742" s="11" t="str">
        <f>IF($A742="", "", INDEX(Data!D:D,MATCH($A742,Data!$AD:$AD,1)))</f>
        <v/>
      </c>
      <c r="F742" s="11" t="str">
        <f>IF($A742="", "", INDEX(Data!E:E,MATCH($A742,Data!$AD:$AD,1)))</f>
        <v/>
      </c>
      <c r="G742" s="36" t="str">
        <f t="shared" si="23"/>
        <v/>
      </c>
    </row>
    <row r="743" spans="1:7" x14ac:dyDescent="0.35">
      <c r="A743" s="9" t="str">
        <f t="shared" si="22"/>
        <v/>
      </c>
      <c r="B743" s="10" t="str">
        <f>IF($A743="", "", INDEX(Data!A:A,MATCH($A743,Data!$AD:$AD,1)))</f>
        <v/>
      </c>
      <c r="C743" s="11" t="str">
        <f>IF($A743="", "", INDEX(Data!B:B,MATCH($A743,Data!$AD:$AD,1)))</f>
        <v/>
      </c>
      <c r="D743" s="10" t="str">
        <f>IF($A743="", "", INDEX(Data!C:C,MATCH($A743,Data!$AD:$AD,1)))</f>
        <v/>
      </c>
      <c r="E743" s="11" t="str">
        <f>IF($A743="", "", INDEX(Data!D:D,MATCH($A743,Data!$AD:$AD,1)))</f>
        <v/>
      </c>
      <c r="F743" s="11" t="str">
        <f>IF($A743="", "", INDEX(Data!E:E,MATCH($A743,Data!$AD:$AD,1)))</f>
        <v/>
      </c>
      <c r="G743" s="36" t="str">
        <f t="shared" si="23"/>
        <v/>
      </c>
    </row>
    <row r="744" spans="1:7" x14ac:dyDescent="0.35">
      <c r="A744" s="9" t="str">
        <f t="shared" si="22"/>
        <v/>
      </c>
      <c r="B744" s="10" t="str">
        <f>IF($A744="", "", INDEX(Data!A:A,MATCH($A744,Data!$AD:$AD,1)))</f>
        <v/>
      </c>
      <c r="C744" s="11" t="str">
        <f>IF($A744="", "", INDEX(Data!B:B,MATCH($A744,Data!$AD:$AD,1)))</f>
        <v/>
      </c>
      <c r="D744" s="10" t="str">
        <f>IF($A744="", "", INDEX(Data!C:C,MATCH($A744,Data!$AD:$AD,1)))</f>
        <v/>
      </c>
      <c r="E744" s="11" t="str">
        <f>IF($A744="", "", INDEX(Data!D:D,MATCH($A744,Data!$AD:$AD,1)))</f>
        <v/>
      </c>
      <c r="F744" s="11" t="str">
        <f>IF($A744="", "", INDEX(Data!E:E,MATCH($A744,Data!$AD:$AD,1)))</f>
        <v/>
      </c>
      <c r="G744" s="36" t="str">
        <f t="shared" si="23"/>
        <v/>
      </c>
    </row>
    <row r="745" spans="1:7" x14ac:dyDescent="0.35">
      <c r="A745" s="9" t="str">
        <f t="shared" si="22"/>
        <v/>
      </c>
      <c r="B745" s="10" t="str">
        <f>IF($A745="", "", INDEX(Data!A:A,MATCH($A745,Data!$AD:$AD,1)))</f>
        <v/>
      </c>
      <c r="C745" s="11" t="str">
        <f>IF($A745="", "", INDEX(Data!B:B,MATCH($A745,Data!$AD:$AD,1)))</f>
        <v/>
      </c>
      <c r="D745" s="10" t="str">
        <f>IF($A745="", "", INDEX(Data!C:C,MATCH($A745,Data!$AD:$AD,1)))</f>
        <v/>
      </c>
      <c r="E745" s="11" t="str">
        <f>IF($A745="", "", INDEX(Data!D:D,MATCH($A745,Data!$AD:$AD,1)))</f>
        <v/>
      </c>
      <c r="F745" s="11" t="str">
        <f>IF($A745="", "", INDEX(Data!E:E,MATCH($A745,Data!$AD:$AD,1)))</f>
        <v/>
      </c>
      <c r="G745" s="36" t="str">
        <f t="shared" si="23"/>
        <v/>
      </c>
    </row>
    <row r="746" spans="1:7" x14ac:dyDescent="0.35">
      <c r="A746" s="9" t="str">
        <f t="shared" si="22"/>
        <v/>
      </c>
      <c r="B746" s="10" t="str">
        <f>IF($A746="", "", INDEX(Data!A:A,MATCH($A746,Data!$AD:$AD,1)))</f>
        <v/>
      </c>
      <c r="C746" s="11" t="str">
        <f>IF($A746="", "", INDEX(Data!B:B,MATCH($A746,Data!$AD:$AD,1)))</f>
        <v/>
      </c>
      <c r="D746" s="10" t="str">
        <f>IF($A746="", "", INDEX(Data!C:C,MATCH($A746,Data!$AD:$AD,1)))</f>
        <v/>
      </c>
      <c r="E746" s="11" t="str">
        <f>IF($A746="", "", INDEX(Data!D:D,MATCH($A746,Data!$AD:$AD,1)))</f>
        <v/>
      </c>
      <c r="F746" s="11" t="str">
        <f>IF($A746="", "", INDEX(Data!E:E,MATCH($A746,Data!$AD:$AD,1)))</f>
        <v/>
      </c>
      <c r="G746" s="36" t="str">
        <f t="shared" si="23"/>
        <v/>
      </c>
    </row>
    <row r="747" spans="1:7" x14ac:dyDescent="0.35">
      <c r="A747" s="9" t="str">
        <f t="shared" si="22"/>
        <v/>
      </c>
      <c r="B747" s="10" t="str">
        <f>IF($A747="", "", INDEX(Data!A:A,MATCH($A747,Data!$AD:$AD,1)))</f>
        <v/>
      </c>
      <c r="C747" s="11" t="str">
        <f>IF($A747="", "", INDEX(Data!B:B,MATCH($A747,Data!$AD:$AD,1)))</f>
        <v/>
      </c>
      <c r="D747" s="10" t="str">
        <f>IF($A747="", "", INDEX(Data!C:C,MATCH($A747,Data!$AD:$AD,1)))</f>
        <v/>
      </c>
      <c r="E747" s="11" t="str">
        <f>IF($A747="", "", INDEX(Data!D:D,MATCH($A747,Data!$AD:$AD,1)))</f>
        <v/>
      </c>
      <c r="F747" s="11" t="str">
        <f>IF($A747="", "", INDEX(Data!E:E,MATCH($A747,Data!$AD:$AD,1)))</f>
        <v/>
      </c>
      <c r="G747" s="36" t="str">
        <f t="shared" si="23"/>
        <v/>
      </c>
    </row>
    <row r="748" spans="1:7" x14ac:dyDescent="0.35">
      <c r="A748" s="9" t="str">
        <f t="shared" si="22"/>
        <v/>
      </c>
      <c r="B748" s="10" t="str">
        <f>IF($A748="", "", INDEX(Data!A:A,MATCH($A748,Data!$AD:$AD,1)))</f>
        <v/>
      </c>
      <c r="C748" s="11" t="str">
        <f>IF($A748="", "", INDEX(Data!B:B,MATCH($A748,Data!$AD:$AD,1)))</f>
        <v/>
      </c>
      <c r="D748" s="10" t="str">
        <f>IF($A748="", "", INDEX(Data!C:C,MATCH($A748,Data!$AD:$AD,1)))</f>
        <v/>
      </c>
      <c r="E748" s="11" t="str">
        <f>IF($A748="", "", INDEX(Data!D:D,MATCH($A748,Data!$AD:$AD,1)))</f>
        <v/>
      </c>
      <c r="F748" s="11" t="str">
        <f>IF($A748="", "", INDEX(Data!E:E,MATCH($A748,Data!$AD:$AD,1)))</f>
        <v/>
      </c>
      <c r="G748" s="36" t="str">
        <f t="shared" si="23"/>
        <v/>
      </c>
    </row>
    <row r="749" spans="1:7" x14ac:dyDescent="0.35">
      <c r="A749" s="9" t="str">
        <f t="shared" si="22"/>
        <v/>
      </c>
      <c r="B749" s="10" t="str">
        <f>IF($A749="", "", INDEX(Data!A:A,MATCH($A749,Data!$AD:$AD,1)))</f>
        <v/>
      </c>
      <c r="C749" s="11" t="str">
        <f>IF($A749="", "", INDEX(Data!B:B,MATCH($A749,Data!$AD:$AD,1)))</f>
        <v/>
      </c>
      <c r="D749" s="10" t="str">
        <f>IF($A749="", "", INDEX(Data!C:C,MATCH($A749,Data!$AD:$AD,1)))</f>
        <v/>
      </c>
      <c r="E749" s="11" t="str">
        <f>IF($A749="", "", INDEX(Data!D:D,MATCH($A749,Data!$AD:$AD,1)))</f>
        <v/>
      </c>
      <c r="F749" s="11" t="str">
        <f>IF($A749="", "", INDEX(Data!E:E,MATCH($A749,Data!$AD:$AD,1)))</f>
        <v/>
      </c>
      <c r="G749" s="36" t="str">
        <f t="shared" si="23"/>
        <v/>
      </c>
    </row>
    <row r="750" spans="1:7" x14ac:dyDescent="0.35">
      <c r="A750" s="9" t="str">
        <f t="shared" si="22"/>
        <v/>
      </c>
      <c r="B750" s="10" t="str">
        <f>IF($A750="", "", INDEX(Data!A:A,MATCH($A750,Data!$AD:$AD,1)))</f>
        <v/>
      </c>
      <c r="C750" s="11" t="str">
        <f>IF($A750="", "", INDEX(Data!B:B,MATCH($A750,Data!$AD:$AD,1)))</f>
        <v/>
      </c>
      <c r="D750" s="10" t="str">
        <f>IF($A750="", "", INDEX(Data!C:C,MATCH($A750,Data!$AD:$AD,1)))</f>
        <v/>
      </c>
      <c r="E750" s="11" t="str">
        <f>IF($A750="", "", INDEX(Data!D:D,MATCH($A750,Data!$AD:$AD,1)))</f>
        <v/>
      </c>
      <c r="F750" s="11" t="str">
        <f>IF($A750="", "", INDEX(Data!E:E,MATCH($A750,Data!$AD:$AD,1)))</f>
        <v/>
      </c>
      <c r="G750" s="36" t="str">
        <f t="shared" si="23"/>
        <v/>
      </c>
    </row>
    <row r="751" spans="1:7" x14ac:dyDescent="0.35">
      <c r="A751" s="9" t="str">
        <f t="shared" si="22"/>
        <v/>
      </c>
      <c r="B751" s="10" t="str">
        <f>IF($A751="", "", INDEX(Data!A:A,MATCH($A751,Data!$AD:$AD,1)))</f>
        <v/>
      </c>
      <c r="C751" s="11" t="str">
        <f>IF($A751="", "", INDEX(Data!B:B,MATCH($A751,Data!$AD:$AD,1)))</f>
        <v/>
      </c>
      <c r="D751" s="10" t="str">
        <f>IF($A751="", "", INDEX(Data!C:C,MATCH($A751,Data!$AD:$AD,1)))</f>
        <v/>
      </c>
      <c r="E751" s="11" t="str">
        <f>IF($A751="", "", INDEX(Data!D:D,MATCH($A751,Data!$AD:$AD,1)))</f>
        <v/>
      </c>
      <c r="F751" s="11" t="str">
        <f>IF($A751="", "", INDEX(Data!E:E,MATCH($A751,Data!$AD:$AD,1)))</f>
        <v/>
      </c>
      <c r="G751" s="36" t="str">
        <f t="shared" si="23"/>
        <v/>
      </c>
    </row>
    <row r="752" spans="1:7" x14ac:dyDescent="0.35">
      <c r="A752" s="9" t="str">
        <f t="shared" si="22"/>
        <v/>
      </c>
      <c r="B752" s="10" t="str">
        <f>IF($A752="", "", INDEX(Data!A:A,MATCH($A752,Data!$AD:$AD,1)))</f>
        <v/>
      </c>
      <c r="C752" s="11" t="str">
        <f>IF($A752="", "", INDEX(Data!B:B,MATCH($A752,Data!$AD:$AD,1)))</f>
        <v/>
      </c>
      <c r="D752" s="10" t="str">
        <f>IF($A752="", "", INDEX(Data!C:C,MATCH($A752,Data!$AD:$AD,1)))</f>
        <v/>
      </c>
      <c r="E752" s="11" t="str">
        <f>IF($A752="", "", INDEX(Data!D:D,MATCH($A752,Data!$AD:$AD,1)))</f>
        <v/>
      </c>
      <c r="F752" s="11" t="str">
        <f>IF($A752="", "", INDEX(Data!E:E,MATCH($A752,Data!$AD:$AD,1)))</f>
        <v/>
      </c>
      <c r="G752" s="36" t="str">
        <f t="shared" si="23"/>
        <v/>
      </c>
    </row>
    <row r="753" spans="1:7" x14ac:dyDescent="0.35">
      <c r="A753" s="9" t="str">
        <f t="shared" si="22"/>
        <v/>
      </c>
      <c r="B753" s="10" t="str">
        <f>IF($A753="", "", INDEX(Data!A:A,MATCH($A753,Data!$AD:$AD,1)))</f>
        <v/>
      </c>
      <c r="C753" s="11" t="str">
        <f>IF($A753="", "", INDEX(Data!B:B,MATCH($A753,Data!$AD:$AD,1)))</f>
        <v/>
      </c>
      <c r="D753" s="10" t="str">
        <f>IF($A753="", "", INDEX(Data!C:C,MATCH($A753,Data!$AD:$AD,1)))</f>
        <v/>
      </c>
      <c r="E753" s="11" t="str">
        <f>IF($A753="", "", INDEX(Data!D:D,MATCH($A753,Data!$AD:$AD,1)))</f>
        <v/>
      </c>
      <c r="F753" s="11" t="str">
        <f>IF($A753="", "", INDEX(Data!E:E,MATCH($A753,Data!$AD:$AD,1)))</f>
        <v/>
      </c>
      <c r="G753" s="36" t="str">
        <f t="shared" si="23"/>
        <v/>
      </c>
    </row>
    <row r="754" spans="1:7" x14ac:dyDescent="0.35">
      <c r="A754" s="9" t="str">
        <f t="shared" si="22"/>
        <v/>
      </c>
      <c r="B754" s="10" t="str">
        <f>IF($A754="", "", INDEX(Data!A:A,MATCH($A754,Data!$AD:$AD,1)))</f>
        <v/>
      </c>
      <c r="C754" s="11" t="str">
        <f>IF($A754="", "", INDEX(Data!B:B,MATCH($A754,Data!$AD:$AD,1)))</f>
        <v/>
      </c>
      <c r="D754" s="10" t="str">
        <f>IF($A754="", "", INDEX(Data!C:C,MATCH($A754,Data!$AD:$AD,1)))</f>
        <v/>
      </c>
      <c r="E754" s="11" t="str">
        <f>IF($A754="", "", INDEX(Data!D:D,MATCH($A754,Data!$AD:$AD,1)))</f>
        <v/>
      </c>
      <c r="F754" s="11" t="str">
        <f>IF($A754="", "", INDEX(Data!E:E,MATCH($A754,Data!$AD:$AD,1)))</f>
        <v/>
      </c>
      <c r="G754" s="36" t="str">
        <f t="shared" si="23"/>
        <v/>
      </c>
    </row>
    <row r="755" spans="1:7" x14ac:dyDescent="0.35">
      <c r="A755" s="9" t="str">
        <f t="shared" si="22"/>
        <v/>
      </c>
      <c r="B755" s="10" t="str">
        <f>IF($A755="", "", INDEX(Data!A:A,MATCH($A755,Data!$AD:$AD,1)))</f>
        <v/>
      </c>
      <c r="C755" s="11" t="str">
        <f>IF($A755="", "", INDEX(Data!B:B,MATCH($A755,Data!$AD:$AD,1)))</f>
        <v/>
      </c>
      <c r="D755" s="10" t="str">
        <f>IF($A755="", "", INDEX(Data!C:C,MATCH($A755,Data!$AD:$AD,1)))</f>
        <v/>
      </c>
      <c r="E755" s="11" t="str">
        <f>IF($A755="", "", INDEX(Data!D:D,MATCH($A755,Data!$AD:$AD,1)))</f>
        <v/>
      </c>
      <c r="F755" s="11" t="str">
        <f>IF($A755="", "", INDEX(Data!E:E,MATCH($A755,Data!$AD:$AD,1)))</f>
        <v/>
      </c>
      <c r="G755" s="36" t="str">
        <f t="shared" si="23"/>
        <v/>
      </c>
    </row>
    <row r="756" spans="1:7" x14ac:dyDescent="0.35">
      <c r="A756" s="9" t="str">
        <f t="shared" si="22"/>
        <v/>
      </c>
      <c r="B756" s="10" t="str">
        <f>IF($A756="", "", INDEX(Data!A:A,MATCH($A756,Data!$AD:$AD,1)))</f>
        <v/>
      </c>
      <c r="C756" s="11" t="str">
        <f>IF($A756="", "", INDEX(Data!B:B,MATCH($A756,Data!$AD:$AD,1)))</f>
        <v/>
      </c>
      <c r="D756" s="10" t="str">
        <f>IF($A756="", "", INDEX(Data!C:C,MATCH($A756,Data!$AD:$AD,1)))</f>
        <v/>
      </c>
      <c r="E756" s="11" t="str">
        <f>IF($A756="", "", INDEX(Data!D:D,MATCH($A756,Data!$AD:$AD,1)))</f>
        <v/>
      </c>
      <c r="F756" s="11" t="str">
        <f>IF($A756="", "", INDEX(Data!E:E,MATCH($A756,Data!$AD:$AD,1)))</f>
        <v/>
      </c>
      <c r="G756" s="36" t="str">
        <f t="shared" si="23"/>
        <v/>
      </c>
    </row>
    <row r="757" spans="1:7" x14ac:dyDescent="0.35">
      <c r="A757" s="9" t="str">
        <f t="shared" si="22"/>
        <v/>
      </c>
      <c r="B757" s="10" t="str">
        <f>IF($A757="", "", INDEX(Data!A:A,MATCH($A757,Data!$AD:$AD,1)))</f>
        <v/>
      </c>
      <c r="C757" s="11" t="str">
        <f>IF($A757="", "", INDEX(Data!B:B,MATCH($A757,Data!$AD:$AD,1)))</f>
        <v/>
      </c>
      <c r="D757" s="10" t="str">
        <f>IF($A757="", "", INDEX(Data!C:C,MATCH($A757,Data!$AD:$AD,1)))</f>
        <v/>
      </c>
      <c r="E757" s="11" t="str">
        <f>IF($A757="", "", INDEX(Data!D:D,MATCH($A757,Data!$AD:$AD,1)))</f>
        <v/>
      </c>
      <c r="F757" s="11" t="str">
        <f>IF($A757="", "", INDEX(Data!E:E,MATCH($A757,Data!$AD:$AD,1)))</f>
        <v/>
      </c>
      <c r="G757" s="36" t="str">
        <f t="shared" si="23"/>
        <v/>
      </c>
    </row>
    <row r="758" spans="1:7" x14ac:dyDescent="0.35">
      <c r="A758" s="9" t="str">
        <f t="shared" si="22"/>
        <v/>
      </c>
      <c r="B758" s="10" t="str">
        <f>IF($A758="", "", INDEX(Data!A:A,MATCH($A758,Data!$AD:$AD,1)))</f>
        <v/>
      </c>
      <c r="C758" s="11" t="str">
        <f>IF($A758="", "", INDEX(Data!B:B,MATCH($A758,Data!$AD:$AD,1)))</f>
        <v/>
      </c>
      <c r="D758" s="10" t="str">
        <f>IF($A758="", "", INDEX(Data!C:C,MATCH($A758,Data!$AD:$AD,1)))</f>
        <v/>
      </c>
      <c r="E758" s="11" t="str">
        <f>IF($A758="", "", INDEX(Data!D:D,MATCH($A758,Data!$AD:$AD,1)))</f>
        <v/>
      </c>
      <c r="F758" s="11" t="str">
        <f>IF($A758="", "", INDEX(Data!E:E,MATCH($A758,Data!$AD:$AD,1)))</f>
        <v/>
      </c>
      <c r="G758" s="36" t="str">
        <f t="shared" si="23"/>
        <v/>
      </c>
    </row>
    <row r="759" spans="1:7" x14ac:dyDescent="0.35">
      <c r="A759" s="9" t="str">
        <f t="shared" si="22"/>
        <v/>
      </c>
      <c r="B759" s="10" t="str">
        <f>IF($A759="", "", INDEX(Data!A:A,MATCH($A759,Data!$AD:$AD,1)))</f>
        <v/>
      </c>
      <c r="C759" s="11" t="str">
        <f>IF($A759="", "", INDEX(Data!B:B,MATCH($A759,Data!$AD:$AD,1)))</f>
        <v/>
      </c>
      <c r="D759" s="10" t="str">
        <f>IF($A759="", "", INDEX(Data!C:C,MATCH($A759,Data!$AD:$AD,1)))</f>
        <v/>
      </c>
      <c r="E759" s="11" t="str">
        <f>IF($A759="", "", INDEX(Data!D:D,MATCH($A759,Data!$AD:$AD,1)))</f>
        <v/>
      </c>
      <c r="F759" s="11" t="str">
        <f>IF($A759="", "", INDEX(Data!E:E,MATCH($A759,Data!$AD:$AD,1)))</f>
        <v/>
      </c>
      <c r="G759" s="36" t="str">
        <f t="shared" si="23"/>
        <v/>
      </c>
    </row>
    <row r="760" spans="1:7" x14ac:dyDescent="0.35">
      <c r="A760" s="9" t="str">
        <f t="shared" si="22"/>
        <v/>
      </c>
      <c r="B760" s="10" t="str">
        <f>IF($A760="", "", INDEX(Data!A:A,MATCH($A760,Data!$AD:$AD,1)))</f>
        <v/>
      </c>
      <c r="C760" s="11" t="str">
        <f>IF($A760="", "", INDEX(Data!B:B,MATCH($A760,Data!$AD:$AD,1)))</f>
        <v/>
      </c>
      <c r="D760" s="10" t="str">
        <f>IF($A760="", "", INDEX(Data!C:C,MATCH($A760,Data!$AD:$AD,1)))</f>
        <v/>
      </c>
      <c r="E760" s="11" t="str">
        <f>IF($A760="", "", INDEX(Data!D:D,MATCH($A760,Data!$AD:$AD,1)))</f>
        <v/>
      </c>
      <c r="F760" s="11" t="str">
        <f>IF($A760="", "", INDEX(Data!E:E,MATCH($A760,Data!$AD:$AD,1)))</f>
        <v/>
      </c>
      <c r="G760" s="36" t="str">
        <f t="shared" si="23"/>
        <v/>
      </c>
    </row>
    <row r="761" spans="1:7" x14ac:dyDescent="0.35">
      <c r="A761" s="9" t="str">
        <f t="shared" si="22"/>
        <v/>
      </c>
      <c r="B761" s="10" t="str">
        <f>IF($A761="", "", INDEX(Data!A:A,MATCH($A761,Data!$AD:$AD,1)))</f>
        <v/>
      </c>
      <c r="C761" s="11" t="str">
        <f>IF($A761="", "", INDEX(Data!B:B,MATCH($A761,Data!$AD:$AD,1)))</f>
        <v/>
      </c>
      <c r="D761" s="10" t="str">
        <f>IF($A761="", "", INDEX(Data!C:C,MATCH($A761,Data!$AD:$AD,1)))</f>
        <v/>
      </c>
      <c r="E761" s="11" t="str">
        <f>IF($A761="", "", INDEX(Data!D:D,MATCH($A761,Data!$AD:$AD,1)))</f>
        <v/>
      </c>
      <c r="F761" s="11" t="str">
        <f>IF($A761="", "", INDEX(Data!E:E,MATCH($A761,Data!$AD:$AD,1)))</f>
        <v/>
      </c>
      <c r="G761" s="36" t="str">
        <f t="shared" si="23"/>
        <v/>
      </c>
    </row>
    <row r="762" spans="1:7" x14ac:dyDescent="0.35">
      <c r="A762" s="9" t="str">
        <f t="shared" si="22"/>
        <v/>
      </c>
      <c r="B762" s="10" t="str">
        <f>IF($A762="", "", INDEX(Data!A:A,MATCH($A762,Data!$AD:$AD,1)))</f>
        <v/>
      </c>
      <c r="C762" s="11" t="str">
        <f>IF($A762="", "", INDEX(Data!B:B,MATCH($A762,Data!$AD:$AD,1)))</f>
        <v/>
      </c>
      <c r="D762" s="10" t="str">
        <f>IF($A762="", "", INDEX(Data!C:C,MATCH($A762,Data!$AD:$AD,1)))</f>
        <v/>
      </c>
      <c r="E762" s="11" t="str">
        <f>IF($A762="", "", INDEX(Data!D:D,MATCH($A762,Data!$AD:$AD,1)))</f>
        <v/>
      </c>
      <c r="F762" s="11" t="str">
        <f>IF($A762="", "", INDEX(Data!E:E,MATCH($A762,Data!$AD:$AD,1)))</f>
        <v/>
      </c>
      <c r="G762" s="36" t="str">
        <f t="shared" si="23"/>
        <v/>
      </c>
    </row>
    <row r="763" spans="1:7" x14ac:dyDescent="0.35">
      <c r="A763" s="9" t="str">
        <f t="shared" si="22"/>
        <v/>
      </c>
      <c r="B763" s="10" t="str">
        <f>IF($A763="", "", INDEX(Data!A:A,MATCH($A763,Data!$AD:$AD,1)))</f>
        <v/>
      </c>
      <c r="C763" s="11" t="str">
        <f>IF($A763="", "", INDEX(Data!B:B,MATCH($A763,Data!$AD:$AD,1)))</f>
        <v/>
      </c>
      <c r="D763" s="10" t="str">
        <f>IF($A763="", "", INDEX(Data!C:C,MATCH($A763,Data!$AD:$AD,1)))</f>
        <v/>
      </c>
      <c r="E763" s="11" t="str">
        <f>IF($A763="", "", INDEX(Data!D:D,MATCH($A763,Data!$AD:$AD,1)))</f>
        <v/>
      </c>
      <c r="F763" s="11" t="str">
        <f>IF($A763="", "", INDEX(Data!E:E,MATCH($A763,Data!$AD:$AD,1)))</f>
        <v/>
      </c>
      <c r="G763" s="36" t="str">
        <f t="shared" si="23"/>
        <v/>
      </c>
    </row>
    <row r="764" spans="1:7" x14ac:dyDescent="0.35">
      <c r="A764" s="9" t="str">
        <f t="shared" si="22"/>
        <v/>
      </c>
      <c r="B764" s="10" t="str">
        <f>IF($A764="", "", INDEX(Data!A:A,MATCH($A764,Data!$AD:$AD,1)))</f>
        <v/>
      </c>
      <c r="C764" s="11" t="str">
        <f>IF($A764="", "", INDEX(Data!B:B,MATCH($A764,Data!$AD:$AD,1)))</f>
        <v/>
      </c>
      <c r="D764" s="10" t="str">
        <f>IF($A764="", "", INDEX(Data!C:C,MATCH($A764,Data!$AD:$AD,1)))</f>
        <v/>
      </c>
      <c r="E764" s="11" t="str">
        <f>IF($A764="", "", INDEX(Data!D:D,MATCH($A764,Data!$AD:$AD,1)))</f>
        <v/>
      </c>
      <c r="F764" s="11" t="str">
        <f>IF($A764="", "", INDEX(Data!E:E,MATCH($A764,Data!$AD:$AD,1)))</f>
        <v/>
      </c>
      <c r="G764" s="36" t="str">
        <f t="shared" si="23"/>
        <v/>
      </c>
    </row>
    <row r="765" spans="1:7" x14ac:dyDescent="0.35">
      <c r="A765" s="9" t="str">
        <f t="shared" si="22"/>
        <v/>
      </c>
      <c r="B765" s="10" t="str">
        <f>IF($A765="", "", INDEX(Data!A:A,MATCH($A765,Data!$AD:$AD,1)))</f>
        <v/>
      </c>
      <c r="C765" s="11" t="str">
        <f>IF($A765="", "", INDEX(Data!B:B,MATCH($A765,Data!$AD:$AD,1)))</f>
        <v/>
      </c>
      <c r="D765" s="10" t="str">
        <f>IF($A765="", "", INDEX(Data!C:C,MATCH($A765,Data!$AD:$AD,1)))</f>
        <v/>
      </c>
      <c r="E765" s="11" t="str">
        <f>IF($A765="", "", INDEX(Data!D:D,MATCH($A765,Data!$AD:$AD,1)))</f>
        <v/>
      </c>
      <c r="F765" s="11" t="str">
        <f>IF($A765="", "", INDEX(Data!E:E,MATCH($A765,Data!$AD:$AD,1)))</f>
        <v/>
      </c>
      <c r="G765" s="36" t="str">
        <f t="shared" si="23"/>
        <v/>
      </c>
    </row>
    <row r="766" spans="1:7" x14ac:dyDescent="0.35">
      <c r="A766" s="9" t="str">
        <f t="shared" si="22"/>
        <v/>
      </c>
      <c r="B766" s="10" t="str">
        <f>IF($A766="", "", INDEX(Data!A:A,MATCH($A766,Data!$AD:$AD,1)))</f>
        <v/>
      </c>
      <c r="C766" s="11" t="str">
        <f>IF($A766="", "", INDEX(Data!B:B,MATCH($A766,Data!$AD:$AD,1)))</f>
        <v/>
      </c>
      <c r="D766" s="10" t="str">
        <f>IF($A766="", "", INDEX(Data!C:C,MATCH($A766,Data!$AD:$AD,1)))</f>
        <v/>
      </c>
      <c r="E766" s="11" t="str">
        <f>IF($A766="", "", INDEX(Data!D:D,MATCH($A766,Data!$AD:$AD,1)))</f>
        <v/>
      </c>
      <c r="F766" s="11" t="str">
        <f>IF($A766="", "", INDEX(Data!E:E,MATCH($A766,Data!$AD:$AD,1)))</f>
        <v/>
      </c>
      <c r="G766" s="36" t="str">
        <f t="shared" si="23"/>
        <v/>
      </c>
    </row>
    <row r="767" spans="1:7" x14ac:dyDescent="0.35">
      <c r="A767" s="9" t="str">
        <f t="shared" si="22"/>
        <v/>
      </c>
      <c r="B767" s="10" t="str">
        <f>IF($A767="", "", INDEX(Data!A:A,MATCH($A767,Data!$AD:$AD,1)))</f>
        <v/>
      </c>
      <c r="C767" s="11" t="str">
        <f>IF($A767="", "", INDEX(Data!B:B,MATCH($A767,Data!$AD:$AD,1)))</f>
        <v/>
      </c>
      <c r="D767" s="10" t="str">
        <f>IF($A767="", "", INDEX(Data!C:C,MATCH($A767,Data!$AD:$AD,1)))</f>
        <v/>
      </c>
      <c r="E767" s="11" t="str">
        <f>IF($A767="", "", INDEX(Data!D:D,MATCH($A767,Data!$AD:$AD,1)))</f>
        <v/>
      </c>
      <c r="F767" s="11" t="str">
        <f>IF($A767="", "", INDEX(Data!E:E,MATCH($A767,Data!$AD:$AD,1)))</f>
        <v/>
      </c>
      <c r="G767" s="36" t="str">
        <f t="shared" si="23"/>
        <v/>
      </c>
    </row>
    <row r="768" spans="1:7" x14ac:dyDescent="0.35">
      <c r="A768" s="9" t="str">
        <f t="shared" si="22"/>
        <v/>
      </c>
      <c r="B768" s="10" t="str">
        <f>IF($A768="", "", INDEX(Data!A:A,MATCH($A768,Data!$AD:$AD,1)))</f>
        <v/>
      </c>
      <c r="C768" s="11" t="str">
        <f>IF($A768="", "", INDEX(Data!B:B,MATCH($A768,Data!$AD:$AD,1)))</f>
        <v/>
      </c>
      <c r="D768" s="10" t="str">
        <f>IF($A768="", "", INDEX(Data!C:C,MATCH($A768,Data!$AD:$AD,1)))</f>
        <v/>
      </c>
      <c r="E768" s="11" t="str">
        <f>IF($A768="", "", INDEX(Data!D:D,MATCH($A768,Data!$AD:$AD,1)))</f>
        <v/>
      </c>
      <c r="F768" s="11" t="str">
        <f>IF($A768="", "", INDEX(Data!E:E,MATCH($A768,Data!$AD:$AD,1)))</f>
        <v/>
      </c>
      <c r="G768" s="36" t="str">
        <f t="shared" si="23"/>
        <v/>
      </c>
    </row>
    <row r="769" spans="1:7" x14ac:dyDescent="0.35">
      <c r="A769" s="9" t="str">
        <f t="shared" si="22"/>
        <v/>
      </c>
      <c r="B769" s="10" t="str">
        <f>IF($A769="", "", INDEX(Data!A:A,MATCH($A769,Data!$AD:$AD,1)))</f>
        <v/>
      </c>
      <c r="C769" s="11" t="str">
        <f>IF($A769="", "", INDEX(Data!B:B,MATCH($A769,Data!$AD:$AD,1)))</f>
        <v/>
      </c>
      <c r="D769" s="10" t="str">
        <f>IF($A769="", "", INDEX(Data!C:C,MATCH($A769,Data!$AD:$AD,1)))</f>
        <v/>
      </c>
      <c r="E769" s="11" t="str">
        <f>IF($A769="", "", INDEX(Data!D:D,MATCH($A769,Data!$AD:$AD,1)))</f>
        <v/>
      </c>
      <c r="F769" s="11" t="str">
        <f>IF($A769="", "", INDEX(Data!E:E,MATCH($A769,Data!$AD:$AD,1)))</f>
        <v/>
      </c>
      <c r="G769" s="36" t="str">
        <f t="shared" si="23"/>
        <v/>
      </c>
    </row>
    <row r="770" spans="1:7" x14ac:dyDescent="0.35">
      <c r="A770" s="9" t="str">
        <f t="shared" si="22"/>
        <v/>
      </c>
      <c r="B770" s="10" t="str">
        <f>IF($A770="", "", INDEX(Data!A:A,MATCH($A770,Data!$AD:$AD,1)))</f>
        <v/>
      </c>
      <c r="C770" s="11" t="str">
        <f>IF($A770="", "", INDEX(Data!B:B,MATCH($A770,Data!$AD:$AD,1)))</f>
        <v/>
      </c>
      <c r="D770" s="10" t="str">
        <f>IF($A770="", "", INDEX(Data!C:C,MATCH($A770,Data!$AD:$AD,1)))</f>
        <v/>
      </c>
      <c r="E770" s="11" t="str">
        <f>IF($A770="", "", INDEX(Data!D:D,MATCH($A770,Data!$AD:$AD,1)))</f>
        <v/>
      </c>
      <c r="F770" s="11" t="str">
        <f>IF($A770="", "", INDEX(Data!E:E,MATCH($A770,Data!$AD:$AD,1)))</f>
        <v/>
      </c>
      <c r="G770" s="36" t="str">
        <f t="shared" si="23"/>
        <v/>
      </c>
    </row>
    <row r="771" spans="1:7" x14ac:dyDescent="0.35">
      <c r="A771" s="9" t="str">
        <f t="shared" si="22"/>
        <v/>
      </c>
      <c r="B771" s="10" t="str">
        <f>IF($A771="", "", INDEX(Data!A:A,MATCH($A771,Data!$AD:$AD,1)))</f>
        <v/>
      </c>
      <c r="C771" s="11" t="str">
        <f>IF($A771="", "", INDEX(Data!B:B,MATCH($A771,Data!$AD:$AD,1)))</f>
        <v/>
      </c>
      <c r="D771" s="10" t="str">
        <f>IF($A771="", "", INDEX(Data!C:C,MATCH($A771,Data!$AD:$AD,1)))</f>
        <v/>
      </c>
      <c r="E771" s="11" t="str">
        <f>IF($A771="", "", INDEX(Data!D:D,MATCH($A771,Data!$AD:$AD,1)))</f>
        <v/>
      </c>
      <c r="F771" s="11" t="str">
        <f>IF($A771="", "", INDEX(Data!E:E,MATCH($A771,Data!$AD:$AD,1)))</f>
        <v/>
      </c>
      <c r="G771" s="36" t="str">
        <f t="shared" si="23"/>
        <v/>
      </c>
    </row>
    <row r="772" spans="1:7" x14ac:dyDescent="0.35">
      <c r="A772" s="9" t="str">
        <f t="shared" si="22"/>
        <v/>
      </c>
      <c r="B772" s="10" t="str">
        <f>IF($A772="", "", INDEX(Data!A:A,MATCH($A772,Data!$AD:$AD,1)))</f>
        <v/>
      </c>
      <c r="C772" s="11" t="str">
        <f>IF($A772="", "", INDEX(Data!B:B,MATCH($A772,Data!$AD:$AD,1)))</f>
        <v/>
      </c>
      <c r="D772" s="10" t="str">
        <f>IF($A772="", "", INDEX(Data!C:C,MATCH($A772,Data!$AD:$AD,1)))</f>
        <v/>
      </c>
      <c r="E772" s="11" t="str">
        <f>IF($A772="", "", INDEX(Data!D:D,MATCH($A772,Data!$AD:$AD,1)))</f>
        <v/>
      </c>
      <c r="F772" s="11" t="str">
        <f>IF($A772="", "", INDEX(Data!E:E,MATCH($A772,Data!$AD:$AD,1)))</f>
        <v/>
      </c>
      <c r="G772" s="36" t="str">
        <f t="shared" si="23"/>
        <v/>
      </c>
    </row>
    <row r="773" spans="1:7" x14ac:dyDescent="0.35">
      <c r="A773" s="9" t="str">
        <f t="shared" si="22"/>
        <v/>
      </c>
      <c r="B773" s="10" t="str">
        <f>IF($A773="", "", INDEX(Data!A:A,MATCH($A773,Data!$AD:$AD,1)))</f>
        <v/>
      </c>
      <c r="C773" s="11" t="str">
        <f>IF($A773="", "", INDEX(Data!B:B,MATCH($A773,Data!$AD:$AD,1)))</f>
        <v/>
      </c>
      <c r="D773" s="10" t="str">
        <f>IF($A773="", "", INDEX(Data!C:C,MATCH($A773,Data!$AD:$AD,1)))</f>
        <v/>
      </c>
      <c r="E773" s="11" t="str">
        <f>IF($A773="", "", INDEX(Data!D:D,MATCH($A773,Data!$AD:$AD,1)))</f>
        <v/>
      </c>
      <c r="F773" s="11" t="str">
        <f>IF($A773="", "", INDEX(Data!E:E,MATCH($A773,Data!$AD:$AD,1)))</f>
        <v/>
      </c>
      <c r="G773" s="36" t="str">
        <f t="shared" si="23"/>
        <v/>
      </c>
    </row>
    <row r="774" spans="1:7" x14ac:dyDescent="0.35">
      <c r="A774" s="9" t="str">
        <f t="shared" ref="A774:A837" si="24">IF(A$4&gt;=ROW(A770), ROW(A770), "")</f>
        <v/>
      </c>
      <c r="B774" s="10" t="str">
        <f>IF($A774="", "", INDEX(Data!A:A,MATCH($A774,Data!$AD:$AD,1)))</f>
        <v/>
      </c>
      <c r="C774" s="11" t="str">
        <f>IF($A774="", "", INDEX(Data!B:B,MATCH($A774,Data!$AD:$AD,1)))</f>
        <v/>
      </c>
      <c r="D774" s="10" t="str">
        <f>IF($A774="", "", INDEX(Data!C:C,MATCH($A774,Data!$AD:$AD,1)))</f>
        <v/>
      </c>
      <c r="E774" s="11" t="str">
        <f>IF($A774="", "", INDEX(Data!D:D,MATCH($A774,Data!$AD:$AD,1)))</f>
        <v/>
      </c>
      <c r="F774" s="11" t="str">
        <f>IF($A774="", "", INDEX(Data!E:E,MATCH($A774,Data!$AD:$AD,1)))</f>
        <v/>
      </c>
      <c r="G774" s="36" t="str">
        <f t="shared" ref="G774:G837" si="25">HYPERLINK(F774)</f>
        <v/>
      </c>
    </row>
    <row r="775" spans="1:7" x14ac:dyDescent="0.35">
      <c r="A775" s="9" t="str">
        <f t="shared" si="24"/>
        <v/>
      </c>
      <c r="B775" s="10" t="str">
        <f>IF($A775="", "", INDEX(Data!A:A,MATCH($A775,Data!$AD:$AD,1)))</f>
        <v/>
      </c>
      <c r="C775" s="11" t="str">
        <f>IF($A775="", "", INDEX(Data!B:B,MATCH($A775,Data!$AD:$AD,1)))</f>
        <v/>
      </c>
      <c r="D775" s="10" t="str">
        <f>IF($A775="", "", INDEX(Data!C:C,MATCH($A775,Data!$AD:$AD,1)))</f>
        <v/>
      </c>
      <c r="E775" s="11" t="str">
        <f>IF($A775="", "", INDEX(Data!D:D,MATCH($A775,Data!$AD:$AD,1)))</f>
        <v/>
      </c>
      <c r="F775" s="11" t="str">
        <f>IF($A775="", "", INDEX(Data!E:E,MATCH($A775,Data!$AD:$AD,1)))</f>
        <v/>
      </c>
      <c r="G775" s="36" t="str">
        <f t="shared" si="25"/>
        <v/>
      </c>
    </row>
    <row r="776" spans="1:7" x14ac:dyDescent="0.35">
      <c r="A776" s="9" t="str">
        <f t="shared" si="24"/>
        <v/>
      </c>
      <c r="B776" s="10" t="str">
        <f>IF($A776="", "", INDEX(Data!A:A,MATCH($A776,Data!$AD:$AD,1)))</f>
        <v/>
      </c>
      <c r="C776" s="11" t="str">
        <f>IF($A776="", "", INDEX(Data!B:B,MATCH($A776,Data!$AD:$AD,1)))</f>
        <v/>
      </c>
      <c r="D776" s="10" t="str">
        <f>IF($A776="", "", INDEX(Data!C:C,MATCH($A776,Data!$AD:$AD,1)))</f>
        <v/>
      </c>
      <c r="E776" s="11" t="str">
        <f>IF($A776="", "", INDEX(Data!D:D,MATCH($A776,Data!$AD:$AD,1)))</f>
        <v/>
      </c>
      <c r="F776" s="11" t="str">
        <f>IF($A776="", "", INDEX(Data!E:E,MATCH($A776,Data!$AD:$AD,1)))</f>
        <v/>
      </c>
      <c r="G776" s="36" t="str">
        <f t="shared" si="25"/>
        <v/>
      </c>
    </row>
    <row r="777" spans="1:7" x14ac:dyDescent="0.35">
      <c r="A777" s="9" t="str">
        <f t="shared" si="24"/>
        <v/>
      </c>
      <c r="B777" s="10" t="str">
        <f>IF($A777="", "", INDEX(Data!A:A,MATCH($A777,Data!$AD:$AD,1)))</f>
        <v/>
      </c>
      <c r="C777" s="11" t="str">
        <f>IF($A777="", "", INDEX(Data!B:B,MATCH($A777,Data!$AD:$AD,1)))</f>
        <v/>
      </c>
      <c r="D777" s="10" t="str">
        <f>IF($A777="", "", INDEX(Data!C:C,MATCH($A777,Data!$AD:$AD,1)))</f>
        <v/>
      </c>
      <c r="E777" s="11" t="str">
        <f>IF($A777="", "", INDEX(Data!D:D,MATCH($A777,Data!$AD:$AD,1)))</f>
        <v/>
      </c>
      <c r="F777" s="11" t="str">
        <f>IF($A777="", "", INDEX(Data!E:E,MATCH($A777,Data!$AD:$AD,1)))</f>
        <v/>
      </c>
      <c r="G777" s="36" t="str">
        <f t="shared" si="25"/>
        <v/>
      </c>
    </row>
    <row r="778" spans="1:7" x14ac:dyDescent="0.35">
      <c r="A778" s="9" t="str">
        <f t="shared" si="24"/>
        <v/>
      </c>
      <c r="B778" s="10" t="str">
        <f>IF($A778="", "", INDEX(Data!A:A,MATCH($A778,Data!$AD:$AD,1)))</f>
        <v/>
      </c>
      <c r="C778" s="11" t="str">
        <f>IF($A778="", "", INDEX(Data!B:B,MATCH($A778,Data!$AD:$AD,1)))</f>
        <v/>
      </c>
      <c r="D778" s="10" t="str">
        <f>IF($A778="", "", INDEX(Data!C:C,MATCH($A778,Data!$AD:$AD,1)))</f>
        <v/>
      </c>
      <c r="E778" s="11" t="str">
        <f>IF($A778="", "", INDEX(Data!D:D,MATCH($A778,Data!$AD:$AD,1)))</f>
        <v/>
      </c>
      <c r="F778" s="11" t="str">
        <f>IF($A778="", "", INDEX(Data!E:E,MATCH($A778,Data!$AD:$AD,1)))</f>
        <v/>
      </c>
      <c r="G778" s="36" t="str">
        <f t="shared" si="25"/>
        <v/>
      </c>
    </row>
    <row r="779" spans="1:7" x14ac:dyDescent="0.35">
      <c r="A779" s="9" t="str">
        <f t="shared" si="24"/>
        <v/>
      </c>
      <c r="B779" s="10" t="str">
        <f>IF($A779="", "", INDEX(Data!A:A,MATCH($A779,Data!$AD:$AD,1)))</f>
        <v/>
      </c>
      <c r="C779" s="11" t="str">
        <f>IF($A779="", "", INDEX(Data!B:B,MATCH($A779,Data!$AD:$AD,1)))</f>
        <v/>
      </c>
      <c r="D779" s="10" t="str">
        <f>IF($A779="", "", INDEX(Data!C:C,MATCH($A779,Data!$AD:$AD,1)))</f>
        <v/>
      </c>
      <c r="E779" s="11" t="str">
        <f>IF($A779="", "", INDEX(Data!D:D,MATCH($A779,Data!$AD:$AD,1)))</f>
        <v/>
      </c>
      <c r="F779" s="11" t="str">
        <f>IF($A779="", "", INDEX(Data!E:E,MATCH($A779,Data!$AD:$AD,1)))</f>
        <v/>
      </c>
      <c r="G779" s="36" t="str">
        <f t="shared" si="25"/>
        <v/>
      </c>
    </row>
    <row r="780" spans="1:7" x14ac:dyDescent="0.35">
      <c r="A780" s="9" t="str">
        <f t="shared" si="24"/>
        <v/>
      </c>
      <c r="B780" s="10" t="str">
        <f>IF($A780="", "", INDEX(Data!A:A,MATCH($A780,Data!$AD:$AD,1)))</f>
        <v/>
      </c>
      <c r="C780" s="11" t="str">
        <f>IF($A780="", "", INDEX(Data!B:B,MATCH($A780,Data!$AD:$AD,1)))</f>
        <v/>
      </c>
      <c r="D780" s="10" t="str">
        <f>IF($A780="", "", INDEX(Data!C:C,MATCH($A780,Data!$AD:$AD,1)))</f>
        <v/>
      </c>
      <c r="E780" s="11" t="str">
        <f>IF($A780="", "", INDEX(Data!D:D,MATCH($A780,Data!$AD:$AD,1)))</f>
        <v/>
      </c>
      <c r="F780" s="11" t="str">
        <f>IF($A780="", "", INDEX(Data!E:E,MATCH($A780,Data!$AD:$AD,1)))</f>
        <v/>
      </c>
      <c r="G780" s="36" t="str">
        <f t="shared" si="25"/>
        <v/>
      </c>
    </row>
    <row r="781" spans="1:7" x14ac:dyDescent="0.35">
      <c r="A781" s="9" t="str">
        <f t="shared" si="24"/>
        <v/>
      </c>
      <c r="B781" s="10" t="str">
        <f>IF($A781="", "", INDEX(Data!A:A,MATCH($A781,Data!$AD:$AD,1)))</f>
        <v/>
      </c>
      <c r="C781" s="11" t="str">
        <f>IF($A781="", "", INDEX(Data!B:B,MATCH($A781,Data!$AD:$AD,1)))</f>
        <v/>
      </c>
      <c r="D781" s="10" t="str">
        <f>IF($A781="", "", INDEX(Data!C:C,MATCH($A781,Data!$AD:$AD,1)))</f>
        <v/>
      </c>
      <c r="E781" s="11" t="str">
        <f>IF($A781="", "", INDEX(Data!D:D,MATCH($A781,Data!$AD:$AD,1)))</f>
        <v/>
      </c>
      <c r="F781" s="11" t="str">
        <f>IF($A781="", "", INDEX(Data!E:E,MATCH($A781,Data!$AD:$AD,1)))</f>
        <v/>
      </c>
      <c r="G781" s="36" t="str">
        <f t="shared" si="25"/>
        <v/>
      </c>
    </row>
    <row r="782" spans="1:7" x14ac:dyDescent="0.35">
      <c r="A782" s="9" t="str">
        <f t="shared" si="24"/>
        <v/>
      </c>
      <c r="B782" s="10" t="str">
        <f>IF($A782="", "", INDEX(Data!A:A,MATCH($A782,Data!$AD:$AD,1)))</f>
        <v/>
      </c>
      <c r="C782" s="11" t="str">
        <f>IF($A782="", "", INDEX(Data!B:B,MATCH($A782,Data!$AD:$AD,1)))</f>
        <v/>
      </c>
      <c r="D782" s="10" t="str">
        <f>IF($A782="", "", INDEX(Data!C:C,MATCH($A782,Data!$AD:$AD,1)))</f>
        <v/>
      </c>
      <c r="E782" s="11" t="str">
        <f>IF($A782="", "", INDEX(Data!D:D,MATCH($A782,Data!$AD:$AD,1)))</f>
        <v/>
      </c>
      <c r="F782" s="11" t="str">
        <f>IF($A782="", "", INDEX(Data!E:E,MATCH($A782,Data!$AD:$AD,1)))</f>
        <v/>
      </c>
      <c r="G782" s="36" t="str">
        <f t="shared" si="25"/>
        <v/>
      </c>
    </row>
    <row r="783" spans="1:7" x14ac:dyDescent="0.35">
      <c r="A783" s="9" t="str">
        <f t="shared" si="24"/>
        <v/>
      </c>
      <c r="B783" s="10" t="str">
        <f>IF($A783="", "", INDEX(Data!A:A,MATCH($A783,Data!$AD:$AD,1)))</f>
        <v/>
      </c>
      <c r="C783" s="11" t="str">
        <f>IF($A783="", "", INDEX(Data!B:B,MATCH($A783,Data!$AD:$AD,1)))</f>
        <v/>
      </c>
      <c r="D783" s="10" t="str">
        <f>IF($A783="", "", INDEX(Data!C:C,MATCH($A783,Data!$AD:$AD,1)))</f>
        <v/>
      </c>
      <c r="E783" s="11" t="str">
        <f>IF($A783="", "", INDEX(Data!D:D,MATCH($A783,Data!$AD:$AD,1)))</f>
        <v/>
      </c>
      <c r="F783" s="11" t="str">
        <f>IF($A783="", "", INDEX(Data!E:E,MATCH($A783,Data!$AD:$AD,1)))</f>
        <v/>
      </c>
      <c r="G783" s="36" t="str">
        <f t="shared" si="25"/>
        <v/>
      </c>
    </row>
    <row r="784" spans="1:7" x14ac:dyDescent="0.35">
      <c r="A784" s="9" t="str">
        <f t="shared" si="24"/>
        <v/>
      </c>
      <c r="B784" s="10" t="str">
        <f>IF($A784="", "", INDEX(Data!A:A,MATCH($A784,Data!$AD:$AD,1)))</f>
        <v/>
      </c>
      <c r="C784" s="11" t="str">
        <f>IF($A784="", "", INDEX(Data!B:B,MATCH($A784,Data!$AD:$AD,1)))</f>
        <v/>
      </c>
      <c r="D784" s="10" t="str">
        <f>IF($A784="", "", INDEX(Data!C:C,MATCH($A784,Data!$AD:$AD,1)))</f>
        <v/>
      </c>
      <c r="E784" s="11" t="str">
        <f>IF($A784="", "", INDEX(Data!D:D,MATCH($A784,Data!$AD:$AD,1)))</f>
        <v/>
      </c>
      <c r="F784" s="11" t="str">
        <f>IF($A784="", "", INDEX(Data!E:E,MATCH($A784,Data!$AD:$AD,1)))</f>
        <v/>
      </c>
      <c r="G784" s="36" t="str">
        <f t="shared" si="25"/>
        <v/>
      </c>
    </row>
    <row r="785" spans="1:7" x14ac:dyDescent="0.35">
      <c r="A785" s="9" t="str">
        <f t="shared" si="24"/>
        <v/>
      </c>
      <c r="B785" s="10" t="str">
        <f>IF($A785="", "", INDEX(Data!A:A,MATCH($A785,Data!$AD:$AD,1)))</f>
        <v/>
      </c>
      <c r="C785" s="11" t="str">
        <f>IF($A785="", "", INDEX(Data!B:B,MATCH($A785,Data!$AD:$AD,1)))</f>
        <v/>
      </c>
      <c r="D785" s="10" t="str">
        <f>IF($A785="", "", INDEX(Data!C:C,MATCH($A785,Data!$AD:$AD,1)))</f>
        <v/>
      </c>
      <c r="E785" s="11" t="str">
        <f>IF($A785="", "", INDEX(Data!D:D,MATCH($A785,Data!$AD:$AD,1)))</f>
        <v/>
      </c>
      <c r="F785" s="11" t="str">
        <f>IF($A785="", "", INDEX(Data!E:E,MATCH($A785,Data!$AD:$AD,1)))</f>
        <v/>
      </c>
      <c r="G785" s="36" t="str">
        <f t="shared" si="25"/>
        <v/>
      </c>
    </row>
    <row r="786" spans="1:7" x14ac:dyDescent="0.35">
      <c r="A786" s="9" t="str">
        <f t="shared" si="24"/>
        <v/>
      </c>
      <c r="B786" s="10" t="str">
        <f>IF($A786="", "", INDEX(Data!A:A,MATCH($A786,Data!$AD:$AD,1)))</f>
        <v/>
      </c>
      <c r="C786" s="11" t="str">
        <f>IF($A786="", "", INDEX(Data!B:B,MATCH($A786,Data!$AD:$AD,1)))</f>
        <v/>
      </c>
      <c r="D786" s="10" t="str">
        <f>IF($A786="", "", INDEX(Data!C:C,MATCH($A786,Data!$AD:$AD,1)))</f>
        <v/>
      </c>
      <c r="E786" s="11" t="str">
        <f>IF($A786="", "", INDEX(Data!D:D,MATCH($A786,Data!$AD:$AD,1)))</f>
        <v/>
      </c>
      <c r="F786" s="11" t="str">
        <f>IF($A786="", "", INDEX(Data!E:E,MATCH($A786,Data!$AD:$AD,1)))</f>
        <v/>
      </c>
      <c r="G786" s="36" t="str">
        <f t="shared" si="25"/>
        <v/>
      </c>
    </row>
    <row r="787" spans="1:7" x14ac:dyDescent="0.35">
      <c r="A787" s="9" t="str">
        <f t="shared" si="24"/>
        <v/>
      </c>
      <c r="B787" s="10" t="str">
        <f>IF($A787="", "", INDEX(Data!A:A,MATCH($A787,Data!$AD:$AD,1)))</f>
        <v/>
      </c>
      <c r="C787" s="11" t="str">
        <f>IF($A787="", "", INDEX(Data!B:B,MATCH($A787,Data!$AD:$AD,1)))</f>
        <v/>
      </c>
      <c r="D787" s="10" t="str">
        <f>IF($A787="", "", INDEX(Data!C:C,MATCH($A787,Data!$AD:$AD,1)))</f>
        <v/>
      </c>
      <c r="E787" s="11" t="str">
        <f>IF($A787="", "", INDEX(Data!D:D,MATCH($A787,Data!$AD:$AD,1)))</f>
        <v/>
      </c>
      <c r="F787" s="11" t="str">
        <f>IF($A787="", "", INDEX(Data!E:E,MATCH($A787,Data!$AD:$AD,1)))</f>
        <v/>
      </c>
      <c r="G787" s="36" t="str">
        <f t="shared" si="25"/>
        <v/>
      </c>
    </row>
    <row r="788" spans="1:7" x14ac:dyDescent="0.35">
      <c r="A788" s="9" t="str">
        <f t="shared" si="24"/>
        <v/>
      </c>
      <c r="B788" s="10" t="str">
        <f>IF($A788="", "", INDEX(Data!A:A,MATCH($A788,Data!$AD:$AD,1)))</f>
        <v/>
      </c>
      <c r="C788" s="11" t="str">
        <f>IF($A788="", "", INDEX(Data!B:B,MATCH($A788,Data!$AD:$AD,1)))</f>
        <v/>
      </c>
      <c r="D788" s="10" t="str">
        <f>IF($A788="", "", INDEX(Data!C:C,MATCH($A788,Data!$AD:$AD,1)))</f>
        <v/>
      </c>
      <c r="E788" s="11" t="str">
        <f>IF($A788="", "", INDEX(Data!D:D,MATCH($A788,Data!$AD:$AD,1)))</f>
        <v/>
      </c>
      <c r="F788" s="11" t="str">
        <f>IF($A788="", "", INDEX(Data!E:E,MATCH($A788,Data!$AD:$AD,1)))</f>
        <v/>
      </c>
      <c r="G788" s="36" t="str">
        <f t="shared" si="25"/>
        <v/>
      </c>
    </row>
    <row r="789" spans="1:7" x14ac:dyDescent="0.35">
      <c r="A789" s="9" t="str">
        <f t="shared" si="24"/>
        <v/>
      </c>
      <c r="B789" s="10" t="str">
        <f>IF($A789="", "", INDEX(Data!A:A,MATCH($A789,Data!$AD:$AD,1)))</f>
        <v/>
      </c>
      <c r="C789" s="11" t="str">
        <f>IF($A789="", "", INDEX(Data!B:B,MATCH($A789,Data!$AD:$AD,1)))</f>
        <v/>
      </c>
      <c r="D789" s="10" t="str">
        <f>IF($A789="", "", INDEX(Data!C:C,MATCH($A789,Data!$AD:$AD,1)))</f>
        <v/>
      </c>
      <c r="E789" s="11" t="str">
        <f>IF($A789="", "", INDEX(Data!D:D,MATCH($A789,Data!$AD:$AD,1)))</f>
        <v/>
      </c>
      <c r="F789" s="11" t="str">
        <f>IF($A789="", "", INDEX(Data!E:E,MATCH($A789,Data!$AD:$AD,1)))</f>
        <v/>
      </c>
      <c r="G789" s="36" t="str">
        <f t="shared" si="25"/>
        <v/>
      </c>
    </row>
    <row r="790" spans="1:7" x14ac:dyDescent="0.35">
      <c r="A790" s="9" t="str">
        <f t="shared" si="24"/>
        <v/>
      </c>
      <c r="B790" s="10" t="str">
        <f>IF($A790="", "", INDEX(Data!A:A,MATCH($A790,Data!$AD:$AD,1)))</f>
        <v/>
      </c>
      <c r="C790" s="11" t="str">
        <f>IF($A790="", "", INDEX(Data!B:B,MATCH($A790,Data!$AD:$AD,1)))</f>
        <v/>
      </c>
      <c r="D790" s="10" t="str">
        <f>IF($A790="", "", INDEX(Data!C:C,MATCH($A790,Data!$AD:$AD,1)))</f>
        <v/>
      </c>
      <c r="E790" s="11" t="str">
        <f>IF($A790="", "", INDEX(Data!D:D,MATCH($A790,Data!$AD:$AD,1)))</f>
        <v/>
      </c>
      <c r="F790" s="11" t="str">
        <f>IF($A790="", "", INDEX(Data!E:E,MATCH($A790,Data!$AD:$AD,1)))</f>
        <v/>
      </c>
      <c r="G790" s="36" t="str">
        <f t="shared" si="25"/>
        <v/>
      </c>
    </row>
    <row r="791" spans="1:7" x14ac:dyDescent="0.35">
      <c r="A791" s="9" t="str">
        <f t="shared" si="24"/>
        <v/>
      </c>
      <c r="B791" s="10" t="str">
        <f>IF($A791="", "", INDEX(Data!A:A,MATCH($A791,Data!$AD:$AD,1)))</f>
        <v/>
      </c>
      <c r="C791" s="11" t="str">
        <f>IF($A791="", "", INDEX(Data!B:B,MATCH($A791,Data!$AD:$AD,1)))</f>
        <v/>
      </c>
      <c r="D791" s="10" t="str">
        <f>IF($A791="", "", INDEX(Data!C:C,MATCH($A791,Data!$AD:$AD,1)))</f>
        <v/>
      </c>
      <c r="E791" s="11" t="str">
        <f>IF($A791="", "", INDEX(Data!D:D,MATCH($A791,Data!$AD:$AD,1)))</f>
        <v/>
      </c>
      <c r="F791" s="11" t="str">
        <f>IF($A791="", "", INDEX(Data!E:E,MATCH($A791,Data!$AD:$AD,1)))</f>
        <v/>
      </c>
      <c r="G791" s="36" t="str">
        <f t="shared" si="25"/>
        <v/>
      </c>
    </row>
    <row r="792" spans="1:7" x14ac:dyDescent="0.35">
      <c r="A792" s="9" t="str">
        <f t="shared" si="24"/>
        <v/>
      </c>
      <c r="B792" s="10" t="str">
        <f>IF($A792="", "", INDEX(Data!A:A,MATCH($A792,Data!$AD:$AD,1)))</f>
        <v/>
      </c>
      <c r="C792" s="11" t="str">
        <f>IF($A792="", "", INDEX(Data!B:B,MATCH($A792,Data!$AD:$AD,1)))</f>
        <v/>
      </c>
      <c r="D792" s="10" t="str">
        <f>IF($A792="", "", INDEX(Data!C:C,MATCH($A792,Data!$AD:$AD,1)))</f>
        <v/>
      </c>
      <c r="E792" s="11" t="str">
        <f>IF($A792="", "", INDEX(Data!D:D,MATCH($A792,Data!$AD:$AD,1)))</f>
        <v/>
      </c>
      <c r="F792" s="11" t="str">
        <f>IF($A792="", "", INDEX(Data!E:E,MATCH($A792,Data!$AD:$AD,1)))</f>
        <v/>
      </c>
      <c r="G792" s="36" t="str">
        <f t="shared" si="25"/>
        <v/>
      </c>
    </row>
    <row r="793" spans="1:7" x14ac:dyDescent="0.35">
      <c r="A793" s="9" t="str">
        <f t="shared" si="24"/>
        <v/>
      </c>
      <c r="B793" s="10" t="str">
        <f>IF($A793="", "", INDEX(Data!A:A,MATCH($A793,Data!$AD:$AD,1)))</f>
        <v/>
      </c>
      <c r="C793" s="11" t="str">
        <f>IF($A793="", "", INDEX(Data!B:B,MATCH($A793,Data!$AD:$AD,1)))</f>
        <v/>
      </c>
      <c r="D793" s="10" t="str">
        <f>IF($A793="", "", INDEX(Data!C:C,MATCH($A793,Data!$AD:$AD,1)))</f>
        <v/>
      </c>
      <c r="E793" s="11" t="str">
        <f>IF($A793="", "", INDEX(Data!D:D,MATCH($A793,Data!$AD:$AD,1)))</f>
        <v/>
      </c>
      <c r="F793" s="11" t="str">
        <f>IF($A793="", "", INDEX(Data!E:E,MATCH($A793,Data!$AD:$AD,1)))</f>
        <v/>
      </c>
      <c r="G793" s="36" t="str">
        <f t="shared" si="25"/>
        <v/>
      </c>
    </row>
    <row r="794" spans="1:7" x14ac:dyDescent="0.35">
      <c r="A794" s="9" t="str">
        <f t="shared" si="24"/>
        <v/>
      </c>
      <c r="B794" s="10" t="str">
        <f>IF($A794="", "", INDEX(Data!A:A,MATCH($A794,Data!$AD:$AD,1)))</f>
        <v/>
      </c>
      <c r="C794" s="11" t="str">
        <f>IF($A794="", "", INDEX(Data!B:B,MATCH($A794,Data!$AD:$AD,1)))</f>
        <v/>
      </c>
      <c r="D794" s="10" t="str">
        <f>IF($A794="", "", INDEX(Data!C:C,MATCH($A794,Data!$AD:$AD,1)))</f>
        <v/>
      </c>
      <c r="E794" s="11" t="str">
        <f>IF($A794="", "", INDEX(Data!D:D,MATCH($A794,Data!$AD:$AD,1)))</f>
        <v/>
      </c>
      <c r="F794" s="11" t="str">
        <f>IF($A794="", "", INDEX(Data!E:E,MATCH($A794,Data!$AD:$AD,1)))</f>
        <v/>
      </c>
      <c r="G794" s="36" t="str">
        <f t="shared" si="25"/>
        <v/>
      </c>
    </row>
    <row r="795" spans="1:7" x14ac:dyDescent="0.35">
      <c r="A795" s="9" t="str">
        <f t="shared" si="24"/>
        <v/>
      </c>
      <c r="B795" s="10" t="str">
        <f>IF($A795="", "", INDEX(Data!A:A,MATCH($A795,Data!$AD:$AD,1)))</f>
        <v/>
      </c>
      <c r="C795" s="11" t="str">
        <f>IF($A795="", "", INDEX(Data!B:B,MATCH($A795,Data!$AD:$AD,1)))</f>
        <v/>
      </c>
      <c r="D795" s="10" t="str">
        <f>IF($A795="", "", INDEX(Data!C:C,MATCH($A795,Data!$AD:$AD,1)))</f>
        <v/>
      </c>
      <c r="E795" s="11" t="str">
        <f>IF($A795="", "", INDEX(Data!D:D,MATCH($A795,Data!$AD:$AD,1)))</f>
        <v/>
      </c>
      <c r="F795" s="11" t="str">
        <f>IF($A795="", "", INDEX(Data!E:E,MATCH($A795,Data!$AD:$AD,1)))</f>
        <v/>
      </c>
      <c r="G795" s="36" t="str">
        <f t="shared" si="25"/>
        <v/>
      </c>
    </row>
    <row r="796" spans="1:7" x14ac:dyDescent="0.35">
      <c r="A796" s="9" t="str">
        <f t="shared" si="24"/>
        <v/>
      </c>
      <c r="B796" s="10" t="str">
        <f>IF($A796="", "", INDEX(Data!A:A,MATCH($A796,Data!$AD:$AD,1)))</f>
        <v/>
      </c>
      <c r="C796" s="11" t="str">
        <f>IF($A796="", "", INDEX(Data!B:B,MATCH($A796,Data!$AD:$AD,1)))</f>
        <v/>
      </c>
      <c r="D796" s="10" t="str">
        <f>IF($A796="", "", INDEX(Data!C:C,MATCH($A796,Data!$AD:$AD,1)))</f>
        <v/>
      </c>
      <c r="E796" s="11" t="str">
        <f>IF($A796="", "", INDEX(Data!D:D,MATCH($A796,Data!$AD:$AD,1)))</f>
        <v/>
      </c>
      <c r="F796" s="11" t="str">
        <f>IF($A796="", "", INDEX(Data!E:E,MATCH($A796,Data!$AD:$AD,1)))</f>
        <v/>
      </c>
      <c r="G796" s="36" t="str">
        <f t="shared" si="25"/>
        <v/>
      </c>
    </row>
    <row r="797" spans="1:7" x14ac:dyDescent="0.35">
      <c r="A797" s="9" t="str">
        <f t="shared" si="24"/>
        <v/>
      </c>
      <c r="B797" s="10" t="str">
        <f>IF($A797="", "", INDEX(Data!A:A,MATCH($A797,Data!$AD:$AD,1)))</f>
        <v/>
      </c>
      <c r="C797" s="11" t="str">
        <f>IF($A797="", "", INDEX(Data!B:B,MATCH($A797,Data!$AD:$AD,1)))</f>
        <v/>
      </c>
      <c r="D797" s="10" t="str">
        <f>IF($A797="", "", INDEX(Data!C:C,MATCH($A797,Data!$AD:$AD,1)))</f>
        <v/>
      </c>
      <c r="E797" s="11" t="str">
        <f>IF($A797="", "", INDEX(Data!D:D,MATCH($A797,Data!$AD:$AD,1)))</f>
        <v/>
      </c>
      <c r="F797" s="11" t="str">
        <f>IF($A797="", "", INDEX(Data!E:E,MATCH($A797,Data!$AD:$AD,1)))</f>
        <v/>
      </c>
      <c r="G797" s="36" t="str">
        <f t="shared" si="25"/>
        <v/>
      </c>
    </row>
    <row r="798" spans="1:7" x14ac:dyDescent="0.35">
      <c r="A798" s="9" t="str">
        <f t="shared" si="24"/>
        <v/>
      </c>
      <c r="B798" s="10" t="str">
        <f>IF($A798="", "", INDEX(Data!A:A,MATCH($A798,Data!$AD:$AD,1)))</f>
        <v/>
      </c>
      <c r="C798" s="11" t="str">
        <f>IF($A798="", "", INDEX(Data!B:B,MATCH($A798,Data!$AD:$AD,1)))</f>
        <v/>
      </c>
      <c r="D798" s="10" t="str">
        <f>IF($A798="", "", INDEX(Data!C:C,MATCH($A798,Data!$AD:$AD,1)))</f>
        <v/>
      </c>
      <c r="E798" s="11" t="str">
        <f>IF($A798="", "", INDEX(Data!D:D,MATCH($A798,Data!$AD:$AD,1)))</f>
        <v/>
      </c>
      <c r="F798" s="11" t="str">
        <f>IF($A798="", "", INDEX(Data!E:E,MATCH($A798,Data!$AD:$AD,1)))</f>
        <v/>
      </c>
      <c r="G798" s="36" t="str">
        <f t="shared" si="25"/>
        <v/>
      </c>
    </row>
    <row r="799" spans="1:7" x14ac:dyDescent="0.35">
      <c r="A799" s="9" t="str">
        <f t="shared" si="24"/>
        <v/>
      </c>
      <c r="B799" s="10" t="str">
        <f>IF($A799="", "", INDEX(Data!A:A,MATCH($A799,Data!$AD:$AD,1)))</f>
        <v/>
      </c>
      <c r="C799" s="11" t="str">
        <f>IF($A799="", "", INDEX(Data!B:B,MATCH($A799,Data!$AD:$AD,1)))</f>
        <v/>
      </c>
      <c r="D799" s="10" t="str">
        <f>IF($A799="", "", INDEX(Data!C:C,MATCH($A799,Data!$AD:$AD,1)))</f>
        <v/>
      </c>
      <c r="E799" s="11" t="str">
        <f>IF($A799="", "", INDEX(Data!D:D,MATCH($A799,Data!$AD:$AD,1)))</f>
        <v/>
      </c>
      <c r="F799" s="11" t="str">
        <f>IF($A799="", "", INDEX(Data!E:E,MATCH($A799,Data!$AD:$AD,1)))</f>
        <v/>
      </c>
      <c r="G799" s="36" t="str">
        <f t="shared" si="25"/>
        <v/>
      </c>
    </row>
    <row r="800" spans="1:7" x14ac:dyDescent="0.35">
      <c r="A800" s="9" t="str">
        <f t="shared" si="24"/>
        <v/>
      </c>
      <c r="B800" s="10" t="str">
        <f>IF($A800="", "", INDEX(Data!A:A,MATCH($A800,Data!$AD:$AD,1)))</f>
        <v/>
      </c>
      <c r="C800" s="11" t="str">
        <f>IF($A800="", "", INDEX(Data!B:B,MATCH($A800,Data!$AD:$AD,1)))</f>
        <v/>
      </c>
      <c r="D800" s="10" t="str">
        <f>IF($A800="", "", INDEX(Data!C:C,MATCH($A800,Data!$AD:$AD,1)))</f>
        <v/>
      </c>
      <c r="E800" s="11" t="str">
        <f>IF($A800="", "", INDEX(Data!D:D,MATCH($A800,Data!$AD:$AD,1)))</f>
        <v/>
      </c>
      <c r="F800" s="11" t="str">
        <f>IF($A800="", "", INDEX(Data!E:E,MATCH($A800,Data!$AD:$AD,1)))</f>
        <v/>
      </c>
      <c r="G800" s="36" t="str">
        <f t="shared" si="25"/>
        <v/>
      </c>
    </row>
    <row r="801" spans="1:7" x14ac:dyDescent="0.35">
      <c r="A801" s="9" t="str">
        <f t="shared" si="24"/>
        <v/>
      </c>
      <c r="B801" s="10" t="str">
        <f>IF($A801="", "", INDEX(Data!A:A,MATCH($A801,Data!$AD:$AD,1)))</f>
        <v/>
      </c>
      <c r="C801" s="11" t="str">
        <f>IF($A801="", "", INDEX(Data!B:B,MATCH($A801,Data!$AD:$AD,1)))</f>
        <v/>
      </c>
      <c r="D801" s="10" t="str">
        <f>IF($A801="", "", INDEX(Data!C:C,MATCH($A801,Data!$AD:$AD,1)))</f>
        <v/>
      </c>
      <c r="E801" s="11" t="str">
        <f>IF($A801="", "", INDEX(Data!D:D,MATCH($A801,Data!$AD:$AD,1)))</f>
        <v/>
      </c>
      <c r="F801" s="11" t="str">
        <f>IF($A801="", "", INDEX(Data!E:E,MATCH($A801,Data!$AD:$AD,1)))</f>
        <v/>
      </c>
      <c r="G801" s="36" t="str">
        <f t="shared" si="25"/>
        <v/>
      </c>
    </row>
    <row r="802" spans="1:7" x14ac:dyDescent="0.35">
      <c r="A802" s="9" t="str">
        <f t="shared" si="24"/>
        <v/>
      </c>
      <c r="B802" s="10" t="str">
        <f>IF($A802="", "", INDEX(Data!A:A,MATCH($A802,Data!$AD:$AD,1)))</f>
        <v/>
      </c>
      <c r="C802" s="11" t="str">
        <f>IF($A802="", "", INDEX(Data!B:B,MATCH($A802,Data!$AD:$AD,1)))</f>
        <v/>
      </c>
      <c r="D802" s="10" t="str">
        <f>IF($A802="", "", INDEX(Data!C:C,MATCH($A802,Data!$AD:$AD,1)))</f>
        <v/>
      </c>
      <c r="E802" s="11" t="str">
        <f>IF($A802="", "", INDEX(Data!D:D,MATCH($A802,Data!$AD:$AD,1)))</f>
        <v/>
      </c>
      <c r="F802" s="11" t="str">
        <f>IF($A802="", "", INDEX(Data!E:E,MATCH($A802,Data!$AD:$AD,1)))</f>
        <v/>
      </c>
      <c r="G802" s="36" t="str">
        <f t="shared" si="25"/>
        <v/>
      </c>
    </row>
    <row r="803" spans="1:7" x14ac:dyDescent="0.35">
      <c r="A803" s="9" t="str">
        <f t="shared" si="24"/>
        <v/>
      </c>
      <c r="B803" s="10" t="str">
        <f>IF($A803="", "", INDEX(Data!A:A,MATCH($A803,Data!$AD:$AD,1)))</f>
        <v/>
      </c>
      <c r="C803" s="11" t="str">
        <f>IF($A803="", "", INDEX(Data!B:B,MATCH($A803,Data!$AD:$AD,1)))</f>
        <v/>
      </c>
      <c r="D803" s="10" t="str">
        <f>IF($A803="", "", INDEX(Data!C:C,MATCH($A803,Data!$AD:$AD,1)))</f>
        <v/>
      </c>
      <c r="E803" s="11" t="str">
        <f>IF($A803="", "", INDEX(Data!D:D,MATCH($A803,Data!$AD:$AD,1)))</f>
        <v/>
      </c>
      <c r="F803" s="11" t="str">
        <f>IF($A803="", "", INDEX(Data!E:E,MATCH($A803,Data!$AD:$AD,1)))</f>
        <v/>
      </c>
      <c r="G803" s="36" t="str">
        <f t="shared" si="25"/>
        <v/>
      </c>
    </row>
    <row r="804" spans="1:7" x14ac:dyDescent="0.35">
      <c r="A804" s="9" t="str">
        <f t="shared" si="24"/>
        <v/>
      </c>
      <c r="B804" s="10" t="str">
        <f>IF($A804="", "", INDEX(Data!A:A,MATCH($A804,Data!$AD:$AD,1)))</f>
        <v/>
      </c>
      <c r="C804" s="11" t="str">
        <f>IF($A804="", "", INDEX(Data!B:B,MATCH($A804,Data!$AD:$AD,1)))</f>
        <v/>
      </c>
      <c r="D804" s="10" t="str">
        <f>IF($A804="", "", INDEX(Data!C:C,MATCH($A804,Data!$AD:$AD,1)))</f>
        <v/>
      </c>
      <c r="E804" s="11" t="str">
        <f>IF($A804="", "", INDEX(Data!D:D,MATCH($A804,Data!$AD:$AD,1)))</f>
        <v/>
      </c>
      <c r="F804" s="11" t="str">
        <f>IF($A804="", "", INDEX(Data!E:E,MATCH($A804,Data!$AD:$AD,1)))</f>
        <v/>
      </c>
      <c r="G804" s="36" t="str">
        <f t="shared" si="25"/>
        <v/>
      </c>
    </row>
    <row r="805" spans="1:7" x14ac:dyDescent="0.35">
      <c r="A805" s="9" t="str">
        <f t="shared" si="24"/>
        <v/>
      </c>
      <c r="B805" s="10" t="str">
        <f>IF($A805="", "", INDEX(Data!A:A,MATCH($A805,Data!$AD:$AD,1)))</f>
        <v/>
      </c>
      <c r="C805" s="11" t="str">
        <f>IF($A805="", "", INDEX(Data!B:B,MATCH($A805,Data!$AD:$AD,1)))</f>
        <v/>
      </c>
      <c r="D805" s="10" t="str">
        <f>IF($A805="", "", INDEX(Data!C:C,MATCH($A805,Data!$AD:$AD,1)))</f>
        <v/>
      </c>
      <c r="E805" s="11" t="str">
        <f>IF($A805="", "", INDEX(Data!D:D,MATCH($A805,Data!$AD:$AD,1)))</f>
        <v/>
      </c>
      <c r="F805" s="11" t="str">
        <f>IF($A805="", "", INDEX(Data!E:E,MATCH($A805,Data!$AD:$AD,1)))</f>
        <v/>
      </c>
      <c r="G805" s="36" t="str">
        <f t="shared" si="25"/>
        <v/>
      </c>
    </row>
    <row r="806" spans="1:7" x14ac:dyDescent="0.35">
      <c r="A806" s="9" t="str">
        <f t="shared" si="24"/>
        <v/>
      </c>
      <c r="B806" s="10" t="str">
        <f>IF($A806="", "", INDEX(Data!A:A,MATCH($A806,Data!$AD:$AD,1)))</f>
        <v/>
      </c>
      <c r="C806" s="11" t="str">
        <f>IF($A806="", "", INDEX(Data!B:B,MATCH($A806,Data!$AD:$AD,1)))</f>
        <v/>
      </c>
      <c r="D806" s="10" t="str">
        <f>IF($A806="", "", INDEX(Data!C:C,MATCH($A806,Data!$AD:$AD,1)))</f>
        <v/>
      </c>
      <c r="E806" s="11" t="str">
        <f>IF($A806="", "", INDEX(Data!D:D,MATCH($A806,Data!$AD:$AD,1)))</f>
        <v/>
      </c>
      <c r="F806" s="11" t="str">
        <f>IF($A806="", "", INDEX(Data!E:E,MATCH($A806,Data!$AD:$AD,1)))</f>
        <v/>
      </c>
      <c r="G806" s="36" t="str">
        <f t="shared" si="25"/>
        <v/>
      </c>
    </row>
    <row r="807" spans="1:7" x14ac:dyDescent="0.35">
      <c r="A807" s="9" t="str">
        <f t="shared" si="24"/>
        <v/>
      </c>
      <c r="B807" s="10" t="str">
        <f>IF($A807="", "", INDEX(Data!A:A,MATCH($A807,Data!$AD:$AD,1)))</f>
        <v/>
      </c>
      <c r="C807" s="11" t="str">
        <f>IF($A807="", "", INDEX(Data!B:B,MATCH($A807,Data!$AD:$AD,1)))</f>
        <v/>
      </c>
      <c r="D807" s="10" t="str">
        <f>IF($A807="", "", INDEX(Data!C:C,MATCH($A807,Data!$AD:$AD,1)))</f>
        <v/>
      </c>
      <c r="E807" s="11" t="str">
        <f>IF($A807="", "", INDEX(Data!D:D,MATCH($A807,Data!$AD:$AD,1)))</f>
        <v/>
      </c>
      <c r="F807" s="11" t="str">
        <f>IF($A807="", "", INDEX(Data!E:E,MATCH($A807,Data!$AD:$AD,1)))</f>
        <v/>
      </c>
      <c r="G807" s="36" t="str">
        <f t="shared" si="25"/>
        <v/>
      </c>
    </row>
    <row r="808" spans="1:7" x14ac:dyDescent="0.35">
      <c r="A808" s="9" t="str">
        <f t="shared" si="24"/>
        <v/>
      </c>
      <c r="B808" s="10" t="str">
        <f>IF($A808="", "", INDEX(Data!A:A,MATCH($A808,Data!$AD:$AD,1)))</f>
        <v/>
      </c>
      <c r="C808" s="11" t="str">
        <f>IF($A808="", "", INDEX(Data!B:B,MATCH($A808,Data!$AD:$AD,1)))</f>
        <v/>
      </c>
      <c r="D808" s="10" t="str">
        <f>IF($A808="", "", INDEX(Data!C:C,MATCH($A808,Data!$AD:$AD,1)))</f>
        <v/>
      </c>
      <c r="E808" s="11" t="str">
        <f>IF($A808="", "", INDEX(Data!D:D,MATCH($A808,Data!$AD:$AD,1)))</f>
        <v/>
      </c>
      <c r="F808" s="11" t="str">
        <f>IF($A808="", "", INDEX(Data!E:E,MATCH($A808,Data!$AD:$AD,1)))</f>
        <v/>
      </c>
      <c r="G808" s="36" t="str">
        <f t="shared" si="25"/>
        <v/>
      </c>
    </row>
    <row r="809" spans="1:7" x14ac:dyDescent="0.35">
      <c r="A809" s="9" t="str">
        <f t="shared" si="24"/>
        <v/>
      </c>
      <c r="B809" s="10" t="str">
        <f>IF($A809="", "", INDEX(Data!A:A,MATCH($A809,Data!$AD:$AD,1)))</f>
        <v/>
      </c>
      <c r="C809" s="11" t="str">
        <f>IF($A809="", "", INDEX(Data!B:B,MATCH($A809,Data!$AD:$AD,1)))</f>
        <v/>
      </c>
      <c r="D809" s="10" t="str">
        <f>IF($A809="", "", INDEX(Data!C:C,MATCH($A809,Data!$AD:$AD,1)))</f>
        <v/>
      </c>
      <c r="E809" s="11" t="str">
        <f>IF($A809="", "", INDEX(Data!D:D,MATCH($A809,Data!$AD:$AD,1)))</f>
        <v/>
      </c>
      <c r="F809" s="11" t="str">
        <f>IF($A809="", "", INDEX(Data!E:E,MATCH($A809,Data!$AD:$AD,1)))</f>
        <v/>
      </c>
      <c r="G809" s="36" t="str">
        <f t="shared" si="25"/>
        <v/>
      </c>
    </row>
    <row r="810" spans="1:7" x14ac:dyDescent="0.35">
      <c r="A810" s="9" t="str">
        <f t="shared" si="24"/>
        <v/>
      </c>
      <c r="B810" s="10" t="str">
        <f>IF($A810="", "", INDEX(Data!A:A,MATCH($A810,Data!$AD:$AD,1)))</f>
        <v/>
      </c>
      <c r="C810" s="11" t="str">
        <f>IF($A810="", "", INDEX(Data!B:B,MATCH($A810,Data!$AD:$AD,1)))</f>
        <v/>
      </c>
      <c r="D810" s="10" t="str">
        <f>IF($A810="", "", INDEX(Data!C:C,MATCH($A810,Data!$AD:$AD,1)))</f>
        <v/>
      </c>
      <c r="E810" s="11" t="str">
        <f>IF($A810="", "", INDEX(Data!D:D,MATCH($A810,Data!$AD:$AD,1)))</f>
        <v/>
      </c>
      <c r="F810" s="11" t="str">
        <f>IF($A810="", "", INDEX(Data!E:E,MATCH($A810,Data!$AD:$AD,1)))</f>
        <v/>
      </c>
      <c r="G810" s="36" t="str">
        <f t="shared" si="25"/>
        <v/>
      </c>
    </row>
    <row r="811" spans="1:7" x14ac:dyDescent="0.35">
      <c r="A811" s="9" t="str">
        <f t="shared" si="24"/>
        <v/>
      </c>
      <c r="B811" s="10" t="str">
        <f>IF($A811="", "", INDEX(Data!A:A,MATCH($A811,Data!$AD:$AD,1)))</f>
        <v/>
      </c>
      <c r="C811" s="11" t="str">
        <f>IF($A811="", "", INDEX(Data!B:B,MATCH($A811,Data!$AD:$AD,1)))</f>
        <v/>
      </c>
      <c r="D811" s="10" t="str">
        <f>IF($A811="", "", INDEX(Data!C:C,MATCH($A811,Data!$AD:$AD,1)))</f>
        <v/>
      </c>
      <c r="E811" s="11" t="str">
        <f>IF($A811="", "", INDEX(Data!D:D,MATCH($A811,Data!$AD:$AD,1)))</f>
        <v/>
      </c>
      <c r="F811" s="11" t="str">
        <f>IF($A811="", "", INDEX(Data!E:E,MATCH($A811,Data!$AD:$AD,1)))</f>
        <v/>
      </c>
      <c r="G811" s="36" t="str">
        <f t="shared" si="25"/>
        <v/>
      </c>
    </row>
    <row r="812" spans="1:7" x14ac:dyDescent="0.35">
      <c r="A812" s="9" t="str">
        <f t="shared" si="24"/>
        <v/>
      </c>
      <c r="B812" s="10" t="str">
        <f>IF($A812="", "", INDEX(Data!A:A,MATCH($A812,Data!$AD:$AD,1)))</f>
        <v/>
      </c>
      <c r="C812" s="11" t="str">
        <f>IF($A812="", "", INDEX(Data!B:B,MATCH($A812,Data!$AD:$AD,1)))</f>
        <v/>
      </c>
      <c r="D812" s="10" t="str">
        <f>IF($A812="", "", INDEX(Data!C:C,MATCH($A812,Data!$AD:$AD,1)))</f>
        <v/>
      </c>
      <c r="E812" s="11" t="str">
        <f>IF($A812="", "", INDEX(Data!D:D,MATCH($A812,Data!$AD:$AD,1)))</f>
        <v/>
      </c>
      <c r="F812" s="11" t="str">
        <f>IF($A812="", "", INDEX(Data!E:E,MATCH($A812,Data!$AD:$AD,1)))</f>
        <v/>
      </c>
      <c r="G812" s="36" t="str">
        <f t="shared" si="25"/>
        <v/>
      </c>
    </row>
    <row r="813" spans="1:7" x14ac:dyDescent="0.35">
      <c r="A813" s="9" t="str">
        <f t="shared" si="24"/>
        <v/>
      </c>
      <c r="B813" s="10" t="str">
        <f>IF($A813="", "", INDEX(Data!A:A,MATCH($A813,Data!$AD:$AD,1)))</f>
        <v/>
      </c>
      <c r="C813" s="11" t="str">
        <f>IF($A813="", "", INDEX(Data!B:B,MATCH($A813,Data!$AD:$AD,1)))</f>
        <v/>
      </c>
      <c r="D813" s="10" t="str">
        <f>IF($A813="", "", INDEX(Data!C:C,MATCH($A813,Data!$AD:$AD,1)))</f>
        <v/>
      </c>
      <c r="E813" s="11" t="str">
        <f>IF($A813="", "", INDEX(Data!D:D,MATCH($A813,Data!$AD:$AD,1)))</f>
        <v/>
      </c>
      <c r="F813" s="11" t="str">
        <f>IF($A813="", "", INDEX(Data!E:E,MATCH($A813,Data!$AD:$AD,1)))</f>
        <v/>
      </c>
      <c r="G813" s="36" t="str">
        <f t="shared" si="25"/>
        <v/>
      </c>
    </row>
    <row r="814" spans="1:7" x14ac:dyDescent="0.35">
      <c r="A814" s="9" t="str">
        <f t="shared" si="24"/>
        <v/>
      </c>
      <c r="B814" s="10" t="str">
        <f>IF($A814="", "", INDEX(Data!A:A,MATCH($A814,Data!$AD:$AD,1)))</f>
        <v/>
      </c>
      <c r="C814" s="11" t="str">
        <f>IF($A814="", "", INDEX(Data!B:B,MATCH($A814,Data!$AD:$AD,1)))</f>
        <v/>
      </c>
      <c r="D814" s="10" t="str">
        <f>IF($A814="", "", INDEX(Data!C:C,MATCH($A814,Data!$AD:$AD,1)))</f>
        <v/>
      </c>
      <c r="E814" s="11" t="str">
        <f>IF($A814="", "", INDEX(Data!D:D,MATCH($A814,Data!$AD:$AD,1)))</f>
        <v/>
      </c>
      <c r="F814" s="11" t="str">
        <f>IF($A814="", "", INDEX(Data!E:E,MATCH($A814,Data!$AD:$AD,1)))</f>
        <v/>
      </c>
      <c r="G814" s="36" t="str">
        <f t="shared" si="25"/>
        <v/>
      </c>
    </row>
    <row r="815" spans="1:7" x14ac:dyDescent="0.35">
      <c r="A815" s="9" t="str">
        <f t="shared" si="24"/>
        <v/>
      </c>
      <c r="B815" s="10" t="str">
        <f>IF($A815="", "", INDEX(Data!A:A,MATCH($A815,Data!$AD:$AD,1)))</f>
        <v/>
      </c>
      <c r="C815" s="11" t="str">
        <f>IF($A815="", "", INDEX(Data!B:B,MATCH($A815,Data!$AD:$AD,1)))</f>
        <v/>
      </c>
      <c r="D815" s="10" t="str">
        <f>IF($A815="", "", INDEX(Data!C:C,MATCH($A815,Data!$AD:$AD,1)))</f>
        <v/>
      </c>
      <c r="E815" s="11" t="str">
        <f>IF($A815="", "", INDEX(Data!D:D,MATCH($A815,Data!$AD:$AD,1)))</f>
        <v/>
      </c>
      <c r="F815" s="11" t="str">
        <f>IF($A815="", "", INDEX(Data!E:E,MATCH($A815,Data!$AD:$AD,1)))</f>
        <v/>
      </c>
      <c r="G815" s="36" t="str">
        <f t="shared" si="25"/>
        <v/>
      </c>
    </row>
    <row r="816" spans="1:7" x14ac:dyDescent="0.35">
      <c r="A816" s="9" t="str">
        <f t="shared" si="24"/>
        <v/>
      </c>
      <c r="B816" s="10" t="str">
        <f>IF($A816="", "", INDEX(Data!A:A,MATCH($A816,Data!$AD:$AD,1)))</f>
        <v/>
      </c>
      <c r="C816" s="11" t="str">
        <f>IF($A816="", "", INDEX(Data!B:B,MATCH($A816,Data!$AD:$AD,1)))</f>
        <v/>
      </c>
      <c r="D816" s="10" t="str">
        <f>IF($A816="", "", INDEX(Data!C:C,MATCH($A816,Data!$AD:$AD,1)))</f>
        <v/>
      </c>
      <c r="E816" s="11" t="str">
        <f>IF($A816="", "", INDEX(Data!D:D,MATCH($A816,Data!$AD:$AD,1)))</f>
        <v/>
      </c>
      <c r="F816" s="11" t="str">
        <f>IF($A816="", "", INDEX(Data!E:E,MATCH($A816,Data!$AD:$AD,1)))</f>
        <v/>
      </c>
      <c r="G816" s="36" t="str">
        <f t="shared" si="25"/>
        <v/>
      </c>
    </row>
    <row r="817" spans="1:7" x14ac:dyDescent="0.35">
      <c r="A817" s="9" t="str">
        <f t="shared" si="24"/>
        <v/>
      </c>
      <c r="B817" s="10" t="str">
        <f>IF($A817="", "", INDEX(Data!A:A,MATCH($A817,Data!$AD:$AD,1)))</f>
        <v/>
      </c>
      <c r="C817" s="11" t="str">
        <f>IF($A817="", "", INDEX(Data!B:B,MATCH($A817,Data!$AD:$AD,1)))</f>
        <v/>
      </c>
      <c r="D817" s="10" t="str">
        <f>IF($A817="", "", INDEX(Data!C:C,MATCH($A817,Data!$AD:$AD,1)))</f>
        <v/>
      </c>
      <c r="E817" s="11" t="str">
        <f>IF($A817="", "", INDEX(Data!D:D,MATCH($A817,Data!$AD:$AD,1)))</f>
        <v/>
      </c>
      <c r="F817" s="11" t="str">
        <f>IF($A817="", "", INDEX(Data!E:E,MATCH($A817,Data!$AD:$AD,1)))</f>
        <v/>
      </c>
      <c r="G817" s="36" t="str">
        <f t="shared" si="25"/>
        <v/>
      </c>
    </row>
    <row r="818" spans="1:7" x14ac:dyDescent="0.35">
      <c r="A818" s="9" t="str">
        <f t="shared" si="24"/>
        <v/>
      </c>
      <c r="B818" s="10" t="str">
        <f>IF($A818="", "", INDEX(Data!A:A,MATCH($A818,Data!$AD:$AD,1)))</f>
        <v/>
      </c>
      <c r="C818" s="11" t="str">
        <f>IF($A818="", "", INDEX(Data!B:B,MATCH($A818,Data!$AD:$AD,1)))</f>
        <v/>
      </c>
      <c r="D818" s="10" t="str">
        <f>IF($A818="", "", INDEX(Data!C:C,MATCH($A818,Data!$AD:$AD,1)))</f>
        <v/>
      </c>
      <c r="E818" s="11" t="str">
        <f>IF($A818="", "", INDEX(Data!D:D,MATCH($A818,Data!$AD:$AD,1)))</f>
        <v/>
      </c>
      <c r="F818" s="11" t="str">
        <f>IF($A818="", "", INDEX(Data!E:E,MATCH($A818,Data!$AD:$AD,1)))</f>
        <v/>
      </c>
      <c r="G818" s="36" t="str">
        <f t="shared" si="25"/>
        <v/>
      </c>
    </row>
    <row r="819" spans="1:7" x14ac:dyDescent="0.35">
      <c r="A819" s="9" t="str">
        <f t="shared" si="24"/>
        <v/>
      </c>
      <c r="B819" s="10" t="str">
        <f>IF($A819="", "", INDEX(Data!A:A,MATCH($A819,Data!$AD:$AD,1)))</f>
        <v/>
      </c>
      <c r="C819" s="11" t="str">
        <f>IF($A819="", "", INDEX(Data!B:B,MATCH($A819,Data!$AD:$AD,1)))</f>
        <v/>
      </c>
      <c r="D819" s="10" t="str">
        <f>IF($A819="", "", INDEX(Data!C:C,MATCH($A819,Data!$AD:$AD,1)))</f>
        <v/>
      </c>
      <c r="E819" s="11" t="str">
        <f>IF($A819="", "", INDEX(Data!D:D,MATCH($A819,Data!$AD:$AD,1)))</f>
        <v/>
      </c>
      <c r="F819" s="11" t="str">
        <f>IF($A819="", "", INDEX(Data!E:E,MATCH($A819,Data!$AD:$AD,1)))</f>
        <v/>
      </c>
      <c r="G819" s="36" t="str">
        <f t="shared" si="25"/>
        <v/>
      </c>
    </row>
    <row r="820" spans="1:7" x14ac:dyDescent="0.35">
      <c r="A820" s="9" t="str">
        <f t="shared" si="24"/>
        <v/>
      </c>
      <c r="B820" s="10" t="str">
        <f>IF($A820="", "", INDEX(Data!A:A,MATCH($A820,Data!$AD:$AD,1)))</f>
        <v/>
      </c>
      <c r="C820" s="11" t="str">
        <f>IF($A820="", "", INDEX(Data!B:B,MATCH($A820,Data!$AD:$AD,1)))</f>
        <v/>
      </c>
      <c r="D820" s="10" t="str">
        <f>IF($A820="", "", INDEX(Data!C:C,MATCH($A820,Data!$AD:$AD,1)))</f>
        <v/>
      </c>
      <c r="E820" s="11" t="str">
        <f>IF($A820="", "", INDEX(Data!D:D,MATCH($A820,Data!$AD:$AD,1)))</f>
        <v/>
      </c>
      <c r="F820" s="11" t="str">
        <f>IF($A820="", "", INDEX(Data!E:E,MATCH($A820,Data!$AD:$AD,1)))</f>
        <v/>
      </c>
      <c r="G820" s="36" t="str">
        <f t="shared" si="25"/>
        <v/>
      </c>
    </row>
    <row r="821" spans="1:7" x14ac:dyDescent="0.35">
      <c r="A821" s="9" t="str">
        <f t="shared" si="24"/>
        <v/>
      </c>
      <c r="B821" s="10" t="str">
        <f>IF($A821="", "", INDEX(Data!A:A,MATCH($A821,Data!$AD:$AD,1)))</f>
        <v/>
      </c>
      <c r="C821" s="11" t="str">
        <f>IF($A821="", "", INDEX(Data!B:B,MATCH($A821,Data!$AD:$AD,1)))</f>
        <v/>
      </c>
      <c r="D821" s="10" t="str">
        <f>IF($A821="", "", INDEX(Data!C:C,MATCH($A821,Data!$AD:$AD,1)))</f>
        <v/>
      </c>
      <c r="E821" s="11" t="str">
        <f>IF($A821="", "", INDEX(Data!D:D,MATCH($A821,Data!$AD:$AD,1)))</f>
        <v/>
      </c>
      <c r="F821" s="11" t="str">
        <f>IF($A821="", "", INDEX(Data!E:E,MATCH($A821,Data!$AD:$AD,1)))</f>
        <v/>
      </c>
      <c r="G821" s="36" t="str">
        <f t="shared" si="25"/>
        <v/>
      </c>
    </row>
    <row r="822" spans="1:7" x14ac:dyDescent="0.35">
      <c r="A822" s="9" t="str">
        <f t="shared" si="24"/>
        <v/>
      </c>
      <c r="B822" s="10" t="str">
        <f>IF($A822="", "", INDEX(Data!A:A,MATCH($A822,Data!$AD:$AD,1)))</f>
        <v/>
      </c>
      <c r="C822" s="11" t="str">
        <f>IF($A822="", "", INDEX(Data!B:B,MATCH($A822,Data!$AD:$AD,1)))</f>
        <v/>
      </c>
      <c r="D822" s="10" t="str">
        <f>IF($A822="", "", INDEX(Data!C:C,MATCH($A822,Data!$AD:$AD,1)))</f>
        <v/>
      </c>
      <c r="E822" s="11" t="str">
        <f>IF($A822="", "", INDEX(Data!D:D,MATCH($A822,Data!$AD:$AD,1)))</f>
        <v/>
      </c>
      <c r="F822" s="11" t="str">
        <f>IF($A822="", "", INDEX(Data!E:E,MATCH($A822,Data!$AD:$AD,1)))</f>
        <v/>
      </c>
      <c r="G822" s="36" t="str">
        <f t="shared" si="25"/>
        <v/>
      </c>
    </row>
    <row r="823" spans="1:7" x14ac:dyDescent="0.35">
      <c r="A823" s="9" t="str">
        <f t="shared" si="24"/>
        <v/>
      </c>
      <c r="B823" s="10" t="str">
        <f>IF($A823="", "", INDEX(Data!A:A,MATCH($A823,Data!$AD:$AD,1)))</f>
        <v/>
      </c>
      <c r="C823" s="11" t="str">
        <f>IF($A823="", "", INDEX(Data!B:B,MATCH($A823,Data!$AD:$AD,1)))</f>
        <v/>
      </c>
      <c r="D823" s="10" t="str">
        <f>IF($A823="", "", INDEX(Data!C:C,MATCH($A823,Data!$AD:$AD,1)))</f>
        <v/>
      </c>
      <c r="E823" s="11" t="str">
        <f>IF($A823="", "", INDEX(Data!D:D,MATCH($A823,Data!$AD:$AD,1)))</f>
        <v/>
      </c>
      <c r="F823" s="11" t="str">
        <f>IF($A823="", "", INDEX(Data!E:E,MATCH($A823,Data!$AD:$AD,1)))</f>
        <v/>
      </c>
      <c r="G823" s="36" t="str">
        <f t="shared" si="25"/>
        <v/>
      </c>
    </row>
    <row r="824" spans="1:7" x14ac:dyDescent="0.35">
      <c r="A824" s="9" t="str">
        <f t="shared" si="24"/>
        <v/>
      </c>
      <c r="B824" s="10" t="str">
        <f>IF($A824="", "", INDEX(Data!A:A,MATCH($A824,Data!$AD:$AD,1)))</f>
        <v/>
      </c>
      <c r="C824" s="11" t="str">
        <f>IF($A824="", "", INDEX(Data!B:B,MATCH($A824,Data!$AD:$AD,1)))</f>
        <v/>
      </c>
      <c r="D824" s="10" t="str">
        <f>IF($A824="", "", INDEX(Data!C:C,MATCH($A824,Data!$AD:$AD,1)))</f>
        <v/>
      </c>
      <c r="E824" s="11" t="str">
        <f>IF($A824="", "", INDEX(Data!D:D,MATCH($A824,Data!$AD:$AD,1)))</f>
        <v/>
      </c>
      <c r="F824" s="11" t="str">
        <f>IF($A824="", "", INDEX(Data!E:E,MATCH($A824,Data!$AD:$AD,1)))</f>
        <v/>
      </c>
      <c r="G824" s="36" t="str">
        <f t="shared" si="25"/>
        <v/>
      </c>
    </row>
    <row r="825" spans="1:7" x14ac:dyDescent="0.35">
      <c r="A825" s="9" t="str">
        <f t="shared" si="24"/>
        <v/>
      </c>
      <c r="B825" s="10" t="str">
        <f>IF($A825="", "", INDEX(Data!A:A,MATCH($A825,Data!$AD:$AD,1)))</f>
        <v/>
      </c>
      <c r="C825" s="11" t="str">
        <f>IF($A825="", "", INDEX(Data!B:B,MATCH($A825,Data!$AD:$AD,1)))</f>
        <v/>
      </c>
      <c r="D825" s="10" t="str">
        <f>IF($A825="", "", INDEX(Data!C:C,MATCH($A825,Data!$AD:$AD,1)))</f>
        <v/>
      </c>
      <c r="E825" s="11" t="str">
        <f>IF($A825="", "", INDEX(Data!D:D,MATCH($A825,Data!$AD:$AD,1)))</f>
        <v/>
      </c>
      <c r="F825" s="11" t="str">
        <f>IF($A825="", "", INDEX(Data!E:E,MATCH($A825,Data!$AD:$AD,1)))</f>
        <v/>
      </c>
      <c r="G825" s="36" t="str">
        <f t="shared" si="25"/>
        <v/>
      </c>
    </row>
    <row r="826" spans="1:7" x14ac:dyDescent="0.35">
      <c r="A826" s="9" t="str">
        <f t="shared" si="24"/>
        <v/>
      </c>
      <c r="B826" s="10" t="str">
        <f>IF($A826="", "", INDEX(Data!A:A,MATCH($A826,Data!$AD:$AD,1)))</f>
        <v/>
      </c>
      <c r="C826" s="11" t="str">
        <f>IF($A826="", "", INDEX(Data!B:B,MATCH($A826,Data!$AD:$AD,1)))</f>
        <v/>
      </c>
      <c r="D826" s="10" t="str">
        <f>IF($A826="", "", INDEX(Data!C:C,MATCH($A826,Data!$AD:$AD,1)))</f>
        <v/>
      </c>
      <c r="E826" s="11" t="str">
        <f>IF($A826="", "", INDEX(Data!D:D,MATCH($A826,Data!$AD:$AD,1)))</f>
        <v/>
      </c>
      <c r="F826" s="11" t="str">
        <f>IF($A826="", "", INDEX(Data!E:E,MATCH($A826,Data!$AD:$AD,1)))</f>
        <v/>
      </c>
      <c r="G826" s="36" t="str">
        <f t="shared" si="25"/>
        <v/>
      </c>
    </row>
    <row r="827" spans="1:7" x14ac:dyDescent="0.35">
      <c r="A827" s="9" t="str">
        <f t="shared" si="24"/>
        <v/>
      </c>
      <c r="B827" s="10" t="str">
        <f>IF($A827="", "", INDEX(Data!A:A,MATCH($A827,Data!$AD:$AD,1)))</f>
        <v/>
      </c>
      <c r="C827" s="11" t="str">
        <f>IF($A827="", "", INDEX(Data!B:B,MATCH($A827,Data!$AD:$AD,1)))</f>
        <v/>
      </c>
      <c r="D827" s="10" t="str">
        <f>IF($A827="", "", INDEX(Data!C:C,MATCH($A827,Data!$AD:$AD,1)))</f>
        <v/>
      </c>
      <c r="E827" s="11" t="str">
        <f>IF($A827="", "", INDEX(Data!D:D,MATCH($A827,Data!$AD:$AD,1)))</f>
        <v/>
      </c>
      <c r="F827" s="11" t="str">
        <f>IF($A827="", "", INDEX(Data!E:E,MATCH($A827,Data!$AD:$AD,1)))</f>
        <v/>
      </c>
      <c r="G827" s="36" t="str">
        <f t="shared" si="25"/>
        <v/>
      </c>
    </row>
    <row r="828" spans="1:7" x14ac:dyDescent="0.35">
      <c r="A828" s="9" t="str">
        <f t="shared" si="24"/>
        <v/>
      </c>
      <c r="B828" s="10" t="str">
        <f>IF($A828="", "", INDEX(Data!A:A,MATCH($A828,Data!$AD:$AD,1)))</f>
        <v/>
      </c>
      <c r="C828" s="11" t="str">
        <f>IF($A828="", "", INDEX(Data!B:B,MATCH($A828,Data!$AD:$AD,1)))</f>
        <v/>
      </c>
      <c r="D828" s="10" t="str">
        <f>IF($A828="", "", INDEX(Data!C:C,MATCH($A828,Data!$AD:$AD,1)))</f>
        <v/>
      </c>
      <c r="E828" s="11" t="str">
        <f>IF($A828="", "", INDEX(Data!D:D,MATCH($A828,Data!$AD:$AD,1)))</f>
        <v/>
      </c>
      <c r="F828" s="11" t="str">
        <f>IF($A828="", "", INDEX(Data!E:E,MATCH($A828,Data!$AD:$AD,1)))</f>
        <v/>
      </c>
      <c r="G828" s="36" t="str">
        <f t="shared" si="25"/>
        <v/>
      </c>
    </row>
    <row r="829" spans="1:7" x14ac:dyDescent="0.35">
      <c r="A829" s="9" t="str">
        <f t="shared" si="24"/>
        <v/>
      </c>
      <c r="B829" s="10" t="str">
        <f>IF($A829="", "", INDEX(Data!A:A,MATCH($A829,Data!$AD:$AD,1)))</f>
        <v/>
      </c>
      <c r="C829" s="11" t="str">
        <f>IF($A829="", "", INDEX(Data!B:B,MATCH($A829,Data!$AD:$AD,1)))</f>
        <v/>
      </c>
      <c r="D829" s="10" t="str">
        <f>IF($A829="", "", INDEX(Data!C:C,MATCH($A829,Data!$AD:$AD,1)))</f>
        <v/>
      </c>
      <c r="E829" s="11" t="str">
        <f>IF($A829="", "", INDEX(Data!D:D,MATCH($A829,Data!$AD:$AD,1)))</f>
        <v/>
      </c>
      <c r="F829" s="11" t="str">
        <f>IF($A829="", "", INDEX(Data!E:E,MATCH($A829,Data!$AD:$AD,1)))</f>
        <v/>
      </c>
      <c r="G829" s="36" t="str">
        <f t="shared" si="25"/>
        <v/>
      </c>
    </row>
    <row r="830" spans="1:7" x14ac:dyDescent="0.35">
      <c r="A830" s="9" t="str">
        <f t="shared" si="24"/>
        <v/>
      </c>
      <c r="B830" s="10" t="str">
        <f>IF($A830="", "", INDEX(Data!A:A,MATCH($A830,Data!$AD:$AD,1)))</f>
        <v/>
      </c>
      <c r="C830" s="11" t="str">
        <f>IF($A830="", "", INDEX(Data!B:B,MATCH($A830,Data!$AD:$AD,1)))</f>
        <v/>
      </c>
      <c r="D830" s="10" t="str">
        <f>IF($A830="", "", INDEX(Data!C:C,MATCH($A830,Data!$AD:$AD,1)))</f>
        <v/>
      </c>
      <c r="E830" s="11" t="str">
        <f>IF($A830="", "", INDEX(Data!D:D,MATCH($A830,Data!$AD:$AD,1)))</f>
        <v/>
      </c>
      <c r="F830" s="11" t="str">
        <f>IF($A830="", "", INDEX(Data!E:E,MATCH($A830,Data!$AD:$AD,1)))</f>
        <v/>
      </c>
      <c r="G830" s="36" t="str">
        <f t="shared" si="25"/>
        <v/>
      </c>
    </row>
    <row r="831" spans="1:7" x14ac:dyDescent="0.35">
      <c r="A831" s="9" t="str">
        <f t="shared" si="24"/>
        <v/>
      </c>
      <c r="B831" s="10" t="str">
        <f>IF($A831="", "", INDEX(Data!A:A,MATCH($A831,Data!$AD:$AD,1)))</f>
        <v/>
      </c>
      <c r="C831" s="11" t="str">
        <f>IF($A831="", "", INDEX(Data!B:B,MATCH($A831,Data!$AD:$AD,1)))</f>
        <v/>
      </c>
      <c r="D831" s="10" t="str">
        <f>IF($A831="", "", INDEX(Data!C:C,MATCH($A831,Data!$AD:$AD,1)))</f>
        <v/>
      </c>
      <c r="E831" s="11" t="str">
        <f>IF($A831="", "", INDEX(Data!D:D,MATCH($A831,Data!$AD:$AD,1)))</f>
        <v/>
      </c>
      <c r="F831" s="11" t="str">
        <f>IF($A831="", "", INDEX(Data!E:E,MATCH($A831,Data!$AD:$AD,1)))</f>
        <v/>
      </c>
      <c r="G831" s="36" t="str">
        <f t="shared" si="25"/>
        <v/>
      </c>
    </row>
    <row r="832" spans="1:7" x14ac:dyDescent="0.35">
      <c r="A832" s="9" t="str">
        <f t="shared" si="24"/>
        <v/>
      </c>
      <c r="B832" s="10" t="str">
        <f>IF($A832="", "", INDEX(Data!A:A,MATCH($A832,Data!$AD:$AD,1)))</f>
        <v/>
      </c>
      <c r="C832" s="11" t="str">
        <f>IF($A832="", "", INDEX(Data!B:B,MATCH($A832,Data!$AD:$AD,1)))</f>
        <v/>
      </c>
      <c r="D832" s="10" t="str">
        <f>IF($A832="", "", INDEX(Data!C:C,MATCH($A832,Data!$AD:$AD,1)))</f>
        <v/>
      </c>
      <c r="E832" s="11" t="str">
        <f>IF($A832="", "", INDEX(Data!D:D,MATCH($A832,Data!$AD:$AD,1)))</f>
        <v/>
      </c>
      <c r="F832" s="11" t="str">
        <f>IF($A832="", "", INDEX(Data!E:E,MATCH($A832,Data!$AD:$AD,1)))</f>
        <v/>
      </c>
      <c r="G832" s="36" t="str">
        <f t="shared" si="25"/>
        <v/>
      </c>
    </row>
    <row r="833" spans="1:7" x14ac:dyDescent="0.35">
      <c r="A833" s="9" t="str">
        <f t="shared" si="24"/>
        <v/>
      </c>
      <c r="B833" s="10" t="str">
        <f>IF($A833="", "", INDEX(Data!A:A,MATCH($A833,Data!$AD:$AD,1)))</f>
        <v/>
      </c>
      <c r="C833" s="11" t="str">
        <f>IF($A833="", "", INDEX(Data!B:B,MATCH($A833,Data!$AD:$AD,1)))</f>
        <v/>
      </c>
      <c r="D833" s="10" t="str">
        <f>IF($A833="", "", INDEX(Data!C:C,MATCH($A833,Data!$AD:$AD,1)))</f>
        <v/>
      </c>
      <c r="E833" s="11" t="str">
        <f>IF($A833="", "", INDEX(Data!D:D,MATCH($A833,Data!$AD:$AD,1)))</f>
        <v/>
      </c>
      <c r="F833" s="11" t="str">
        <f>IF($A833="", "", INDEX(Data!E:E,MATCH($A833,Data!$AD:$AD,1)))</f>
        <v/>
      </c>
      <c r="G833" s="36" t="str">
        <f t="shared" si="25"/>
        <v/>
      </c>
    </row>
    <row r="834" spans="1:7" x14ac:dyDescent="0.35">
      <c r="A834" s="9" t="str">
        <f t="shared" si="24"/>
        <v/>
      </c>
      <c r="B834" s="10" t="str">
        <f>IF($A834="", "", INDEX(Data!A:A,MATCH($A834,Data!$AD:$AD,1)))</f>
        <v/>
      </c>
      <c r="C834" s="11" t="str">
        <f>IF($A834="", "", INDEX(Data!B:B,MATCH($A834,Data!$AD:$AD,1)))</f>
        <v/>
      </c>
      <c r="D834" s="10" t="str">
        <f>IF($A834="", "", INDEX(Data!C:C,MATCH($A834,Data!$AD:$AD,1)))</f>
        <v/>
      </c>
      <c r="E834" s="11" t="str">
        <f>IF($A834="", "", INDEX(Data!D:D,MATCH($A834,Data!$AD:$AD,1)))</f>
        <v/>
      </c>
      <c r="F834" s="11" t="str">
        <f>IF($A834="", "", INDEX(Data!E:E,MATCH($A834,Data!$AD:$AD,1)))</f>
        <v/>
      </c>
      <c r="G834" s="36" t="str">
        <f t="shared" si="25"/>
        <v/>
      </c>
    </row>
    <row r="835" spans="1:7" x14ac:dyDescent="0.35">
      <c r="A835" s="9" t="str">
        <f t="shared" si="24"/>
        <v/>
      </c>
      <c r="B835" s="10" t="str">
        <f>IF($A835="", "", INDEX(Data!A:A,MATCH($A835,Data!$AD:$AD,1)))</f>
        <v/>
      </c>
      <c r="C835" s="11" t="str">
        <f>IF($A835="", "", INDEX(Data!B:B,MATCH($A835,Data!$AD:$AD,1)))</f>
        <v/>
      </c>
      <c r="D835" s="10" t="str">
        <f>IF($A835="", "", INDEX(Data!C:C,MATCH($A835,Data!$AD:$AD,1)))</f>
        <v/>
      </c>
      <c r="E835" s="11" t="str">
        <f>IF($A835="", "", INDEX(Data!D:D,MATCH($A835,Data!$AD:$AD,1)))</f>
        <v/>
      </c>
      <c r="F835" s="11" t="str">
        <f>IF($A835="", "", INDEX(Data!E:E,MATCH($A835,Data!$AD:$AD,1)))</f>
        <v/>
      </c>
      <c r="G835" s="36" t="str">
        <f t="shared" si="25"/>
        <v/>
      </c>
    </row>
    <row r="836" spans="1:7" x14ac:dyDescent="0.35">
      <c r="A836" s="9" t="str">
        <f t="shared" si="24"/>
        <v/>
      </c>
      <c r="B836" s="10" t="str">
        <f>IF($A836="", "", INDEX(Data!A:A,MATCH($A836,Data!$AD:$AD,1)))</f>
        <v/>
      </c>
      <c r="C836" s="11" t="str">
        <f>IF($A836="", "", INDEX(Data!B:B,MATCH($A836,Data!$AD:$AD,1)))</f>
        <v/>
      </c>
      <c r="D836" s="10" t="str">
        <f>IF($A836="", "", INDEX(Data!C:C,MATCH($A836,Data!$AD:$AD,1)))</f>
        <v/>
      </c>
      <c r="E836" s="11" t="str">
        <f>IF($A836="", "", INDEX(Data!D:D,MATCH($A836,Data!$AD:$AD,1)))</f>
        <v/>
      </c>
      <c r="F836" s="11" t="str">
        <f>IF($A836="", "", INDEX(Data!E:E,MATCH($A836,Data!$AD:$AD,1)))</f>
        <v/>
      </c>
      <c r="G836" s="36" t="str">
        <f t="shared" si="25"/>
        <v/>
      </c>
    </row>
    <row r="837" spans="1:7" x14ac:dyDescent="0.35">
      <c r="A837" s="9" t="str">
        <f t="shared" si="24"/>
        <v/>
      </c>
      <c r="B837" s="10" t="str">
        <f>IF($A837="", "", INDEX(Data!A:A,MATCH($A837,Data!$AD:$AD,1)))</f>
        <v/>
      </c>
      <c r="C837" s="11" t="str">
        <f>IF($A837="", "", INDEX(Data!B:B,MATCH($A837,Data!$AD:$AD,1)))</f>
        <v/>
      </c>
      <c r="D837" s="10" t="str">
        <f>IF($A837="", "", INDEX(Data!C:C,MATCH($A837,Data!$AD:$AD,1)))</f>
        <v/>
      </c>
      <c r="E837" s="11" t="str">
        <f>IF($A837="", "", INDEX(Data!D:D,MATCH($A837,Data!$AD:$AD,1)))</f>
        <v/>
      </c>
      <c r="F837" s="11" t="str">
        <f>IF($A837="", "", INDEX(Data!E:E,MATCH($A837,Data!$AD:$AD,1)))</f>
        <v/>
      </c>
      <c r="G837" s="36" t="str">
        <f t="shared" si="25"/>
        <v/>
      </c>
    </row>
    <row r="838" spans="1:7" x14ac:dyDescent="0.35">
      <c r="A838" s="9" t="str">
        <f t="shared" ref="A838:A901" si="26">IF(A$4&gt;=ROW(A834), ROW(A834), "")</f>
        <v/>
      </c>
      <c r="B838" s="10" t="str">
        <f>IF($A838="", "", INDEX(Data!A:A,MATCH($A838,Data!$AD:$AD,1)))</f>
        <v/>
      </c>
      <c r="C838" s="11" t="str">
        <f>IF($A838="", "", INDEX(Data!B:B,MATCH($A838,Data!$AD:$AD,1)))</f>
        <v/>
      </c>
      <c r="D838" s="10" t="str">
        <f>IF($A838="", "", INDEX(Data!C:C,MATCH($A838,Data!$AD:$AD,1)))</f>
        <v/>
      </c>
      <c r="E838" s="11" t="str">
        <f>IF($A838="", "", INDEX(Data!D:D,MATCH($A838,Data!$AD:$AD,1)))</f>
        <v/>
      </c>
      <c r="F838" s="11" t="str">
        <f>IF($A838="", "", INDEX(Data!E:E,MATCH($A838,Data!$AD:$AD,1)))</f>
        <v/>
      </c>
      <c r="G838" s="36" t="str">
        <f t="shared" ref="G838:G901" si="27">HYPERLINK(F838)</f>
        <v/>
      </c>
    </row>
    <row r="839" spans="1:7" x14ac:dyDescent="0.35">
      <c r="A839" s="9" t="str">
        <f t="shared" si="26"/>
        <v/>
      </c>
      <c r="B839" s="10" t="str">
        <f>IF($A839="", "", INDEX(Data!A:A,MATCH($A839,Data!$AD:$AD,1)))</f>
        <v/>
      </c>
      <c r="C839" s="11" t="str">
        <f>IF($A839="", "", INDEX(Data!B:B,MATCH($A839,Data!$AD:$AD,1)))</f>
        <v/>
      </c>
      <c r="D839" s="10" t="str">
        <f>IF($A839="", "", INDEX(Data!C:C,MATCH($A839,Data!$AD:$AD,1)))</f>
        <v/>
      </c>
      <c r="E839" s="11" t="str">
        <f>IF($A839="", "", INDEX(Data!D:D,MATCH($A839,Data!$AD:$AD,1)))</f>
        <v/>
      </c>
      <c r="F839" s="11" t="str">
        <f>IF($A839="", "", INDEX(Data!E:E,MATCH($A839,Data!$AD:$AD,1)))</f>
        <v/>
      </c>
      <c r="G839" s="36" t="str">
        <f t="shared" si="27"/>
        <v/>
      </c>
    </row>
    <row r="840" spans="1:7" x14ac:dyDescent="0.35">
      <c r="A840" s="9" t="str">
        <f t="shared" si="26"/>
        <v/>
      </c>
      <c r="B840" s="10" t="str">
        <f>IF($A840="", "", INDEX(Data!A:A,MATCH($A840,Data!$AD:$AD,1)))</f>
        <v/>
      </c>
      <c r="C840" s="11" t="str">
        <f>IF($A840="", "", INDEX(Data!B:B,MATCH($A840,Data!$AD:$AD,1)))</f>
        <v/>
      </c>
      <c r="D840" s="10" t="str">
        <f>IF($A840="", "", INDEX(Data!C:C,MATCH($A840,Data!$AD:$AD,1)))</f>
        <v/>
      </c>
      <c r="E840" s="11" t="str">
        <f>IF($A840="", "", INDEX(Data!D:D,MATCH($A840,Data!$AD:$AD,1)))</f>
        <v/>
      </c>
      <c r="F840" s="11" t="str">
        <f>IF($A840="", "", INDEX(Data!E:E,MATCH($A840,Data!$AD:$AD,1)))</f>
        <v/>
      </c>
      <c r="G840" s="36" t="str">
        <f t="shared" si="27"/>
        <v/>
      </c>
    </row>
    <row r="841" spans="1:7" x14ac:dyDescent="0.35">
      <c r="A841" s="9" t="str">
        <f t="shared" si="26"/>
        <v/>
      </c>
      <c r="B841" s="10" t="str">
        <f>IF($A841="", "", INDEX(Data!A:A,MATCH($A841,Data!$AD:$AD,1)))</f>
        <v/>
      </c>
      <c r="C841" s="11" t="str">
        <f>IF($A841="", "", INDEX(Data!B:B,MATCH($A841,Data!$AD:$AD,1)))</f>
        <v/>
      </c>
      <c r="D841" s="10" t="str">
        <f>IF($A841="", "", INDEX(Data!C:C,MATCH($A841,Data!$AD:$AD,1)))</f>
        <v/>
      </c>
      <c r="E841" s="11" t="str">
        <f>IF($A841="", "", INDEX(Data!D:D,MATCH($A841,Data!$AD:$AD,1)))</f>
        <v/>
      </c>
      <c r="F841" s="11" t="str">
        <f>IF($A841="", "", INDEX(Data!E:E,MATCH($A841,Data!$AD:$AD,1)))</f>
        <v/>
      </c>
      <c r="G841" s="36" t="str">
        <f t="shared" si="27"/>
        <v/>
      </c>
    </row>
    <row r="842" spans="1:7" x14ac:dyDescent="0.35">
      <c r="A842" s="9" t="str">
        <f t="shared" si="26"/>
        <v/>
      </c>
      <c r="B842" s="10" t="str">
        <f>IF($A842="", "", INDEX(Data!A:A,MATCH($A842,Data!$AD:$AD,1)))</f>
        <v/>
      </c>
      <c r="C842" s="11" t="str">
        <f>IF($A842="", "", INDEX(Data!B:B,MATCH($A842,Data!$AD:$AD,1)))</f>
        <v/>
      </c>
      <c r="D842" s="10" t="str">
        <f>IF($A842="", "", INDEX(Data!C:C,MATCH($A842,Data!$AD:$AD,1)))</f>
        <v/>
      </c>
      <c r="E842" s="11" t="str">
        <f>IF($A842="", "", INDEX(Data!D:D,MATCH($A842,Data!$AD:$AD,1)))</f>
        <v/>
      </c>
      <c r="F842" s="11" t="str">
        <f>IF($A842="", "", INDEX(Data!E:E,MATCH($A842,Data!$AD:$AD,1)))</f>
        <v/>
      </c>
      <c r="G842" s="36" t="str">
        <f t="shared" si="27"/>
        <v/>
      </c>
    </row>
    <row r="843" spans="1:7" x14ac:dyDescent="0.35">
      <c r="A843" s="9" t="str">
        <f t="shared" si="26"/>
        <v/>
      </c>
      <c r="B843" s="10" t="str">
        <f>IF($A843="", "", INDEX(Data!A:A,MATCH($A843,Data!$AD:$AD,1)))</f>
        <v/>
      </c>
      <c r="C843" s="11" t="str">
        <f>IF($A843="", "", INDEX(Data!B:B,MATCH($A843,Data!$AD:$AD,1)))</f>
        <v/>
      </c>
      <c r="D843" s="10" t="str">
        <f>IF($A843="", "", INDEX(Data!C:C,MATCH($A843,Data!$AD:$AD,1)))</f>
        <v/>
      </c>
      <c r="E843" s="11" t="str">
        <f>IF($A843="", "", INDEX(Data!D:D,MATCH($A843,Data!$AD:$AD,1)))</f>
        <v/>
      </c>
      <c r="F843" s="11" t="str">
        <f>IF($A843="", "", INDEX(Data!E:E,MATCH($A843,Data!$AD:$AD,1)))</f>
        <v/>
      </c>
      <c r="G843" s="36" t="str">
        <f t="shared" si="27"/>
        <v/>
      </c>
    </row>
    <row r="844" spans="1:7" x14ac:dyDescent="0.35">
      <c r="A844" s="9" t="str">
        <f t="shared" si="26"/>
        <v/>
      </c>
      <c r="B844" s="10" t="str">
        <f>IF($A844="", "", INDEX(Data!A:A,MATCH($A844,Data!$AD:$AD,1)))</f>
        <v/>
      </c>
      <c r="C844" s="11" t="str">
        <f>IF($A844="", "", INDEX(Data!B:B,MATCH($A844,Data!$AD:$AD,1)))</f>
        <v/>
      </c>
      <c r="D844" s="10" t="str">
        <f>IF($A844="", "", INDEX(Data!C:C,MATCH($A844,Data!$AD:$AD,1)))</f>
        <v/>
      </c>
      <c r="E844" s="11" t="str">
        <f>IF($A844="", "", INDEX(Data!D:D,MATCH($A844,Data!$AD:$AD,1)))</f>
        <v/>
      </c>
      <c r="F844" s="11" t="str">
        <f>IF($A844="", "", INDEX(Data!E:E,MATCH($A844,Data!$AD:$AD,1)))</f>
        <v/>
      </c>
      <c r="G844" s="36" t="str">
        <f t="shared" si="27"/>
        <v/>
      </c>
    </row>
    <row r="845" spans="1:7" x14ac:dyDescent="0.35">
      <c r="A845" s="9" t="str">
        <f t="shared" si="26"/>
        <v/>
      </c>
      <c r="B845" s="10" t="str">
        <f>IF($A845="", "", INDEX(Data!A:A,MATCH($A845,Data!$AD:$AD,1)))</f>
        <v/>
      </c>
      <c r="C845" s="11" t="str">
        <f>IF($A845="", "", INDEX(Data!B:B,MATCH($A845,Data!$AD:$AD,1)))</f>
        <v/>
      </c>
      <c r="D845" s="10" t="str">
        <f>IF($A845="", "", INDEX(Data!C:C,MATCH($A845,Data!$AD:$AD,1)))</f>
        <v/>
      </c>
      <c r="E845" s="11" t="str">
        <f>IF($A845="", "", INDEX(Data!D:D,MATCH($A845,Data!$AD:$AD,1)))</f>
        <v/>
      </c>
      <c r="F845" s="11" t="str">
        <f>IF($A845="", "", INDEX(Data!E:E,MATCH($A845,Data!$AD:$AD,1)))</f>
        <v/>
      </c>
      <c r="G845" s="36" t="str">
        <f t="shared" si="27"/>
        <v/>
      </c>
    </row>
    <row r="846" spans="1:7" x14ac:dyDescent="0.35">
      <c r="A846" s="9" t="str">
        <f t="shared" si="26"/>
        <v/>
      </c>
      <c r="B846" s="10" t="str">
        <f>IF($A846="", "", INDEX(Data!A:A,MATCH($A846,Data!$AD:$AD,1)))</f>
        <v/>
      </c>
      <c r="C846" s="11" t="str">
        <f>IF($A846="", "", INDEX(Data!B:B,MATCH($A846,Data!$AD:$AD,1)))</f>
        <v/>
      </c>
      <c r="D846" s="10" t="str">
        <f>IF($A846="", "", INDEX(Data!C:C,MATCH($A846,Data!$AD:$AD,1)))</f>
        <v/>
      </c>
      <c r="E846" s="11" t="str">
        <f>IF($A846="", "", INDEX(Data!D:D,MATCH($A846,Data!$AD:$AD,1)))</f>
        <v/>
      </c>
      <c r="F846" s="11" t="str">
        <f>IF($A846="", "", INDEX(Data!E:E,MATCH($A846,Data!$AD:$AD,1)))</f>
        <v/>
      </c>
      <c r="G846" s="36" t="str">
        <f t="shared" si="27"/>
        <v/>
      </c>
    </row>
    <row r="847" spans="1:7" x14ac:dyDescent="0.35">
      <c r="A847" s="9" t="str">
        <f t="shared" si="26"/>
        <v/>
      </c>
      <c r="B847" s="10" t="str">
        <f>IF($A847="", "", INDEX(Data!A:A,MATCH($A847,Data!$AD:$AD,1)))</f>
        <v/>
      </c>
      <c r="C847" s="11" t="str">
        <f>IF($A847="", "", INDEX(Data!B:B,MATCH($A847,Data!$AD:$AD,1)))</f>
        <v/>
      </c>
      <c r="D847" s="10" t="str">
        <f>IF($A847="", "", INDEX(Data!C:C,MATCH($A847,Data!$AD:$AD,1)))</f>
        <v/>
      </c>
      <c r="E847" s="11" t="str">
        <f>IF($A847="", "", INDEX(Data!D:D,MATCH($A847,Data!$AD:$AD,1)))</f>
        <v/>
      </c>
      <c r="F847" s="11" t="str">
        <f>IF($A847="", "", INDEX(Data!E:E,MATCH($A847,Data!$AD:$AD,1)))</f>
        <v/>
      </c>
      <c r="G847" s="36" t="str">
        <f t="shared" si="27"/>
        <v/>
      </c>
    </row>
    <row r="848" spans="1:7" x14ac:dyDescent="0.35">
      <c r="A848" s="9" t="str">
        <f t="shared" si="26"/>
        <v/>
      </c>
      <c r="B848" s="10" t="str">
        <f>IF($A848="", "", INDEX(Data!A:A,MATCH($A848,Data!$AD:$AD,1)))</f>
        <v/>
      </c>
      <c r="C848" s="11" t="str">
        <f>IF($A848="", "", INDEX(Data!B:B,MATCH($A848,Data!$AD:$AD,1)))</f>
        <v/>
      </c>
      <c r="D848" s="10" t="str">
        <f>IF($A848="", "", INDEX(Data!C:C,MATCH($A848,Data!$AD:$AD,1)))</f>
        <v/>
      </c>
      <c r="E848" s="11" t="str">
        <f>IF($A848="", "", INDEX(Data!D:D,MATCH($A848,Data!$AD:$AD,1)))</f>
        <v/>
      </c>
      <c r="F848" s="11" t="str">
        <f>IF($A848="", "", INDEX(Data!E:E,MATCH($A848,Data!$AD:$AD,1)))</f>
        <v/>
      </c>
      <c r="G848" s="36" t="str">
        <f t="shared" si="27"/>
        <v/>
      </c>
    </row>
    <row r="849" spans="1:7" x14ac:dyDescent="0.35">
      <c r="A849" s="9" t="str">
        <f t="shared" si="26"/>
        <v/>
      </c>
      <c r="B849" s="10" t="str">
        <f>IF($A849="", "", INDEX(Data!A:A,MATCH($A849,Data!$AD:$AD,1)))</f>
        <v/>
      </c>
      <c r="C849" s="11" t="str">
        <f>IF($A849="", "", INDEX(Data!B:B,MATCH($A849,Data!$AD:$AD,1)))</f>
        <v/>
      </c>
      <c r="D849" s="10" t="str">
        <f>IF($A849="", "", INDEX(Data!C:C,MATCH($A849,Data!$AD:$AD,1)))</f>
        <v/>
      </c>
      <c r="E849" s="11" t="str">
        <f>IF($A849="", "", INDEX(Data!D:D,MATCH($A849,Data!$AD:$AD,1)))</f>
        <v/>
      </c>
      <c r="F849" s="11" t="str">
        <f>IF($A849="", "", INDEX(Data!E:E,MATCH($A849,Data!$AD:$AD,1)))</f>
        <v/>
      </c>
      <c r="G849" s="36" t="str">
        <f t="shared" si="27"/>
        <v/>
      </c>
    </row>
    <row r="850" spans="1:7" x14ac:dyDescent="0.35">
      <c r="A850" s="9" t="str">
        <f t="shared" si="26"/>
        <v/>
      </c>
      <c r="B850" s="10" t="str">
        <f>IF($A850="", "", INDEX(Data!A:A,MATCH($A850,Data!$AD:$AD,1)))</f>
        <v/>
      </c>
      <c r="C850" s="11" t="str">
        <f>IF($A850="", "", INDEX(Data!B:B,MATCH($A850,Data!$AD:$AD,1)))</f>
        <v/>
      </c>
      <c r="D850" s="10" t="str">
        <f>IF($A850="", "", INDEX(Data!C:C,MATCH($A850,Data!$AD:$AD,1)))</f>
        <v/>
      </c>
      <c r="E850" s="11" t="str">
        <f>IF($A850="", "", INDEX(Data!D:D,MATCH($A850,Data!$AD:$AD,1)))</f>
        <v/>
      </c>
      <c r="F850" s="11" t="str">
        <f>IF($A850="", "", INDEX(Data!E:E,MATCH($A850,Data!$AD:$AD,1)))</f>
        <v/>
      </c>
      <c r="G850" s="36" t="str">
        <f t="shared" si="27"/>
        <v/>
      </c>
    </row>
    <row r="851" spans="1:7" x14ac:dyDescent="0.35">
      <c r="A851" s="9" t="str">
        <f t="shared" si="26"/>
        <v/>
      </c>
      <c r="B851" s="10" t="str">
        <f>IF($A851="", "", INDEX(Data!A:A,MATCH($A851,Data!$AD:$AD,1)))</f>
        <v/>
      </c>
      <c r="C851" s="11" t="str">
        <f>IF($A851="", "", INDEX(Data!B:B,MATCH($A851,Data!$AD:$AD,1)))</f>
        <v/>
      </c>
      <c r="D851" s="10" t="str">
        <f>IF($A851="", "", INDEX(Data!C:C,MATCH($A851,Data!$AD:$AD,1)))</f>
        <v/>
      </c>
      <c r="E851" s="11" t="str">
        <f>IF($A851="", "", INDEX(Data!D:D,MATCH($A851,Data!$AD:$AD,1)))</f>
        <v/>
      </c>
      <c r="F851" s="11" t="str">
        <f>IF($A851="", "", INDEX(Data!E:E,MATCH($A851,Data!$AD:$AD,1)))</f>
        <v/>
      </c>
      <c r="G851" s="36" t="str">
        <f t="shared" si="27"/>
        <v/>
      </c>
    </row>
    <row r="852" spans="1:7" x14ac:dyDescent="0.35">
      <c r="A852" s="9" t="str">
        <f t="shared" si="26"/>
        <v/>
      </c>
      <c r="B852" s="10" t="str">
        <f>IF($A852="", "", INDEX(Data!A:A,MATCH($A852,Data!$AD:$AD,1)))</f>
        <v/>
      </c>
      <c r="C852" s="11" t="str">
        <f>IF($A852="", "", INDEX(Data!B:B,MATCH($A852,Data!$AD:$AD,1)))</f>
        <v/>
      </c>
      <c r="D852" s="10" t="str">
        <f>IF($A852="", "", INDEX(Data!C:C,MATCH($A852,Data!$AD:$AD,1)))</f>
        <v/>
      </c>
      <c r="E852" s="11" t="str">
        <f>IF($A852="", "", INDEX(Data!D:D,MATCH($A852,Data!$AD:$AD,1)))</f>
        <v/>
      </c>
      <c r="F852" s="11" t="str">
        <f>IF($A852="", "", INDEX(Data!E:E,MATCH($A852,Data!$AD:$AD,1)))</f>
        <v/>
      </c>
      <c r="G852" s="36" t="str">
        <f t="shared" si="27"/>
        <v/>
      </c>
    </row>
    <row r="853" spans="1:7" x14ac:dyDescent="0.35">
      <c r="A853" s="9" t="str">
        <f t="shared" si="26"/>
        <v/>
      </c>
      <c r="B853" s="10" t="str">
        <f>IF($A853="", "", INDEX(Data!A:A,MATCH($A853,Data!$AD:$AD,1)))</f>
        <v/>
      </c>
      <c r="C853" s="11" t="str">
        <f>IF($A853="", "", INDEX(Data!B:B,MATCH($A853,Data!$AD:$AD,1)))</f>
        <v/>
      </c>
      <c r="D853" s="10" t="str">
        <f>IF($A853="", "", INDEX(Data!C:C,MATCH($A853,Data!$AD:$AD,1)))</f>
        <v/>
      </c>
      <c r="E853" s="11" t="str">
        <f>IF($A853="", "", INDEX(Data!D:D,MATCH($A853,Data!$AD:$AD,1)))</f>
        <v/>
      </c>
      <c r="F853" s="11" t="str">
        <f>IF($A853="", "", INDEX(Data!E:E,MATCH($A853,Data!$AD:$AD,1)))</f>
        <v/>
      </c>
      <c r="G853" s="36" t="str">
        <f t="shared" si="27"/>
        <v/>
      </c>
    </row>
    <row r="854" spans="1:7" x14ac:dyDescent="0.35">
      <c r="A854" s="9" t="str">
        <f t="shared" si="26"/>
        <v/>
      </c>
      <c r="B854" s="10" t="str">
        <f>IF($A854="", "", INDEX(Data!A:A,MATCH($A854,Data!$AD:$AD,1)))</f>
        <v/>
      </c>
      <c r="C854" s="11" t="str">
        <f>IF($A854="", "", INDEX(Data!B:B,MATCH($A854,Data!$AD:$AD,1)))</f>
        <v/>
      </c>
      <c r="D854" s="10" t="str">
        <f>IF($A854="", "", INDEX(Data!C:C,MATCH($A854,Data!$AD:$AD,1)))</f>
        <v/>
      </c>
      <c r="E854" s="11" t="str">
        <f>IF($A854="", "", INDEX(Data!D:D,MATCH($A854,Data!$AD:$AD,1)))</f>
        <v/>
      </c>
      <c r="F854" s="11" t="str">
        <f>IF($A854="", "", INDEX(Data!E:E,MATCH($A854,Data!$AD:$AD,1)))</f>
        <v/>
      </c>
      <c r="G854" s="36" t="str">
        <f t="shared" si="27"/>
        <v/>
      </c>
    </row>
    <row r="855" spans="1:7" x14ac:dyDescent="0.35">
      <c r="A855" s="9" t="str">
        <f t="shared" si="26"/>
        <v/>
      </c>
      <c r="B855" s="10" t="str">
        <f>IF($A855="", "", INDEX(Data!A:A,MATCH($A855,Data!$AD:$AD,1)))</f>
        <v/>
      </c>
      <c r="C855" s="11" t="str">
        <f>IF($A855="", "", INDEX(Data!B:B,MATCH($A855,Data!$AD:$AD,1)))</f>
        <v/>
      </c>
      <c r="D855" s="10" t="str">
        <f>IF($A855="", "", INDEX(Data!C:C,MATCH($A855,Data!$AD:$AD,1)))</f>
        <v/>
      </c>
      <c r="E855" s="11" t="str">
        <f>IF($A855="", "", INDEX(Data!D:D,MATCH($A855,Data!$AD:$AD,1)))</f>
        <v/>
      </c>
      <c r="F855" s="11" t="str">
        <f>IF($A855="", "", INDEX(Data!E:E,MATCH($A855,Data!$AD:$AD,1)))</f>
        <v/>
      </c>
      <c r="G855" s="36" t="str">
        <f t="shared" si="27"/>
        <v/>
      </c>
    </row>
    <row r="856" spans="1:7" x14ac:dyDescent="0.35">
      <c r="A856" s="9" t="str">
        <f t="shared" si="26"/>
        <v/>
      </c>
      <c r="B856" s="10" t="str">
        <f>IF($A856="", "", INDEX(Data!A:A,MATCH($A856,Data!$AD:$AD,1)))</f>
        <v/>
      </c>
      <c r="C856" s="11" t="str">
        <f>IF($A856="", "", INDEX(Data!B:B,MATCH($A856,Data!$AD:$AD,1)))</f>
        <v/>
      </c>
      <c r="D856" s="10" t="str">
        <f>IF($A856="", "", INDEX(Data!C:C,MATCH($A856,Data!$AD:$AD,1)))</f>
        <v/>
      </c>
      <c r="E856" s="11" t="str">
        <f>IF($A856="", "", INDEX(Data!D:D,MATCH($A856,Data!$AD:$AD,1)))</f>
        <v/>
      </c>
      <c r="F856" s="11" t="str">
        <f>IF($A856="", "", INDEX(Data!E:E,MATCH($A856,Data!$AD:$AD,1)))</f>
        <v/>
      </c>
      <c r="G856" s="36" t="str">
        <f t="shared" si="27"/>
        <v/>
      </c>
    </row>
    <row r="857" spans="1:7" x14ac:dyDescent="0.35">
      <c r="A857" s="9" t="str">
        <f t="shared" si="26"/>
        <v/>
      </c>
      <c r="B857" s="10" t="str">
        <f>IF($A857="", "", INDEX(Data!A:A,MATCH($A857,Data!$AD:$AD,1)))</f>
        <v/>
      </c>
      <c r="C857" s="11" t="str">
        <f>IF($A857="", "", INDEX(Data!B:B,MATCH($A857,Data!$AD:$AD,1)))</f>
        <v/>
      </c>
      <c r="D857" s="10" t="str">
        <f>IF($A857="", "", INDEX(Data!C:C,MATCH($A857,Data!$AD:$AD,1)))</f>
        <v/>
      </c>
      <c r="E857" s="11" t="str">
        <f>IF($A857="", "", INDEX(Data!D:D,MATCH($A857,Data!$AD:$AD,1)))</f>
        <v/>
      </c>
      <c r="F857" s="11" t="str">
        <f>IF($A857="", "", INDEX(Data!E:E,MATCH($A857,Data!$AD:$AD,1)))</f>
        <v/>
      </c>
      <c r="G857" s="36" t="str">
        <f t="shared" si="27"/>
        <v/>
      </c>
    </row>
    <row r="858" spans="1:7" x14ac:dyDescent="0.35">
      <c r="A858" s="9" t="str">
        <f t="shared" si="26"/>
        <v/>
      </c>
      <c r="B858" s="10" t="str">
        <f>IF($A858="", "", INDEX(Data!A:A,MATCH($A858,Data!$AD:$AD,1)))</f>
        <v/>
      </c>
      <c r="C858" s="11" t="str">
        <f>IF($A858="", "", INDEX(Data!B:B,MATCH($A858,Data!$AD:$AD,1)))</f>
        <v/>
      </c>
      <c r="D858" s="10" t="str">
        <f>IF($A858="", "", INDEX(Data!C:C,MATCH($A858,Data!$AD:$AD,1)))</f>
        <v/>
      </c>
      <c r="E858" s="11" t="str">
        <f>IF($A858="", "", INDEX(Data!D:D,MATCH($A858,Data!$AD:$AD,1)))</f>
        <v/>
      </c>
      <c r="F858" s="11" t="str">
        <f>IF($A858="", "", INDEX(Data!E:E,MATCH($A858,Data!$AD:$AD,1)))</f>
        <v/>
      </c>
      <c r="G858" s="36" t="str">
        <f t="shared" si="27"/>
        <v/>
      </c>
    </row>
    <row r="859" spans="1:7" x14ac:dyDescent="0.35">
      <c r="A859" s="9" t="str">
        <f t="shared" si="26"/>
        <v/>
      </c>
      <c r="B859" s="10" t="str">
        <f>IF($A859="", "", INDEX(Data!A:A,MATCH($A859,Data!$AD:$AD,1)))</f>
        <v/>
      </c>
      <c r="C859" s="11" t="str">
        <f>IF($A859="", "", INDEX(Data!B:B,MATCH($A859,Data!$AD:$AD,1)))</f>
        <v/>
      </c>
      <c r="D859" s="10" t="str">
        <f>IF($A859="", "", INDEX(Data!C:C,MATCH($A859,Data!$AD:$AD,1)))</f>
        <v/>
      </c>
      <c r="E859" s="11" t="str">
        <f>IF($A859="", "", INDEX(Data!D:D,MATCH($A859,Data!$AD:$AD,1)))</f>
        <v/>
      </c>
      <c r="F859" s="11" t="str">
        <f>IF($A859="", "", INDEX(Data!E:E,MATCH($A859,Data!$AD:$AD,1)))</f>
        <v/>
      </c>
      <c r="G859" s="36" t="str">
        <f t="shared" si="27"/>
        <v/>
      </c>
    </row>
    <row r="860" spans="1:7" x14ac:dyDescent="0.35">
      <c r="A860" s="9" t="str">
        <f t="shared" si="26"/>
        <v/>
      </c>
      <c r="B860" s="10" t="str">
        <f>IF($A860="", "", INDEX(Data!A:A,MATCH($A860,Data!$AD:$AD,1)))</f>
        <v/>
      </c>
      <c r="C860" s="11" t="str">
        <f>IF($A860="", "", INDEX(Data!B:B,MATCH($A860,Data!$AD:$AD,1)))</f>
        <v/>
      </c>
      <c r="D860" s="10" t="str">
        <f>IF($A860="", "", INDEX(Data!C:C,MATCH($A860,Data!$AD:$AD,1)))</f>
        <v/>
      </c>
      <c r="E860" s="11" t="str">
        <f>IF($A860="", "", INDEX(Data!D:D,MATCH($A860,Data!$AD:$AD,1)))</f>
        <v/>
      </c>
      <c r="F860" s="11" t="str">
        <f>IF($A860="", "", INDEX(Data!E:E,MATCH($A860,Data!$AD:$AD,1)))</f>
        <v/>
      </c>
      <c r="G860" s="36" t="str">
        <f t="shared" si="27"/>
        <v/>
      </c>
    </row>
    <row r="861" spans="1:7" x14ac:dyDescent="0.35">
      <c r="A861" s="9" t="str">
        <f t="shared" si="26"/>
        <v/>
      </c>
      <c r="B861" s="10" t="str">
        <f>IF($A861="", "", INDEX(Data!A:A,MATCH($A861,Data!$AD:$AD,1)))</f>
        <v/>
      </c>
      <c r="C861" s="11" t="str">
        <f>IF($A861="", "", INDEX(Data!B:B,MATCH($A861,Data!$AD:$AD,1)))</f>
        <v/>
      </c>
      <c r="D861" s="10" t="str">
        <f>IF($A861="", "", INDEX(Data!C:C,MATCH($A861,Data!$AD:$AD,1)))</f>
        <v/>
      </c>
      <c r="E861" s="11" t="str">
        <f>IF($A861="", "", INDEX(Data!D:D,MATCH($A861,Data!$AD:$AD,1)))</f>
        <v/>
      </c>
      <c r="F861" s="11" t="str">
        <f>IF($A861="", "", INDEX(Data!E:E,MATCH($A861,Data!$AD:$AD,1)))</f>
        <v/>
      </c>
      <c r="G861" s="36" t="str">
        <f t="shared" si="27"/>
        <v/>
      </c>
    </row>
    <row r="862" spans="1:7" x14ac:dyDescent="0.35">
      <c r="A862" s="9" t="str">
        <f t="shared" si="26"/>
        <v/>
      </c>
      <c r="B862" s="10" t="str">
        <f>IF($A862="", "", INDEX(Data!A:A,MATCH($A862,Data!$AD:$AD,1)))</f>
        <v/>
      </c>
      <c r="C862" s="11" t="str">
        <f>IF($A862="", "", INDEX(Data!B:B,MATCH($A862,Data!$AD:$AD,1)))</f>
        <v/>
      </c>
      <c r="D862" s="10" t="str">
        <f>IF($A862="", "", INDEX(Data!C:C,MATCH($A862,Data!$AD:$AD,1)))</f>
        <v/>
      </c>
      <c r="E862" s="11" t="str">
        <f>IF($A862="", "", INDEX(Data!D:D,MATCH($A862,Data!$AD:$AD,1)))</f>
        <v/>
      </c>
      <c r="F862" s="11" t="str">
        <f>IF($A862="", "", INDEX(Data!E:E,MATCH($A862,Data!$AD:$AD,1)))</f>
        <v/>
      </c>
      <c r="G862" s="36" t="str">
        <f t="shared" si="27"/>
        <v/>
      </c>
    </row>
    <row r="863" spans="1:7" x14ac:dyDescent="0.35">
      <c r="A863" s="9" t="str">
        <f t="shared" si="26"/>
        <v/>
      </c>
      <c r="B863" s="10" t="str">
        <f>IF($A863="", "", INDEX(Data!A:A,MATCH($A863,Data!$AD:$AD,1)))</f>
        <v/>
      </c>
      <c r="C863" s="11" t="str">
        <f>IF($A863="", "", INDEX(Data!B:B,MATCH($A863,Data!$AD:$AD,1)))</f>
        <v/>
      </c>
      <c r="D863" s="10" t="str">
        <f>IF($A863="", "", INDEX(Data!C:C,MATCH($A863,Data!$AD:$AD,1)))</f>
        <v/>
      </c>
      <c r="E863" s="11" t="str">
        <f>IF($A863="", "", INDEX(Data!D:D,MATCH($A863,Data!$AD:$AD,1)))</f>
        <v/>
      </c>
      <c r="F863" s="11" t="str">
        <f>IF($A863="", "", INDEX(Data!E:E,MATCH($A863,Data!$AD:$AD,1)))</f>
        <v/>
      </c>
      <c r="G863" s="36" t="str">
        <f t="shared" si="27"/>
        <v/>
      </c>
    </row>
    <row r="864" spans="1:7" x14ac:dyDescent="0.35">
      <c r="A864" s="9" t="str">
        <f t="shared" si="26"/>
        <v/>
      </c>
      <c r="B864" s="10" t="str">
        <f>IF($A864="", "", INDEX(Data!A:A,MATCH($A864,Data!$AD:$AD,1)))</f>
        <v/>
      </c>
      <c r="C864" s="11" t="str">
        <f>IF($A864="", "", INDEX(Data!B:B,MATCH($A864,Data!$AD:$AD,1)))</f>
        <v/>
      </c>
      <c r="D864" s="10" t="str">
        <f>IF($A864="", "", INDEX(Data!C:C,MATCH($A864,Data!$AD:$AD,1)))</f>
        <v/>
      </c>
      <c r="E864" s="11" t="str">
        <f>IF($A864="", "", INDEX(Data!D:D,MATCH($A864,Data!$AD:$AD,1)))</f>
        <v/>
      </c>
      <c r="F864" s="11" t="str">
        <f>IF($A864="", "", INDEX(Data!E:E,MATCH($A864,Data!$AD:$AD,1)))</f>
        <v/>
      </c>
      <c r="G864" s="36" t="str">
        <f t="shared" si="27"/>
        <v/>
      </c>
    </row>
    <row r="865" spans="1:7" x14ac:dyDescent="0.35">
      <c r="A865" s="9" t="str">
        <f t="shared" si="26"/>
        <v/>
      </c>
      <c r="B865" s="10" t="str">
        <f>IF($A865="", "", INDEX(Data!A:A,MATCH($A865,Data!$AD:$AD,1)))</f>
        <v/>
      </c>
      <c r="C865" s="11" t="str">
        <f>IF($A865="", "", INDEX(Data!B:B,MATCH($A865,Data!$AD:$AD,1)))</f>
        <v/>
      </c>
      <c r="D865" s="10" t="str">
        <f>IF($A865="", "", INDEX(Data!C:C,MATCH($A865,Data!$AD:$AD,1)))</f>
        <v/>
      </c>
      <c r="E865" s="11" t="str">
        <f>IF($A865="", "", INDEX(Data!D:D,MATCH($A865,Data!$AD:$AD,1)))</f>
        <v/>
      </c>
      <c r="F865" s="11" t="str">
        <f>IF($A865="", "", INDEX(Data!E:E,MATCH($A865,Data!$AD:$AD,1)))</f>
        <v/>
      </c>
      <c r="G865" s="36" t="str">
        <f t="shared" si="27"/>
        <v/>
      </c>
    </row>
    <row r="866" spans="1:7" x14ac:dyDescent="0.35">
      <c r="A866" s="9" t="str">
        <f t="shared" si="26"/>
        <v/>
      </c>
      <c r="B866" s="10" t="str">
        <f>IF($A866="", "", INDEX(Data!A:A,MATCH($A866,Data!$AD:$AD,1)))</f>
        <v/>
      </c>
      <c r="C866" s="11" t="str">
        <f>IF($A866="", "", INDEX(Data!B:B,MATCH($A866,Data!$AD:$AD,1)))</f>
        <v/>
      </c>
      <c r="D866" s="10" t="str">
        <f>IF($A866="", "", INDEX(Data!C:C,MATCH($A866,Data!$AD:$AD,1)))</f>
        <v/>
      </c>
      <c r="E866" s="11" t="str">
        <f>IF($A866="", "", INDEX(Data!D:D,MATCH($A866,Data!$AD:$AD,1)))</f>
        <v/>
      </c>
      <c r="F866" s="11" t="str">
        <f>IF($A866="", "", INDEX(Data!E:E,MATCH($A866,Data!$AD:$AD,1)))</f>
        <v/>
      </c>
      <c r="G866" s="36" t="str">
        <f t="shared" si="27"/>
        <v/>
      </c>
    </row>
    <row r="867" spans="1:7" x14ac:dyDescent="0.35">
      <c r="A867" s="9" t="str">
        <f t="shared" si="26"/>
        <v/>
      </c>
      <c r="B867" s="10" t="str">
        <f>IF($A867="", "", INDEX(Data!A:A,MATCH($A867,Data!$AD:$AD,1)))</f>
        <v/>
      </c>
      <c r="C867" s="11" t="str">
        <f>IF($A867="", "", INDEX(Data!B:B,MATCH($A867,Data!$AD:$AD,1)))</f>
        <v/>
      </c>
      <c r="D867" s="10" t="str">
        <f>IF($A867="", "", INDEX(Data!C:C,MATCH($A867,Data!$AD:$AD,1)))</f>
        <v/>
      </c>
      <c r="E867" s="11" t="str">
        <f>IF($A867="", "", INDEX(Data!D:D,MATCH($A867,Data!$AD:$AD,1)))</f>
        <v/>
      </c>
      <c r="F867" s="11" t="str">
        <f>IF($A867="", "", INDEX(Data!E:E,MATCH($A867,Data!$AD:$AD,1)))</f>
        <v/>
      </c>
      <c r="G867" s="36" t="str">
        <f t="shared" si="27"/>
        <v/>
      </c>
    </row>
    <row r="868" spans="1:7" x14ac:dyDescent="0.35">
      <c r="A868" s="9" t="str">
        <f t="shared" si="26"/>
        <v/>
      </c>
      <c r="B868" s="10" t="str">
        <f>IF($A868="", "", INDEX(Data!A:A,MATCH($A868,Data!$AD:$AD,1)))</f>
        <v/>
      </c>
      <c r="C868" s="11" t="str">
        <f>IF($A868="", "", INDEX(Data!B:B,MATCH($A868,Data!$AD:$AD,1)))</f>
        <v/>
      </c>
      <c r="D868" s="10" t="str">
        <f>IF($A868="", "", INDEX(Data!C:C,MATCH($A868,Data!$AD:$AD,1)))</f>
        <v/>
      </c>
      <c r="E868" s="11" t="str">
        <f>IF($A868="", "", INDEX(Data!D:D,MATCH($A868,Data!$AD:$AD,1)))</f>
        <v/>
      </c>
      <c r="F868" s="11" t="str">
        <f>IF($A868="", "", INDEX(Data!E:E,MATCH($A868,Data!$AD:$AD,1)))</f>
        <v/>
      </c>
      <c r="G868" s="36" t="str">
        <f t="shared" si="27"/>
        <v/>
      </c>
    </row>
    <row r="869" spans="1:7" x14ac:dyDescent="0.35">
      <c r="A869" s="9" t="str">
        <f t="shared" si="26"/>
        <v/>
      </c>
      <c r="B869" s="10" t="str">
        <f>IF($A869="", "", INDEX(Data!A:A,MATCH($A869,Data!$AD:$AD,1)))</f>
        <v/>
      </c>
      <c r="C869" s="11" t="str">
        <f>IF($A869="", "", INDEX(Data!B:B,MATCH($A869,Data!$AD:$AD,1)))</f>
        <v/>
      </c>
      <c r="D869" s="10" t="str">
        <f>IF($A869="", "", INDEX(Data!C:C,MATCH($A869,Data!$AD:$AD,1)))</f>
        <v/>
      </c>
      <c r="E869" s="11" t="str">
        <f>IF($A869="", "", INDEX(Data!D:D,MATCH($A869,Data!$AD:$AD,1)))</f>
        <v/>
      </c>
      <c r="F869" s="11" t="str">
        <f>IF($A869="", "", INDEX(Data!E:E,MATCH($A869,Data!$AD:$AD,1)))</f>
        <v/>
      </c>
      <c r="G869" s="36" t="str">
        <f t="shared" si="27"/>
        <v/>
      </c>
    </row>
    <row r="870" spans="1:7" x14ac:dyDescent="0.35">
      <c r="A870" s="9" t="str">
        <f t="shared" si="26"/>
        <v/>
      </c>
      <c r="B870" s="10" t="str">
        <f>IF($A870="", "", INDEX(Data!A:A,MATCH($A870,Data!$AD:$AD,1)))</f>
        <v/>
      </c>
      <c r="C870" s="11" t="str">
        <f>IF($A870="", "", INDEX(Data!B:B,MATCH($A870,Data!$AD:$AD,1)))</f>
        <v/>
      </c>
      <c r="D870" s="10" t="str">
        <f>IF($A870="", "", INDEX(Data!C:C,MATCH($A870,Data!$AD:$AD,1)))</f>
        <v/>
      </c>
      <c r="E870" s="11" t="str">
        <f>IF($A870="", "", INDEX(Data!D:D,MATCH($A870,Data!$AD:$AD,1)))</f>
        <v/>
      </c>
      <c r="F870" s="11" t="str">
        <f>IF($A870="", "", INDEX(Data!E:E,MATCH($A870,Data!$AD:$AD,1)))</f>
        <v/>
      </c>
      <c r="G870" s="36" t="str">
        <f t="shared" si="27"/>
        <v/>
      </c>
    </row>
    <row r="871" spans="1:7" x14ac:dyDescent="0.35">
      <c r="A871" s="9" t="str">
        <f t="shared" si="26"/>
        <v/>
      </c>
      <c r="B871" s="10" t="str">
        <f>IF($A871="", "", INDEX(Data!A:A,MATCH($A871,Data!$AD:$AD,1)))</f>
        <v/>
      </c>
      <c r="C871" s="11" t="str">
        <f>IF($A871="", "", INDEX(Data!B:B,MATCH($A871,Data!$AD:$AD,1)))</f>
        <v/>
      </c>
      <c r="D871" s="10" t="str">
        <f>IF($A871="", "", INDEX(Data!C:C,MATCH($A871,Data!$AD:$AD,1)))</f>
        <v/>
      </c>
      <c r="E871" s="11" t="str">
        <f>IF($A871="", "", INDEX(Data!D:D,MATCH($A871,Data!$AD:$AD,1)))</f>
        <v/>
      </c>
      <c r="F871" s="11" t="str">
        <f>IF($A871="", "", INDEX(Data!E:E,MATCH($A871,Data!$AD:$AD,1)))</f>
        <v/>
      </c>
      <c r="G871" s="36" t="str">
        <f t="shared" si="27"/>
        <v/>
      </c>
    </row>
    <row r="872" spans="1:7" x14ac:dyDescent="0.35">
      <c r="A872" s="9" t="str">
        <f t="shared" si="26"/>
        <v/>
      </c>
      <c r="B872" s="10" t="str">
        <f>IF($A872="", "", INDEX(Data!A:A,MATCH($A872,Data!$AD:$AD,1)))</f>
        <v/>
      </c>
      <c r="C872" s="11" t="str">
        <f>IF($A872="", "", INDEX(Data!B:B,MATCH($A872,Data!$AD:$AD,1)))</f>
        <v/>
      </c>
      <c r="D872" s="10" t="str">
        <f>IF($A872="", "", INDEX(Data!C:C,MATCH($A872,Data!$AD:$AD,1)))</f>
        <v/>
      </c>
      <c r="E872" s="11" t="str">
        <f>IF($A872="", "", INDEX(Data!D:D,MATCH($A872,Data!$AD:$AD,1)))</f>
        <v/>
      </c>
      <c r="F872" s="11" t="str">
        <f>IF($A872="", "", INDEX(Data!E:E,MATCH($A872,Data!$AD:$AD,1)))</f>
        <v/>
      </c>
      <c r="G872" s="36" t="str">
        <f t="shared" si="27"/>
        <v/>
      </c>
    </row>
    <row r="873" spans="1:7" x14ac:dyDescent="0.35">
      <c r="A873" s="9" t="str">
        <f t="shared" si="26"/>
        <v/>
      </c>
      <c r="B873" s="10" t="str">
        <f>IF($A873="", "", INDEX(Data!A:A,MATCH($A873,Data!$AD:$AD,1)))</f>
        <v/>
      </c>
      <c r="C873" s="11" t="str">
        <f>IF($A873="", "", INDEX(Data!B:B,MATCH($A873,Data!$AD:$AD,1)))</f>
        <v/>
      </c>
      <c r="D873" s="10" t="str">
        <f>IF($A873="", "", INDEX(Data!C:C,MATCH($A873,Data!$AD:$AD,1)))</f>
        <v/>
      </c>
      <c r="E873" s="11" t="str">
        <f>IF($A873="", "", INDEX(Data!D:D,MATCH($A873,Data!$AD:$AD,1)))</f>
        <v/>
      </c>
      <c r="F873" s="11" t="str">
        <f>IF($A873="", "", INDEX(Data!E:E,MATCH($A873,Data!$AD:$AD,1)))</f>
        <v/>
      </c>
      <c r="G873" s="36" t="str">
        <f t="shared" si="27"/>
        <v/>
      </c>
    </row>
    <row r="874" spans="1:7" x14ac:dyDescent="0.35">
      <c r="A874" s="9" t="str">
        <f t="shared" si="26"/>
        <v/>
      </c>
      <c r="B874" s="10" t="str">
        <f>IF($A874="", "", INDEX(Data!A:A,MATCH($A874,Data!$AD:$AD,1)))</f>
        <v/>
      </c>
      <c r="C874" s="11" t="str">
        <f>IF($A874="", "", INDEX(Data!B:B,MATCH($A874,Data!$AD:$AD,1)))</f>
        <v/>
      </c>
      <c r="D874" s="10" t="str">
        <f>IF($A874="", "", INDEX(Data!C:C,MATCH($A874,Data!$AD:$AD,1)))</f>
        <v/>
      </c>
      <c r="E874" s="11" t="str">
        <f>IF($A874="", "", INDEX(Data!D:D,MATCH($A874,Data!$AD:$AD,1)))</f>
        <v/>
      </c>
      <c r="F874" s="11" t="str">
        <f>IF($A874="", "", INDEX(Data!E:E,MATCH($A874,Data!$AD:$AD,1)))</f>
        <v/>
      </c>
      <c r="G874" s="36" t="str">
        <f t="shared" si="27"/>
        <v/>
      </c>
    </row>
    <row r="875" spans="1:7" x14ac:dyDescent="0.35">
      <c r="A875" s="9" t="str">
        <f t="shared" si="26"/>
        <v/>
      </c>
      <c r="B875" s="10" t="str">
        <f>IF($A875="", "", INDEX(Data!A:A,MATCH($A875,Data!$AD:$AD,1)))</f>
        <v/>
      </c>
      <c r="C875" s="11" t="str">
        <f>IF($A875="", "", INDEX(Data!B:B,MATCH($A875,Data!$AD:$AD,1)))</f>
        <v/>
      </c>
      <c r="D875" s="10" t="str">
        <f>IF($A875="", "", INDEX(Data!C:C,MATCH($A875,Data!$AD:$AD,1)))</f>
        <v/>
      </c>
      <c r="E875" s="11" t="str">
        <f>IF($A875="", "", INDEX(Data!D:D,MATCH($A875,Data!$AD:$AD,1)))</f>
        <v/>
      </c>
      <c r="F875" s="11" t="str">
        <f>IF($A875="", "", INDEX(Data!E:E,MATCH($A875,Data!$AD:$AD,1)))</f>
        <v/>
      </c>
      <c r="G875" s="36" t="str">
        <f t="shared" si="27"/>
        <v/>
      </c>
    </row>
    <row r="876" spans="1:7" x14ac:dyDescent="0.35">
      <c r="A876" s="9" t="str">
        <f t="shared" si="26"/>
        <v/>
      </c>
      <c r="B876" s="10" t="str">
        <f>IF($A876="", "", INDEX(Data!A:A,MATCH($A876,Data!$AD:$AD,1)))</f>
        <v/>
      </c>
      <c r="C876" s="11" t="str">
        <f>IF($A876="", "", INDEX(Data!B:B,MATCH($A876,Data!$AD:$AD,1)))</f>
        <v/>
      </c>
      <c r="D876" s="10" t="str">
        <f>IF($A876="", "", INDEX(Data!C:C,MATCH($A876,Data!$AD:$AD,1)))</f>
        <v/>
      </c>
      <c r="E876" s="11" t="str">
        <f>IF($A876="", "", INDEX(Data!D:D,MATCH($A876,Data!$AD:$AD,1)))</f>
        <v/>
      </c>
      <c r="F876" s="11" t="str">
        <f>IF($A876="", "", INDEX(Data!E:E,MATCH($A876,Data!$AD:$AD,1)))</f>
        <v/>
      </c>
      <c r="G876" s="36" t="str">
        <f t="shared" si="27"/>
        <v/>
      </c>
    </row>
    <row r="877" spans="1:7" x14ac:dyDescent="0.35">
      <c r="A877" s="9" t="str">
        <f t="shared" si="26"/>
        <v/>
      </c>
      <c r="B877" s="10" t="str">
        <f>IF($A877="", "", INDEX(Data!A:A,MATCH($A877,Data!$AD:$AD,1)))</f>
        <v/>
      </c>
      <c r="C877" s="11" t="str">
        <f>IF($A877="", "", INDEX(Data!B:B,MATCH($A877,Data!$AD:$AD,1)))</f>
        <v/>
      </c>
      <c r="D877" s="10" t="str">
        <f>IF($A877="", "", INDEX(Data!C:C,MATCH($A877,Data!$AD:$AD,1)))</f>
        <v/>
      </c>
      <c r="E877" s="11" t="str">
        <f>IF($A877="", "", INDEX(Data!D:D,MATCH($A877,Data!$AD:$AD,1)))</f>
        <v/>
      </c>
      <c r="F877" s="11" t="str">
        <f>IF($A877="", "", INDEX(Data!E:E,MATCH($A877,Data!$AD:$AD,1)))</f>
        <v/>
      </c>
      <c r="G877" s="36" t="str">
        <f t="shared" si="27"/>
        <v/>
      </c>
    </row>
    <row r="878" spans="1:7" x14ac:dyDescent="0.35">
      <c r="A878" s="9" t="str">
        <f t="shared" si="26"/>
        <v/>
      </c>
      <c r="B878" s="10" t="str">
        <f>IF($A878="", "", INDEX(Data!A:A,MATCH($A878,Data!$AD:$AD,1)))</f>
        <v/>
      </c>
      <c r="C878" s="11" t="str">
        <f>IF($A878="", "", INDEX(Data!B:B,MATCH($A878,Data!$AD:$AD,1)))</f>
        <v/>
      </c>
      <c r="D878" s="10" t="str">
        <f>IF($A878="", "", INDEX(Data!C:C,MATCH($A878,Data!$AD:$AD,1)))</f>
        <v/>
      </c>
      <c r="E878" s="11" t="str">
        <f>IF($A878="", "", INDEX(Data!D:D,MATCH($A878,Data!$AD:$AD,1)))</f>
        <v/>
      </c>
      <c r="F878" s="11" t="str">
        <f>IF($A878="", "", INDEX(Data!E:E,MATCH($A878,Data!$AD:$AD,1)))</f>
        <v/>
      </c>
      <c r="G878" s="36" t="str">
        <f t="shared" si="27"/>
        <v/>
      </c>
    </row>
    <row r="879" spans="1:7" x14ac:dyDescent="0.35">
      <c r="A879" s="9" t="str">
        <f t="shared" si="26"/>
        <v/>
      </c>
      <c r="B879" s="10" t="str">
        <f>IF($A879="", "", INDEX(Data!A:A,MATCH($A879,Data!$AD:$AD,1)))</f>
        <v/>
      </c>
      <c r="C879" s="11" t="str">
        <f>IF($A879="", "", INDEX(Data!B:B,MATCH($A879,Data!$AD:$AD,1)))</f>
        <v/>
      </c>
      <c r="D879" s="10" t="str">
        <f>IF($A879="", "", INDEX(Data!C:C,MATCH($A879,Data!$AD:$AD,1)))</f>
        <v/>
      </c>
      <c r="E879" s="11" t="str">
        <f>IF($A879="", "", INDEX(Data!D:D,MATCH($A879,Data!$AD:$AD,1)))</f>
        <v/>
      </c>
      <c r="F879" s="11" t="str">
        <f>IF($A879="", "", INDEX(Data!E:E,MATCH($A879,Data!$AD:$AD,1)))</f>
        <v/>
      </c>
      <c r="G879" s="36" t="str">
        <f t="shared" si="27"/>
        <v/>
      </c>
    </row>
    <row r="880" spans="1:7" x14ac:dyDescent="0.35">
      <c r="A880" s="9" t="str">
        <f t="shared" si="26"/>
        <v/>
      </c>
      <c r="B880" s="10" t="str">
        <f>IF($A880="", "", INDEX(Data!A:A,MATCH($A880,Data!$AD:$AD,1)))</f>
        <v/>
      </c>
      <c r="C880" s="11" t="str">
        <f>IF($A880="", "", INDEX(Data!B:B,MATCH($A880,Data!$AD:$AD,1)))</f>
        <v/>
      </c>
      <c r="D880" s="10" t="str">
        <f>IF($A880="", "", INDEX(Data!C:C,MATCH($A880,Data!$AD:$AD,1)))</f>
        <v/>
      </c>
      <c r="E880" s="11" t="str">
        <f>IF($A880="", "", INDEX(Data!D:D,MATCH($A880,Data!$AD:$AD,1)))</f>
        <v/>
      </c>
      <c r="F880" s="11" t="str">
        <f>IF($A880="", "", INDEX(Data!E:E,MATCH($A880,Data!$AD:$AD,1)))</f>
        <v/>
      </c>
      <c r="G880" s="36" t="str">
        <f t="shared" si="27"/>
        <v/>
      </c>
    </row>
    <row r="881" spans="1:7" x14ac:dyDescent="0.35">
      <c r="A881" s="9" t="str">
        <f t="shared" si="26"/>
        <v/>
      </c>
      <c r="B881" s="10" t="str">
        <f>IF($A881="", "", INDEX(Data!A:A,MATCH($A881,Data!$AD:$AD,1)))</f>
        <v/>
      </c>
      <c r="C881" s="11" t="str">
        <f>IF($A881="", "", INDEX(Data!B:B,MATCH($A881,Data!$AD:$AD,1)))</f>
        <v/>
      </c>
      <c r="D881" s="10" t="str">
        <f>IF($A881="", "", INDEX(Data!C:C,MATCH($A881,Data!$AD:$AD,1)))</f>
        <v/>
      </c>
      <c r="E881" s="11" t="str">
        <f>IF($A881="", "", INDEX(Data!D:D,MATCH($A881,Data!$AD:$AD,1)))</f>
        <v/>
      </c>
      <c r="F881" s="11" t="str">
        <f>IF($A881="", "", INDEX(Data!E:E,MATCH($A881,Data!$AD:$AD,1)))</f>
        <v/>
      </c>
      <c r="G881" s="36" t="str">
        <f t="shared" si="27"/>
        <v/>
      </c>
    </row>
    <row r="882" spans="1:7" x14ac:dyDescent="0.35">
      <c r="A882" s="9" t="str">
        <f t="shared" si="26"/>
        <v/>
      </c>
      <c r="B882" s="10" t="str">
        <f>IF($A882="", "", INDEX(Data!A:A,MATCH($A882,Data!$AD:$AD,1)))</f>
        <v/>
      </c>
      <c r="C882" s="11" t="str">
        <f>IF($A882="", "", INDEX(Data!B:B,MATCH($A882,Data!$AD:$AD,1)))</f>
        <v/>
      </c>
      <c r="D882" s="10" t="str">
        <f>IF($A882="", "", INDEX(Data!C:C,MATCH($A882,Data!$AD:$AD,1)))</f>
        <v/>
      </c>
      <c r="E882" s="11" t="str">
        <f>IF($A882="", "", INDEX(Data!D:D,MATCH($A882,Data!$AD:$AD,1)))</f>
        <v/>
      </c>
      <c r="F882" s="11" t="str">
        <f>IF($A882="", "", INDEX(Data!E:E,MATCH($A882,Data!$AD:$AD,1)))</f>
        <v/>
      </c>
      <c r="G882" s="36" t="str">
        <f t="shared" si="27"/>
        <v/>
      </c>
    </row>
    <row r="883" spans="1:7" x14ac:dyDescent="0.35">
      <c r="A883" s="9" t="str">
        <f t="shared" si="26"/>
        <v/>
      </c>
      <c r="B883" s="10" t="str">
        <f>IF($A883="", "", INDEX(Data!A:A,MATCH($A883,Data!$AD:$AD,1)))</f>
        <v/>
      </c>
      <c r="C883" s="11" t="str">
        <f>IF($A883="", "", INDEX(Data!B:B,MATCH($A883,Data!$AD:$AD,1)))</f>
        <v/>
      </c>
      <c r="D883" s="10" t="str">
        <f>IF($A883="", "", INDEX(Data!C:C,MATCH($A883,Data!$AD:$AD,1)))</f>
        <v/>
      </c>
      <c r="E883" s="11" t="str">
        <f>IF($A883="", "", INDEX(Data!D:D,MATCH($A883,Data!$AD:$AD,1)))</f>
        <v/>
      </c>
      <c r="F883" s="11" t="str">
        <f>IF($A883="", "", INDEX(Data!E:E,MATCH($A883,Data!$AD:$AD,1)))</f>
        <v/>
      </c>
      <c r="G883" s="36" t="str">
        <f t="shared" si="27"/>
        <v/>
      </c>
    </row>
    <row r="884" spans="1:7" x14ac:dyDescent="0.35">
      <c r="A884" s="9" t="str">
        <f t="shared" si="26"/>
        <v/>
      </c>
      <c r="B884" s="10" t="str">
        <f>IF($A884="", "", INDEX(Data!A:A,MATCH($A884,Data!$AD:$AD,1)))</f>
        <v/>
      </c>
      <c r="C884" s="11" t="str">
        <f>IF($A884="", "", INDEX(Data!B:B,MATCH($A884,Data!$AD:$AD,1)))</f>
        <v/>
      </c>
      <c r="D884" s="10" t="str">
        <f>IF($A884="", "", INDEX(Data!C:C,MATCH($A884,Data!$AD:$AD,1)))</f>
        <v/>
      </c>
      <c r="E884" s="11" t="str">
        <f>IF($A884="", "", INDEX(Data!D:D,MATCH($A884,Data!$AD:$AD,1)))</f>
        <v/>
      </c>
      <c r="F884" s="11" t="str">
        <f>IF($A884="", "", INDEX(Data!E:E,MATCH($A884,Data!$AD:$AD,1)))</f>
        <v/>
      </c>
      <c r="G884" s="36" t="str">
        <f t="shared" si="27"/>
        <v/>
      </c>
    </row>
    <row r="885" spans="1:7" x14ac:dyDescent="0.35">
      <c r="A885" s="9" t="str">
        <f t="shared" si="26"/>
        <v/>
      </c>
      <c r="B885" s="10" t="str">
        <f>IF($A885="", "", INDEX(Data!A:A,MATCH($A885,Data!$AD:$AD,1)))</f>
        <v/>
      </c>
      <c r="C885" s="11" t="str">
        <f>IF($A885="", "", INDEX(Data!B:B,MATCH($A885,Data!$AD:$AD,1)))</f>
        <v/>
      </c>
      <c r="D885" s="10" t="str">
        <f>IF($A885="", "", INDEX(Data!C:C,MATCH($A885,Data!$AD:$AD,1)))</f>
        <v/>
      </c>
      <c r="E885" s="11" t="str">
        <f>IF($A885="", "", INDEX(Data!D:D,MATCH($A885,Data!$AD:$AD,1)))</f>
        <v/>
      </c>
      <c r="F885" s="11" t="str">
        <f>IF($A885="", "", INDEX(Data!E:E,MATCH($A885,Data!$AD:$AD,1)))</f>
        <v/>
      </c>
      <c r="G885" s="36" t="str">
        <f t="shared" si="27"/>
        <v/>
      </c>
    </row>
    <row r="886" spans="1:7" x14ac:dyDescent="0.35">
      <c r="A886" s="9" t="str">
        <f t="shared" si="26"/>
        <v/>
      </c>
      <c r="B886" s="10" t="str">
        <f>IF($A886="", "", INDEX(Data!A:A,MATCH($A886,Data!$AD:$AD,1)))</f>
        <v/>
      </c>
      <c r="C886" s="11" t="str">
        <f>IF($A886="", "", INDEX(Data!B:B,MATCH($A886,Data!$AD:$AD,1)))</f>
        <v/>
      </c>
      <c r="D886" s="10" t="str">
        <f>IF($A886="", "", INDEX(Data!C:C,MATCH($A886,Data!$AD:$AD,1)))</f>
        <v/>
      </c>
      <c r="E886" s="11" t="str">
        <f>IF($A886="", "", INDEX(Data!D:D,MATCH($A886,Data!$AD:$AD,1)))</f>
        <v/>
      </c>
      <c r="F886" s="11" t="str">
        <f>IF($A886="", "", INDEX(Data!E:E,MATCH($A886,Data!$AD:$AD,1)))</f>
        <v/>
      </c>
      <c r="G886" s="36" t="str">
        <f t="shared" si="27"/>
        <v/>
      </c>
    </row>
    <row r="887" spans="1:7" x14ac:dyDescent="0.35">
      <c r="A887" s="9" t="str">
        <f t="shared" si="26"/>
        <v/>
      </c>
      <c r="B887" s="10" t="str">
        <f>IF($A887="", "", INDEX(Data!A:A,MATCH($A887,Data!$AD:$AD,1)))</f>
        <v/>
      </c>
      <c r="C887" s="11" t="str">
        <f>IF($A887="", "", INDEX(Data!B:B,MATCH($A887,Data!$AD:$AD,1)))</f>
        <v/>
      </c>
      <c r="D887" s="10" t="str">
        <f>IF($A887="", "", INDEX(Data!C:C,MATCH($A887,Data!$AD:$AD,1)))</f>
        <v/>
      </c>
      <c r="E887" s="11" t="str">
        <f>IF($A887="", "", INDEX(Data!D:D,MATCH($A887,Data!$AD:$AD,1)))</f>
        <v/>
      </c>
      <c r="F887" s="11" t="str">
        <f>IF($A887="", "", INDEX(Data!E:E,MATCH($A887,Data!$AD:$AD,1)))</f>
        <v/>
      </c>
      <c r="G887" s="36" t="str">
        <f t="shared" si="27"/>
        <v/>
      </c>
    </row>
    <row r="888" spans="1:7" x14ac:dyDescent="0.35">
      <c r="A888" s="9" t="str">
        <f t="shared" si="26"/>
        <v/>
      </c>
      <c r="B888" s="10" t="str">
        <f>IF($A888="", "", INDEX(Data!A:A,MATCH($A888,Data!$AD:$AD,1)))</f>
        <v/>
      </c>
      <c r="C888" s="11" t="str">
        <f>IF($A888="", "", INDEX(Data!B:B,MATCH($A888,Data!$AD:$AD,1)))</f>
        <v/>
      </c>
      <c r="D888" s="10" t="str">
        <f>IF($A888="", "", INDEX(Data!C:C,MATCH($A888,Data!$AD:$AD,1)))</f>
        <v/>
      </c>
      <c r="E888" s="11" t="str">
        <f>IF($A888="", "", INDEX(Data!D:D,MATCH($A888,Data!$AD:$AD,1)))</f>
        <v/>
      </c>
      <c r="F888" s="11" t="str">
        <f>IF($A888="", "", INDEX(Data!E:E,MATCH($A888,Data!$AD:$AD,1)))</f>
        <v/>
      </c>
      <c r="G888" s="36" t="str">
        <f t="shared" si="27"/>
        <v/>
      </c>
    </row>
    <row r="889" spans="1:7" x14ac:dyDescent="0.35">
      <c r="A889" s="9" t="str">
        <f t="shared" si="26"/>
        <v/>
      </c>
      <c r="B889" s="10" t="str">
        <f>IF($A889="", "", INDEX(Data!A:A,MATCH($A889,Data!$AD:$AD,1)))</f>
        <v/>
      </c>
      <c r="C889" s="11" t="str">
        <f>IF($A889="", "", INDEX(Data!B:B,MATCH($A889,Data!$AD:$AD,1)))</f>
        <v/>
      </c>
      <c r="D889" s="10" t="str">
        <f>IF($A889="", "", INDEX(Data!C:C,MATCH($A889,Data!$AD:$AD,1)))</f>
        <v/>
      </c>
      <c r="E889" s="11" t="str">
        <f>IF($A889="", "", INDEX(Data!D:D,MATCH($A889,Data!$AD:$AD,1)))</f>
        <v/>
      </c>
      <c r="F889" s="11" t="str">
        <f>IF($A889="", "", INDEX(Data!E:E,MATCH($A889,Data!$AD:$AD,1)))</f>
        <v/>
      </c>
      <c r="G889" s="36" t="str">
        <f t="shared" si="27"/>
        <v/>
      </c>
    </row>
    <row r="890" spans="1:7" x14ac:dyDescent="0.35">
      <c r="A890" s="9" t="str">
        <f t="shared" si="26"/>
        <v/>
      </c>
      <c r="B890" s="10" t="str">
        <f>IF($A890="", "", INDEX(Data!A:A,MATCH($A890,Data!$AD:$AD,1)))</f>
        <v/>
      </c>
      <c r="C890" s="11" t="str">
        <f>IF($A890="", "", INDEX(Data!B:B,MATCH($A890,Data!$AD:$AD,1)))</f>
        <v/>
      </c>
      <c r="D890" s="10" t="str">
        <f>IF($A890="", "", INDEX(Data!C:C,MATCH($A890,Data!$AD:$AD,1)))</f>
        <v/>
      </c>
      <c r="E890" s="11" t="str">
        <f>IF($A890="", "", INDEX(Data!D:D,MATCH($A890,Data!$AD:$AD,1)))</f>
        <v/>
      </c>
      <c r="F890" s="11" t="str">
        <f>IF($A890="", "", INDEX(Data!E:E,MATCH($A890,Data!$AD:$AD,1)))</f>
        <v/>
      </c>
      <c r="G890" s="36" t="str">
        <f t="shared" si="27"/>
        <v/>
      </c>
    </row>
    <row r="891" spans="1:7" x14ac:dyDescent="0.35">
      <c r="A891" s="9" t="str">
        <f t="shared" si="26"/>
        <v/>
      </c>
      <c r="B891" s="10" t="str">
        <f>IF($A891="", "", INDEX(Data!A:A,MATCH($A891,Data!$AD:$AD,1)))</f>
        <v/>
      </c>
      <c r="C891" s="11" t="str">
        <f>IF($A891="", "", INDEX(Data!B:B,MATCH($A891,Data!$AD:$AD,1)))</f>
        <v/>
      </c>
      <c r="D891" s="10" t="str">
        <f>IF($A891="", "", INDEX(Data!C:C,MATCH($A891,Data!$AD:$AD,1)))</f>
        <v/>
      </c>
      <c r="E891" s="11" t="str">
        <f>IF($A891="", "", INDEX(Data!D:D,MATCH($A891,Data!$AD:$AD,1)))</f>
        <v/>
      </c>
      <c r="F891" s="11" t="str">
        <f>IF($A891="", "", INDEX(Data!E:E,MATCH($A891,Data!$AD:$AD,1)))</f>
        <v/>
      </c>
      <c r="G891" s="36" t="str">
        <f t="shared" si="27"/>
        <v/>
      </c>
    </row>
    <row r="892" spans="1:7" x14ac:dyDescent="0.35">
      <c r="A892" s="9" t="str">
        <f t="shared" si="26"/>
        <v/>
      </c>
      <c r="B892" s="10" t="str">
        <f>IF($A892="", "", INDEX(Data!A:A,MATCH($A892,Data!$AD:$AD,1)))</f>
        <v/>
      </c>
      <c r="C892" s="11" t="str">
        <f>IF($A892="", "", INDEX(Data!B:B,MATCH($A892,Data!$AD:$AD,1)))</f>
        <v/>
      </c>
      <c r="D892" s="10" t="str">
        <f>IF($A892="", "", INDEX(Data!C:C,MATCH($A892,Data!$AD:$AD,1)))</f>
        <v/>
      </c>
      <c r="E892" s="11" t="str">
        <f>IF($A892="", "", INDEX(Data!D:D,MATCH($A892,Data!$AD:$AD,1)))</f>
        <v/>
      </c>
      <c r="F892" s="11" t="str">
        <f>IF($A892="", "", INDEX(Data!E:E,MATCH($A892,Data!$AD:$AD,1)))</f>
        <v/>
      </c>
      <c r="G892" s="36" t="str">
        <f t="shared" si="27"/>
        <v/>
      </c>
    </row>
    <row r="893" spans="1:7" x14ac:dyDescent="0.35">
      <c r="A893" s="9" t="str">
        <f t="shared" si="26"/>
        <v/>
      </c>
      <c r="B893" s="10" t="str">
        <f>IF($A893="", "", INDEX(Data!A:A,MATCH($A893,Data!$AD:$AD,1)))</f>
        <v/>
      </c>
      <c r="C893" s="11" t="str">
        <f>IF($A893="", "", INDEX(Data!B:B,MATCH($A893,Data!$AD:$AD,1)))</f>
        <v/>
      </c>
      <c r="D893" s="10" t="str">
        <f>IF($A893="", "", INDEX(Data!C:C,MATCH($A893,Data!$AD:$AD,1)))</f>
        <v/>
      </c>
      <c r="E893" s="11" t="str">
        <f>IF($A893="", "", INDEX(Data!D:D,MATCH($A893,Data!$AD:$AD,1)))</f>
        <v/>
      </c>
      <c r="F893" s="11" t="str">
        <f>IF($A893="", "", INDEX(Data!E:E,MATCH($A893,Data!$AD:$AD,1)))</f>
        <v/>
      </c>
      <c r="G893" s="36" t="str">
        <f t="shared" si="27"/>
        <v/>
      </c>
    </row>
    <row r="894" spans="1:7" x14ac:dyDescent="0.35">
      <c r="A894" s="9" t="str">
        <f t="shared" si="26"/>
        <v/>
      </c>
      <c r="B894" s="10" t="str">
        <f>IF($A894="", "", INDEX(Data!A:A,MATCH($A894,Data!$AD:$AD,1)))</f>
        <v/>
      </c>
      <c r="C894" s="11" t="str">
        <f>IF($A894="", "", INDEX(Data!B:B,MATCH($A894,Data!$AD:$AD,1)))</f>
        <v/>
      </c>
      <c r="D894" s="10" t="str">
        <f>IF($A894="", "", INDEX(Data!C:C,MATCH($A894,Data!$AD:$AD,1)))</f>
        <v/>
      </c>
      <c r="E894" s="11" t="str">
        <f>IF($A894="", "", INDEX(Data!D:D,MATCH($A894,Data!$AD:$AD,1)))</f>
        <v/>
      </c>
      <c r="F894" s="11" t="str">
        <f>IF($A894="", "", INDEX(Data!E:E,MATCH($A894,Data!$AD:$AD,1)))</f>
        <v/>
      </c>
      <c r="G894" s="36" t="str">
        <f t="shared" si="27"/>
        <v/>
      </c>
    </row>
    <row r="895" spans="1:7" x14ac:dyDescent="0.35">
      <c r="A895" s="9" t="str">
        <f t="shared" si="26"/>
        <v/>
      </c>
      <c r="B895" s="10" t="str">
        <f>IF($A895="", "", INDEX(Data!A:A,MATCH($A895,Data!$AD:$AD,1)))</f>
        <v/>
      </c>
      <c r="C895" s="11" t="str">
        <f>IF($A895="", "", INDEX(Data!B:B,MATCH($A895,Data!$AD:$AD,1)))</f>
        <v/>
      </c>
      <c r="D895" s="10" t="str">
        <f>IF($A895="", "", INDEX(Data!C:C,MATCH($A895,Data!$AD:$AD,1)))</f>
        <v/>
      </c>
      <c r="E895" s="11" t="str">
        <f>IF($A895="", "", INDEX(Data!D:D,MATCH($A895,Data!$AD:$AD,1)))</f>
        <v/>
      </c>
      <c r="F895" s="11" t="str">
        <f>IF($A895="", "", INDEX(Data!E:E,MATCH($A895,Data!$AD:$AD,1)))</f>
        <v/>
      </c>
      <c r="G895" s="36" t="str">
        <f t="shared" si="27"/>
        <v/>
      </c>
    </row>
    <row r="896" spans="1:7" x14ac:dyDescent="0.35">
      <c r="A896" s="9" t="str">
        <f t="shared" si="26"/>
        <v/>
      </c>
      <c r="B896" s="10" t="str">
        <f>IF($A896="", "", INDEX(Data!A:A,MATCH($A896,Data!$AD:$AD,1)))</f>
        <v/>
      </c>
      <c r="C896" s="11" t="str">
        <f>IF($A896="", "", INDEX(Data!B:B,MATCH($A896,Data!$AD:$AD,1)))</f>
        <v/>
      </c>
      <c r="D896" s="10" t="str">
        <f>IF($A896="", "", INDEX(Data!C:C,MATCH($A896,Data!$AD:$AD,1)))</f>
        <v/>
      </c>
      <c r="E896" s="11" t="str">
        <f>IF($A896="", "", INDEX(Data!D:D,MATCH($A896,Data!$AD:$AD,1)))</f>
        <v/>
      </c>
      <c r="F896" s="11" t="str">
        <f>IF($A896="", "", INDEX(Data!E:E,MATCH($A896,Data!$AD:$AD,1)))</f>
        <v/>
      </c>
      <c r="G896" s="36" t="str">
        <f t="shared" si="27"/>
        <v/>
      </c>
    </row>
    <row r="897" spans="1:7" x14ac:dyDescent="0.35">
      <c r="A897" s="9" t="str">
        <f t="shared" si="26"/>
        <v/>
      </c>
      <c r="B897" s="10" t="str">
        <f>IF($A897="", "", INDEX(Data!A:A,MATCH($A897,Data!$AD:$AD,1)))</f>
        <v/>
      </c>
      <c r="C897" s="11" t="str">
        <f>IF($A897="", "", INDEX(Data!B:B,MATCH($A897,Data!$AD:$AD,1)))</f>
        <v/>
      </c>
      <c r="D897" s="10" t="str">
        <f>IF($A897="", "", INDEX(Data!C:C,MATCH($A897,Data!$AD:$AD,1)))</f>
        <v/>
      </c>
      <c r="E897" s="11" t="str">
        <f>IF($A897="", "", INDEX(Data!D:D,MATCH($A897,Data!$AD:$AD,1)))</f>
        <v/>
      </c>
      <c r="F897" s="11" t="str">
        <f>IF($A897="", "", INDEX(Data!E:E,MATCH($A897,Data!$AD:$AD,1)))</f>
        <v/>
      </c>
      <c r="G897" s="36" t="str">
        <f t="shared" si="27"/>
        <v/>
      </c>
    </row>
    <row r="898" spans="1:7" x14ac:dyDescent="0.35">
      <c r="A898" s="9" t="str">
        <f t="shared" si="26"/>
        <v/>
      </c>
      <c r="B898" s="10" t="str">
        <f>IF($A898="", "", INDEX(Data!A:A,MATCH($A898,Data!$AD:$AD,1)))</f>
        <v/>
      </c>
      <c r="C898" s="11" t="str">
        <f>IF($A898="", "", INDEX(Data!B:B,MATCH($A898,Data!$AD:$AD,1)))</f>
        <v/>
      </c>
      <c r="D898" s="10" t="str">
        <f>IF($A898="", "", INDEX(Data!C:C,MATCH($A898,Data!$AD:$AD,1)))</f>
        <v/>
      </c>
      <c r="E898" s="11" t="str">
        <f>IF($A898="", "", INDEX(Data!D:D,MATCH($A898,Data!$AD:$AD,1)))</f>
        <v/>
      </c>
      <c r="F898" s="11" t="str">
        <f>IF($A898="", "", INDEX(Data!E:E,MATCH($A898,Data!$AD:$AD,1)))</f>
        <v/>
      </c>
      <c r="G898" s="36" t="str">
        <f t="shared" si="27"/>
        <v/>
      </c>
    </row>
    <row r="899" spans="1:7" x14ac:dyDescent="0.35">
      <c r="A899" s="9" t="str">
        <f t="shared" si="26"/>
        <v/>
      </c>
      <c r="B899" s="10" t="str">
        <f>IF($A899="", "", INDEX(Data!A:A,MATCH($A899,Data!$AD:$AD,1)))</f>
        <v/>
      </c>
      <c r="C899" s="11" t="str">
        <f>IF($A899="", "", INDEX(Data!B:B,MATCH($A899,Data!$AD:$AD,1)))</f>
        <v/>
      </c>
      <c r="D899" s="10" t="str">
        <f>IF($A899="", "", INDEX(Data!C:C,MATCH($A899,Data!$AD:$AD,1)))</f>
        <v/>
      </c>
      <c r="E899" s="11" t="str">
        <f>IF($A899="", "", INDEX(Data!D:D,MATCH($A899,Data!$AD:$AD,1)))</f>
        <v/>
      </c>
      <c r="F899" s="11" t="str">
        <f>IF($A899="", "", INDEX(Data!E:E,MATCH($A899,Data!$AD:$AD,1)))</f>
        <v/>
      </c>
      <c r="G899" s="36" t="str">
        <f t="shared" si="27"/>
        <v/>
      </c>
    </row>
    <row r="900" spans="1:7" x14ac:dyDescent="0.35">
      <c r="A900" s="9" t="str">
        <f t="shared" si="26"/>
        <v/>
      </c>
      <c r="B900" s="10" t="str">
        <f>IF($A900="", "", INDEX(Data!A:A,MATCH($A900,Data!$AD:$AD,1)))</f>
        <v/>
      </c>
      <c r="C900" s="11" t="str">
        <f>IF($A900="", "", INDEX(Data!B:B,MATCH($A900,Data!$AD:$AD,1)))</f>
        <v/>
      </c>
      <c r="D900" s="10" t="str">
        <f>IF($A900="", "", INDEX(Data!C:C,MATCH($A900,Data!$AD:$AD,1)))</f>
        <v/>
      </c>
      <c r="E900" s="11" t="str">
        <f>IF($A900="", "", INDEX(Data!D:D,MATCH($A900,Data!$AD:$AD,1)))</f>
        <v/>
      </c>
      <c r="F900" s="11" t="str">
        <f>IF($A900="", "", INDEX(Data!E:E,MATCH($A900,Data!$AD:$AD,1)))</f>
        <v/>
      </c>
      <c r="G900" s="36" t="str">
        <f t="shared" si="27"/>
        <v/>
      </c>
    </row>
    <row r="901" spans="1:7" x14ac:dyDescent="0.35">
      <c r="A901" s="9" t="str">
        <f t="shared" si="26"/>
        <v/>
      </c>
      <c r="B901" s="10" t="str">
        <f>IF($A901="", "", INDEX(Data!A:A,MATCH($A901,Data!$AD:$AD,1)))</f>
        <v/>
      </c>
      <c r="C901" s="11" t="str">
        <f>IF($A901="", "", INDEX(Data!B:B,MATCH($A901,Data!$AD:$AD,1)))</f>
        <v/>
      </c>
      <c r="D901" s="10" t="str">
        <f>IF($A901="", "", INDEX(Data!C:C,MATCH($A901,Data!$AD:$AD,1)))</f>
        <v/>
      </c>
      <c r="E901" s="11" t="str">
        <f>IF($A901="", "", INDEX(Data!D:D,MATCH($A901,Data!$AD:$AD,1)))</f>
        <v/>
      </c>
      <c r="F901" s="11" t="str">
        <f>IF($A901="", "", INDEX(Data!E:E,MATCH($A901,Data!$AD:$AD,1)))</f>
        <v/>
      </c>
      <c r="G901" s="36" t="str">
        <f t="shared" si="27"/>
        <v/>
      </c>
    </row>
    <row r="902" spans="1:7" x14ac:dyDescent="0.35">
      <c r="A902" s="9" t="str">
        <f t="shared" ref="A902:A965" si="28">IF(A$4&gt;=ROW(A898), ROW(A898), "")</f>
        <v/>
      </c>
      <c r="B902" s="10" t="str">
        <f>IF($A902="", "", INDEX(Data!A:A,MATCH($A902,Data!$AD:$AD,1)))</f>
        <v/>
      </c>
      <c r="C902" s="11" t="str">
        <f>IF($A902="", "", INDEX(Data!B:B,MATCH($A902,Data!$AD:$AD,1)))</f>
        <v/>
      </c>
      <c r="D902" s="10" t="str">
        <f>IF($A902="", "", INDEX(Data!C:C,MATCH($A902,Data!$AD:$AD,1)))</f>
        <v/>
      </c>
      <c r="E902" s="11" t="str">
        <f>IF($A902="", "", INDEX(Data!D:D,MATCH($A902,Data!$AD:$AD,1)))</f>
        <v/>
      </c>
      <c r="F902" s="11" t="str">
        <f>IF($A902="", "", INDEX(Data!E:E,MATCH($A902,Data!$AD:$AD,1)))</f>
        <v/>
      </c>
      <c r="G902" s="36" t="str">
        <f t="shared" ref="G902:G965" si="29">HYPERLINK(F902)</f>
        <v/>
      </c>
    </row>
    <row r="903" spans="1:7" x14ac:dyDescent="0.35">
      <c r="A903" s="9" t="str">
        <f t="shared" si="28"/>
        <v/>
      </c>
      <c r="B903" s="10" t="str">
        <f>IF($A903="", "", INDEX(Data!A:A,MATCH($A903,Data!$AD:$AD,1)))</f>
        <v/>
      </c>
      <c r="C903" s="11" t="str">
        <f>IF($A903="", "", INDEX(Data!B:B,MATCH($A903,Data!$AD:$AD,1)))</f>
        <v/>
      </c>
      <c r="D903" s="10" t="str">
        <f>IF($A903="", "", INDEX(Data!C:C,MATCH($A903,Data!$AD:$AD,1)))</f>
        <v/>
      </c>
      <c r="E903" s="11" t="str">
        <f>IF($A903="", "", INDEX(Data!D:D,MATCH($A903,Data!$AD:$AD,1)))</f>
        <v/>
      </c>
      <c r="F903" s="11" t="str">
        <f>IF($A903="", "", INDEX(Data!E:E,MATCH($A903,Data!$AD:$AD,1)))</f>
        <v/>
      </c>
      <c r="G903" s="36" t="str">
        <f t="shared" si="29"/>
        <v/>
      </c>
    </row>
    <row r="904" spans="1:7" x14ac:dyDescent="0.35">
      <c r="A904" s="9" t="str">
        <f t="shared" si="28"/>
        <v/>
      </c>
      <c r="B904" s="10" t="str">
        <f>IF($A904="", "", INDEX(Data!A:A,MATCH($A904,Data!$AD:$AD,1)))</f>
        <v/>
      </c>
      <c r="C904" s="11" t="str">
        <f>IF($A904="", "", INDEX(Data!B:B,MATCH($A904,Data!$AD:$AD,1)))</f>
        <v/>
      </c>
      <c r="D904" s="10" t="str">
        <f>IF($A904="", "", INDEX(Data!C:C,MATCH($A904,Data!$AD:$AD,1)))</f>
        <v/>
      </c>
      <c r="E904" s="11" t="str">
        <f>IF($A904="", "", INDEX(Data!D:D,MATCH($A904,Data!$AD:$AD,1)))</f>
        <v/>
      </c>
      <c r="F904" s="11" t="str">
        <f>IF($A904="", "", INDEX(Data!E:E,MATCH($A904,Data!$AD:$AD,1)))</f>
        <v/>
      </c>
      <c r="G904" s="36" t="str">
        <f t="shared" si="29"/>
        <v/>
      </c>
    </row>
    <row r="905" spans="1:7" x14ac:dyDescent="0.35">
      <c r="A905" s="9" t="str">
        <f t="shared" si="28"/>
        <v/>
      </c>
      <c r="B905" s="10" t="str">
        <f>IF($A905="", "", INDEX(Data!A:A,MATCH($A905,Data!$AD:$AD,1)))</f>
        <v/>
      </c>
      <c r="C905" s="11" t="str">
        <f>IF($A905="", "", INDEX(Data!B:B,MATCH($A905,Data!$AD:$AD,1)))</f>
        <v/>
      </c>
      <c r="D905" s="10" t="str">
        <f>IF($A905="", "", INDEX(Data!C:C,MATCH($A905,Data!$AD:$AD,1)))</f>
        <v/>
      </c>
      <c r="E905" s="11" t="str">
        <f>IF($A905="", "", INDEX(Data!D:D,MATCH($A905,Data!$AD:$AD,1)))</f>
        <v/>
      </c>
      <c r="F905" s="11" t="str">
        <f>IF($A905="", "", INDEX(Data!E:E,MATCH($A905,Data!$AD:$AD,1)))</f>
        <v/>
      </c>
      <c r="G905" s="36" t="str">
        <f t="shared" si="29"/>
        <v/>
      </c>
    </row>
    <row r="906" spans="1:7" x14ac:dyDescent="0.35">
      <c r="A906" s="9" t="str">
        <f t="shared" si="28"/>
        <v/>
      </c>
      <c r="B906" s="10" t="str">
        <f>IF($A906="", "", INDEX(Data!A:A,MATCH($A906,Data!$AD:$AD,1)))</f>
        <v/>
      </c>
      <c r="C906" s="11" t="str">
        <f>IF($A906="", "", INDEX(Data!B:B,MATCH($A906,Data!$AD:$AD,1)))</f>
        <v/>
      </c>
      <c r="D906" s="10" t="str">
        <f>IF($A906="", "", INDEX(Data!C:C,MATCH($A906,Data!$AD:$AD,1)))</f>
        <v/>
      </c>
      <c r="E906" s="11" t="str">
        <f>IF($A906="", "", INDEX(Data!D:D,MATCH($A906,Data!$AD:$AD,1)))</f>
        <v/>
      </c>
      <c r="F906" s="11" t="str">
        <f>IF($A906="", "", INDEX(Data!E:E,MATCH($A906,Data!$AD:$AD,1)))</f>
        <v/>
      </c>
      <c r="G906" s="36" t="str">
        <f t="shared" si="29"/>
        <v/>
      </c>
    </row>
    <row r="907" spans="1:7" x14ac:dyDescent="0.35">
      <c r="A907" s="9" t="str">
        <f t="shared" si="28"/>
        <v/>
      </c>
      <c r="B907" s="10" t="str">
        <f>IF($A907="", "", INDEX(Data!A:A,MATCH($A907,Data!$AD:$AD,1)))</f>
        <v/>
      </c>
      <c r="C907" s="11" t="str">
        <f>IF($A907="", "", INDEX(Data!B:B,MATCH($A907,Data!$AD:$AD,1)))</f>
        <v/>
      </c>
      <c r="D907" s="10" t="str">
        <f>IF($A907="", "", INDEX(Data!C:C,MATCH($A907,Data!$AD:$AD,1)))</f>
        <v/>
      </c>
      <c r="E907" s="11" t="str">
        <f>IF($A907="", "", INDEX(Data!D:D,MATCH($A907,Data!$AD:$AD,1)))</f>
        <v/>
      </c>
      <c r="F907" s="11" t="str">
        <f>IF($A907="", "", INDEX(Data!E:E,MATCH($A907,Data!$AD:$AD,1)))</f>
        <v/>
      </c>
      <c r="G907" s="36" t="str">
        <f t="shared" si="29"/>
        <v/>
      </c>
    </row>
    <row r="908" spans="1:7" x14ac:dyDescent="0.35">
      <c r="A908" s="9" t="str">
        <f t="shared" si="28"/>
        <v/>
      </c>
      <c r="B908" s="10" t="str">
        <f>IF($A908="", "", INDEX(Data!A:A,MATCH($A908,Data!$AD:$AD,1)))</f>
        <v/>
      </c>
      <c r="C908" s="11" t="str">
        <f>IF($A908="", "", INDEX(Data!B:B,MATCH($A908,Data!$AD:$AD,1)))</f>
        <v/>
      </c>
      <c r="D908" s="10" t="str">
        <f>IF($A908="", "", INDEX(Data!C:C,MATCH($A908,Data!$AD:$AD,1)))</f>
        <v/>
      </c>
      <c r="E908" s="11" t="str">
        <f>IF($A908="", "", INDEX(Data!D:D,MATCH($A908,Data!$AD:$AD,1)))</f>
        <v/>
      </c>
      <c r="F908" s="11" t="str">
        <f>IF($A908="", "", INDEX(Data!E:E,MATCH($A908,Data!$AD:$AD,1)))</f>
        <v/>
      </c>
      <c r="G908" s="36" t="str">
        <f t="shared" si="29"/>
        <v/>
      </c>
    </row>
    <row r="909" spans="1:7" x14ac:dyDescent="0.35">
      <c r="A909" s="9" t="str">
        <f t="shared" si="28"/>
        <v/>
      </c>
      <c r="B909" s="10" t="str">
        <f>IF($A909="", "", INDEX(Data!A:A,MATCH($A909,Data!$AD:$AD,1)))</f>
        <v/>
      </c>
      <c r="C909" s="11" t="str">
        <f>IF($A909="", "", INDEX(Data!B:B,MATCH($A909,Data!$AD:$AD,1)))</f>
        <v/>
      </c>
      <c r="D909" s="10" t="str">
        <f>IF($A909="", "", INDEX(Data!C:C,MATCH($A909,Data!$AD:$AD,1)))</f>
        <v/>
      </c>
      <c r="E909" s="11" t="str">
        <f>IF($A909="", "", INDEX(Data!D:D,MATCH($A909,Data!$AD:$AD,1)))</f>
        <v/>
      </c>
      <c r="F909" s="11" t="str">
        <f>IF($A909="", "", INDEX(Data!E:E,MATCH($A909,Data!$AD:$AD,1)))</f>
        <v/>
      </c>
      <c r="G909" s="36" t="str">
        <f t="shared" si="29"/>
        <v/>
      </c>
    </row>
    <row r="910" spans="1:7" x14ac:dyDescent="0.35">
      <c r="A910" s="9" t="str">
        <f t="shared" si="28"/>
        <v/>
      </c>
      <c r="B910" s="10" t="str">
        <f>IF($A910="", "", INDEX(Data!A:A,MATCH($A910,Data!$AD:$AD,1)))</f>
        <v/>
      </c>
      <c r="C910" s="11" t="str">
        <f>IF($A910="", "", INDEX(Data!B:B,MATCH($A910,Data!$AD:$AD,1)))</f>
        <v/>
      </c>
      <c r="D910" s="10" t="str">
        <f>IF($A910="", "", INDEX(Data!C:C,MATCH($A910,Data!$AD:$AD,1)))</f>
        <v/>
      </c>
      <c r="E910" s="11" t="str">
        <f>IF($A910="", "", INDEX(Data!D:D,MATCH($A910,Data!$AD:$AD,1)))</f>
        <v/>
      </c>
      <c r="F910" s="11" t="str">
        <f>IF($A910="", "", INDEX(Data!E:E,MATCH($A910,Data!$AD:$AD,1)))</f>
        <v/>
      </c>
      <c r="G910" s="36" t="str">
        <f t="shared" si="29"/>
        <v/>
      </c>
    </row>
    <row r="911" spans="1:7" x14ac:dyDescent="0.35">
      <c r="A911" s="9" t="str">
        <f t="shared" si="28"/>
        <v/>
      </c>
      <c r="B911" s="10" t="str">
        <f>IF($A911="", "", INDEX(Data!A:A,MATCH($A911,Data!$AD:$AD,1)))</f>
        <v/>
      </c>
      <c r="C911" s="11" t="str">
        <f>IF($A911="", "", INDEX(Data!B:B,MATCH($A911,Data!$AD:$AD,1)))</f>
        <v/>
      </c>
      <c r="D911" s="10" t="str">
        <f>IF($A911="", "", INDEX(Data!C:C,MATCH($A911,Data!$AD:$AD,1)))</f>
        <v/>
      </c>
      <c r="E911" s="11" t="str">
        <f>IF($A911="", "", INDEX(Data!D:D,MATCH($A911,Data!$AD:$AD,1)))</f>
        <v/>
      </c>
      <c r="F911" s="11" t="str">
        <f>IF($A911="", "", INDEX(Data!E:E,MATCH($A911,Data!$AD:$AD,1)))</f>
        <v/>
      </c>
      <c r="G911" s="36" t="str">
        <f t="shared" si="29"/>
        <v/>
      </c>
    </row>
    <row r="912" spans="1:7" x14ac:dyDescent="0.35">
      <c r="A912" s="9" t="str">
        <f t="shared" si="28"/>
        <v/>
      </c>
      <c r="B912" s="10" t="str">
        <f>IF($A912="", "", INDEX(Data!A:A,MATCH($A912,Data!$AD:$AD,1)))</f>
        <v/>
      </c>
      <c r="C912" s="11" t="str">
        <f>IF($A912="", "", INDEX(Data!B:B,MATCH($A912,Data!$AD:$AD,1)))</f>
        <v/>
      </c>
      <c r="D912" s="10" t="str">
        <f>IF($A912="", "", INDEX(Data!C:C,MATCH($A912,Data!$AD:$AD,1)))</f>
        <v/>
      </c>
      <c r="E912" s="11" t="str">
        <f>IF($A912="", "", INDEX(Data!D:D,MATCH($A912,Data!$AD:$AD,1)))</f>
        <v/>
      </c>
      <c r="F912" s="11" t="str">
        <f>IF($A912="", "", INDEX(Data!E:E,MATCH($A912,Data!$AD:$AD,1)))</f>
        <v/>
      </c>
      <c r="G912" s="36" t="str">
        <f t="shared" si="29"/>
        <v/>
      </c>
    </row>
    <row r="913" spans="1:7" x14ac:dyDescent="0.35">
      <c r="A913" s="9" t="str">
        <f t="shared" si="28"/>
        <v/>
      </c>
      <c r="B913" s="10" t="str">
        <f>IF($A913="", "", INDEX(Data!A:A,MATCH($A913,Data!$AD:$AD,1)))</f>
        <v/>
      </c>
      <c r="C913" s="11" t="str">
        <f>IF($A913="", "", INDEX(Data!B:B,MATCH($A913,Data!$AD:$AD,1)))</f>
        <v/>
      </c>
      <c r="D913" s="10" t="str">
        <f>IF($A913="", "", INDEX(Data!C:C,MATCH($A913,Data!$AD:$AD,1)))</f>
        <v/>
      </c>
      <c r="E913" s="11" t="str">
        <f>IF($A913="", "", INDEX(Data!D:D,MATCH($A913,Data!$AD:$AD,1)))</f>
        <v/>
      </c>
      <c r="F913" s="11" t="str">
        <f>IF($A913="", "", INDEX(Data!E:E,MATCH($A913,Data!$AD:$AD,1)))</f>
        <v/>
      </c>
      <c r="G913" s="36" t="str">
        <f t="shared" si="29"/>
        <v/>
      </c>
    </row>
    <row r="914" spans="1:7" x14ac:dyDescent="0.35">
      <c r="A914" s="9" t="str">
        <f t="shared" si="28"/>
        <v/>
      </c>
      <c r="B914" s="10" t="str">
        <f>IF($A914="", "", INDEX(Data!A:A,MATCH($A914,Data!$AD:$AD,1)))</f>
        <v/>
      </c>
      <c r="C914" s="11" t="str">
        <f>IF($A914="", "", INDEX(Data!B:B,MATCH($A914,Data!$AD:$AD,1)))</f>
        <v/>
      </c>
      <c r="D914" s="10" t="str">
        <f>IF($A914="", "", INDEX(Data!C:C,MATCH($A914,Data!$AD:$AD,1)))</f>
        <v/>
      </c>
      <c r="E914" s="11" t="str">
        <f>IF($A914="", "", INDEX(Data!D:D,MATCH($A914,Data!$AD:$AD,1)))</f>
        <v/>
      </c>
      <c r="F914" s="11" t="str">
        <f>IF($A914="", "", INDEX(Data!E:E,MATCH($A914,Data!$AD:$AD,1)))</f>
        <v/>
      </c>
      <c r="G914" s="36" t="str">
        <f t="shared" si="29"/>
        <v/>
      </c>
    </row>
    <row r="915" spans="1:7" x14ac:dyDescent="0.35">
      <c r="A915" s="9" t="str">
        <f t="shared" si="28"/>
        <v/>
      </c>
      <c r="B915" s="10" t="str">
        <f>IF($A915="", "", INDEX(Data!A:A,MATCH($A915,Data!$AD:$AD,1)))</f>
        <v/>
      </c>
      <c r="C915" s="11" t="str">
        <f>IF($A915="", "", INDEX(Data!B:B,MATCH($A915,Data!$AD:$AD,1)))</f>
        <v/>
      </c>
      <c r="D915" s="10" t="str">
        <f>IF($A915="", "", INDEX(Data!C:C,MATCH($A915,Data!$AD:$AD,1)))</f>
        <v/>
      </c>
      <c r="E915" s="11" t="str">
        <f>IF($A915="", "", INDEX(Data!D:D,MATCH($A915,Data!$AD:$AD,1)))</f>
        <v/>
      </c>
      <c r="F915" s="11" t="str">
        <f>IF($A915="", "", INDEX(Data!E:E,MATCH($A915,Data!$AD:$AD,1)))</f>
        <v/>
      </c>
      <c r="G915" s="36" t="str">
        <f t="shared" si="29"/>
        <v/>
      </c>
    </row>
    <row r="916" spans="1:7" x14ac:dyDescent="0.35">
      <c r="A916" s="9" t="str">
        <f t="shared" si="28"/>
        <v/>
      </c>
      <c r="B916" s="10" t="str">
        <f>IF($A916="", "", INDEX(Data!A:A,MATCH($A916,Data!$AD:$AD,1)))</f>
        <v/>
      </c>
      <c r="C916" s="11" t="str">
        <f>IF($A916="", "", INDEX(Data!B:B,MATCH($A916,Data!$AD:$AD,1)))</f>
        <v/>
      </c>
      <c r="D916" s="10" t="str">
        <f>IF($A916="", "", INDEX(Data!C:C,MATCH($A916,Data!$AD:$AD,1)))</f>
        <v/>
      </c>
      <c r="E916" s="11" t="str">
        <f>IF($A916="", "", INDEX(Data!D:D,MATCH($A916,Data!$AD:$AD,1)))</f>
        <v/>
      </c>
      <c r="F916" s="11" t="str">
        <f>IF($A916="", "", INDEX(Data!E:E,MATCH($A916,Data!$AD:$AD,1)))</f>
        <v/>
      </c>
      <c r="G916" s="36" t="str">
        <f t="shared" si="29"/>
        <v/>
      </c>
    </row>
    <row r="917" spans="1:7" x14ac:dyDescent="0.35">
      <c r="A917" s="9" t="str">
        <f t="shared" si="28"/>
        <v/>
      </c>
      <c r="B917" s="10" t="str">
        <f>IF($A917="", "", INDEX(Data!A:A,MATCH($A917,Data!$AD:$AD,1)))</f>
        <v/>
      </c>
      <c r="C917" s="11" t="str">
        <f>IF($A917="", "", INDEX(Data!B:B,MATCH($A917,Data!$AD:$AD,1)))</f>
        <v/>
      </c>
      <c r="D917" s="10" t="str">
        <f>IF($A917="", "", INDEX(Data!C:C,MATCH($A917,Data!$AD:$AD,1)))</f>
        <v/>
      </c>
      <c r="E917" s="11" t="str">
        <f>IF($A917="", "", INDEX(Data!D:D,MATCH($A917,Data!$AD:$AD,1)))</f>
        <v/>
      </c>
      <c r="F917" s="11" t="str">
        <f>IF($A917="", "", INDEX(Data!E:E,MATCH($A917,Data!$AD:$AD,1)))</f>
        <v/>
      </c>
      <c r="G917" s="36" t="str">
        <f t="shared" si="29"/>
        <v/>
      </c>
    </row>
    <row r="918" spans="1:7" x14ac:dyDescent="0.35">
      <c r="A918" s="9" t="str">
        <f t="shared" si="28"/>
        <v/>
      </c>
      <c r="B918" s="10" t="str">
        <f>IF($A918="", "", INDEX(Data!A:A,MATCH($A918,Data!$AD:$AD,1)))</f>
        <v/>
      </c>
      <c r="C918" s="11" t="str">
        <f>IF($A918="", "", INDEX(Data!B:B,MATCH($A918,Data!$AD:$AD,1)))</f>
        <v/>
      </c>
      <c r="D918" s="10" t="str">
        <f>IF($A918="", "", INDEX(Data!C:C,MATCH($A918,Data!$AD:$AD,1)))</f>
        <v/>
      </c>
      <c r="E918" s="11" t="str">
        <f>IF($A918="", "", INDEX(Data!D:D,MATCH($A918,Data!$AD:$AD,1)))</f>
        <v/>
      </c>
      <c r="F918" s="11" t="str">
        <f>IF($A918="", "", INDEX(Data!E:E,MATCH($A918,Data!$AD:$AD,1)))</f>
        <v/>
      </c>
      <c r="G918" s="36" t="str">
        <f t="shared" si="29"/>
        <v/>
      </c>
    </row>
    <row r="919" spans="1:7" x14ac:dyDescent="0.35">
      <c r="A919" s="9" t="str">
        <f t="shared" si="28"/>
        <v/>
      </c>
      <c r="B919" s="10" t="str">
        <f>IF($A919="", "", INDEX(Data!A:A,MATCH($A919,Data!$AD:$AD,1)))</f>
        <v/>
      </c>
      <c r="C919" s="11" t="str">
        <f>IF($A919="", "", INDEX(Data!B:B,MATCH($A919,Data!$AD:$AD,1)))</f>
        <v/>
      </c>
      <c r="D919" s="10" t="str">
        <f>IF($A919="", "", INDEX(Data!C:C,MATCH($A919,Data!$AD:$AD,1)))</f>
        <v/>
      </c>
      <c r="E919" s="11" t="str">
        <f>IF($A919="", "", INDEX(Data!D:D,MATCH($A919,Data!$AD:$AD,1)))</f>
        <v/>
      </c>
      <c r="F919" s="11" t="str">
        <f>IF($A919="", "", INDEX(Data!E:E,MATCH($A919,Data!$AD:$AD,1)))</f>
        <v/>
      </c>
      <c r="G919" s="36" t="str">
        <f t="shared" si="29"/>
        <v/>
      </c>
    </row>
    <row r="920" spans="1:7" x14ac:dyDescent="0.35">
      <c r="A920" s="9" t="str">
        <f t="shared" si="28"/>
        <v/>
      </c>
      <c r="B920" s="10" t="str">
        <f>IF($A920="", "", INDEX(Data!A:A,MATCH($A920,Data!$AD:$AD,1)))</f>
        <v/>
      </c>
      <c r="C920" s="11" t="str">
        <f>IF($A920="", "", INDEX(Data!B:B,MATCH($A920,Data!$AD:$AD,1)))</f>
        <v/>
      </c>
      <c r="D920" s="10" t="str">
        <f>IF($A920="", "", INDEX(Data!C:C,MATCH($A920,Data!$AD:$AD,1)))</f>
        <v/>
      </c>
      <c r="E920" s="11" t="str">
        <f>IF($A920="", "", INDEX(Data!D:D,MATCH($A920,Data!$AD:$AD,1)))</f>
        <v/>
      </c>
      <c r="F920" s="11" t="str">
        <f>IF($A920="", "", INDEX(Data!E:E,MATCH($A920,Data!$AD:$AD,1)))</f>
        <v/>
      </c>
      <c r="G920" s="36" t="str">
        <f t="shared" si="29"/>
        <v/>
      </c>
    </row>
    <row r="921" spans="1:7" x14ac:dyDescent="0.35">
      <c r="A921" s="9" t="str">
        <f t="shared" si="28"/>
        <v/>
      </c>
      <c r="B921" s="10" t="str">
        <f>IF($A921="", "", INDEX(Data!A:A,MATCH($A921,Data!$AD:$AD,1)))</f>
        <v/>
      </c>
      <c r="C921" s="11" t="str">
        <f>IF($A921="", "", INDEX(Data!B:B,MATCH($A921,Data!$AD:$AD,1)))</f>
        <v/>
      </c>
      <c r="D921" s="10" t="str">
        <f>IF($A921="", "", INDEX(Data!C:C,MATCH($A921,Data!$AD:$AD,1)))</f>
        <v/>
      </c>
      <c r="E921" s="11" t="str">
        <f>IF($A921="", "", INDEX(Data!D:D,MATCH($A921,Data!$AD:$AD,1)))</f>
        <v/>
      </c>
      <c r="F921" s="11" t="str">
        <f>IF($A921="", "", INDEX(Data!E:E,MATCH($A921,Data!$AD:$AD,1)))</f>
        <v/>
      </c>
      <c r="G921" s="36" t="str">
        <f t="shared" si="29"/>
        <v/>
      </c>
    </row>
    <row r="922" spans="1:7" x14ac:dyDescent="0.35">
      <c r="A922" s="9" t="str">
        <f t="shared" si="28"/>
        <v/>
      </c>
      <c r="B922" s="10" t="str">
        <f>IF($A922="", "", INDEX(Data!A:A,MATCH($A922,Data!$AD:$AD,1)))</f>
        <v/>
      </c>
      <c r="C922" s="11" t="str">
        <f>IF($A922="", "", INDEX(Data!B:B,MATCH($A922,Data!$AD:$AD,1)))</f>
        <v/>
      </c>
      <c r="D922" s="10" t="str">
        <f>IF($A922="", "", INDEX(Data!C:C,MATCH($A922,Data!$AD:$AD,1)))</f>
        <v/>
      </c>
      <c r="E922" s="11" t="str">
        <f>IF($A922="", "", INDEX(Data!D:D,MATCH($A922,Data!$AD:$AD,1)))</f>
        <v/>
      </c>
      <c r="F922" s="11" t="str">
        <f>IF($A922="", "", INDEX(Data!E:E,MATCH($A922,Data!$AD:$AD,1)))</f>
        <v/>
      </c>
      <c r="G922" s="36" t="str">
        <f t="shared" si="29"/>
        <v/>
      </c>
    </row>
    <row r="923" spans="1:7" x14ac:dyDescent="0.35">
      <c r="A923" s="9" t="str">
        <f t="shared" si="28"/>
        <v/>
      </c>
      <c r="B923" s="10" t="str">
        <f>IF($A923="", "", INDEX(Data!A:A,MATCH($A923,Data!$AD:$AD,1)))</f>
        <v/>
      </c>
      <c r="C923" s="11" t="str">
        <f>IF($A923="", "", INDEX(Data!B:B,MATCH($A923,Data!$AD:$AD,1)))</f>
        <v/>
      </c>
      <c r="D923" s="10" t="str">
        <f>IF($A923="", "", INDEX(Data!C:C,MATCH($A923,Data!$AD:$AD,1)))</f>
        <v/>
      </c>
      <c r="E923" s="11" t="str">
        <f>IF($A923="", "", INDEX(Data!D:D,MATCH($A923,Data!$AD:$AD,1)))</f>
        <v/>
      </c>
      <c r="F923" s="11" t="str">
        <f>IF($A923="", "", INDEX(Data!E:E,MATCH($A923,Data!$AD:$AD,1)))</f>
        <v/>
      </c>
      <c r="G923" s="36" t="str">
        <f t="shared" si="29"/>
        <v/>
      </c>
    </row>
    <row r="924" spans="1:7" x14ac:dyDescent="0.35">
      <c r="A924" s="9" t="str">
        <f t="shared" si="28"/>
        <v/>
      </c>
      <c r="B924" s="10" t="str">
        <f>IF($A924="", "", INDEX(Data!A:A,MATCH($A924,Data!$AD:$AD,1)))</f>
        <v/>
      </c>
      <c r="C924" s="11" t="str">
        <f>IF($A924="", "", INDEX(Data!B:B,MATCH($A924,Data!$AD:$AD,1)))</f>
        <v/>
      </c>
      <c r="D924" s="10" t="str">
        <f>IF($A924="", "", INDEX(Data!C:C,MATCH($A924,Data!$AD:$AD,1)))</f>
        <v/>
      </c>
      <c r="E924" s="11" t="str">
        <f>IF($A924="", "", INDEX(Data!D:D,MATCH($A924,Data!$AD:$AD,1)))</f>
        <v/>
      </c>
      <c r="F924" s="11" t="str">
        <f>IF($A924="", "", INDEX(Data!E:E,MATCH($A924,Data!$AD:$AD,1)))</f>
        <v/>
      </c>
      <c r="G924" s="36" t="str">
        <f t="shared" si="29"/>
        <v/>
      </c>
    </row>
    <row r="925" spans="1:7" x14ac:dyDescent="0.35">
      <c r="A925" s="9" t="str">
        <f t="shared" si="28"/>
        <v/>
      </c>
      <c r="B925" s="10" t="str">
        <f>IF($A925="", "", INDEX(Data!A:A,MATCH($A925,Data!$AD:$AD,1)))</f>
        <v/>
      </c>
      <c r="C925" s="11" t="str">
        <f>IF($A925="", "", INDEX(Data!B:B,MATCH($A925,Data!$AD:$AD,1)))</f>
        <v/>
      </c>
      <c r="D925" s="10" t="str">
        <f>IF($A925="", "", INDEX(Data!C:C,MATCH($A925,Data!$AD:$AD,1)))</f>
        <v/>
      </c>
      <c r="E925" s="11" t="str">
        <f>IF($A925="", "", INDEX(Data!D:D,MATCH($A925,Data!$AD:$AD,1)))</f>
        <v/>
      </c>
      <c r="F925" s="11" t="str">
        <f>IF($A925="", "", INDEX(Data!E:E,MATCH($A925,Data!$AD:$AD,1)))</f>
        <v/>
      </c>
      <c r="G925" s="36" t="str">
        <f t="shared" si="29"/>
        <v/>
      </c>
    </row>
    <row r="926" spans="1:7" x14ac:dyDescent="0.35">
      <c r="A926" s="9" t="str">
        <f t="shared" si="28"/>
        <v/>
      </c>
      <c r="B926" s="10" t="str">
        <f>IF($A926="", "", INDEX(Data!A:A,MATCH($A926,Data!$AD:$AD,1)))</f>
        <v/>
      </c>
      <c r="C926" s="11" t="str">
        <f>IF($A926="", "", INDEX(Data!B:B,MATCH($A926,Data!$AD:$AD,1)))</f>
        <v/>
      </c>
      <c r="D926" s="10" t="str">
        <f>IF($A926="", "", INDEX(Data!C:C,MATCH($A926,Data!$AD:$AD,1)))</f>
        <v/>
      </c>
      <c r="E926" s="11" t="str">
        <f>IF($A926="", "", INDEX(Data!D:D,MATCH($A926,Data!$AD:$AD,1)))</f>
        <v/>
      </c>
      <c r="F926" s="11" t="str">
        <f>IF($A926="", "", INDEX(Data!E:E,MATCH($A926,Data!$AD:$AD,1)))</f>
        <v/>
      </c>
      <c r="G926" s="36" t="str">
        <f t="shared" si="29"/>
        <v/>
      </c>
    </row>
    <row r="927" spans="1:7" x14ac:dyDescent="0.35">
      <c r="A927" s="9" t="str">
        <f t="shared" si="28"/>
        <v/>
      </c>
      <c r="B927" s="10" t="str">
        <f>IF($A927="", "", INDEX(Data!A:A,MATCH($A927,Data!$AD:$AD,1)))</f>
        <v/>
      </c>
      <c r="C927" s="11" t="str">
        <f>IF($A927="", "", INDEX(Data!B:B,MATCH($A927,Data!$AD:$AD,1)))</f>
        <v/>
      </c>
      <c r="D927" s="10" t="str">
        <f>IF($A927="", "", INDEX(Data!C:C,MATCH($A927,Data!$AD:$AD,1)))</f>
        <v/>
      </c>
      <c r="E927" s="11" t="str">
        <f>IF($A927="", "", INDEX(Data!D:D,MATCH($A927,Data!$AD:$AD,1)))</f>
        <v/>
      </c>
      <c r="F927" s="11" t="str">
        <f>IF($A927="", "", INDEX(Data!E:E,MATCH($A927,Data!$AD:$AD,1)))</f>
        <v/>
      </c>
      <c r="G927" s="36" t="str">
        <f t="shared" si="29"/>
        <v/>
      </c>
    </row>
    <row r="928" spans="1:7" x14ac:dyDescent="0.35">
      <c r="A928" s="9" t="str">
        <f t="shared" si="28"/>
        <v/>
      </c>
      <c r="B928" s="10" t="str">
        <f>IF($A928="", "", INDEX(Data!A:A,MATCH($A928,Data!$AD:$AD,1)))</f>
        <v/>
      </c>
      <c r="C928" s="11" t="str">
        <f>IF($A928="", "", INDEX(Data!B:B,MATCH($A928,Data!$AD:$AD,1)))</f>
        <v/>
      </c>
      <c r="D928" s="10" t="str">
        <f>IF($A928="", "", INDEX(Data!C:C,MATCH($A928,Data!$AD:$AD,1)))</f>
        <v/>
      </c>
      <c r="E928" s="11" t="str">
        <f>IF($A928="", "", INDEX(Data!D:D,MATCH($A928,Data!$AD:$AD,1)))</f>
        <v/>
      </c>
      <c r="F928" s="11" t="str">
        <f>IF($A928="", "", INDEX(Data!E:E,MATCH($A928,Data!$AD:$AD,1)))</f>
        <v/>
      </c>
      <c r="G928" s="36" t="str">
        <f t="shared" si="29"/>
        <v/>
      </c>
    </row>
    <row r="929" spans="1:7" x14ac:dyDescent="0.35">
      <c r="A929" s="9" t="str">
        <f t="shared" si="28"/>
        <v/>
      </c>
      <c r="B929" s="10" t="str">
        <f>IF($A929="", "", INDEX(Data!A:A,MATCH($A929,Data!$AD:$AD,1)))</f>
        <v/>
      </c>
      <c r="C929" s="11" t="str">
        <f>IF($A929="", "", INDEX(Data!B:B,MATCH($A929,Data!$AD:$AD,1)))</f>
        <v/>
      </c>
      <c r="D929" s="10" t="str">
        <f>IF($A929="", "", INDEX(Data!C:C,MATCH($A929,Data!$AD:$AD,1)))</f>
        <v/>
      </c>
      <c r="E929" s="11" t="str">
        <f>IF($A929="", "", INDEX(Data!D:D,MATCH($A929,Data!$AD:$AD,1)))</f>
        <v/>
      </c>
      <c r="F929" s="11" t="str">
        <f>IF($A929="", "", INDEX(Data!E:E,MATCH($A929,Data!$AD:$AD,1)))</f>
        <v/>
      </c>
      <c r="G929" s="36" t="str">
        <f t="shared" si="29"/>
        <v/>
      </c>
    </row>
    <row r="930" spans="1:7" x14ac:dyDescent="0.35">
      <c r="A930" s="9" t="str">
        <f t="shared" si="28"/>
        <v/>
      </c>
      <c r="B930" s="10" t="str">
        <f>IF($A930="", "", INDEX(Data!A:A,MATCH($A930,Data!$AD:$AD,1)))</f>
        <v/>
      </c>
      <c r="C930" s="11" t="str">
        <f>IF($A930="", "", INDEX(Data!B:B,MATCH($A930,Data!$AD:$AD,1)))</f>
        <v/>
      </c>
      <c r="D930" s="10" t="str">
        <f>IF($A930="", "", INDEX(Data!C:C,MATCH($A930,Data!$AD:$AD,1)))</f>
        <v/>
      </c>
      <c r="E930" s="11" t="str">
        <f>IF($A930="", "", INDEX(Data!D:D,MATCH($A930,Data!$AD:$AD,1)))</f>
        <v/>
      </c>
      <c r="F930" s="11" t="str">
        <f>IF($A930="", "", INDEX(Data!E:E,MATCH($A930,Data!$AD:$AD,1)))</f>
        <v/>
      </c>
      <c r="G930" s="36" t="str">
        <f t="shared" si="29"/>
        <v/>
      </c>
    </row>
    <row r="931" spans="1:7" x14ac:dyDescent="0.35">
      <c r="A931" s="9" t="str">
        <f t="shared" si="28"/>
        <v/>
      </c>
      <c r="B931" s="10" t="str">
        <f>IF($A931="", "", INDEX(Data!A:A,MATCH($A931,Data!$AD:$AD,1)))</f>
        <v/>
      </c>
      <c r="C931" s="11" t="str">
        <f>IF($A931="", "", INDEX(Data!B:B,MATCH($A931,Data!$AD:$AD,1)))</f>
        <v/>
      </c>
      <c r="D931" s="10" t="str">
        <f>IF($A931="", "", INDEX(Data!C:C,MATCH($A931,Data!$AD:$AD,1)))</f>
        <v/>
      </c>
      <c r="E931" s="11" t="str">
        <f>IF($A931="", "", INDEX(Data!D:D,MATCH($A931,Data!$AD:$AD,1)))</f>
        <v/>
      </c>
      <c r="F931" s="11" t="str">
        <f>IF($A931="", "", INDEX(Data!E:E,MATCH($A931,Data!$AD:$AD,1)))</f>
        <v/>
      </c>
      <c r="G931" s="36" t="str">
        <f t="shared" si="29"/>
        <v/>
      </c>
    </row>
    <row r="932" spans="1:7" x14ac:dyDescent="0.35">
      <c r="A932" s="9" t="str">
        <f t="shared" si="28"/>
        <v/>
      </c>
      <c r="B932" s="10" t="str">
        <f>IF($A932="", "", INDEX(Data!A:A,MATCH($A932,Data!$AD:$AD,1)))</f>
        <v/>
      </c>
      <c r="C932" s="11" t="str">
        <f>IF($A932="", "", INDEX(Data!B:B,MATCH($A932,Data!$AD:$AD,1)))</f>
        <v/>
      </c>
      <c r="D932" s="10" t="str">
        <f>IF($A932="", "", INDEX(Data!C:C,MATCH($A932,Data!$AD:$AD,1)))</f>
        <v/>
      </c>
      <c r="E932" s="11" t="str">
        <f>IF($A932="", "", INDEX(Data!D:D,MATCH($A932,Data!$AD:$AD,1)))</f>
        <v/>
      </c>
      <c r="F932" s="11" t="str">
        <f>IF($A932="", "", INDEX(Data!E:E,MATCH($A932,Data!$AD:$AD,1)))</f>
        <v/>
      </c>
      <c r="G932" s="36" t="str">
        <f t="shared" si="29"/>
        <v/>
      </c>
    </row>
    <row r="933" spans="1:7" x14ac:dyDescent="0.35">
      <c r="A933" s="9" t="str">
        <f t="shared" si="28"/>
        <v/>
      </c>
      <c r="B933" s="10" t="str">
        <f>IF($A933="", "", INDEX(Data!A:A,MATCH($A933,Data!$AD:$AD,1)))</f>
        <v/>
      </c>
      <c r="C933" s="11" t="str">
        <f>IF($A933="", "", INDEX(Data!B:B,MATCH($A933,Data!$AD:$AD,1)))</f>
        <v/>
      </c>
      <c r="D933" s="10" t="str">
        <f>IF($A933="", "", INDEX(Data!C:C,MATCH($A933,Data!$AD:$AD,1)))</f>
        <v/>
      </c>
      <c r="E933" s="11" t="str">
        <f>IF($A933="", "", INDEX(Data!D:D,MATCH($A933,Data!$AD:$AD,1)))</f>
        <v/>
      </c>
      <c r="F933" s="11" t="str">
        <f>IF($A933="", "", INDEX(Data!E:E,MATCH($A933,Data!$AD:$AD,1)))</f>
        <v/>
      </c>
      <c r="G933" s="36" t="str">
        <f t="shared" si="29"/>
        <v/>
      </c>
    </row>
    <row r="934" spans="1:7" x14ac:dyDescent="0.35">
      <c r="A934" s="9" t="str">
        <f t="shared" si="28"/>
        <v/>
      </c>
      <c r="B934" s="10" t="str">
        <f>IF($A934="", "", INDEX(Data!A:A,MATCH($A934,Data!$AD:$AD,1)))</f>
        <v/>
      </c>
      <c r="C934" s="11" t="str">
        <f>IF($A934="", "", INDEX(Data!B:B,MATCH($A934,Data!$AD:$AD,1)))</f>
        <v/>
      </c>
      <c r="D934" s="10" t="str">
        <f>IF($A934="", "", INDEX(Data!C:C,MATCH($A934,Data!$AD:$AD,1)))</f>
        <v/>
      </c>
      <c r="E934" s="11" t="str">
        <f>IF($A934="", "", INDEX(Data!D:D,MATCH($A934,Data!$AD:$AD,1)))</f>
        <v/>
      </c>
      <c r="F934" s="11" t="str">
        <f>IF($A934="", "", INDEX(Data!E:E,MATCH($A934,Data!$AD:$AD,1)))</f>
        <v/>
      </c>
      <c r="G934" s="36" t="str">
        <f t="shared" si="29"/>
        <v/>
      </c>
    </row>
    <row r="935" spans="1:7" x14ac:dyDescent="0.35">
      <c r="A935" s="9" t="str">
        <f t="shared" si="28"/>
        <v/>
      </c>
      <c r="B935" s="10" t="str">
        <f>IF($A935="", "", INDEX(Data!A:A,MATCH($A935,Data!$AD:$AD,1)))</f>
        <v/>
      </c>
      <c r="C935" s="11" t="str">
        <f>IF($A935="", "", INDEX(Data!B:B,MATCH($A935,Data!$AD:$AD,1)))</f>
        <v/>
      </c>
      <c r="D935" s="10" t="str">
        <f>IF($A935="", "", INDEX(Data!C:C,MATCH($A935,Data!$AD:$AD,1)))</f>
        <v/>
      </c>
      <c r="E935" s="11" t="str">
        <f>IF($A935="", "", INDEX(Data!D:D,MATCH($A935,Data!$AD:$AD,1)))</f>
        <v/>
      </c>
      <c r="F935" s="11" t="str">
        <f>IF($A935="", "", INDEX(Data!E:E,MATCH($A935,Data!$AD:$AD,1)))</f>
        <v/>
      </c>
      <c r="G935" s="36" t="str">
        <f t="shared" si="29"/>
        <v/>
      </c>
    </row>
    <row r="936" spans="1:7" x14ac:dyDescent="0.35">
      <c r="A936" s="9" t="str">
        <f t="shared" si="28"/>
        <v/>
      </c>
      <c r="B936" s="10" t="str">
        <f>IF($A936="", "", INDEX(Data!A:A,MATCH($A936,Data!$AD:$AD,1)))</f>
        <v/>
      </c>
      <c r="C936" s="11" t="str">
        <f>IF($A936="", "", INDEX(Data!B:B,MATCH($A936,Data!$AD:$AD,1)))</f>
        <v/>
      </c>
      <c r="D936" s="10" t="str">
        <f>IF($A936="", "", INDEX(Data!C:C,MATCH($A936,Data!$AD:$AD,1)))</f>
        <v/>
      </c>
      <c r="E936" s="11" t="str">
        <f>IF($A936="", "", INDEX(Data!D:D,MATCH($A936,Data!$AD:$AD,1)))</f>
        <v/>
      </c>
      <c r="F936" s="11" t="str">
        <f>IF($A936="", "", INDEX(Data!E:E,MATCH($A936,Data!$AD:$AD,1)))</f>
        <v/>
      </c>
      <c r="G936" s="36" t="str">
        <f t="shared" si="29"/>
        <v/>
      </c>
    </row>
    <row r="937" spans="1:7" x14ac:dyDescent="0.35">
      <c r="A937" s="9" t="str">
        <f t="shared" si="28"/>
        <v/>
      </c>
      <c r="B937" s="10" t="str">
        <f>IF($A937="", "", INDEX(Data!A:A,MATCH($A937,Data!$AD:$AD,1)))</f>
        <v/>
      </c>
      <c r="C937" s="11" t="str">
        <f>IF($A937="", "", INDEX(Data!B:B,MATCH($A937,Data!$AD:$AD,1)))</f>
        <v/>
      </c>
      <c r="D937" s="10" t="str">
        <f>IF($A937="", "", INDEX(Data!C:C,MATCH($A937,Data!$AD:$AD,1)))</f>
        <v/>
      </c>
      <c r="E937" s="11" t="str">
        <f>IF($A937="", "", INDEX(Data!D:D,MATCH($A937,Data!$AD:$AD,1)))</f>
        <v/>
      </c>
      <c r="F937" s="11" t="str">
        <f>IF($A937="", "", INDEX(Data!E:E,MATCH($A937,Data!$AD:$AD,1)))</f>
        <v/>
      </c>
      <c r="G937" s="36" t="str">
        <f t="shared" si="29"/>
        <v/>
      </c>
    </row>
    <row r="938" spans="1:7" x14ac:dyDescent="0.35">
      <c r="A938" s="9" t="str">
        <f t="shared" si="28"/>
        <v/>
      </c>
      <c r="B938" s="10" t="str">
        <f>IF($A938="", "", INDEX(Data!A:A,MATCH($A938,Data!$AD:$AD,1)))</f>
        <v/>
      </c>
      <c r="C938" s="11" t="str">
        <f>IF($A938="", "", INDEX(Data!B:B,MATCH($A938,Data!$AD:$AD,1)))</f>
        <v/>
      </c>
      <c r="D938" s="10" t="str">
        <f>IF($A938="", "", INDEX(Data!C:C,MATCH($A938,Data!$AD:$AD,1)))</f>
        <v/>
      </c>
      <c r="E938" s="11" t="str">
        <f>IF($A938="", "", INDEX(Data!D:D,MATCH($A938,Data!$AD:$AD,1)))</f>
        <v/>
      </c>
      <c r="F938" s="11" t="str">
        <f>IF($A938="", "", INDEX(Data!E:E,MATCH($A938,Data!$AD:$AD,1)))</f>
        <v/>
      </c>
      <c r="G938" s="36" t="str">
        <f t="shared" si="29"/>
        <v/>
      </c>
    </row>
    <row r="939" spans="1:7" x14ac:dyDescent="0.35">
      <c r="A939" s="9" t="str">
        <f t="shared" si="28"/>
        <v/>
      </c>
      <c r="B939" s="10" t="str">
        <f>IF($A939="", "", INDEX(Data!A:A,MATCH($A939,Data!$AD:$AD,1)))</f>
        <v/>
      </c>
      <c r="C939" s="11" t="str">
        <f>IF($A939="", "", INDEX(Data!B:B,MATCH($A939,Data!$AD:$AD,1)))</f>
        <v/>
      </c>
      <c r="D939" s="10" t="str">
        <f>IF($A939="", "", INDEX(Data!C:C,MATCH($A939,Data!$AD:$AD,1)))</f>
        <v/>
      </c>
      <c r="E939" s="11" t="str">
        <f>IF($A939="", "", INDEX(Data!D:D,MATCH($A939,Data!$AD:$AD,1)))</f>
        <v/>
      </c>
      <c r="F939" s="11" t="str">
        <f>IF($A939="", "", INDEX(Data!E:E,MATCH($A939,Data!$AD:$AD,1)))</f>
        <v/>
      </c>
      <c r="G939" s="36" t="str">
        <f t="shared" si="29"/>
        <v/>
      </c>
    </row>
    <row r="940" spans="1:7" x14ac:dyDescent="0.35">
      <c r="A940" s="9" t="str">
        <f t="shared" si="28"/>
        <v/>
      </c>
      <c r="B940" s="10" t="str">
        <f>IF($A940="", "", INDEX(Data!A:A,MATCH($A940,Data!$AD:$AD,1)))</f>
        <v/>
      </c>
      <c r="C940" s="11" t="str">
        <f>IF($A940="", "", INDEX(Data!B:B,MATCH($A940,Data!$AD:$AD,1)))</f>
        <v/>
      </c>
      <c r="D940" s="10" t="str">
        <f>IF($A940="", "", INDEX(Data!C:C,MATCH($A940,Data!$AD:$AD,1)))</f>
        <v/>
      </c>
      <c r="E940" s="11" t="str">
        <f>IF($A940="", "", INDEX(Data!D:D,MATCH($A940,Data!$AD:$AD,1)))</f>
        <v/>
      </c>
      <c r="F940" s="11" t="str">
        <f>IF($A940="", "", INDEX(Data!E:E,MATCH($A940,Data!$AD:$AD,1)))</f>
        <v/>
      </c>
      <c r="G940" s="36" t="str">
        <f t="shared" si="29"/>
        <v/>
      </c>
    </row>
    <row r="941" spans="1:7" x14ac:dyDescent="0.35">
      <c r="A941" s="9" t="str">
        <f t="shared" si="28"/>
        <v/>
      </c>
      <c r="B941" s="10" t="str">
        <f>IF($A941="", "", INDEX(Data!A:A,MATCH($A941,Data!$AD:$AD,1)))</f>
        <v/>
      </c>
      <c r="C941" s="11" t="str">
        <f>IF($A941="", "", INDEX(Data!B:B,MATCH($A941,Data!$AD:$AD,1)))</f>
        <v/>
      </c>
      <c r="D941" s="10" t="str">
        <f>IF($A941="", "", INDEX(Data!C:C,MATCH($A941,Data!$AD:$AD,1)))</f>
        <v/>
      </c>
      <c r="E941" s="11" t="str">
        <f>IF($A941="", "", INDEX(Data!D:D,MATCH($A941,Data!$AD:$AD,1)))</f>
        <v/>
      </c>
      <c r="F941" s="11" t="str">
        <f>IF($A941="", "", INDEX(Data!E:E,MATCH($A941,Data!$AD:$AD,1)))</f>
        <v/>
      </c>
      <c r="G941" s="36" t="str">
        <f t="shared" si="29"/>
        <v/>
      </c>
    </row>
    <row r="942" spans="1:7" x14ac:dyDescent="0.35">
      <c r="A942" s="9" t="str">
        <f t="shared" si="28"/>
        <v/>
      </c>
      <c r="B942" s="10" t="str">
        <f>IF($A942="", "", INDEX(Data!A:A,MATCH($A942,Data!$AD:$AD,1)))</f>
        <v/>
      </c>
      <c r="C942" s="11" t="str">
        <f>IF($A942="", "", INDEX(Data!B:B,MATCH($A942,Data!$AD:$AD,1)))</f>
        <v/>
      </c>
      <c r="D942" s="10" t="str">
        <f>IF($A942="", "", INDEX(Data!C:C,MATCH($A942,Data!$AD:$AD,1)))</f>
        <v/>
      </c>
      <c r="E942" s="11" t="str">
        <f>IF($A942="", "", INDEX(Data!D:D,MATCH($A942,Data!$AD:$AD,1)))</f>
        <v/>
      </c>
      <c r="F942" s="11" t="str">
        <f>IF($A942="", "", INDEX(Data!E:E,MATCH($A942,Data!$AD:$AD,1)))</f>
        <v/>
      </c>
      <c r="G942" s="36" t="str">
        <f t="shared" si="29"/>
        <v/>
      </c>
    </row>
    <row r="943" spans="1:7" x14ac:dyDescent="0.35">
      <c r="A943" s="9" t="str">
        <f t="shared" si="28"/>
        <v/>
      </c>
      <c r="B943" s="10" t="str">
        <f>IF($A943="", "", INDEX(Data!A:A,MATCH($A943,Data!$AD:$AD,1)))</f>
        <v/>
      </c>
      <c r="C943" s="11" t="str">
        <f>IF($A943="", "", INDEX(Data!B:B,MATCH($A943,Data!$AD:$AD,1)))</f>
        <v/>
      </c>
      <c r="D943" s="10" t="str">
        <f>IF($A943="", "", INDEX(Data!C:C,MATCH($A943,Data!$AD:$AD,1)))</f>
        <v/>
      </c>
      <c r="E943" s="11" t="str">
        <f>IF($A943="", "", INDEX(Data!D:D,MATCH($A943,Data!$AD:$AD,1)))</f>
        <v/>
      </c>
      <c r="F943" s="11" t="str">
        <f>IF($A943="", "", INDEX(Data!E:E,MATCH($A943,Data!$AD:$AD,1)))</f>
        <v/>
      </c>
      <c r="G943" s="36" t="str">
        <f t="shared" si="29"/>
        <v/>
      </c>
    </row>
    <row r="944" spans="1:7" x14ac:dyDescent="0.35">
      <c r="A944" s="9" t="str">
        <f t="shared" si="28"/>
        <v/>
      </c>
      <c r="B944" s="10" t="str">
        <f>IF($A944="", "", INDEX(Data!A:A,MATCH($A944,Data!$AD:$AD,1)))</f>
        <v/>
      </c>
      <c r="C944" s="11" t="str">
        <f>IF($A944="", "", INDEX(Data!B:B,MATCH($A944,Data!$AD:$AD,1)))</f>
        <v/>
      </c>
      <c r="D944" s="10" t="str">
        <f>IF($A944="", "", INDEX(Data!C:C,MATCH($A944,Data!$AD:$AD,1)))</f>
        <v/>
      </c>
      <c r="E944" s="11" t="str">
        <f>IF($A944="", "", INDEX(Data!D:D,MATCH($A944,Data!$AD:$AD,1)))</f>
        <v/>
      </c>
      <c r="F944" s="11" t="str">
        <f>IF($A944="", "", INDEX(Data!E:E,MATCH($A944,Data!$AD:$AD,1)))</f>
        <v/>
      </c>
      <c r="G944" s="36" t="str">
        <f t="shared" si="29"/>
        <v/>
      </c>
    </row>
    <row r="945" spans="1:7" x14ac:dyDescent="0.35">
      <c r="A945" s="9" t="str">
        <f t="shared" si="28"/>
        <v/>
      </c>
      <c r="B945" s="10" t="str">
        <f>IF($A945="", "", INDEX(Data!A:A,MATCH($A945,Data!$AD:$AD,1)))</f>
        <v/>
      </c>
      <c r="C945" s="11" t="str">
        <f>IF($A945="", "", INDEX(Data!B:B,MATCH($A945,Data!$AD:$AD,1)))</f>
        <v/>
      </c>
      <c r="D945" s="10" t="str">
        <f>IF($A945="", "", INDEX(Data!C:C,MATCH($A945,Data!$AD:$AD,1)))</f>
        <v/>
      </c>
      <c r="E945" s="11" t="str">
        <f>IF($A945="", "", INDEX(Data!D:D,MATCH($A945,Data!$AD:$AD,1)))</f>
        <v/>
      </c>
      <c r="F945" s="11" t="str">
        <f>IF($A945="", "", INDEX(Data!E:E,MATCH($A945,Data!$AD:$AD,1)))</f>
        <v/>
      </c>
      <c r="G945" s="36" t="str">
        <f t="shared" si="29"/>
        <v/>
      </c>
    </row>
    <row r="946" spans="1:7" x14ac:dyDescent="0.35">
      <c r="A946" s="9" t="str">
        <f t="shared" si="28"/>
        <v/>
      </c>
      <c r="B946" s="10" t="str">
        <f>IF($A946="", "", INDEX(Data!A:A,MATCH($A946,Data!$AD:$AD,1)))</f>
        <v/>
      </c>
      <c r="C946" s="11" t="str">
        <f>IF($A946="", "", INDEX(Data!B:B,MATCH($A946,Data!$AD:$AD,1)))</f>
        <v/>
      </c>
      <c r="D946" s="10" t="str">
        <f>IF($A946="", "", INDEX(Data!C:C,MATCH($A946,Data!$AD:$AD,1)))</f>
        <v/>
      </c>
      <c r="E946" s="11" t="str">
        <f>IF($A946="", "", INDEX(Data!D:D,MATCH($A946,Data!$AD:$AD,1)))</f>
        <v/>
      </c>
      <c r="F946" s="11" t="str">
        <f>IF($A946="", "", INDEX(Data!E:E,MATCH($A946,Data!$AD:$AD,1)))</f>
        <v/>
      </c>
      <c r="G946" s="36" t="str">
        <f t="shared" si="29"/>
        <v/>
      </c>
    </row>
    <row r="947" spans="1:7" x14ac:dyDescent="0.35">
      <c r="A947" s="9" t="str">
        <f t="shared" si="28"/>
        <v/>
      </c>
      <c r="B947" s="10" t="str">
        <f>IF($A947="", "", INDEX(Data!A:A,MATCH($A947,Data!$AD:$AD,1)))</f>
        <v/>
      </c>
      <c r="C947" s="11" t="str">
        <f>IF($A947="", "", INDEX(Data!B:B,MATCH($A947,Data!$AD:$AD,1)))</f>
        <v/>
      </c>
      <c r="D947" s="10" t="str">
        <f>IF($A947="", "", INDEX(Data!C:C,MATCH($A947,Data!$AD:$AD,1)))</f>
        <v/>
      </c>
      <c r="E947" s="11" t="str">
        <f>IF($A947="", "", INDEX(Data!D:D,MATCH($A947,Data!$AD:$AD,1)))</f>
        <v/>
      </c>
      <c r="F947" s="11" t="str">
        <f>IF($A947="", "", INDEX(Data!E:E,MATCH($A947,Data!$AD:$AD,1)))</f>
        <v/>
      </c>
      <c r="G947" s="36" t="str">
        <f t="shared" si="29"/>
        <v/>
      </c>
    </row>
    <row r="948" spans="1:7" x14ac:dyDescent="0.35">
      <c r="A948" s="9" t="str">
        <f t="shared" si="28"/>
        <v/>
      </c>
      <c r="B948" s="10" t="str">
        <f>IF($A948="", "", INDEX(Data!A:A,MATCH($A948,Data!$AD:$AD,1)))</f>
        <v/>
      </c>
      <c r="C948" s="11" t="str">
        <f>IF($A948="", "", INDEX(Data!B:B,MATCH($A948,Data!$AD:$AD,1)))</f>
        <v/>
      </c>
      <c r="D948" s="10" t="str">
        <f>IF($A948="", "", INDEX(Data!C:C,MATCH($A948,Data!$AD:$AD,1)))</f>
        <v/>
      </c>
      <c r="E948" s="11" t="str">
        <f>IF($A948="", "", INDEX(Data!D:D,MATCH($A948,Data!$AD:$AD,1)))</f>
        <v/>
      </c>
      <c r="F948" s="11" t="str">
        <f>IF($A948="", "", INDEX(Data!E:E,MATCH($A948,Data!$AD:$AD,1)))</f>
        <v/>
      </c>
      <c r="G948" s="36" t="str">
        <f t="shared" si="29"/>
        <v/>
      </c>
    </row>
    <row r="949" spans="1:7" x14ac:dyDescent="0.35">
      <c r="A949" s="9" t="str">
        <f t="shared" si="28"/>
        <v/>
      </c>
      <c r="B949" s="10" t="str">
        <f>IF($A949="", "", INDEX(Data!A:A,MATCH($A949,Data!$AD:$AD,1)))</f>
        <v/>
      </c>
      <c r="C949" s="11" t="str">
        <f>IF($A949="", "", INDEX(Data!B:B,MATCH($A949,Data!$AD:$AD,1)))</f>
        <v/>
      </c>
      <c r="D949" s="10" t="str">
        <f>IF($A949="", "", INDEX(Data!C:C,MATCH($A949,Data!$AD:$AD,1)))</f>
        <v/>
      </c>
      <c r="E949" s="11" t="str">
        <f>IF($A949="", "", INDEX(Data!D:D,MATCH($A949,Data!$AD:$AD,1)))</f>
        <v/>
      </c>
      <c r="F949" s="11" t="str">
        <f>IF($A949="", "", INDEX(Data!E:E,MATCH($A949,Data!$AD:$AD,1)))</f>
        <v/>
      </c>
      <c r="G949" s="36" t="str">
        <f t="shared" si="29"/>
        <v/>
      </c>
    </row>
    <row r="950" spans="1:7" x14ac:dyDescent="0.35">
      <c r="A950" s="9" t="str">
        <f t="shared" si="28"/>
        <v/>
      </c>
      <c r="B950" s="10" t="str">
        <f>IF($A950="", "", INDEX(Data!A:A,MATCH($A950,Data!$AD:$AD,1)))</f>
        <v/>
      </c>
      <c r="C950" s="11" t="str">
        <f>IF($A950="", "", INDEX(Data!B:B,MATCH($A950,Data!$AD:$AD,1)))</f>
        <v/>
      </c>
      <c r="D950" s="10" t="str">
        <f>IF($A950="", "", INDEX(Data!C:C,MATCH($A950,Data!$AD:$AD,1)))</f>
        <v/>
      </c>
      <c r="E950" s="11" t="str">
        <f>IF($A950="", "", INDEX(Data!D:D,MATCH($A950,Data!$AD:$AD,1)))</f>
        <v/>
      </c>
      <c r="F950" s="11" t="str">
        <f>IF($A950="", "", INDEX(Data!E:E,MATCH($A950,Data!$AD:$AD,1)))</f>
        <v/>
      </c>
      <c r="G950" s="36" t="str">
        <f t="shared" si="29"/>
        <v/>
      </c>
    </row>
    <row r="951" spans="1:7" x14ac:dyDescent="0.35">
      <c r="A951" s="9" t="str">
        <f t="shared" si="28"/>
        <v/>
      </c>
      <c r="B951" s="10" t="str">
        <f>IF($A951="", "", INDEX(Data!A:A,MATCH($A951,Data!$AD:$AD,1)))</f>
        <v/>
      </c>
      <c r="C951" s="11" t="str">
        <f>IF($A951="", "", INDEX(Data!B:B,MATCH($A951,Data!$AD:$AD,1)))</f>
        <v/>
      </c>
      <c r="D951" s="10" t="str">
        <f>IF($A951="", "", INDEX(Data!C:C,MATCH($A951,Data!$AD:$AD,1)))</f>
        <v/>
      </c>
      <c r="E951" s="11" t="str">
        <f>IF($A951="", "", INDEX(Data!D:D,MATCH($A951,Data!$AD:$AD,1)))</f>
        <v/>
      </c>
      <c r="F951" s="11" t="str">
        <f>IF($A951="", "", INDEX(Data!E:E,MATCH($A951,Data!$AD:$AD,1)))</f>
        <v/>
      </c>
      <c r="G951" s="36" t="str">
        <f t="shared" si="29"/>
        <v/>
      </c>
    </row>
    <row r="952" spans="1:7" x14ac:dyDescent="0.35">
      <c r="A952" s="9" t="str">
        <f t="shared" si="28"/>
        <v/>
      </c>
      <c r="B952" s="10" t="str">
        <f>IF($A952="", "", INDEX(Data!A:A,MATCH($A952,Data!$AD:$AD,1)))</f>
        <v/>
      </c>
      <c r="C952" s="11" t="str">
        <f>IF($A952="", "", INDEX(Data!B:B,MATCH($A952,Data!$AD:$AD,1)))</f>
        <v/>
      </c>
      <c r="D952" s="10" t="str">
        <f>IF($A952="", "", INDEX(Data!C:C,MATCH($A952,Data!$AD:$AD,1)))</f>
        <v/>
      </c>
      <c r="E952" s="11" t="str">
        <f>IF($A952="", "", INDEX(Data!D:D,MATCH($A952,Data!$AD:$AD,1)))</f>
        <v/>
      </c>
      <c r="F952" s="11" t="str">
        <f>IF($A952="", "", INDEX(Data!E:E,MATCH($A952,Data!$AD:$AD,1)))</f>
        <v/>
      </c>
      <c r="G952" s="36" t="str">
        <f t="shared" si="29"/>
        <v/>
      </c>
    </row>
    <row r="953" spans="1:7" x14ac:dyDescent="0.35">
      <c r="A953" s="9" t="str">
        <f t="shared" si="28"/>
        <v/>
      </c>
      <c r="B953" s="10" t="str">
        <f>IF($A953="", "", INDEX(Data!A:A,MATCH($A953,Data!$AD:$AD,1)))</f>
        <v/>
      </c>
      <c r="C953" s="11" t="str">
        <f>IF($A953="", "", INDEX(Data!B:B,MATCH($A953,Data!$AD:$AD,1)))</f>
        <v/>
      </c>
      <c r="D953" s="10" t="str">
        <f>IF($A953="", "", INDEX(Data!C:C,MATCH($A953,Data!$AD:$AD,1)))</f>
        <v/>
      </c>
      <c r="E953" s="11" t="str">
        <f>IF($A953="", "", INDEX(Data!D:D,MATCH($A953,Data!$AD:$AD,1)))</f>
        <v/>
      </c>
      <c r="F953" s="11" t="str">
        <f>IF($A953="", "", INDEX(Data!E:E,MATCH($A953,Data!$AD:$AD,1)))</f>
        <v/>
      </c>
      <c r="G953" s="36" t="str">
        <f t="shared" si="29"/>
        <v/>
      </c>
    </row>
    <row r="954" spans="1:7" x14ac:dyDescent="0.35">
      <c r="A954" s="9" t="str">
        <f t="shared" si="28"/>
        <v/>
      </c>
      <c r="B954" s="10" t="str">
        <f>IF($A954="", "", INDEX(Data!A:A,MATCH($A954,Data!$AD:$AD,1)))</f>
        <v/>
      </c>
      <c r="C954" s="11" t="str">
        <f>IF($A954="", "", INDEX(Data!B:B,MATCH($A954,Data!$AD:$AD,1)))</f>
        <v/>
      </c>
      <c r="D954" s="10" t="str">
        <f>IF($A954="", "", INDEX(Data!C:C,MATCH($A954,Data!$AD:$AD,1)))</f>
        <v/>
      </c>
      <c r="E954" s="11" t="str">
        <f>IF($A954="", "", INDEX(Data!D:D,MATCH($A954,Data!$AD:$AD,1)))</f>
        <v/>
      </c>
      <c r="F954" s="11" t="str">
        <f>IF($A954="", "", INDEX(Data!E:E,MATCH($A954,Data!$AD:$AD,1)))</f>
        <v/>
      </c>
      <c r="G954" s="36" t="str">
        <f t="shared" si="29"/>
        <v/>
      </c>
    </row>
    <row r="955" spans="1:7" x14ac:dyDescent="0.35">
      <c r="A955" s="9" t="str">
        <f t="shared" si="28"/>
        <v/>
      </c>
      <c r="B955" s="10" t="str">
        <f>IF($A955="", "", INDEX(Data!A:A,MATCH($A955,Data!$AD:$AD,1)))</f>
        <v/>
      </c>
      <c r="C955" s="11" t="str">
        <f>IF($A955="", "", INDEX(Data!B:B,MATCH($A955,Data!$AD:$AD,1)))</f>
        <v/>
      </c>
      <c r="D955" s="10" t="str">
        <f>IF($A955="", "", INDEX(Data!C:C,MATCH($A955,Data!$AD:$AD,1)))</f>
        <v/>
      </c>
      <c r="E955" s="11" t="str">
        <f>IF($A955="", "", INDEX(Data!D:D,MATCH($A955,Data!$AD:$AD,1)))</f>
        <v/>
      </c>
      <c r="F955" s="11" t="str">
        <f>IF($A955="", "", INDEX(Data!E:E,MATCH($A955,Data!$AD:$AD,1)))</f>
        <v/>
      </c>
      <c r="G955" s="36" t="str">
        <f t="shared" si="29"/>
        <v/>
      </c>
    </row>
    <row r="956" spans="1:7" x14ac:dyDescent="0.35">
      <c r="A956" s="9" t="str">
        <f t="shared" si="28"/>
        <v/>
      </c>
      <c r="B956" s="10" t="str">
        <f>IF($A956="", "", INDEX(Data!A:A,MATCH($A956,Data!$AD:$AD,1)))</f>
        <v/>
      </c>
      <c r="C956" s="11" t="str">
        <f>IF($A956="", "", INDEX(Data!B:B,MATCH($A956,Data!$AD:$AD,1)))</f>
        <v/>
      </c>
      <c r="D956" s="10" t="str">
        <f>IF($A956="", "", INDEX(Data!C:C,MATCH($A956,Data!$AD:$AD,1)))</f>
        <v/>
      </c>
      <c r="E956" s="11" t="str">
        <f>IF($A956="", "", INDEX(Data!D:D,MATCH($A956,Data!$AD:$AD,1)))</f>
        <v/>
      </c>
      <c r="F956" s="11" t="str">
        <f>IF($A956="", "", INDEX(Data!E:E,MATCH($A956,Data!$AD:$AD,1)))</f>
        <v/>
      </c>
      <c r="G956" s="36" t="str">
        <f t="shared" si="29"/>
        <v/>
      </c>
    </row>
    <row r="957" spans="1:7" x14ac:dyDescent="0.35">
      <c r="A957" s="9" t="str">
        <f t="shared" si="28"/>
        <v/>
      </c>
      <c r="B957" s="10" t="str">
        <f>IF($A957="", "", INDEX(Data!A:A,MATCH($A957,Data!$AD:$AD,1)))</f>
        <v/>
      </c>
      <c r="C957" s="11" t="str">
        <f>IF($A957="", "", INDEX(Data!B:B,MATCH($A957,Data!$AD:$AD,1)))</f>
        <v/>
      </c>
      <c r="D957" s="10" t="str">
        <f>IF($A957="", "", INDEX(Data!C:C,MATCH($A957,Data!$AD:$AD,1)))</f>
        <v/>
      </c>
      <c r="E957" s="11" t="str">
        <f>IF($A957="", "", INDEX(Data!D:D,MATCH($A957,Data!$AD:$AD,1)))</f>
        <v/>
      </c>
      <c r="F957" s="11" t="str">
        <f>IF($A957="", "", INDEX(Data!E:E,MATCH($A957,Data!$AD:$AD,1)))</f>
        <v/>
      </c>
      <c r="G957" s="36" t="str">
        <f t="shared" si="29"/>
        <v/>
      </c>
    </row>
    <row r="958" spans="1:7" x14ac:dyDescent="0.35">
      <c r="A958" s="9" t="str">
        <f t="shared" si="28"/>
        <v/>
      </c>
      <c r="B958" s="10" t="str">
        <f>IF($A958="", "", INDEX(Data!A:A,MATCH($A958,Data!$AD:$AD,1)))</f>
        <v/>
      </c>
      <c r="C958" s="11" t="str">
        <f>IF($A958="", "", INDEX(Data!B:B,MATCH($A958,Data!$AD:$AD,1)))</f>
        <v/>
      </c>
      <c r="D958" s="10" t="str">
        <f>IF($A958="", "", INDEX(Data!C:C,MATCH($A958,Data!$AD:$AD,1)))</f>
        <v/>
      </c>
      <c r="E958" s="11" t="str">
        <f>IF($A958="", "", INDEX(Data!D:D,MATCH($A958,Data!$AD:$AD,1)))</f>
        <v/>
      </c>
      <c r="F958" s="11" t="str">
        <f>IF($A958="", "", INDEX(Data!E:E,MATCH($A958,Data!$AD:$AD,1)))</f>
        <v/>
      </c>
      <c r="G958" s="36" t="str">
        <f t="shared" si="29"/>
        <v/>
      </c>
    </row>
    <row r="959" spans="1:7" x14ac:dyDescent="0.35">
      <c r="A959" s="9" t="str">
        <f t="shared" si="28"/>
        <v/>
      </c>
      <c r="B959" s="10" t="str">
        <f>IF($A959="", "", INDEX(Data!A:A,MATCH($A959,Data!$AD:$AD,1)))</f>
        <v/>
      </c>
      <c r="C959" s="11" t="str">
        <f>IF($A959="", "", INDEX(Data!B:B,MATCH($A959,Data!$AD:$AD,1)))</f>
        <v/>
      </c>
      <c r="D959" s="10" t="str">
        <f>IF($A959="", "", INDEX(Data!C:C,MATCH($A959,Data!$AD:$AD,1)))</f>
        <v/>
      </c>
      <c r="E959" s="11" t="str">
        <f>IF($A959="", "", INDEX(Data!D:D,MATCH($A959,Data!$AD:$AD,1)))</f>
        <v/>
      </c>
      <c r="F959" s="11" t="str">
        <f>IF($A959="", "", INDEX(Data!E:E,MATCH($A959,Data!$AD:$AD,1)))</f>
        <v/>
      </c>
      <c r="G959" s="36" t="str">
        <f t="shared" si="29"/>
        <v/>
      </c>
    </row>
    <row r="960" spans="1:7" x14ac:dyDescent="0.35">
      <c r="A960" s="9" t="str">
        <f t="shared" si="28"/>
        <v/>
      </c>
      <c r="B960" s="10" t="str">
        <f>IF($A960="", "", INDEX(Data!A:A,MATCH($A960,Data!$AD:$AD,1)))</f>
        <v/>
      </c>
      <c r="C960" s="11" t="str">
        <f>IF($A960="", "", INDEX(Data!B:B,MATCH($A960,Data!$AD:$AD,1)))</f>
        <v/>
      </c>
      <c r="D960" s="10" t="str">
        <f>IF($A960="", "", INDEX(Data!C:C,MATCH($A960,Data!$AD:$AD,1)))</f>
        <v/>
      </c>
      <c r="E960" s="11" t="str">
        <f>IF($A960="", "", INDEX(Data!D:D,MATCH($A960,Data!$AD:$AD,1)))</f>
        <v/>
      </c>
      <c r="F960" s="11" t="str">
        <f>IF($A960="", "", INDEX(Data!E:E,MATCH($A960,Data!$AD:$AD,1)))</f>
        <v/>
      </c>
      <c r="G960" s="36" t="str">
        <f t="shared" si="29"/>
        <v/>
      </c>
    </row>
    <row r="961" spans="1:7" x14ac:dyDescent="0.35">
      <c r="A961" s="9" t="str">
        <f t="shared" si="28"/>
        <v/>
      </c>
      <c r="B961" s="10" t="str">
        <f>IF($A961="", "", INDEX(Data!A:A,MATCH($A961,Data!$AD:$AD,1)))</f>
        <v/>
      </c>
      <c r="C961" s="11" t="str">
        <f>IF($A961="", "", INDEX(Data!B:B,MATCH($A961,Data!$AD:$AD,1)))</f>
        <v/>
      </c>
      <c r="D961" s="10" t="str">
        <f>IF($A961="", "", INDEX(Data!C:C,MATCH($A961,Data!$AD:$AD,1)))</f>
        <v/>
      </c>
      <c r="E961" s="11" t="str">
        <f>IF($A961="", "", INDEX(Data!D:D,MATCH($A961,Data!$AD:$AD,1)))</f>
        <v/>
      </c>
      <c r="F961" s="11" t="str">
        <f>IF($A961="", "", INDEX(Data!E:E,MATCH($A961,Data!$AD:$AD,1)))</f>
        <v/>
      </c>
      <c r="G961" s="36" t="str">
        <f t="shared" si="29"/>
        <v/>
      </c>
    </row>
    <row r="962" spans="1:7" x14ac:dyDescent="0.35">
      <c r="A962" s="9" t="str">
        <f t="shared" si="28"/>
        <v/>
      </c>
      <c r="B962" s="10" t="str">
        <f>IF($A962="", "", INDEX(Data!A:A,MATCH($A962,Data!$AD:$AD,1)))</f>
        <v/>
      </c>
      <c r="C962" s="11" t="str">
        <f>IF($A962="", "", INDEX(Data!B:B,MATCH($A962,Data!$AD:$AD,1)))</f>
        <v/>
      </c>
      <c r="D962" s="10" t="str">
        <f>IF($A962="", "", INDEX(Data!C:C,MATCH($A962,Data!$AD:$AD,1)))</f>
        <v/>
      </c>
      <c r="E962" s="11" t="str">
        <f>IF($A962="", "", INDEX(Data!D:D,MATCH($A962,Data!$AD:$AD,1)))</f>
        <v/>
      </c>
      <c r="F962" s="11" t="str">
        <f>IF($A962="", "", INDEX(Data!E:E,MATCH($A962,Data!$AD:$AD,1)))</f>
        <v/>
      </c>
      <c r="G962" s="36" t="str">
        <f t="shared" si="29"/>
        <v/>
      </c>
    </row>
    <row r="963" spans="1:7" x14ac:dyDescent="0.35">
      <c r="A963" s="9" t="str">
        <f t="shared" si="28"/>
        <v/>
      </c>
      <c r="B963" s="10" t="str">
        <f>IF($A963="", "", INDEX(Data!A:A,MATCH($A963,Data!$AD:$AD,1)))</f>
        <v/>
      </c>
      <c r="C963" s="11" t="str">
        <f>IF($A963="", "", INDEX(Data!B:B,MATCH($A963,Data!$AD:$AD,1)))</f>
        <v/>
      </c>
      <c r="D963" s="10" t="str">
        <f>IF($A963="", "", INDEX(Data!C:C,MATCH($A963,Data!$AD:$AD,1)))</f>
        <v/>
      </c>
      <c r="E963" s="11" t="str">
        <f>IF($A963="", "", INDEX(Data!D:D,MATCH($A963,Data!$AD:$AD,1)))</f>
        <v/>
      </c>
      <c r="F963" s="11" t="str">
        <f>IF($A963="", "", INDEX(Data!E:E,MATCH($A963,Data!$AD:$AD,1)))</f>
        <v/>
      </c>
      <c r="G963" s="36" t="str">
        <f t="shared" si="29"/>
        <v/>
      </c>
    </row>
    <row r="964" spans="1:7" x14ac:dyDescent="0.35">
      <c r="A964" s="9" t="str">
        <f t="shared" si="28"/>
        <v/>
      </c>
      <c r="B964" s="10" t="str">
        <f>IF($A964="", "", INDEX(Data!A:A,MATCH($A964,Data!$AD:$AD,1)))</f>
        <v/>
      </c>
      <c r="C964" s="11" t="str">
        <f>IF($A964="", "", INDEX(Data!B:B,MATCH($A964,Data!$AD:$AD,1)))</f>
        <v/>
      </c>
      <c r="D964" s="10" t="str">
        <f>IF($A964="", "", INDEX(Data!C:C,MATCH($A964,Data!$AD:$AD,1)))</f>
        <v/>
      </c>
      <c r="E964" s="11" t="str">
        <f>IF($A964="", "", INDEX(Data!D:D,MATCH($A964,Data!$AD:$AD,1)))</f>
        <v/>
      </c>
      <c r="F964" s="11" t="str">
        <f>IF($A964="", "", INDEX(Data!E:E,MATCH($A964,Data!$AD:$AD,1)))</f>
        <v/>
      </c>
      <c r="G964" s="36" t="str">
        <f t="shared" si="29"/>
        <v/>
      </c>
    </row>
    <row r="965" spans="1:7" x14ac:dyDescent="0.35">
      <c r="A965" s="9" t="str">
        <f t="shared" si="28"/>
        <v/>
      </c>
      <c r="B965" s="10" t="str">
        <f>IF($A965="", "", INDEX(Data!A:A,MATCH($A965,Data!$AD:$AD,1)))</f>
        <v/>
      </c>
      <c r="C965" s="11" t="str">
        <f>IF($A965="", "", INDEX(Data!B:B,MATCH($A965,Data!$AD:$AD,1)))</f>
        <v/>
      </c>
      <c r="D965" s="10" t="str">
        <f>IF($A965="", "", INDEX(Data!C:C,MATCH($A965,Data!$AD:$AD,1)))</f>
        <v/>
      </c>
      <c r="E965" s="11" t="str">
        <f>IF($A965="", "", INDEX(Data!D:D,MATCH($A965,Data!$AD:$AD,1)))</f>
        <v/>
      </c>
      <c r="F965" s="11" t="str">
        <f>IF($A965="", "", INDEX(Data!E:E,MATCH($A965,Data!$AD:$AD,1)))</f>
        <v/>
      </c>
      <c r="G965" s="36" t="str">
        <f t="shared" si="29"/>
        <v/>
      </c>
    </row>
    <row r="966" spans="1:7" x14ac:dyDescent="0.35">
      <c r="A966" s="9" t="str">
        <f t="shared" ref="A966:A1000" si="30">IF(A$4&gt;=ROW(A962), ROW(A962), "")</f>
        <v/>
      </c>
      <c r="B966" s="10" t="str">
        <f>IF($A966="", "", INDEX(Data!A:A,MATCH($A966,Data!$AD:$AD,1)))</f>
        <v/>
      </c>
      <c r="C966" s="11" t="str">
        <f>IF($A966="", "", INDEX(Data!B:B,MATCH($A966,Data!$AD:$AD,1)))</f>
        <v/>
      </c>
      <c r="D966" s="10" t="str">
        <f>IF($A966="", "", INDEX(Data!C:C,MATCH($A966,Data!$AD:$AD,1)))</f>
        <v/>
      </c>
      <c r="E966" s="11" t="str">
        <f>IF($A966="", "", INDEX(Data!D:D,MATCH($A966,Data!$AD:$AD,1)))</f>
        <v/>
      </c>
      <c r="F966" s="11" t="str">
        <f>IF($A966="", "", INDEX(Data!E:E,MATCH($A966,Data!$AD:$AD,1)))</f>
        <v/>
      </c>
      <c r="G966" s="36" t="str">
        <f t="shared" ref="G966:G1000" si="31">HYPERLINK(F966)</f>
        <v/>
      </c>
    </row>
    <row r="967" spans="1:7" x14ac:dyDescent="0.35">
      <c r="A967" s="9" t="str">
        <f t="shared" si="30"/>
        <v/>
      </c>
      <c r="B967" s="10" t="str">
        <f>IF($A967="", "", INDEX(Data!A:A,MATCH($A967,Data!$AD:$AD,1)))</f>
        <v/>
      </c>
      <c r="C967" s="11" t="str">
        <f>IF($A967="", "", INDEX(Data!B:B,MATCH($A967,Data!$AD:$AD,1)))</f>
        <v/>
      </c>
      <c r="D967" s="10" t="str">
        <f>IF($A967="", "", INDEX(Data!C:C,MATCH($A967,Data!$AD:$AD,1)))</f>
        <v/>
      </c>
      <c r="E967" s="11" t="str">
        <f>IF($A967="", "", INDEX(Data!D:D,MATCH($A967,Data!$AD:$AD,1)))</f>
        <v/>
      </c>
      <c r="F967" s="11" t="str">
        <f>IF($A967="", "", INDEX(Data!E:E,MATCH($A967,Data!$AD:$AD,1)))</f>
        <v/>
      </c>
      <c r="G967" s="36" t="str">
        <f t="shared" si="31"/>
        <v/>
      </c>
    </row>
    <row r="968" spans="1:7" x14ac:dyDescent="0.35">
      <c r="A968" s="9" t="str">
        <f t="shared" si="30"/>
        <v/>
      </c>
      <c r="B968" s="10" t="str">
        <f>IF($A968="", "", INDEX(Data!A:A,MATCH($A968,Data!$AD:$AD,1)))</f>
        <v/>
      </c>
      <c r="C968" s="11" t="str">
        <f>IF($A968="", "", INDEX(Data!B:B,MATCH($A968,Data!$AD:$AD,1)))</f>
        <v/>
      </c>
      <c r="D968" s="10" t="str">
        <f>IF($A968="", "", INDEX(Data!C:C,MATCH($A968,Data!$AD:$AD,1)))</f>
        <v/>
      </c>
      <c r="E968" s="11" t="str">
        <f>IF($A968="", "", INDEX(Data!D:D,MATCH($A968,Data!$AD:$AD,1)))</f>
        <v/>
      </c>
      <c r="F968" s="11" t="str">
        <f>IF($A968="", "", INDEX(Data!E:E,MATCH($A968,Data!$AD:$AD,1)))</f>
        <v/>
      </c>
      <c r="G968" s="36" t="str">
        <f t="shared" si="31"/>
        <v/>
      </c>
    </row>
    <row r="969" spans="1:7" x14ac:dyDescent="0.35">
      <c r="A969" s="9" t="str">
        <f t="shared" si="30"/>
        <v/>
      </c>
      <c r="B969" s="10" t="str">
        <f>IF($A969="", "", INDEX(Data!A:A,MATCH($A969,Data!$AD:$AD,1)))</f>
        <v/>
      </c>
      <c r="C969" s="11" t="str">
        <f>IF($A969="", "", INDEX(Data!B:B,MATCH($A969,Data!$AD:$AD,1)))</f>
        <v/>
      </c>
      <c r="D969" s="10" t="str">
        <f>IF($A969="", "", INDEX(Data!C:C,MATCH($A969,Data!$AD:$AD,1)))</f>
        <v/>
      </c>
      <c r="E969" s="11" t="str">
        <f>IF($A969="", "", INDEX(Data!D:D,MATCH($A969,Data!$AD:$AD,1)))</f>
        <v/>
      </c>
      <c r="F969" s="11" t="str">
        <f>IF($A969="", "", INDEX(Data!E:E,MATCH($A969,Data!$AD:$AD,1)))</f>
        <v/>
      </c>
      <c r="G969" s="36" t="str">
        <f t="shared" si="31"/>
        <v/>
      </c>
    </row>
    <row r="970" spans="1:7" x14ac:dyDescent="0.35">
      <c r="A970" s="9" t="str">
        <f t="shared" si="30"/>
        <v/>
      </c>
      <c r="B970" s="10" t="str">
        <f>IF($A970="", "", INDEX(Data!A:A,MATCH($A970,Data!$AD:$AD,1)))</f>
        <v/>
      </c>
      <c r="C970" s="11" t="str">
        <f>IF($A970="", "", INDEX(Data!B:B,MATCH($A970,Data!$AD:$AD,1)))</f>
        <v/>
      </c>
      <c r="D970" s="10" t="str">
        <f>IF($A970="", "", INDEX(Data!C:C,MATCH($A970,Data!$AD:$AD,1)))</f>
        <v/>
      </c>
      <c r="E970" s="11" t="str">
        <f>IF($A970="", "", INDEX(Data!D:D,MATCH($A970,Data!$AD:$AD,1)))</f>
        <v/>
      </c>
      <c r="F970" s="11" t="str">
        <f>IF($A970="", "", INDEX(Data!E:E,MATCH($A970,Data!$AD:$AD,1)))</f>
        <v/>
      </c>
      <c r="G970" s="36" t="str">
        <f t="shared" si="31"/>
        <v/>
      </c>
    </row>
    <row r="971" spans="1:7" x14ac:dyDescent="0.35">
      <c r="A971" s="9" t="str">
        <f t="shared" si="30"/>
        <v/>
      </c>
      <c r="B971" s="10" t="str">
        <f>IF($A971="", "", INDEX(Data!A:A,MATCH($A971,Data!$AD:$AD,1)))</f>
        <v/>
      </c>
      <c r="C971" s="11" t="str">
        <f>IF($A971="", "", INDEX(Data!B:B,MATCH($A971,Data!$AD:$AD,1)))</f>
        <v/>
      </c>
      <c r="D971" s="10" t="str">
        <f>IF($A971="", "", INDEX(Data!C:C,MATCH($A971,Data!$AD:$AD,1)))</f>
        <v/>
      </c>
      <c r="E971" s="11" t="str">
        <f>IF($A971="", "", INDEX(Data!D:D,MATCH($A971,Data!$AD:$AD,1)))</f>
        <v/>
      </c>
      <c r="F971" s="11" t="str">
        <f>IF($A971="", "", INDEX(Data!E:E,MATCH($A971,Data!$AD:$AD,1)))</f>
        <v/>
      </c>
      <c r="G971" s="36" t="str">
        <f t="shared" si="31"/>
        <v/>
      </c>
    </row>
    <row r="972" spans="1:7" x14ac:dyDescent="0.35">
      <c r="A972" s="9" t="str">
        <f t="shared" si="30"/>
        <v/>
      </c>
      <c r="B972" s="10" t="str">
        <f>IF($A972="", "", INDEX(Data!A:A,MATCH($A972,Data!$AD:$AD,1)))</f>
        <v/>
      </c>
      <c r="C972" s="11" t="str">
        <f>IF($A972="", "", INDEX(Data!B:B,MATCH($A972,Data!$AD:$AD,1)))</f>
        <v/>
      </c>
      <c r="D972" s="10" t="str">
        <f>IF($A972="", "", INDEX(Data!C:C,MATCH($A972,Data!$AD:$AD,1)))</f>
        <v/>
      </c>
      <c r="E972" s="11" t="str">
        <f>IF($A972="", "", INDEX(Data!D:D,MATCH($A972,Data!$AD:$AD,1)))</f>
        <v/>
      </c>
      <c r="F972" s="11" t="str">
        <f>IF($A972="", "", INDEX(Data!E:E,MATCH($A972,Data!$AD:$AD,1)))</f>
        <v/>
      </c>
      <c r="G972" s="36" t="str">
        <f t="shared" si="31"/>
        <v/>
      </c>
    </row>
    <row r="973" spans="1:7" x14ac:dyDescent="0.35">
      <c r="A973" s="9" t="str">
        <f t="shared" si="30"/>
        <v/>
      </c>
      <c r="B973" s="10" t="str">
        <f>IF($A973="", "", INDEX(Data!A:A,MATCH($A973,Data!$AD:$AD,1)))</f>
        <v/>
      </c>
      <c r="C973" s="11" t="str">
        <f>IF($A973="", "", INDEX(Data!B:B,MATCH($A973,Data!$AD:$AD,1)))</f>
        <v/>
      </c>
      <c r="D973" s="10" t="str">
        <f>IF($A973="", "", INDEX(Data!C:C,MATCH($A973,Data!$AD:$AD,1)))</f>
        <v/>
      </c>
      <c r="E973" s="11" t="str">
        <f>IF($A973="", "", INDEX(Data!D:D,MATCH($A973,Data!$AD:$AD,1)))</f>
        <v/>
      </c>
      <c r="F973" s="11" t="str">
        <f>IF($A973="", "", INDEX(Data!E:E,MATCH($A973,Data!$AD:$AD,1)))</f>
        <v/>
      </c>
      <c r="G973" s="36" t="str">
        <f t="shared" si="31"/>
        <v/>
      </c>
    </row>
    <row r="974" spans="1:7" x14ac:dyDescent="0.35">
      <c r="A974" s="9" t="str">
        <f t="shared" si="30"/>
        <v/>
      </c>
      <c r="B974" s="10" t="str">
        <f>IF($A974="", "", INDEX(Data!A:A,MATCH($A974,Data!$AD:$AD,1)))</f>
        <v/>
      </c>
      <c r="C974" s="11" t="str">
        <f>IF($A974="", "", INDEX(Data!B:B,MATCH($A974,Data!$AD:$AD,1)))</f>
        <v/>
      </c>
      <c r="D974" s="10" t="str">
        <f>IF($A974="", "", INDEX(Data!C:C,MATCH($A974,Data!$AD:$AD,1)))</f>
        <v/>
      </c>
      <c r="E974" s="11" t="str">
        <f>IF($A974="", "", INDEX(Data!D:D,MATCH($A974,Data!$AD:$AD,1)))</f>
        <v/>
      </c>
      <c r="F974" s="11" t="str">
        <f>IF($A974="", "", INDEX(Data!E:E,MATCH($A974,Data!$AD:$AD,1)))</f>
        <v/>
      </c>
      <c r="G974" s="36" t="str">
        <f t="shared" si="31"/>
        <v/>
      </c>
    </row>
    <row r="975" spans="1:7" x14ac:dyDescent="0.35">
      <c r="A975" s="9" t="str">
        <f t="shared" si="30"/>
        <v/>
      </c>
      <c r="B975" s="10" t="str">
        <f>IF($A975="", "", INDEX(Data!A:A,MATCH($A975,Data!$AD:$AD,1)))</f>
        <v/>
      </c>
      <c r="C975" s="11" t="str">
        <f>IF($A975="", "", INDEX(Data!B:B,MATCH($A975,Data!$AD:$AD,1)))</f>
        <v/>
      </c>
      <c r="D975" s="10" t="str">
        <f>IF($A975="", "", INDEX(Data!C:C,MATCH($A975,Data!$AD:$AD,1)))</f>
        <v/>
      </c>
      <c r="E975" s="11" t="str">
        <f>IF($A975="", "", INDEX(Data!D:D,MATCH($A975,Data!$AD:$AD,1)))</f>
        <v/>
      </c>
      <c r="F975" s="11" t="str">
        <f>IF($A975="", "", INDEX(Data!E:E,MATCH($A975,Data!$AD:$AD,1)))</f>
        <v/>
      </c>
      <c r="G975" s="36" t="str">
        <f t="shared" si="31"/>
        <v/>
      </c>
    </row>
    <row r="976" spans="1:7" x14ac:dyDescent="0.35">
      <c r="A976" s="9" t="str">
        <f t="shared" si="30"/>
        <v/>
      </c>
      <c r="B976" s="10" t="str">
        <f>IF($A976="", "", INDEX(Data!A:A,MATCH($A976,Data!$AD:$AD,1)))</f>
        <v/>
      </c>
      <c r="C976" s="11" t="str">
        <f>IF($A976="", "", INDEX(Data!B:B,MATCH($A976,Data!$AD:$AD,1)))</f>
        <v/>
      </c>
      <c r="D976" s="10" t="str">
        <f>IF($A976="", "", INDEX(Data!C:C,MATCH($A976,Data!$AD:$AD,1)))</f>
        <v/>
      </c>
      <c r="E976" s="11" t="str">
        <f>IF($A976="", "", INDEX(Data!D:D,MATCH($A976,Data!$AD:$AD,1)))</f>
        <v/>
      </c>
      <c r="F976" s="11" t="str">
        <f>IF($A976="", "", INDEX(Data!E:E,MATCH($A976,Data!$AD:$AD,1)))</f>
        <v/>
      </c>
      <c r="G976" s="36" t="str">
        <f t="shared" si="31"/>
        <v/>
      </c>
    </row>
    <row r="977" spans="1:7" x14ac:dyDescent="0.35">
      <c r="A977" s="9" t="str">
        <f t="shared" si="30"/>
        <v/>
      </c>
      <c r="B977" s="10" t="str">
        <f>IF($A977="", "", INDEX(Data!A:A,MATCH($A977,Data!$AD:$AD,1)))</f>
        <v/>
      </c>
      <c r="C977" s="11" t="str">
        <f>IF($A977="", "", INDEX(Data!B:B,MATCH($A977,Data!$AD:$AD,1)))</f>
        <v/>
      </c>
      <c r="D977" s="10" t="str">
        <f>IF($A977="", "", INDEX(Data!C:C,MATCH($A977,Data!$AD:$AD,1)))</f>
        <v/>
      </c>
      <c r="E977" s="11" t="str">
        <f>IF($A977="", "", INDEX(Data!D:D,MATCH($A977,Data!$AD:$AD,1)))</f>
        <v/>
      </c>
      <c r="F977" s="11" t="str">
        <f>IF($A977="", "", INDEX(Data!E:E,MATCH($A977,Data!$AD:$AD,1)))</f>
        <v/>
      </c>
      <c r="G977" s="36" t="str">
        <f t="shared" si="31"/>
        <v/>
      </c>
    </row>
    <row r="978" spans="1:7" x14ac:dyDescent="0.35">
      <c r="A978" s="9" t="str">
        <f t="shared" si="30"/>
        <v/>
      </c>
      <c r="B978" s="10" t="str">
        <f>IF($A978="", "", INDEX(Data!A:A,MATCH($A978,Data!$AD:$AD,1)))</f>
        <v/>
      </c>
      <c r="C978" s="11" t="str">
        <f>IF($A978="", "", INDEX(Data!B:B,MATCH($A978,Data!$AD:$AD,1)))</f>
        <v/>
      </c>
      <c r="D978" s="10" t="str">
        <f>IF($A978="", "", INDEX(Data!C:C,MATCH($A978,Data!$AD:$AD,1)))</f>
        <v/>
      </c>
      <c r="E978" s="11" t="str">
        <f>IF($A978="", "", INDEX(Data!D:D,MATCH($A978,Data!$AD:$AD,1)))</f>
        <v/>
      </c>
      <c r="F978" s="11" t="str">
        <f>IF($A978="", "", INDEX(Data!E:E,MATCH($A978,Data!$AD:$AD,1)))</f>
        <v/>
      </c>
      <c r="G978" s="36" t="str">
        <f t="shared" si="31"/>
        <v/>
      </c>
    </row>
    <row r="979" spans="1:7" x14ac:dyDescent="0.35">
      <c r="A979" s="9" t="str">
        <f t="shared" si="30"/>
        <v/>
      </c>
      <c r="B979" s="10" t="str">
        <f>IF($A979="", "", INDEX(Data!A:A,MATCH($A979,Data!$AD:$AD,1)))</f>
        <v/>
      </c>
      <c r="C979" s="11" t="str">
        <f>IF($A979="", "", INDEX(Data!B:B,MATCH($A979,Data!$AD:$AD,1)))</f>
        <v/>
      </c>
      <c r="D979" s="10" t="str">
        <f>IF($A979="", "", INDEX(Data!C:C,MATCH($A979,Data!$AD:$AD,1)))</f>
        <v/>
      </c>
      <c r="E979" s="11" t="str">
        <f>IF($A979="", "", INDEX(Data!D:D,MATCH($A979,Data!$AD:$AD,1)))</f>
        <v/>
      </c>
      <c r="F979" s="11" t="str">
        <f>IF($A979="", "", INDEX(Data!E:E,MATCH($A979,Data!$AD:$AD,1)))</f>
        <v/>
      </c>
      <c r="G979" s="36" t="str">
        <f t="shared" si="31"/>
        <v/>
      </c>
    </row>
    <row r="980" spans="1:7" x14ac:dyDescent="0.35">
      <c r="A980" s="9" t="str">
        <f t="shared" si="30"/>
        <v/>
      </c>
      <c r="B980" s="10" t="str">
        <f>IF($A980="", "", INDEX(Data!A:A,MATCH($A980,Data!$AD:$AD,1)))</f>
        <v/>
      </c>
      <c r="C980" s="11" t="str">
        <f>IF($A980="", "", INDEX(Data!B:B,MATCH($A980,Data!$AD:$AD,1)))</f>
        <v/>
      </c>
      <c r="D980" s="10" t="str">
        <f>IF($A980="", "", INDEX(Data!C:C,MATCH($A980,Data!$AD:$AD,1)))</f>
        <v/>
      </c>
      <c r="E980" s="11" t="str">
        <f>IF($A980="", "", INDEX(Data!D:D,MATCH($A980,Data!$AD:$AD,1)))</f>
        <v/>
      </c>
      <c r="F980" s="11" t="str">
        <f>IF($A980="", "", INDEX(Data!E:E,MATCH($A980,Data!$AD:$AD,1)))</f>
        <v/>
      </c>
      <c r="G980" s="36" t="str">
        <f t="shared" si="31"/>
        <v/>
      </c>
    </row>
    <row r="981" spans="1:7" x14ac:dyDescent="0.35">
      <c r="A981" s="9" t="str">
        <f t="shared" si="30"/>
        <v/>
      </c>
      <c r="B981" s="10" t="str">
        <f>IF($A981="", "", INDEX(Data!A:A,MATCH($A981,Data!$AD:$AD,1)))</f>
        <v/>
      </c>
      <c r="C981" s="11" t="str">
        <f>IF($A981="", "", INDEX(Data!B:B,MATCH($A981,Data!$AD:$AD,1)))</f>
        <v/>
      </c>
      <c r="D981" s="10" t="str">
        <f>IF($A981="", "", INDEX(Data!C:C,MATCH($A981,Data!$AD:$AD,1)))</f>
        <v/>
      </c>
      <c r="E981" s="11" t="str">
        <f>IF($A981="", "", INDEX(Data!D:D,MATCH($A981,Data!$AD:$AD,1)))</f>
        <v/>
      </c>
      <c r="F981" s="11" t="str">
        <f>IF($A981="", "", INDEX(Data!E:E,MATCH($A981,Data!$AD:$AD,1)))</f>
        <v/>
      </c>
      <c r="G981" s="36" t="str">
        <f t="shared" si="31"/>
        <v/>
      </c>
    </row>
    <row r="982" spans="1:7" x14ac:dyDescent="0.35">
      <c r="A982" s="9" t="str">
        <f t="shared" si="30"/>
        <v/>
      </c>
      <c r="B982" s="10" t="str">
        <f>IF($A982="", "", INDEX(Data!A:A,MATCH($A982,Data!$AD:$AD,1)))</f>
        <v/>
      </c>
      <c r="C982" s="11" t="str">
        <f>IF($A982="", "", INDEX(Data!B:B,MATCH($A982,Data!$AD:$AD,1)))</f>
        <v/>
      </c>
      <c r="D982" s="10" t="str">
        <f>IF($A982="", "", INDEX(Data!C:C,MATCH($A982,Data!$AD:$AD,1)))</f>
        <v/>
      </c>
      <c r="E982" s="11" t="str">
        <f>IF($A982="", "", INDEX(Data!D:D,MATCH($A982,Data!$AD:$AD,1)))</f>
        <v/>
      </c>
      <c r="F982" s="11" t="str">
        <f>IF($A982="", "", INDEX(Data!E:E,MATCH($A982,Data!$AD:$AD,1)))</f>
        <v/>
      </c>
      <c r="G982" s="36" t="str">
        <f t="shared" si="31"/>
        <v/>
      </c>
    </row>
    <row r="983" spans="1:7" x14ac:dyDescent="0.35">
      <c r="A983" s="9" t="str">
        <f t="shared" si="30"/>
        <v/>
      </c>
      <c r="B983" s="10" t="str">
        <f>IF($A983="", "", INDEX(Data!A:A,MATCH($A983,Data!$AD:$AD,1)))</f>
        <v/>
      </c>
      <c r="C983" s="11" t="str">
        <f>IF($A983="", "", INDEX(Data!B:B,MATCH($A983,Data!$AD:$AD,1)))</f>
        <v/>
      </c>
      <c r="D983" s="10" t="str">
        <f>IF($A983="", "", INDEX(Data!C:C,MATCH($A983,Data!$AD:$AD,1)))</f>
        <v/>
      </c>
      <c r="E983" s="11" t="str">
        <f>IF($A983="", "", INDEX(Data!D:D,MATCH($A983,Data!$AD:$AD,1)))</f>
        <v/>
      </c>
      <c r="F983" s="11" t="str">
        <f>IF($A983="", "", INDEX(Data!E:E,MATCH($A983,Data!$AD:$AD,1)))</f>
        <v/>
      </c>
      <c r="G983" s="36" t="str">
        <f t="shared" si="31"/>
        <v/>
      </c>
    </row>
    <row r="984" spans="1:7" x14ac:dyDescent="0.35">
      <c r="A984" s="9" t="str">
        <f t="shared" si="30"/>
        <v/>
      </c>
      <c r="B984" s="10" t="str">
        <f>IF($A984="", "", INDEX(Data!A:A,MATCH($A984,Data!$AD:$AD,1)))</f>
        <v/>
      </c>
      <c r="C984" s="11" t="str">
        <f>IF($A984="", "", INDEX(Data!B:B,MATCH($A984,Data!$AD:$AD,1)))</f>
        <v/>
      </c>
      <c r="D984" s="10" t="str">
        <f>IF($A984="", "", INDEX(Data!C:C,MATCH($A984,Data!$AD:$AD,1)))</f>
        <v/>
      </c>
      <c r="E984" s="11" t="str">
        <f>IF($A984="", "", INDEX(Data!D:D,MATCH($A984,Data!$AD:$AD,1)))</f>
        <v/>
      </c>
      <c r="F984" s="11" t="str">
        <f>IF($A984="", "", INDEX(Data!E:E,MATCH($A984,Data!$AD:$AD,1)))</f>
        <v/>
      </c>
      <c r="G984" s="36" t="str">
        <f t="shared" si="31"/>
        <v/>
      </c>
    </row>
    <row r="985" spans="1:7" x14ac:dyDescent="0.35">
      <c r="A985" s="9" t="str">
        <f t="shared" si="30"/>
        <v/>
      </c>
      <c r="B985" s="10" t="str">
        <f>IF($A985="", "", INDEX(Data!A:A,MATCH($A985,Data!$AD:$AD,1)))</f>
        <v/>
      </c>
      <c r="C985" s="11" t="str">
        <f>IF($A985="", "", INDEX(Data!B:B,MATCH($A985,Data!$AD:$AD,1)))</f>
        <v/>
      </c>
      <c r="D985" s="10" t="str">
        <f>IF($A985="", "", INDEX(Data!C:C,MATCH($A985,Data!$AD:$AD,1)))</f>
        <v/>
      </c>
      <c r="E985" s="11" t="str">
        <f>IF($A985="", "", INDEX(Data!D:D,MATCH($A985,Data!$AD:$AD,1)))</f>
        <v/>
      </c>
      <c r="F985" s="11" t="str">
        <f>IF($A985="", "", INDEX(Data!E:E,MATCH($A985,Data!$AD:$AD,1)))</f>
        <v/>
      </c>
      <c r="G985" s="36" t="str">
        <f t="shared" si="31"/>
        <v/>
      </c>
    </row>
    <row r="986" spans="1:7" x14ac:dyDescent="0.35">
      <c r="A986" s="9" t="str">
        <f t="shared" si="30"/>
        <v/>
      </c>
      <c r="B986" s="10" t="str">
        <f>IF($A986="", "", INDEX(Data!A:A,MATCH($A986,Data!$AD:$AD,1)))</f>
        <v/>
      </c>
      <c r="C986" s="11" t="str">
        <f>IF($A986="", "", INDEX(Data!B:B,MATCH($A986,Data!$AD:$AD,1)))</f>
        <v/>
      </c>
      <c r="D986" s="10" t="str">
        <f>IF($A986="", "", INDEX(Data!C:C,MATCH($A986,Data!$AD:$AD,1)))</f>
        <v/>
      </c>
      <c r="E986" s="11" t="str">
        <f>IF($A986="", "", INDEX(Data!D:D,MATCH($A986,Data!$AD:$AD,1)))</f>
        <v/>
      </c>
      <c r="F986" s="11" t="str">
        <f>IF($A986="", "", INDEX(Data!E:E,MATCH($A986,Data!$AD:$AD,1)))</f>
        <v/>
      </c>
      <c r="G986" s="36" t="str">
        <f t="shared" si="31"/>
        <v/>
      </c>
    </row>
    <row r="987" spans="1:7" x14ac:dyDescent="0.35">
      <c r="A987" s="9" t="str">
        <f t="shared" si="30"/>
        <v/>
      </c>
      <c r="B987" s="10" t="str">
        <f>IF($A987="", "", INDEX(Data!A:A,MATCH($A987,Data!$AD:$AD,1)))</f>
        <v/>
      </c>
      <c r="C987" s="11" t="str">
        <f>IF($A987="", "", INDEX(Data!B:B,MATCH($A987,Data!$AD:$AD,1)))</f>
        <v/>
      </c>
      <c r="D987" s="10" t="str">
        <f>IF($A987="", "", INDEX(Data!C:C,MATCH($A987,Data!$AD:$AD,1)))</f>
        <v/>
      </c>
      <c r="E987" s="11" t="str">
        <f>IF($A987="", "", INDEX(Data!D:D,MATCH($A987,Data!$AD:$AD,1)))</f>
        <v/>
      </c>
      <c r="F987" s="11" t="str">
        <f>IF($A987="", "", INDEX(Data!E:E,MATCH($A987,Data!$AD:$AD,1)))</f>
        <v/>
      </c>
      <c r="G987" s="36" t="str">
        <f t="shared" si="31"/>
        <v/>
      </c>
    </row>
    <row r="988" spans="1:7" x14ac:dyDescent="0.35">
      <c r="A988" s="9" t="str">
        <f t="shared" si="30"/>
        <v/>
      </c>
      <c r="B988" s="10" t="str">
        <f>IF($A988="", "", INDEX(Data!A:A,MATCH($A988,Data!$AD:$AD,1)))</f>
        <v/>
      </c>
      <c r="C988" s="11" t="str">
        <f>IF($A988="", "", INDEX(Data!B:B,MATCH($A988,Data!$AD:$AD,1)))</f>
        <v/>
      </c>
      <c r="D988" s="10" t="str">
        <f>IF($A988="", "", INDEX(Data!C:C,MATCH($A988,Data!$AD:$AD,1)))</f>
        <v/>
      </c>
      <c r="E988" s="11" t="str">
        <f>IF($A988="", "", INDEX(Data!D:D,MATCH($A988,Data!$AD:$AD,1)))</f>
        <v/>
      </c>
      <c r="F988" s="11" t="str">
        <f>IF($A988="", "", INDEX(Data!E:E,MATCH($A988,Data!$AD:$AD,1)))</f>
        <v/>
      </c>
      <c r="G988" s="36" t="str">
        <f t="shared" si="31"/>
        <v/>
      </c>
    </row>
    <row r="989" spans="1:7" x14ac:dyDescent="0.35">
      <c r="A989" s="9" t="str">
        <f t="shared" si="30"/>
        <v/>
      </c>
      <c r="B989" s="10" t="str">
        <f>IF($A989="", "", INDEX(Data!A:A,MATCH($A989,Data!$AD:$AD,1)))</f>
        <v/>
      </c>
      <c r="C989" s="11" t="str">
        <f>IF($A989="", "", INDEX(Data!B:B,MATCH($A989,Data!$AD:$AD,1)))</f>
        <v/>
      </c>
      <c r="D989" s="10" t="str">
        <f>IF($A989="", "", INDEX(Data!C:C,MATCH($A989,Data!$AD:$AD,1)))</f>
        <v/>
      </c>
      <c r="E989" s="11" t="str">
        <f>IF($A989="", "", INDEX(Data!D:D,MATCH($A989,Data!$AD:$AD,1)))</f>
        <v/>
      </c>
      <c r="F989" s="11" t="str">
        <f>IF($A989="", "", INDEX(Data!E:E,MATCH($A989,Data!$AD:$AD,1)))</f>
        <v/>
      </c>
      <c r="G989" s="36" t="str">
        <f t="shared" si="31"/>
        <v/>
      </c>
    </row>
    <row r="990" spans="1:7" x14ac:dyDescent="0.35">
      <c r="A990" s="9" t="str">
        <f t="shared" si="30"/>
        <v/>
      </c>
      <c r="B990" s="10" t="str">
        <f>IF($A990="", "", INDEX(Data!A:A,MATCH($A990,Data!$AD:$AD,1)))</f>
        <v/>
      </c>
      <c r="C990" s="11" t="str">
        <f>IF($A990="", "", INDEX(Data!B:B,MATCH($A990,Data!$AD:$AD,1)))</f>
        <v/>
      </c>
      <c r="D990" s="10" t="str">
        <f>IF($A990="", "", INDEX(Data!C:C,MATCH($A990,Data!$AD:$AD,1)))</f>
        <v/>
      </c>
      <c r="E990" s="11" t="str">
        <f>IF($A990="", "", INDEX(Data!D:D,MATCH($A990,Data!$AD:$AD,1)))</f>
        <v/>
      </c>
      <c r="F990" s="11" t="str">
        <f>IF($A990="", "", INDEX(Data!E:E,MATCH($A990,Data!$AD:$AD,1)))</f>
        <v/>
      </c>
      <c r="G990" s="36" t="str">
        <f t="shared" si="31"/>
        <v/>
      </c>
    </row>
    <row r="991" spans="1:7" x14ac:dyDescent="0.35">
      <c r="A991" s="9" t="str">
        <f t="shared" si="30"/>
        <v/>
      </c>
      <c r="B991" s="10" t="str">
        <f>IF($A991="", "", INDEX(Data!A:A,MATCH($A991,Data!$AD:$AD,1)))</f>
        <v/>
      </c>
      <c r="C991" s="11" t="str">
        <f>IF($A991="", "", INDEX(Data!B:B,MATCH($A991,Data!$AD:$AD,1)))</f>
        <v/>
      </c>
      <c r="D991" s="10" t="str">
        <f>IF($A991="", "", INDEX(Data!C:C,MATCH($A991,Data!$AD:$AD,1)))</f>
        <v/>
      </c>
      <c r="E991" s="11" t="str">
        <f>IF($A991="", "", INDEX(Data!D:D,MATCH($A991,Data!$AD:$AD,1)))</f>
        <v/>
      </c>
      <c r="F991" s="11" t="str">
        <f>IF($A991="", "", INDEX(Data!E:E,MATCH($A991,Data!$AD:$AD,1)))</f>
        <v/>
      </c>
      <c r="G991" s="36" t="str">
        <f t="shared" si="31"/>
        <v/>
      </c>
    </row>
    <row r="992" spans="1:7" x14ac:dyDescent="0.35">
      <c r="A992" s="9" t="str">
        <f t="shared" si="30"/>
        <v/>
      </c>
      <c r="B992" s="10" t="str">
        <f>IF($A992="", "", INDEX(Data!A:A,MATCH($A992,Data!$AD:$AD,1)))</f>
        <v/>
      </c>
      <c r="C992" s="11" t="str">
        <f>IF($A992="", "", INDEX(Data!B:B,MATCH($A992,Data!$AD:$AD,1)))</f>
        <v/>
      </c>
      <c r="D992" s="10" t="str">
        <f>IF($A992="", "", INDEX(Data!C:C,MATCH($A992,Data!$AD:$AD,1)))</f>
        <v/>
      </c>
      <c r="E992" s="11" t="str">
        <f>IF($A992="", "", INDEX(Data!D:D,MATCH($A992,Data!$AD:$AD,1)))</f>
        <v/>
      </c>
      <c r="F992" s="11" t="str">
        <f>IF($A992="", "", INDEX(Data!E:E,MATCH($A992,Data!$AD:$AD,1)))</f>
        <v/>
      </c>
      <c r="G992" s="36" t="str">
        <f t="shared" si="31"/>
        <v/>
      </c>
    </row>
    <row r="993" spans="1:7" x14ac:dyDescent="0.35">
      <c r="A993" s="9" t="str">
        <f t="shared" si="30"/>
        <v/>
      </c>
      <c r="B993" s="10" t="str">
        <f>IF($A993="", "", INDEX(Data!A:A,MATCH($A993,Data!$AD:$AD,1)))</f>
        <v/>
      </c>
      <c r="C993" s="11" t="str">
        <f>IF($A993="", "", INDEX(Data!B:B,MATCH($A993,Data!$AD:$AD,1)))</f>
        <v/>
      </c>
      <c r="D993" s="10" t="str">
        <f>IF($A993="", "", INDEX(Data!C:C,MATCH($A993,Data!$AD:$AD,1)))</f>
        <v/>
      </c>
      <c r="E993" s="11" t="str">
        <f>IF($A993="", "", INDEX(Data!D:D,MATCH($A993,Data!$AD:$AD,1)))</f>
        <v/>
      </c>
      <c r="F993" s="11" t="str">
        <f>IF($A993="", "", INDEX(Data!E:E,MATCH($A993,Data!$AD:$AD,1)))</f>
        <v/>
      </c>
      <c r="G993" s="36" t="str">
        <f t="shared" si="31"/>
        <v/>
      </c>
    </row>
    <row r="994" spans="1:7" x14ac:dyDescent="0.35">
      <c r="A994" s="9" t="str">
        <f t="shared" si="30"/>
        <v/>
      </c>
      <c r="B994" s="10" t="str">
        <f>IF($A994="", "", INDEX(Data!A:A,MATCH($A994,Data!$AD:$AD,1)))</f>
        <v/>
      </c>
      <c r="C994" s="11" t="str">
        <f>IF($A994="", "", INDEX(Data!B:B,MATCH($A994,Data!$AD:$AD,1)))</f>
        <v/>
      </c>
      <c r="D994" s="10" t="str">
        <f>IF($A994="", "", INDEX(Data!C:C,MATCH($A994,Data!$AD:$AD,1)))</f>
        <v/>
      </c>
      <c r="E994" s="11" t="str">
        <f>IF($A994="", "", INDEX(Data!D:D,MATCH($A994,Data!$AD:$AD,1)))</f>
        <v/>
      </c>
      <c r="F994" s="11" t="str">
        <f>IF($A994="", "", INDEX(Data!E:E,MATCH($A994,Data!$AD:$AD,1)))</f>
        <v/>
      </c>
      <c r="G994" s="36" t="str">
        <f t="shared" si="31"/>
        <v/>
      </c>
    </row>
    <row r="995" spans="1:7" x14ac:dyDescent="0.35">
      <c r="A995" s="9" t="str">
        <f t="shared" si="30"/>
        <v/>
      </c>
      <c r="B995" s="10" t="str">
        <f>IF($A995="", "", INDEX(Data!A:A,MATCH($A995,Data!$AD:$AD,1)))</f>
        <v/>
      </c>
      <c r="C995" s="11" t="str">
        <f>IF($A995="", "", INDEX(Data!B:B,MATCH($A995,Data!$AD:$AD,1)))</f>
        <v/>
      </c>
      <c r="D995" s="10" t="str">
        <f>IF($A995="", "", INDEX(Data!C:C,MATCH($A995,Data!$AD:$AD,1)))</f>
        <v/>
      </c>
      <c r="E995" s="11" t="str">
        <f>IF($A995="", "", INDEX(Data!D:D,MATCH($A995,Data!$AD:$AD,1)))</f>
        <v/>
      </c>
      <c r="F995" s="11" t="str">
        <f>IF($A995="", "", INDEX(Data!E:E,MATCH($A995,Data!$AD:$AD,1)))</f>
        <v/>
      </c>
      <c r="G995" s="36" t="str">
        <f t="shared" si="31"/>
        <v/>
      </c>
    </row>
    <row r="996" spans="1:7" x14ac:dyDescent="0.35">
      <c r="A996" s="9" t="str">
        <f t="shared" si="30"/>
        <v/>
      </c>
      <c r="B996" s="10" t="str">
        <f>IF($A996="", "", INDEX(Data!A:A,MATCH($A996,Data!$AD:$AD,1)))</f>
        <v/>
      </c>
      <c r="C996" s="11" t="str">
        <f>IF($A996="", "", INDEX(Data!B:B,MATCH($A996,Data!$AD:$AD,1)))</f>
        <v/>
      </c>
      <c r="D996" s="10" t="str">
        <f>IF($A996="", "", INDEX(Data!C:C,MATCH($A996,Data!$AD:$AD,1)))</f>
        <v/>
      </c>
      <c r="E996" s="11" t="str">
        <f>IF($A996="", "", INDEX(Data!D:D,MATCH($A996,Data!$AD:$AD,1)))</f>
        <v/>
      </c>
      <c r="F996" s="11" t="str">
        <f>IF($A996="", "", INDEX(Data!E:E,MATCH($A996,Data!$AD:$AD,1)))</f>
        <v/>
      </c>
      <c r="G996" s="36" t="str">
        <f t="shared" si="31"/>
        <v/>
      </c>
    </row>
    <row r="997" spans="1:7" x14ac:dyDescent="0.35">
      <c r="A997" s="9" t="str">
        <f t="shared" si="30"/>
        <v/>
      </c>
      <c r="B997" s="10" t="str">
        <f>IF($A997="", "", INDEX(Data!A:A,MATCH($A997,Data!$AD:$AD,1)))</f>
        <v/>
      </c>
      <c r="C997" s="11" t="str">
        <f>IF($A997="", "", INDEX(Data!B:B,MATCH($A997,Data!$AD:$AD,1)))</f>
        <v/>
      </c>
      <c r="D997" s="10" t="str">
        <f>IF($A997="", "", INDEX(Data!C:C,MATCH($A997,Data!$AD:$AD,1)))</f>
        <v/>
      </c>
      <c r="E997" s="11" t="str">
        <f>IF($A997="", "", INDEX(Data!D:D,MATCH($A997,Data!$AD:$AD,1)))</f>
        <v/>
      </c>
      <c r="F997" s="11" t="str">
        <f>IF($A997="", "", INDEX(Data!E:E,MATCH($A997,Data!$AD:$AD,1)))</f>
        <v/>
      </c>
      <c r="G997" s="36" t="str">
        <f t="shared" si="31"/>
        <v/>
      </c>
    </row>
    <row r="998" spans="1:7" x14ac:dyDescent="0.35">
      <c r="A998" s="9" t="str">
        <f t="shared" si="30"/>
        <v/>
      </c>
      <c r="B998" s="10" t="str">
        <f>IF($A998="", "", INDEX(Data!A:A,MATCH($A998,Data!$AD:$AD,1)))</f>
        <v/>
      </c>
      <c r="C998" s="11" t="str">
        <f>IF($A998="", "", INDEX(Data!B:B,MATCH($A998,Data!$AD:$AD,1)))</f>
        <v/>
      </c>
      <c r="D998" s="10" t="str">
        <f>IF($A998="", "", INDEX(Data!C:C,MATCH($A998,Data!$AD:$AD,1)))</f>
        <v/>
      </c>
      <c r="E998" s="11" t="str">
        <f>IF($A998="", "", INDEX(Data!D:D,MATCH($A998,Data!$AD:$AD,1)))</f>
        <v/>
      </c>
      <c r="F998" s="11" t="str">
        <f>IF($A998="", "", INDEX(Data!E:E,MATCH($A998,Data!$AD:$AD,1)))</f>
        <v/>
      </c>
      <c r="G998" s="36" t="str">
        <f t="shared" si="31"/>
        <v/>
      </c>
    </row>
    <row r="999" spans="1:7" x14ac:dyDescent="0.35">
      <c r="A999" s="9" t="str">
        <f t="shared" si="30"/>
        <v/>
      </c>
      <c r="B999" s="10" t="str">
        <f>IF($A999="", "", INDEX(Data!A:A,MATCH($A999,Data!$AD:$AD,1)))</f>
        <v/>
      </c>
      <c r="C999" s="11" t="str">
        <f>IF($A999="", "", INDEX(Data!B:B,MATCH($A999,Data!$AD:$AD,1)))</f>
        <v/>
      </c>
      <c r="D999" s="10" t="str">
        <f>IF($A999="", "", INDEX(Data!C:C,MATCH($A999,Data!$AD:$AD,1)))</f>
        <v/>
      </c>
      <c r="E999" s="11" t="str">
        <f>IF($A999="", "", INDEX(Data!D:D,MATCH($A999,Data!$AD:$AD,1)))</f>
        <v/>
      </c>
      <c r="F999" s="11" t="str">
        <f>IF($A999="", "", INDEX(Data!E:E,MATCH($A999,Data!$AD:$AD,1)))</f>
        <v/>
      </c>
      <c r="G999" s="36" t="str">
        <f t="shared" si="31"/>
        <v/>
      </c>
    </row>
    <row r="1000" spans="1:7" x14ac:dyDescent="0.35">
      <c r="A1000" s="9" t="str">
        <f t="shared" si="30"/>
        <v/>
      </c>
      <c r="B1000" s="10" t="str">
        <f>IF($A1000="", "", INDEX(Data!A:A,MATCH($A1000,Data!$AD:$AD,1)))</f>
        <v/>
      </c>
      <c r="C1000" s="11" t="str">
        <f>IF($A1000="", "", INDEX(Data!B:B,MATCH($A1000,Data!$AD:$AD,1)))</f>
        <v/>
      </c>
      <c r="D1000" s="10" t="str">
        <f>IF($A1000="", "", INDEX(Data!C:C,MATCH($A1000,Data!$AD:$AD,1)))</f>
        <v/>
      </c>
      <c r="E1000" s="11" t="str">
        <f>IF($A1000="", "", INDEX(Data!D:D,MATCH($A1000,Data!$AD:$AD,1)))</f>
        <v/>
      </c>
      <c r="F1000" s="11" t="str">
        <f>IF($A1000="", "", INDEX(Data!E:E,MATCH($A1000,Data!$AD:$AD,1)))</f>
        <v/>
      </c>
      <c r="G1000" s="36" t="str">
        <f t="shared" si="31"/>
        <v/>
      </c>
    </row>
  </sheetData>
  <sheetProtection sheet="1" objects="1" scenarios="1" formatCells="0" formatColumns="0" formatRows="0"/>
  <hyperlinks>
    <hyperlink ref="E2" location="'Title page'!A1" display="Return to main search page"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1"/>
  <sheetViews>
    <sheetView workbookViewId="0">
      <pane ySplit="4" topLeftCell="A5" activePane="bottomLeft" state="frozen"/>
      <selection pane="bottomLeft" activeCell="E10" sqref="E10"/>
    </sheetView>
  </sheetViews>
  <sheetFormatPr defaultRowHeight="14.5" x14ac:dyDescent="0.35"/>
  <cols>
    <col min="1" max="1" width="4.81640625" style="9" customWidth="1"/>
    <col min="2" max="2" width="16.81640625" style="10" customWidth="1"/>
    <col min="3" max="3" width="54.453125" style="11" customWidth="1"/>
    <col min="4" max="4" width="8.7265625" style="10"/>
    <col min="5" max="5" width="130" style="11" customWidth="1"/>
    <col min="6" max="6" width="21.54296875" style="10" hidden="1" customWidth="1"/>
    <col min="7" max="7" width="41.90625" style="10" customWidth="1"/>
    <col min="8" max="16384" width="8.7265625" style="10"/>
  </cols>
  <sheetData>
    <row r="1" spans="1:7" ht="35.5" customHeight="1" x14ac:dyDescent="0.35"/>
    <row r="2" spans="1:7" ht="35.5" customHeight="1" x14ac:dyDescent="0.35">
      <c r="E2" s="24" t="s">
        <v>1973</v>
      </c>
    </row>
    <row r="3" spans="1:7" ht="15" customHeight="1" thickBot="1" x14ac:dyDescent="0.4"/>
    <row r="4" spans="1:7" ht="16" thickBot="1" x14ac:dyDescent="0.4">
      <c r="A4" s="9">
        <f>MAX(Data!Z:Z)</f>
        <v>700</v>
      </c>
      <c r="B4" s="12" t="s">
        <v>0</v>
      </c>
      <c r="C4" s="8" t="s">
        <v>1</v>
      </c>
      <c r="D4" s="8" t="s">
        <v>2</v>
      </c>
      <c r="E4" s="8" t="s">
        <v>3</v>
      </c>
      <c r="F4" s="8" t="s">
        <v>2419</v>
      </c>
      <c r="G4" s="8" t="s">
        <v>2451</v>
      </c>
    </row>
    <row r="5" spans="1:7" ht="16.5" customHeight="1" x14ac:dyDescent="0.35">
      <c r="A5" s="9">
        <f>IF(A$4&gt;=ROW(A1), ROW(A1), "")</f>
        <v>1</v>
      </c>
      <c r="B5" s="10" t="str">
        <f>IF($A5="", "", INDEX(Data!A:A,MATCH($A5,Data!$Z:$Z,1)))</f>
        <v>Abderrazak (2017)</v>
      </c>
      <c r="C5" s="11" t="str">
        <f>IF($A5="", "", INDEX(Data!B:B,MATCH($A5,Data!$Z:$Z,1)))</f>
        <v>Prediction of breakdowns in smart grids: a novel approach</v>
      </c>
      <c r="D5" s="10">
        <f>IF($A5="", "", INDEX(Data!C:C,MATCH($A5,Data!$Z:$Z,1)))</f>
        <v>2017</v>
      </c>
      <c r="E5" s="11" t="str">
        <f>IF($A5="", "", INDEX(Data!D:D,MATCH($A5,Data!$Z:$Z,1)))</f>
        <v>Progressively become more difficult the process of handling breakdowns and blackouts. Due to the uncertain, intricate and the nature of electric issues, traditional power grids are no longer convenient. These problems sheds light on the need for technology improvement. Although, in Quite recently years, considerable attention has been paid to the prediction of failures, breakdowns and blackouts in smart grid; it still represent a critical issue. This paper highlight the problem of prediction of breakdowns in smart grids, we addresses the integration of novel techniques that contribute to the prediction process by using machine learning tools (Naive Bayes). Hence, we endeavor to offer a novel approach that may improve the resilience of the smart grid.</v>
      </c>
      <c r="F5" s="11" t="str">
        <f>IF($A5="", "", INDEX(Data!E:E,MATCH($A5,Data!$Z:$Z,1)))</f>
        <v/>
      </c>
      <c r="G5" s="36" t="str">
        <f>HYPERLINK(F5)</f>
        <v/>
      </c>
    </row>
    <row r="6" spans="1:7" ht="16.5" customHeight="1" x14ac:dyDescent="0.35">
      <c r="A6" s="9">
        <f t="shared" ref="A6:A69" si="0">IF(A$4&gt;=ROW(A2), ROW(A2), "")</f>
        <v>2</v>
      </c>
      <c r="B6" s="10" t="str">
        <f>IF($A6="", "", INDEX(Data!A:A,MATCH($A6,Data!$Z:$Z,1)))</f>
        <v>Abhigyan (2015)</v>
      </c>
      <c r="C6" s="11" t="str">
        <f>IF($A6="", "", INDEX(Data!B:B,MATCH($A6,Data!$Z:$Z,1)))</f>
        <v>"Electric City': Uncovering Social Dimensions and Values of Sharing Renewable Energy through Gaming</v>
      </c>
      <c r="D6" s="10">
        <f>IF($A6="", "", INDEX(Data!C:C,MATCH($A6,Data!$Z:$Z,1)))</f>
        <v>2015</v>
      </c>
      <c r="E6" s="11">
        <f>IF($A6="", "", INDEX(Data!D:D,MATCH($A6,Data!$Z:$Z,1)))</f>
        <v>0</v>
      </c>
      <c r="F6" s="11" t="str">
        <f>IF($A6="", "", INDEX(Data!E:E,MATCH($A6,Data!$Z:$Z,1)))</f>
        <v/>
      </c>
      <c r="G6" s="36" t="str">
        <f t="shared" ref="G6:G69" si="1">HYPERLINK(F6)</f>
        <v/>
      </c>
    </row>
    <row r="7" spans="1:7" ht="16.5" customHeight="1" x14ac:dyDescent="0.35">
      <c r="A7" s="9">
        <f t="shared" si="0"/>
        <v>3</v>
      </c>
      <c r="B7" s="10" t="str">
        <f>IF($A7="", "", INDEX(Data!A:A,MATCH($A7,Data!$Z:$Z,1)))</f>
        <v>Abhishek (2016)</v>
      </c>
      <c r="C7" s="11" t="str">
        <f>IF($A7="", "", INDEX(Data!B:B,MATCH($A7,Data!$Z:$Z,1)))</f>
        <v>The Role of Context and Resilient Middleware in Next Generation Smart Grids</v>
      </c>
      <c r="D7" s="10">
        <f>IF($A7="", "", INDEX(Data!C:C,MATCH($A7,Data!$Z:$Z,1)))</f>
        <v>2016</v>
      </c>
      <c r="E7" s="11" t="str">
        <f>IF($A7="", "", INDEX(Data!D:D,MATCH($A7,Data!$Z:$Z,1)))</f>
        <v>The emerging trends of volatile distributed energy resources and micro-grids are putting pressure on electrical power system infrastructure. This pressure is motivating the integration of digital technology and advanced power-industry practices to improve the management of distributed electricity generation, transmission, and distribution, thereby creating a web of systems. Unlike legacy power system infrastructure, however, this emerging next-generation smart grid should be context-aware and adaptive to enable the creation of applications needed to enhance grid robustness and efficiency. This paper describes key factors that are driving the architecture of smart grids and describes orchestration middleware needed to make the infrastructure resilient. We use an example of adaptive protection logic in smart grid substations as a use case to motivate the need for context-awareness and adaptivity.</v>
      </c>
      <c r="F7" s="11" t="str">
        <f>IF($A7="", "", INDEX(Data!E:E,MATCH($A7,Data!$Z:$Z,1)))</f>
        <v/>
      </c>
      <c r="G7" s="36" t="str">
        <f t="shared" si="1"/>
        <v/>
      </c>
    </row>
    <row r="8" spans="1:7" ht="16.5" customHeight="1" x14ac:dyDescent="0.35">
      <c r="A8" s="9">
        <f t="shared" si="0"/>
        <v>4</v>
      </c>
      <c r="B8" s="10" t="str">
        <f>IF($A8="", "", INDEX(Data!A:A,MATCH($A8,Data!$Z:$Z,1)))</f>
        <v>Abu-Sharkh (2006)</v>
      </c>
      <c r="C8" s="11" t="str">
        <f>IF($A8="", "", INDEX(Data!B:B,MATCH($A8,Data!$Z:$Z,1)))</f>
        <v>Can microgrids make a major contribution to UK energy supply?</v>
      </c>
      <c r="D8" s="10">
        <f>IF($A8="", "", INDEX(Data!C:C,MATCH($A8,Data!$Z:$Z,1)))</f>
        <v>2006</v>
      </c>
      <c r="E8" s="11" t="str">
        <f>IF($A8="", "", INDEX(Data!D:D,MATCH($A8,Data!$Z:$Z,1)))</f>
        <v>Almost all the electricity currently produced in the UK is generated as part of a centralised power system designed around large fossil fuel or nuclear power stations. This power system is robust and reliable but the efficiency of power generation is low, resulting in large quantities of waste heat. The principal aim of this paper is to investigate an alternative concept: the energy production by small scale generators in close proximity to the energy users, integrated into microgrids. Microgrids - de-centralised electricity generation combined with on-site production of heat - bear the promise of substantial environmental benefits, brought about by a higher energy efficiency and by facilitating the integration of renewable sources such as photovoltaic arrays or wind turbines. By virtue of good match between generation and load, microgrids have a low impact on the electricity network, despite a potentially significant level of generation by intermittent energy sources. The paper discusses the technical and economic issues associated with this novel concept, giving an overview of the generator technologies, the current regulatory framework in the UK, and the barriers that have to be overcome if microgrids are to make a major contribution to the UK energy supply. The focus of this study is a microgrid of domestic users powered by small Combined Heat and Power generators and photovoltaics. Focusing on the energy balance between the generation and load, it is found that the optimum combination of the generators in the microgrid- consisting of around 1.4 kWp PV array per household and 45% household ownership of micro-CHP generators- will maintain energy balance on a yearly basis if supplemented by energy storage of 2.7 kWh per household. We find that there is no fundamental technological reason why microgrids cannot contribute an appreciable part of the UK energy demand. Indeed, an estimate of cost indicates that the microgrids considered in this study would supply electricity at a cost comparable with the present electricity supply if the current support mechanisms for photovoltaics were maintained. Combining photovoltaics and micro-CHP and a small battery requirement gives a microgrid that is independent of the national electricity network. In the short term, this has particular benefits for remote communities but more wide-ranging possibilities open up in the medium to long term. Microgrids could meet the need to replace current generation nuclear and coal fired power stations, greatly reducing the demand on the transmission and distribution network. 2005 Elsevier Ltd. All rights reserved.</v>
      </c>
      <c r="F8" s="11" t="str">
        <f>IF($A8="", "", INDEX(Data!E:E,MATCH($A8,Data!$Z:$Z,1)))</f>
        <v>http://dx.doi.org/10.1016/j.rser.2004.09.013</v>
      </c>
      <c r="G8" s="36" t="str">
        <f t="shared" si="1"/>
        <v>http://dx.doi.org/10.1016/j.rser.2004.09.013</v>
      </c>
    </row>
    <row r="9" spans="1:7" ht="16.5" customHeight="1" x14ac:dyDescent="0.35">
      <c r="A9" s="9">
        <f t="shared" si="0"/>
        <v>5</v>
      </c>
      <c r="B9" s="10" t="str">
        <f>IF($A9="", "", INDEX(Data!A:A,MATCH($A9,Data!$Z:$Z,1)))</f>
        <v>Acosta (2018)</v>
      </c>
      <c r="C9" s="11" t="str">
        <f>IF($A9="", "", INDEX(Data!B:B,MATCH($A9,Data!$Z:$Z,1)))</f>
        <v>Facilitating energy transition through energy commons: An application of socio-ecological systems framework for integrated community energy systems</v>
      </c>
      <c r="D9" s="10">
        <f>IF($A9="", "", INDEX(Data!C:C,MATCH($A9,Data!$Z:$Z,1)))</f>
        <v>2018</v>
      </c>
      <c r="E9" s="11" t="str">
        <f>IF($A9="", "", INDEX(Data!D:D,MATCH($A9,Data!$Z:$Z,1)))</f>
        <v>Integrated Community Energy Systems (ICES) are an emerging local energy system focusing on the collective use of distributed energy resources (DER). These socio-technical systems (STSs) have a high potential to advance the transition towards socially inclusive, environmentally-friendly energy systems and to stimulate the local economy. While there is an analogy between energy in ICES and other common goods such as natural resources, it is not clear to what extent the existing theoretical framework for Socio-ecological Systems (SES) on the commons accounts for the specificities of common resources in ICESs and other STSs. This research explores the applicability of the SES framework to energy commons that are firmly embedded in STS with reference to the DE Ramplaan ICES in the Netherlands. The formation process and governance characteristics of this ICES are revised, further aided by stakeholder interviews. A framework and a strategic plan that can be used to design and implement an ICES are proposed. © 2018 by the authors. Licensee MDPI, Basel, Switzerland.</v>
      </c>
      <c r="F9" s="11" t="str">
        <f>IF($A9="", "", INDEX(Data!E:E,MATCH($A9,Data!$Z:$Z,1)))</f>
        <v>https://www.scopus.com/inward/record.uri?eid=2-s2.0-85041472217&amp;doi=10.3390%2fsu10020366&amp;partnerID=40&amp;md5=03033d4f687d7f29149f249fe8fe7120</v>
      </c>
      <c r="G9" s="36" t="str">
        <f t="shared" si="1"/>
        <v>https://www.scopus.com/inward/record.uri?eid=2-s2.0-85041472217&amp;doi=10.3390%2fsu10020366&amp;partnerID=40&amp;md5=03033d4f687d7f29149f249fe8fe7120</v>
      </c>
    </row>
    <row r="10" spans="1:7" ht="16.5" customHeight="1" x14ac:dyDescent="0.35">
      <c r="A10" s="9">
        <f t="shared" si="0"/>
        <v>6</v>
      </c>
      <c r="B10" s="10" t="str">
        <f>IF($A10="", "", INDEX(Data!A:A,MATCH($A10,Data!$Z:$Z,1)))</f>
        <v>Adika (2014)</v>
      </c>
      <c r="C10" s="11" t="str">
        <f>IF($A10="", "", INDEX(Data!B:B,MATCH($A10,Data!$Z:$Z,1)))</f>
        <v>Autonomous Appliance Scheduling for Household Energy Management</v>
      </c>
      <c r="D10" s="10">
        <f>IF($A10="", "", INDEX(Data!C:C,MATCH($A10,Data!$Z:$Z,1)))</f>
        <v>2014</v>
      </c>
      <c r="E10" s="11" t="str">
        <f>IF($A10="", "", INDEX(Data!D:D,MATCH($A10,Data!$Z:$Z,1)))</f>
        <v>The advancement of renewable energy technologies has seen the emergence of customer owned grid tied wind and solar microgrids. These microgrids offer an opportunity to energy users to lower their energy costs as well as enabling the power suppliers to regulate the utility grid. However, the integration of the renewable energy based sources into the smart grid increases the complexity of the main grid. The success of this scheme will be heavily reliant on accurate real-time information exchange between the microgrid, the main grid, and the consumers. The communication between these agents will be critical in implementation of intelligent decisions by the smart grid. The microgrids will be required to relay energy forecasts information to the utility grid. Similarly, customers will be expected to submit energy demand schedules, to actively monitor energy price signals, to participate in energy bids, and to respond to energy management signals in real time. This kind of grid-user interaction will be overwhelming and could result in consumer apathy. There is therefore a need to develop smart systems that will autonomously execute all these tasks without the prompting of the customers. This paper presents one such approach. In this study, we proposed a demand side energy management for a grid connected household with a locally generated photovoltaic energy. To ensure efficient household energy management, smart scheduling of electrical appliances has also been presented.</v>
      </c>
      <c r="F10" s="11" t="str">
        <f>IF($A10="", "", INDEX(Data!E:E,MATCH($A10,Data!$Z:$Z,1)))</f>
        <v>http://dx.doi.org/10.1109/TSG.2013.2271427</v>
      </c>
      <c r="G10" s="36" t="str">
        <f t="shared" si="1"/>
        <v>http://dx.doi.org/10.1109/TSG.2013.2271427</v>
      </c>
    </row>
    <row r="11" spans="1:7" ht="16.5" customHeight="1" x14ac:dyDescent="0.35">
      <c r="A11" s="9">
        <f t="shared" si="0"/>
        <v>7</v>
      </c>
      <c r="B11" s="10" t="str">
        <f>IF($A11="", "", INDEX(Data!A:A,MATCH($A11,Data!$Z:$Z,1)))</f>
        <v>Aditya (2012)</v>
      </c>
      <c r="C11" s="11" t="str">
        <f>IF($A11="", "", INDEX(Data!B:B,MATCH($A11,Data!$Z:$Z,1)))</f>
        <v>SmartCharge: cutting the electricity bill in smart homes with energy storage</v>
      </c>
      <c r="D11" s="10">
        <f>IF($A11="", "", INDEX(Data!C:C,MATCH($A11,Data!$Z:$Z,1)))</f>
        <v>2012</v>
      </c>
      <c r="E11" s="11">
        <f>IF($A11="", "", INDEX(Data!D:D,MATCH($A11,Data!$Z:$Z,1)))</f>
        <v>0</v>
      </c>
      <c r="F11" s="11" t="str">
        <f>IF($A11="", "", INDEX(Data!E:E,MATCH($A11,Data!$Z:$Z,1)))</f>
        <v/>
      </c>
      <c r="G11" s="36" t="str">
        <f t="shared" si="1"/>
        <v/>
      </c>
    </row>
    <row r="12" spans="1:7" ht="16.5" customHeight="1" x14ac:dyDescent="0.35">
      <c r="A12" s="9">
        <f t="shared" si="0"/>
        <v>8</v>
      </c>
      <c r="B12" s="10" t="str">
        <f>IF($A12="", "", INDEX(Data!A:A,MATCH($A12,Data!$Z:$Z,1)))</f>
        <v>Aduda (2016)</v>
      </c>
      <c r="C12" s="11" t="str">
        <f>IF($A12="", "", INDEX(Data!B:B,MATCH($A12,Data!$Z:$Z,1)))</f>
        <v>Demand side flexibility: Potentials and building performance implications</v>
      </c>
      <c r="D12" s="10">
        <f>IF($A12="", "", INDEX(Data!C:C,MATCH($A12,Data!$Z:$Z,1)))</f>
        <v>2016</v>
      </c>
      <c r="E12" s="11" t="str">
        <f>IF($A12="", "", INDEX(Data!D:D,MATCH($A12,Data!$Z:$Z,1)))</f>
        <v>Due to their significant energy demand, buildings are critical in efforts towards attaining the much needed operational flexibility in electrical power grid occasioned by increased decentralized renewable energy integration. In a departure from past studies which are often biased towards power systems performance, this paper presents key building performance implications when used within the context of electricity demand-side management (DSM) programs to provide power systems flexibility services to the smart-grid. Focusing on office buildings and using an average-sized office building as test-bed, their potential as a source of demand-side flexibility in terms of building specific parameters such as power demand, energy consumption, limits of operational flexibilities, systems' response times, indoor comfort, comfort recovery time and availability are evaluated and discussed. Analysis of field study data demonstrates that office buildings could effectively serve as a source of power flexibility. However, variation in indoor air quality and thermal comfort performance across various zones within the building may complicate estimation of demand side flexibility potential, its acceptability and operation at building level. This emphasizes the need of taking into consideration case study based specifics when using buildings to service power flexibility requirement. [All rights reserved Elsevier].</v>
      </c>
      <c r="F12" s="11" t="str">
        <f>IF($A12="", "", INDEX(Data!E:E,MATCH($A12,Data!$Z:$Z,1)))</f>
        <v>http://dx.doi.org/10.1016/j.scs.2016.02.011</v>
      </c>
      <c r="G12" s="36" t="str">
        <f t="shared" si="1"/>
        <v>http://dx.doi.org/10.1016/j.scs.2016.02.011</v>
      </c>
    </row>
    <row r="13" spans="1:7" ht="16.5" customHeight="1" x14ac:dyDescent="0.35">
      <c r="A13" s="9">
        <f t="shared" si="0"/>
        <v>9</v>
      </c>
      <c r="B13" s="10" t="str">
        <f>IF($A13="", "", INDEX(Data!A:A,MATCH($A13,Data!$Z:$Z,1)))</f>
        <v>Ahmad (2018)</v>
      </c>
      <c r="C13" s="11" t="str">
        <f>IF($A13="", "", INDEX(Data!B:B,MATCH($A13,Data!$Z:$Z,1)))</f>
        <v>A compendium of performance metrics, pricing schemes, optimization objectives, and solution methodologies of demand side management for the smart grid</v>
      </c>
      <c r="D13" s="10">
        <f>IF($A13="", "", INDEX(Data!C:C,MATCH($A13,Data!$Z:$Z,1)))</f>
        <v>2018</v>
      </c>
      <c r="E13" s="11" t="str">
        <f>IF($A13="", "", INDEX(Data!D:D,MATCH($A13,Data!$Z:$Z,1)))</f>
        <v>The curtailing of consumers peak hours demands and filling the gap caused by the mismatch between generation and utilization in power systems is a challenging task and also a very hot topic in the current research era. Researchers of the conventional power grid in the traditional power setup are confronting difficulties to figure out the above problem. Smart grid technology can handle these issues efficiently. In the smart grid, consumer demand can be efficiently managed and handled by employing demand-side management (DSM) algorithms. In general, DSM is an important element of smart grid technology. It can shape the consumers electricity demand curve according to the given load curve provided by the utilities/supplier. In this survey, we focused on DSM and potential applications of DSM in the smart grid. The review in this paper focuses on the research done over the last decade, to discuss the key concepts of DSM schemes employed for consumers demand management. We review DSM schemes under various categories, i.e., direct load reduction, load scheduling, DSM based on various pricing schemes, DSM based on optimization types, DSM based on various solution approaches, and home energy management based DSM. A comprehensive review of DSM performance metrics, optimization objectives, and solution methodologies is also provided in this survey. The role of distributed renewable energy resources (DERs) in achieving the optimization objectives and performance metrics is also revealed. The unpredictable nature of DERs and their impact on DSM are also exposed. The motivation of this paper is to contribute by providing a better understanding of DSM and the usage of DERs that can satisfy consumers electricity demand with efficient scheduling to achieve the performance metrics and optimization objectives. 2018 by the authors.</v>
      </c>
      <c r="F13" s="11" t="str">
        <f>IF($A13="", "", INDEX(Data!E:E,MATCH($A13,Data!$Z:$Z,1)))</f>
        <v>http://dx.doi.org/10.3390/en11102801</v>
      </c>
      <c r="G13" s="36" t="str">
        <f t="shared" si="1"/>
        <v>http://dx.doi.org/10.3390/en11102801</v>
      </c>
    </row>
    <row r="14" spans="1:7" ht="16.5" customHeight="1" x14ac:dyDescent="0.35">
      <c r="A14" s="9">
        <f t="shared" si="0"/>
        <v>10</v>
      </c>
      <c r="B14" s="10" t="str">
        <f>IF($A14="", "", INDEX(Data!A:A,MATCH($A14,Data!$Z:$Z,1)))</f>
        <v>Ahmed (2017)</v>
      </c>
      <c r="C14" s="11" t="str">
        <f>IF($A14="", "", INDEX(Data!B:B,MATCH($A14,Data!$Z:$Z,1)))</f>
        <v>ICT and renewable energy: a way forward to the next generation telecom base stations</v>
      </c>
      <c r="D14" s="10">
        <f>IF($A14="", "", INDEX(Data!C:C,MATCH($A14,Data!$Z:$Z,1)))</f>
        <v>2017</v>
      </c>
      <c r="E14" s="11" t="str">
        <f>IF($A14="", "", INDEX(Data!D:D,MATCH($A14,Data!$Z:$Z,1)))</f>
        <v>The tremendous growth in technology is also causing global warming due to harmful greenhouse gas emissions. The Information and Communication Technology (ICT) sector is one of the fastest growing, having the greatest impact on almost every other technology. Energy efficiency and reduction in global warming is now a desire and realization by all key players associated with this technology. Not only there is scope for energy efficiency in ICTs itself but it can also help other sectors in becoming smart i.e., energy efficient. Smart buildings, smart motors, smart logistics and smart grids are being realized with the incorporation of information and communication technologies. The ICT industry is equally aware of the potential benefits of renewable energy sources (RES) in making the future systems greener and sustainable. This is quite evident from the research that is going on towards sustainable ICT solutions, as reviewed in this paper. Not only renewable energy is applicable to large scale applications like telecom base stations (BS), it is also applicable to small and medium scale systems and devices like computer peripherals and electric vehicles. In order to explore the evident potential of RES, all aspects of renewable energy are being addressed by the researchers. These aspects can broadly be categorized as generation, distribution, management and most significantly application of renewable energy. This paper takes a broader look at both aspects in which ICTs are making our world eco-sustainable i.e., making other technologies smarter and incorporating renewable energy sources wherever possible.</v>
      </c>
      <c r="F14" s="11" t="str">
        <f>IF($A14="", "", INDEX(Data!E:E,MATCH($A14,Data!$Z:$Z,1)))</f>
        <v>https://search.proquest.com/docview/1855026927?accountid=14511 https://ucl-new-primo.hosted.exlibrisgroup.com/openurl/UCL/UCL_VU2?url_ver=Z39.88-2004&amp;rft_val_fmt=info:ofi/fmt:kev:mtx:journal&amp;genre=article&amp;sid=ProQ:ProQ%3Aabiglobal&amp;atitle=ICT+and+renewable+energy%3A+a+way+forward+to+the+next+generation+telecom+base+stations&amp;title=Telecommunication+Systems&amp;issn=10184864&amp;date=2017-01-01&amp;volume=64&amp;issue=1&amp;spage=43&amp;au=Ahmed%2C+Faran%3BNaeem%2C+Muhammad%3BIqbal%2C+Muhammad&amp;isbn=&amp;jtitle=Telecommunicat</v>
      </c>
      <c r="G14" s="36" t="e">
        <f t="shared" si="1"/>
        <v>#VALUE!</v>
      </c>
    </row>
    <row r="15" spans="1:7" ht="16.5" customHeight="1" x14ac:dyDescent="0.35">
      <c r="A15" s="9">
        <f t="shared" si="0"/>
        <v>11</v>
      </c>
      <c r="B15" s="10" t="str">
        <f>IF($A15="", "", INDEX(Data!A:A,MATCH($A15,Data!$Z:$Z,1)))</f>
        <v>Ahrens (2017)</v>
      </c>
      <c r="C15" s="11" t="str">
        <f>IF($A15="", "", INDEX(Data!B:B,MATCH($A15,Data!$Z:$Z,1)))</f>
        <v>Transition to Very High Share of Renewables in Germany</v>
      </c>
      <c r="D15" s="10">
        <f>IF($A15="", "", INDEX(Data!C:C,MATCH($A15,Data!$Z:$Z,1)))</f>
        <v>2017</v>
      </c>
      <c r="E15" s="11" t="str">
        <f>IF($A15="", "", INDEX(Data!D:D,MATCH($A15,Data!$Z:$Z,1)))</f>
        <v>The objective of this paper is to show that the German way towards renewable energy production could become an example for successful energy transition in other countries. Based on the Renewable Energy Act (Erneuerbare Energien Gesetz (EEG)) in the year 2000 the most important steps for this transition seemed to be start-ups with relevant and reliable feed-in tariffs, the involvement of many single intelligently and digitally connected producers to form a kind of swarm-energy. In addition regional smart grids, a national grid structure with sufficient capacity, and, last but not least, implementation of energy efficiency tools in the building, construction and transport sector, are necessary driving sources.</v>
      </c>
      <c r="F15" s="11" t="str">
        <f>IF($A15="", "", INDEX(Data!E:E,MATCH($A15,Data!$Z:$Z,1)))</f>
        <v>http://dx.doi.org/10.17775/CSEEJPES.2017.0004</v>
      </c>
      <c r="G15" s="36" t="str">
        <f t="shared" si="1"/>
        <v>http://dx.doi.org/10.17775/CSEEJPES.2017.0004</v>
      </c>
    </row>
    <row r="16" spans="1:7" ht="16.5" customHeight="1" x14ac:dyDescent="0.35">
      <c r="A16" s="9">
        <f t="shared" si="0"/>
        <v>12</v>
      </c>
      <c r="B16" s="10" t="str">
        <f>IF($A16="", "", INDEX(Data!A:A,MATCH($A16,Data!$Z:$Z,1)))</f>
        <v>Airul (2017)</v>
      </c>
      <c r="C16" s="11" t="str">
        <f>IF($A16="", "", INDEX(Data!B:B,MATCH($A16,Data!$Z:$Z,1)))</f>
        <v>Improving Power Consumption of Wireless Home Automation System with Secured Smart Energy Controller</v>
      </c>
      <c r="D16" s="10">
        <f>IF($A16="", "", INDEX(Data!C:C,MATCH($A16,Data!$Z:$Z,1)))</f>
        <v>2017</v>
      </c>
      <c r="E16" s="11">
        <f>IF($A16="", "", INDEX(Data!D:D,MATCH($A16,Data!$Z:$Z,1)))</f>
        <v>0</v>
      </c>
      <c r="F16" s="11" t="str">
        <f>IF($A16="", "", INDEX(Data!E:E,MATCH($A16,Data!$Z:$Z,1)))</f>
        <v/>
      </c>
      <c r="G16" s="36" t="str">
        <f t="shared" si="1"/>
        <v/>
      </c>
    </row>
    <row r="17" spans="1:7" ht="16.5" customHeight="1" x14ac:dyDescent="0.35">
      <c r="A17" s="9">
        <f t="shared" si="0"/>
        <v>13</v>
      </c>
      <c r="B17" s="10" t="str">
        <f>IF($A17="", "", INDEX(Data!A:A,MATCH($A17,Data!$Z:$Z,1)))</f>
        <v>Aki (2017)</v>
      </c>
      <c r="C17" s="11" t="str">
        <f>IF($A17="", "", INDEX(Data!B:B,MATCH($A17,Data!$Z:$Z,1)))</f>
        <v>Demand-Side Resiliency and Electricity Continuity: Experiences and Lessons Learned in Japan</v>
      </c>
      <c r="D17" s="10">
        <f>IF($A17="", "", INDEX(Data!C:C,MATCH($A17,Data!$Z:$Z,1)))</f>
        <v>2017</v>
      </c>
      <c r="E17" s="11" t="str">
        <f>IF($A17="", "", INDEX(Data!D:D,MATCH($A17,Data!$Z:$Z,1)))</f>
        <v>In March 2011, Japan suffered devastating damage from the Great East Japan Earthquake (GEJE) and accompanying tsunami, which caused massive blackouts affecting 8.5 million customers. Damage to power stations, including Fukushima Daiichi Nuclear Power Station, caused a long-term, nationwide power shortage. Other infrastructure and customer facilities were damaged as well. Demand-side resiliency means the availability of electricity to consumers, which is an important factor that affects business continuity. Onsite generation and microgrids have been recognized as important measures that improve resiliency; successful real-life applications of these technologies, such as the Sendai Microgrid and Roppongi Hills, have increased after the GEJE. Metrics on the importance of loads or facilities and resiliency are needed to encourage investment by supporting business operators' decision making and enabling quantitative analyses of the tradeoff between cost and resiliency improvement. This paper presents a comprehensive outline of experiences and lessons learned from the GEJE from the viewpoint of demand-side resiliency-or the availability of electricity to consumers. Damage to power systems and power supply capability through power source loss, best practices (including microgrids), and post-disaster responses and lessons learned are all examined.</v>
      </c>
      <c r="F17" s="11" t="str">
        <f>IF($A17="", "", INDEX(Data!E:E,MATCH($A17,Data!$Z:$Z,1)))</f>
        <v>http://dx.doi.org/10.1109/JPROC.2016.2633780</v>
      </c>
      <c r="G17" s="36" t="str">
        <f t="shared" si="1"/>
        <v>http://dx.doi.org/10.1109/JPROC.2016.2633780</v>
      </c>
    </row>
    <row r="18" spans="1:7" ht="16.5" customHeight="1" x14ac:dyDescent="0.35">
      <c r="A18" s="9">
        <f t="shared" si="0"/>
        <v>14</v>
      </c>
      <c r="B18" s="10" t="str">
        <f>IF($A18="", "", INDEX(Data!A:A,MATCH($A18,Data!$Z:$Z,1)))</f>
        <v>Akribopoulos (2013)</v>
      </c>
      <c r="C18" s="11" t="str">
        <f>IF($A18="", "", INDEX(Data!B:B,MATCH($A18,Data!$Z:$Z,1)))</f>
        <v>Smart energy monitoring and management in large multi-office building environments</v>
      </c>
      <c r="D18" s="10">
        <f>IF($A18="", "", INDEX(Data!C:C,MATCH($A18,Data!$Z:$Z,1)))</f>
        <v>2013</v>
      </c>
      <c r="E18" s="11">
        <f>IF($A18="", "", INDEX(Data!D:D,MATCH($A18,Data!$Z:$Z,1)))</f>
        <v>0</v>
      </c>
      <c r="F18" s="11" t="str">
        <f>IF($A18="", "", INDEX(Data!E:E,MATCH($A18,Data!$Z:$Z,1)))</f>
        <v/>
      </c>
      <c r="G18" s="36" t="str">
        <f t="shared" si="1"/>
        <v/>
      </c>
    </row>
    <row r="19" spans="1:7" ht="16.5" customHeight="1" x14ac:dyDescent="0.35">
      <c r="A19" s="9">
        <f t="shared" si="0"/>
        <v>15</v>
      </c>
      <c r="B19" s="10" t="str">
        <f>IF($A19="", "", INDEX(Data!A:A,MATCH($A19,Data!$Z:$Z,1)))</f>
        <v>Alae (2018)</v>
      </c>
      <c r="C19" s="11" t="str">
        <f>IF($A19="", "", INDEX(Data!B:B,MATCH($A19,Data!$Z:$Z,1)))</f>
        <v>Comparison Study the Management of Fuel Cell Power and Battery State-of-Charge for Smart Home</v>
      </c>
      <c r="D19" s="10">
        <f>IF($A19="", "", INDEX(Data!C:C,MATCH($A19,Data!$Z:$Z,1)))</f>
        <v>2018</v>
      </c>
      <c r="E19" s="11" t="str">
        <f>IF($A19="", "", INDEX(Data!D:D,MATCH($A19,Data!$Z:$Z,1)))</f>
        <v>Managing the distribution of electrical energy in a multi-source system (Smart Home) is essential for future smart cities, which reduces the dependency on the traditional electricity grid. In this paper, a hybrid power system is proposed consisting of a hydrogen fuel cell and a storage system. The latter will be used as support during the period of high energy demand to power a smart home. The presence of these two energy sources requires the global system to be governed by a control strategy. This strategy determines the energy distribution between the source and the load by optimally modeling system with satisfaction of constraints such as the state of charge (Soc), the storage system and the hydrogen consumption. Two energy management strategies have been developed: The Equivalent Consumption Minimization Strategy (ECMS) and the state machine method. The simulation was performed on MATLAB/Simulink to show performance in terms of hydrogen consumption and the state of charge (SOC) of the systems battery.</v>
      </c>
      <c r="F19" s="11" t="str">
        <f>IF($A19="", "", INDEX(Data!E:E,MATCH($A19,Data!$Z:$Z,1)))</f>
        <v/>
      </c>
      <c r="G19" s="36" t="str">
        <f t="shared" si="1"/>
        <v/>
      </c>
    </row>
    <row r="20" spans="1:7" ht="16.5" customHeight="1" x14ac:dyDescent="0.35">
      <c r="A20" s="9">
        <f t="shared" si="0"/>
        <v>16</v>
      </c>
      <c r="B20" s="10" t="str">
        <f>IF($A20="", "", INDEX(Data!A:A,MATCH($A20,Data!$Z:$Z,1)))</f>
        <v>Alahakoon (2016)</v>
      </c>
      <c r="C20" s="11" t="str">
        <f>IF($A20="", "", INDEX(Data!B:B,MATCH($A20,Data!$Z:$Z,1)))</f>
        <v>Smart Electricity Meter Data Intelligence for Future Energy Systems: A Survey</v>
      </c>
      <c r="D20" s="10">
        <f>IF($A20="", "", INDEX(Data!C:C,MATCH($A20,Data!$Z:$Z,1)))</f>
        <v>2016</v>
      </c>
      <c r="E20" s="11" t="str">
        <f>IF($A20="", "", INDEX(Data!D:D,MATCH($A20,Data!$Z:$Z,1)))</f>
        <v>Smart meters have been deployed in many countries across the world since early 2000s. The smart meter as a key element for the smart grid is expected to provide economic, social, and environmental benefits for multiple stakeholders. There has been much debate over the real values of smart meters. One of the key factors that will determine the success of smart meters is smart meter data analytics, which deals with data acquisition, transmission, processing, and interpretation that bring benefits to all stakeholders. This paper presents a comprehensive survey of smart electricity meters and their utilization focusing on key aspects of the metering process, different stakeholder interests, and the technologies used to satisfy stakeholder interests. Furthermore, the paper highlights challenges as well as opportunities arising due to the advent of big data and the increasing popularity of cloud environments. 2005-2012 IEEE.</v>
      </c>
      <c r="F20" s="11" t="str">
        <f>IF($A20="", "", INDEX(Data!E:E,MATCH($A20,Data!$Z:$Z,1)))</f>
        <v>http://dx.doi.org/10.1109/TII.2015.2414355</v>
      </c>
      <c r="G20" s="36" t="str">
        <f t="shared" si="1"/>
        <v>http://dx.doi.org/10.1109/TII.2015.2414355</v>
      </c>
    </row>
    <row r="21" spans="1:7" ht="16.5" customHeight="1" x14ac:dyDescent="0.35">
      <c r="A21" s="9">
        <f t="shared" si="0"/>
        <v>17</v>
      </c>
      <c r="B21" s="10" t="str">
        <f>IF($A21="", "", INDEX(Data!A:A,MATCH($A21,Data!$Z:$Z,1)))</f>
        <v>Alam (2019)</v>
      </c>
      <c r="C21" s="11" t="str">
        <f>IF($A21="", "", INDEX(Data!B:B,MATCH($A21,Data!$Z:$Z,1)))</f>
        <v>Peer-to-peer energy trading among smart homes</v>
      </c>
      <c r="D21" s="10">
        <f>IF($A21="", "", INDEX(Data!C:C,MATCH($A21,Data!$Z:$Z,1)))</f>
        <v>2019</v>
      </c>
      <c r="E21" s="11" t="str">
        <f>IF($A21="", "", INDEX(Data!D:D,MATCH($A21,Data!$Z:$Z,1)))</f>
        <v>This paper evaluates the impact of Peer-to-Peer (P2P) energy trading among the smart homes in a microgrid. Recent trends show that the households are gradually adopting renewables (e.g., photovoltaics) and energy storage (e.g., electric vehicles) in their premises. This research addresses the energy cost optimization problem in the smart homes which are connected together for energy sharing. The contributions of this paper is threefold. First, we propose a near-optimal algorithm, named Energy Cost Optimization via Trade (ECO-Trade), which coordinates P2P energy trading among the smart homes with a Demand Side Management (DSM) system. Our results show that, for real datasets, 99% of the solutions generated by the ECO-Trade algorithm are optimal solutions. Second, P2P energy trading in the microgrid potentially results in an unfair cost distribution among the participating households. We address this unfair cost distribution problem by enforcing Pareto optimality, ensuring that no households will be worse off to improve the cost of others. Finally, we evaluate the impact of renewables and storage penetration rate in the microgrid. Our results show that cost savings do not always increase linearly with an increase in the renewables and storage penetration rate. Rather they decrease gradually after a saturation point. 2019 Elsevier Ltd</v>
      </c>
      <c r="F21" s="11" t="str">
        <f>IF($A21="", "", INDEX(Data!E:E,MATCH($A21,Data!$Z:$Z,1)))</f>
        <v>http://dx.doi.org/10.1016/j.apenergy.2019.01.091</v>
      </c>
      <c r="G21" s="36" t="str">
        <f t="shared" si="1"/>
        <v>http://dx.doi.org/10.1016/j.apenergy.2019.01.091</v>
      </c>
    </row>
    <row r="22" spans="1:7" ht="16.5" customHeight="1" x14ac:dyDescent="0.35">
      <c r="A22" s="9">
        <f t="shared" si="0"/>
        <v>18</v>
      </c>
      <c r="B22" s="10" t="str">
        <f>IF($A22="", "", INDEX(Data!A:A,MATCH($A22,Data!$Z:$Z,1)))</f>
        <v>Alan (2016)</v>
      </c>
      <c r="C22" s="11" t="str">
        <f>IF($A22="", "", INDEX(Data!B:B,MATCH($A22,Data!$Z:$Z,1)))</f>
        <v>It is too hot: An in-situ study of three designs for heating</v>
      </c>
      <c r="D22" s="10">
        <f>IF($A22="", "", INDEX(Data!C:C,MATCH($A22,Data!$Z:$Z,1)))</f>
        <v>2016</v>
      </c>
      <c r="E22" s="11" t="str">
        <f>IF($A22="", "", INDEX(Data!D:D,MATCH($A22,Data!$Z:$Z,1)))</f>
        <v>Smart energy systems that leverage machine learning techniques are increasingly integrated in all aspects of our lives. To better understand how to design user interaction with such systems, we implemented three different smart thermostats that automate heating based on users' heating preferences and real-time price variations. We evaluated our designs through a field study, where 30 UK households used our thermostats to heat their homes over a month. Our findings through thematic analysis show that the participants formed different understandings and expectations of our smart thermostat, and used it in various ways to effectively respond to real-time prices while maintaining their thermal comfort. Based on the findings, we present a number of design and research implications, specifically for designing future smart thermostats that will assist us in controlling home heating with real-time pricing, and for future intelligent autonomous systems. © 2016 ACM.</v>
      </c>
      <c r="F22" s="11" t="str">
        <f>IF($A22="", "", INDEX(Data!E:E,MATCH($A22,Data!$Z:$Z,1)))</f>
        <v>https://www.scopus.com/inward/record.uri?eid=2-s2.0-85015081022&amp;doi=10.1145%2f2858036.2858222&amp;partnerID=40&amp;md5=84775b5cbf63794197079a0fc151bcf1</v>
      </c>
      <c r="G22" s="36" t="str">
        <f t="shared" si="1"/>
        <v>https://www.scopus.com/inward/record.uri?eid=2-s2.0-85015081022&amp;doi=10.1145%2f2858036.2858222&amp;partnerID=40&amp;md5=84775b5cbf63794197079a0fc151bcf1</v>
      </c>
    </row>
    <row r="23" spans="1:7" ht="16.5" customHeight="1" x14ac:dyDescent="0.35">
      <c r="A23" s="9">
        <f t="shared" si="0"/>
        <v>19</v>
      </c>
      <c r="B23" s="10" t="str">
        <f>IF($A23="", "", INDEX(Data!A:A,MATCH($A23,Data!$Z:$Z,1)))</f>
        <v>Al-Anbagi (2014)</v>
      </c>
      <c r="C23" s="11" t="str">
        <f>IF($A23="", "", INDEX(Data!B:B,MATCH($A23,Data!$Z:$Z,1)))</f>
        <v>Priority- and Delay-aware Medium Access for Wireless Sensor Networks in the Smart Grid</v>
      </c>
      <c r="D23" s="10">
        <f>IF($A23="", "", INDEX(Data!C:C,MATCH($A23,Data!$Z:$Z,1)))</f>
        <v>2014</v>
      </c>
      <c r="E23" s="11" t="str">
        <f>IF($A23="", "", INDEX(Data!D:D,MATCH($A23,Data!$Z:$Z,1)))</f>
        <v>Monitoring smart-grid assets in a timely manner is highly desired for emerging smart-grid applications such as transformer monitoring, capacitor bank control, plug-in hybrid-electric-vehicle load management, and power quality assessment. Wireless sensor and actor networks (WSANs) are anticipated to be widely utilized in a wide range of smart-grid applications due to their numerous advantages along with their successful adoption in various critical areas including military and health. For resource-constrained WSANs, transmitting delay-critical data from smart-grid assets calls for data prioritization and delay responsiveness. In this paper, we introduce two medium-access approaches, namely, delay-responsive cross-layer (DRX) data transmission and fair and delay-aware cross-layer (FDRX) data transmission, which aim to address the delay and service requirements of smart grids. DRX is based on delay-estimation and data-prioritization steps that are performed by the application layer, in addition to the MAC layer parameters responding to the delay requirements of the smart-grid application and the network condition. On the other hand, FDRX incorporates fairness into DRX by preventing a few nodes from dominating the communication channel. We provide a comprehensive performance evaluation of those approaches. We show that DRX reduces the end-to-end delay while FDRX has lower collision rate compared with DRX. We outline the tradeoffs regarding these approaches and draw future research directions for robust communication protocols for smart-grid monitoring applications.</v>
      </c>
      <c r="F23" s="11" t="str">
        <f>IF($A23="", "", INDEX(Data!E:E,MATCH($A23,Data!$Z:$Z,1)))</f>
        <v>http://dx.doi.org/10.1109/JSYST.2013.2260939</v>
      </c>
      <c r="G23" s="36" t="str">
        <f t="shared" si="1"/>
        <v>http://dx.doi.org/10.1109/JSYST.2013.2260939</v>
      </c>
    </row>
    <row r="24" spans="1:7" ht="16.5" customHeight="1" x14ac:dyDescent="0.35">
      <c r="A24" s="9">
        <f t="shared" si="0"/>
        <v>20</v>
      </c>
      <c r="B24" s="10" t="str">
        <f>IF($A24="", "", INDEX(Data!A:A,MATCH($A24,Data!$Z:$Z,1)))</f>
        <v>Albrecht (2010)</v>
      </c>
      <c r="C24" s="11" t="str">
        <f>IF($A24="", "", INDEX(Data!B:B,MATCH($A24,Data!$Z:$Z,1)))</f>
        <v>Ubiquitous computing for sustainable energy (UCSE2010)</v>
      </c>
      <c r="D24" s="10">
        <f>IF($A24="", "", INDEX(Data!C:C,MATCH($A24,Data!$Z:$Z,1)))</f>
        <v>2010</v>
      </c>
      <c r="E24" s="11">
        <f>IF($A24="", "", INDEX(Data!D:D,MATCH($A24,Data!$Z:$Z,1)))</f>
        <v>0</v>
      </c>
      <c r="F24" s="11" t="str">
        <f>IF($A24="", "", INDEX(Data!E:E,MATCH($A24,Data!$Z:$Z,1)))</f>
        <v/>
      </c>
      <c r="G24" s="36" t="str">
        <f t="shared" si="1"/>
        <v/>
      </c>
    </row>
    <row r="25" spans="1:7" ht="16.5" customHeight="1" x14ac:dyDescent="0.35">
      <c r="A25" s="9">
        <f t="shared" si="0"/>
        <v>21</v>
      </c>
      <c r="B25" s="10" t="str">
        <f>IF($A25="", "", INDEX(Data!A:A,MATCH($A25,Data!$Z:$Z,1)))</f>
        <v>Alegria (2014)</v>
      </c>
      <c r="C25" s="11" t="str">
        <f>IF($A25="", "", INDEX(Data!B:B,MATCH($A25,Data!$Z:$Z,1)))</f>
        <v>CERTS microgrid demonstration with large-scale energy storage and renewable generation</v>
      </c>
      <c r="D25" s="10">
        <f>IF($A25="", "", INDEX(Data!C:C,MATCH($A25,Data!$Z:$Z,1)))</f>
        <v>2014</v>
      </c>
      <c r="E25" s="11" t="str">
        <f>IF($A25="", "", INDEX(Data!D:D,MATCH($A25,Data!$Z:$Z,1)))</f>
        <v>The Consortium for Electric Reliability Technology Solutions (CERTS) Microgrid concept captures the emerging potential of Distributed Energy Resource (DER) using an automatous plug-and-play approach. CERTS views generation and associated loads as a subsystem or a "Microgrid." The sources can operate in parallel to the grid or can operate in island, providing high levels of electrical reliability. The system can disconnect from the utility during large events (i.e., faults, voltage collapses), but also may disconnect intentionally when the quality of power from the grid falls below certain standards. CERTS Microgrid concepts have been demonstrated at the Alameda County Santa Rita Jail in California. The existing system included a 1-MW fuel cell, 1.2 MW of solar photovoltaic, and two 1.2-MW diesel generators. Adding a 2-MW, 4-MWh storage system, a fast static switch, and a power factor correcting capacitor bank enabled microgrid operation. The islanding and resynchronization methods met all Institute of Electrical and Electronics Engineers Standard 1547 and the reliability requirements of the jail. 2013 IEEE.</v>
      </c>
      <c r="F25" s="11" t="str">
        <f>IF($A25="", "", INDEX(Data!E:E,MATCH($A25,Data!$Z:$Z,1)))</f>
        <v>http://dx.doi.org/10.1109/TSG.2013.2286575</v>
      </c>
      <c r="G25" s="36" t="str">
        <f t="shared" si="1"/>
        <v>http://dx.doi.org/10.1109/TSG.2013.2286575</v>
      </c>
    </row>
    <row r="26" spans="1:7" ht="16.5" customHeight="1" x14ac:dyDescent="0.35">
      <c r="A26" s="9">
        <f t="shared" si="0"/>
        <v>22</v>
      </c>
      <c r="B26" s="10" t="str">
        <f>IF($A26="", "", INDEX(Data!A:A,MATCH($A26,Data!$Z:$Z,1)))</f>
        <v>Aleksandr (2016)</v>
      </c>
      <c r="C26" s="11" t="str">
        <f>IF($A26="", "", INDEX(Data!B:B,MATCH($A26,Data!$Z:$Z,1)))</f>
        <v>The prospects of application of information technologies and the principles of intelligent automated systems to manage the security status of objects of energy supply of smart cities</v>
      </c>
      <c r="D26" s="10">
        <f>IF($A26="", "", INDEX(Data!C:C,MATCH($A26,Data!$Z:$Z,1)))</f>
        <v>2016</v>
      </c>
      <c r="E26" s="11">
        <f>IF($A26="", "", INDEX(Data!D:D,MATCH($A26,Data!$Z:$Z,1)))</f>
        <v>0</v>
      </c>
      <c r="F26" s="11" t="str">
        <f>IF($A26="", "", INDEX(Data!E:E,MATCH($A26,Data!$Z:$Z,1)))</f>
        <v/>
      </c>
      <c r="G26" s="36" t="str">
        <f t="shared" si="1"/>
        <v/>
      </c>
    </row>
    <row r="27" spans="1:7" ht="16.5" customHeight="1" x14ac:dyDescent="0.35">
      <c r="A27" s="9">
        <f t="shared" si="0"/>
        <v>23</v>
      </c>
      <c r="B27" s="10" t="str">
        <f>IF($A27="", "", INDEX(Data!A:A,MATCH($A27,Data!$Z:$Z,1)))</f>
        <v>Ali (2019)</v>
      </c>
      <c r="C27" s="11" t="str">
        <f>IF($A27="", "", INDEX(Data!B:B,MATCH($A27,Data!$Z:$Z,1)))</f>
        <v>Prosumer Pricing, Incentives and Fairness</v>
      </c>
      <c r="D27" s="10">
        <f>IF($A27="", "", INDEX(Data!C:C,MATCH($A27,Data!$Z:$Z,1)))</f>
        <v>2019</v>
      </c>
      <c r="E27" s="11">
        <f>IF($A27="", "", INDEX(Data!D:D,MATCH($A27,Data!$Z:$Z,1)))</f>
        <v>0</v>
      </c>
      <c r="F27" s="11" t="str">
        <f>IF($A27="", "", INDEX(Data!E:E,MATCH($A27,Data!$Z:$Z,1)))</f>
        <v/>
      </c>
      <c r="G27" s="36" t="str">
        <f t="shared" si="1"/>
        <v/>
      </c>
    </row>
    <row r="28" spans="1:7" ht="16.5" customHeight="1" x14ac:dyDescent="0.35">
      <c r="A28" s="9">
        <f t="shared" si="0"/>
        <v>24</v>
      </c>
      <c r="B28" s="10" t="str">
        <f>IF($A28="", "", INDEX(Data!A:A,MATCH($A28,Data!$Z:$Z,1)))</f>
        <v>Alohali (2016)</v>
      </c>
      <c r="C28" s="11" t="str">
        <f>IF($A28="", "", INDEX(Data!B:B,MATCH($A28,Data!$Z:$Z,1)))</f>
        <v>Group authentication scheme for neighbourhood area networks (NANs) in smart grids</v>
      </c>
      <c r="D28" s="10">
        <f>IF($A28="", "", INDEX(Data!C:C,MATCH($A28,Data!$Z:$Z,1)))</f>
        <v>2016</v>
      </c>
      <c r="E28" s="11" t="str">
        <f>IF($A28="", "", INDEX(Data!D:D,MATCH($A28,Data!$Z:$Z,1)))</f>
        <v>A Neighbourhood Area Network is a functional component of the Smart Grid that interconnects the end user domain with the Energy Services Provider (ESP) domain. It forms the edge of the provider network, interconnecting homes instrumented with Smart Meters (SM) with the ESP. The SM is a dual interface, wireless communication device through which information is transacted across the user (a home) and ESP domains. The security risk to the ESP increases since the components within the home, interconnected to the ESP via the SM, are not managed by the ESP. Secure operation of the SM is a necessary requirement. The SM should be resilient to attacks, which might be targeted either directly or via the network in the home. This paper presents and discusses a security scheme for groups of SMs in a Neighbourhood Area Network that enable entire groups to authenticate themselves, rather than one at a time. The results show that a significant improvement in terms of resilience against node capture attacks, replay attacks, confidentiality, authentication for groups of SMs in a NAN that enable entire groups to authenticate themselves, rather than one at a time.</v>
      </c>
      <c r="F28" s="11" t="str">
        <f>IF($A28="", "", INDEX(Data!E:E,MATCH($A28,Data!$Z:$Z,1)))</f>
        <v>http://dx.doi.org/10.3390/jsan5020009</v>
      </c>
      <c r="G28" s="36" t="str">
        <f t="shared" si="1"/>
        <v>http://dx.doi.org/10.3390/jsan5020009</v>
      </c>
    </row>
    <row r="29" spans="1:7" ht="16.5" customHeight="1" x14ac:dyDescent="0.35">
      <c r="A29" s="9">
        <f t="shared" si="0"/>
        <v>25</v>
      </c>
      <c r="B29" s="10" t="str">
        <f>IF($A29="", "", INDEX(Data!A:A,MATCH($A29,Data!$Z:$Z,1)))</f>
        <v>Alper (2015)</v>
      </c>
      <c r="C29" s="11" t="str">
        <f>IF($A29="", "", INDEX(Data!B:B,MATCH($A29,Data!$Z:$Z,1)))</f>
        <v>Managing energy tariffs with agents: a field study of a future smart energy system at home</v>
      </c>
      <c r="D29" s="10">
        <f>IF($A29="", "", INDEX(Data!C:C,MATCH($A29,Data!$Z:$Z,1)))</f>
        <v>2015</v>
      </c>
      <c r="E29" s="11">
        <f>IF($A29="", "", INDEX(Data!D:D,MATCH($A29,Data!$Z:$Z,1)))</f>
        <v>0</v>
      </c>
      <c r="F29" s="11" t="str">
        <f>IF($A29="", "", INDEX(Data!E:E,MATCH($A29,Data!$Z:$Z,1)))</f>
        <v/>
      </c>
      <c r="G29" s="36" t="str">
        <f t="shared" si="1"/>
        <v/>
      </c>
    </row>
    <row r="30" spans="1:7" ht="16.5" customHeight="1" x14ac:dyDescent="0.35">
      <c r="A30" s="9">
        <f t="shared" si="0"/>
        <v>26</v>
      </c>
      <c r="B30" s="10" t="str">
        <f>IF($A30="", "", INDEX(Data!A:A,MATCH($A30,Data!$Z:$Z,1)))</f>
        <v>Alper (2016)</v>
      </c>
      <c r="C30" s="11" t="str">
        <f>IF($A30="", "", INDEX(Data!B:B,MATCH($A30,Data!$Z:$Z,1)))</f>
        <v>It is too Hot: An In-Situ Study of Three Designs for Heating</v>
      </c>
      <c r="D30" s="10">
        <f>IF($A30="", "", INDEX(Data!C:C,MATCH($A30,Data!$Z:$Z,1)))</f>
        <v>2016</v>
      </c>
      <c r="E30" s="11">
        <f>IF($A30="", "", INDEX(Data!D:D,MATCH($A30,Data!$Z:$Z,1)))</f>
        <v>0</v>
      </c>
      <c r="F30" s="11" t="str">
        <f>IF($A30="", "", INDEX(Data!E:E,MATCH($A30,Data!$Z:$Z,1)))</f>
        <v/>
      </c>
      <c r="G30" s="36" t="str">
        <f t="shared" si="1"/>
        <v/>
      </c>
    </row>
    <row r="31" spans="1:7" ht="16.5" customHeight="1" x14ac:dyDescent="0.35">
      <c r="A31" s="9">
        <f t="shared" si="0"/>
        <v>27</v>
      </c>
      <c r="B31" s="10" t="str">
        <f>IF($A31="", "", INDEX(Data!A:A,MATCH($A31,Data!$Z:$Z,1)))</f>
        <v>Alper (2016)</v>
      </c>
      <c r="C31" s="11" t="str">
        <f>IF($A31="", "", INDEX(Data!B:B,MATCH($A31,Data!$Z:$Z,1)))</f>
        <v>Tariff Agent: Interacting with a Future Smart Energy System at Home</v>
      </c>
      <c r="D31" s="10">
        <f>IF($A31="", "", INDEX(Data!C:C,MATCH($A31,Data!$Z:$Z,1)))</f>
        <v>2016</v>
      </c>
      <c r="E31" s="11">
        <f>IF($A31="", "", INDEX(Data!D:D,MATCH($A31,Data!$Z:$Z,1)))</f>
        <v>0</v>
      </c>
      <c r="F31" s="11" t="str">
        <f>IF($A31="", "", INDEX(Data!E:E,MATCH($A31,Data!$Z:$Z,1)))</f>
        <v/>
      </c>
      <c r="G31" s="36" t="str">
        <f t="shared" si="1"/>
        <v/>
      </c>
    </row>
    <row r="32" spans="1:7" ht="16.5" customHeight="1" x14ac:dyDescent="0.35">
      <c r="A32" s="9">
        <f t="shared" si="0"/>
        <v>28</v>
      </c>
      <c r="B32" s="10" t="str">
        <f>IF($A32="", "", INDEX(Data!A:A,MATCH($A32,Data!$Z:$Z,1)))</f>
        <v>Aman (2013)</v>
      </c>
      <c r="C32" s="11" t="str">
        <f>IF($A32="", "", INDEX(Data!B:B,MATCH($A32,Data!$Z:$Z,1)))</f>
        <v>Energy management systems: State of the art and emerging trends</v>
      </c>
      <c r="D32" s="10">
        <f>IF($A32="", "", INDEX(Data!C:C,MATCH($A32,Data!$Z:$Z,1)))</f>
        <v>2013</v>
      </c>
      <c r="E32" s="11" t="str">
        <f>IF($A32="", "", INDEX(Data!D:D,MATCH($A32,Data!$Z:$Z,1)))</f>
        <v>The electric grid is radically evolving and transforming into the smart grid, which is characterized by improved energy efficiency and manageability of available resources. Energy management (EM) systems, often integrated with home automation systems, play an important role in the control of home energy consumption and enable increased consumer participation. These systems provide consumers with information about their energy consumption patterns and help them adopt energy-efficient behavior. The new generation EM systems leverage advanced analytics and communication technologies to offer consumers actionable information and control features, while ensuring ease of use, availability, security, and privacy. In this article, we present a survey of the state of the art in EM systems, applications, and frameworks. We define a set of requirements for EM systems and evaluate several EM systems in this context. We also discuss emerging trends in this area. 1979-2012 IEEE.</v>
      </c>
      <c r="F32" s="11" t="str">
        <f>IF($A32="", "", INDEX(Data!E:E,MATCH($A32,Data!$Z:$Z,1)))</f>
        <v>http://dx.doi.org/10.1109/MCOM.2013.6400447</v>
      </c>
      <c r="G32" s="36" t="str">
        <f t="shared" si="1"/>
        <v>http://dx.doi.org/10.1109/MCOM.2013.6400447</v>
      </c>
    </row>
    <row r="33" spans="1:7" ht="16.5" customHeight="1" x14ac:dyDescent="0.35">
      <c r="A33" s="9">
        <f t="shared" si="0"/>
        <v>29</v>
      </c>
      <c r="B33" s="10" t="str">
        <f>IF($A33="", "", INDEX(Data!A:A,MATCH($A33,Data!$Z:$Z,1)))</f>
        <v>Aman (2014)</v>
      </c>
      <c r="C33" s="11" t="str">
        <f>IF($A33="", "", INDEX(Data!B:B,MATCH($A33,Data!$Z:$Z,1)))</f>
        <v>Predicting power needs in smart grids</v>
      </c>
      <c r="D33" s="10">
        <f>IF($A33="", "", INDEX(Data!C:C,MATCH($A33,Data!$Z:$Z,1)))</f>
        <v>2014</v>
      </c>
      <c r="E33" s="11">
        <f>IF($A33="", "", INDEX(Data!D:D,MATCH($A33,Data!$Z:$Z,1)))</f>
        <v>0</v>
      </c>
      <c r="F33" s="11" t="str">
        <f>IF($A33="", "", INDEX(Data!E:E,MATCH($A33,Data!$Z:$Z,1)))</f>
        <v/>
      </c>
      <c r="G33" s="36" t="str">
        <f t="shared" si="1"/>
        <v/>
      </c>
    </row>
    <row r="34" spans="1:7" ht="16.5" customHeight="1" x14ac:dyDescent="0.35">
      <c r="A34" s="9">
        <f t="shared" si="0"/>
        <v>30</v>
      </c>
      <c r="B34" s="10" t="str">
        <f>IF($A34="", "", INDEX(Data!A:A,MATCH($A34,Data!$Z:$Z,1)))</f>
        <v>Ambrosio-Albala (2019)</v>
      </c>
      <c r="C34" s="11" t="str">
        <f>IF($A34="", "", INDEX(Data!B:B,MATCH($A34,Data!$Z:$Z,1)))</f>
        <v>Purely ornamental? Public perceptions of distributed energy storage in the United Kingdom</v>
      </c>
      <c r="D34" s="10">
        <f>IF($A34="", "", INDEX(Data!C:C,MATCH($A34,Data!$Z:$Z,1)))</f>
        <v>2019</v>
      </c>
      <c r="E34" s="11" t="str">
        <f>IF($A34="", "", INDEX(Data!D:D,MATCH($A34,Data!$Z:$Z,1)))</f>
        <v>Distributed energy storage technologies (DES) are expected to help in decarbonising the power sector, decentralising power sources and meeting the mismatch between the produced and consumed energy. However, the likelihood of the use and acceptance of these technologies will partly hinge on public perceptions. Here, we present results of three focus groups and dialogue from the city of Leeds (UK) held with members the lay public with and without personal experience of technology (photovoltaic panels) about public perceptions of distributed energy storage technologies at household and community scale. We apply and adapt the Energy Cultures framework, which was initially developed for understanding energy behaviours as mediated by individual psychological factors, by practice-based, energy-related culture and infrastructural elements. Accordingly, we connect what people think, do and have in energy contexts, to better understand perceptions of DES technologies as part of a broader renewable energy landscape (culture) that is both materially and socially constructed. We show how a variety of elements such as forms of energy consumption; costs; expectations of family members; previous experiences; perceptions of government and the municipal authority; and expectations about the technologies, are likely to shape acceptance and adoption of battery storage at the household and community level. [All rights reserved Elsevier].</v>
      </c>
      <c r="F34" s="11" t="str">
        <f>IF($A34="", "", INDEX(Data!E:E,MATCH($A34,Data!$Z:$Z,1)))</f>
        <v>http://dx.doi.org/10.1016/j.erss.2018.09.014</v>
      </c>
      <c r="G34" s="36" t="str">
        <f t="shared" si="1"/>
        <v>http://dx.doi.org/10.1016/j.erss.2018.09.014</v>
      </c>
    </row>
    <row r="35" spans="1:7" ht="16.5" customHeight="1" x14ac:dyDescent="0.35">
      <c r="A35" s="9">
        <f t="shared" si="0"/>
        <v>31</v>
      </c>
      <c r="B35" s="10" t="str">
        <f>IF($A35="", "", INDEX(Data!A:A,MATCH($A35,Data!$Z:$Z,1)))</f>
        <v>Amoroso (2011)</v>
      </c>
      <c r="C35" s="11" t="str">
        <f>IF($A35="", "", INDEX(Data!B:B,MATCH($A35,Data!$Z:$Z,1)))</f>
        <v>Impact of charging efficiency variations on the effectiveness of variable-rate-based charging strategies for electric vehicles</v>
      </c>
      <c r="D35" s="10">
        <f>IF($A35="", "", INDEX(Data!C:C,MATCH($A35,Data!$Z:$Z,1)))</f>
        <v>2011</v>
      </c>
      <c r="E35" s="11" t="str">
        <f>IF($A35="", "", INDEX(Data!D:D,MATCH($A35,Data!$Z:$Z,1)))</f>
        <v>The huge energy demand coming from the increasing diffusion of plug-in electric vehicles (PEVs) poses a significant challenge to electricity utilities and vehicle manufacturers in developing smart charging systems interacting in real time with distribution grids. These systems will have to implement smart charging strategies for PEV batteries on the basis of negotiation phases between the user and the electric utility regarding information about battery chemistries, tariffs, required energy and time available for completing the charging. Strategies which adapt the charging current to grid load conditions are very attractive. Indeed, they allow full exploitation of the grid capacity, with a consequent greater final state of charge and higher utility financial profits with respect to approaches based on a fixed charging rate. The paper demonstrates that the charging current should be chosen also taking into account the effect that different charging rates may have on the charging efficiency. To this aim, the performances of two smart variable-rate-based charging strategies, taken as examples, are compared by considering possible realistic relationships between the charging efficiency and the charging rate. The analysis gives useful guidelines for the development of smart charging strategies for PEVs as well as for next-generation battery charging and smart grid management systems. 2011 Elsevier B.V.</v>
      </c>
      <c r="F35" s="11" t="str">
        <f>IF($A35="", "", INDEX(Data!E:E,MATCH($A35,Data!$Z:$Z,1)))</f>
        <v>http://dx.doi.org/10.1016/j.jpowsour.2011.07.074</v>
      </c>
      <c r="G35" s="36" t="str">
        <f t="shared" si="1"/>
        <v>http://dx.doi.org/10.1016/j.jpowsour.2011.07.074</v>
      </c>
    </row>
    <row r="36" spans="1:7" ht="16.5" customHeight="1" x14ac:dyDescent="0.35">
      <c r="A36" s="9">
        <f t="shared" si="0"/>
        <v>32</v>
      </c>
      <c r="B36" s="10" t="str">
        <f>IF($A36="", "", INDEX(Data!A:A,MATCH($A36,Data!$Z:$Z,1)))</f>
        <v>An ETI Perspective:... (2017)</v>
      </c>
      <c r="C36" s="11" t="str">
        <f>IF($A36="", "", INDEX(Data!B:B,MATCH($A36,Data!$Z:$Z,1)))</f>
        <v>An ETI Perspective: The importance of local energy planning to the decarbonisation of heat</v>
      </c>
      <c r="D36" s="10">
        <f>IF($A36="", "", INDEX(Data!C:C,MATCH($A36,Data!$Z:$Z,1)))</f>
        <v>2017</v>
      </c>
      <c r="E36" s="11">
        <f>IF($A36="", "", INDEX(Data!D:D,MATCH($A36,Data!$Z:$Z,1)))</f>
        <v>0</v>
      </c>
      <c r="F36" s="11" t="str">
        <f>IF($A36="", "", INDEX(Data!E:E,MATCH($A36,Data!$Z:$Z,1)))</f>
        <v/>
      </c>
      <c r="G36" s="36" t="str">
        <f t="shared" si="1"/>
        <v/>
      </c>
    </row>
    <row r="37" spans="1:7" ht="16.5" customHeight="1" x14ac:dyDescent="0.35">
      <c r="A37" s="9">
        <f t="shared" si="0"/>
        <v>33</v>
      </c>
      <c r="B37" s="10" t="str">
        <f>IF($A37="", "", INDEX(Data!A:A,MATCH($A37,Data!$Z:$Z,1)))</f>
        <v>Anand (2015)</v>
      </c>
      <c r="C37" s="11" t="str">
        <f>IF($A37="", "", INDEX(Data!B:B,MATCH($A37,Data!$Z:$Z,1)))</f>
        <v>Locating and Sizing Smart Meter Deployment in Buildings</v>
      </c>
      <c r="D37" s="10">
        <f>IF($A37="", "", INDEX(Data!C:C,MATCH($A37,Data!$Z:$Z,1)))</f>
        <v>2015</v>
      </c>
      <c r="E37" s="11">
        <f>IF($A37="", "", INDEX(Data!D:D,MATCH($A37,Data!$Z:$Z,1)))</f>
        <v>0</v>
      </c>
      <c r="F37" s="11" t="str">
        <f>IF($A37="", "", INDEX(Data!E:E,MATCH($A37,Data!$Z:$Z,1)))</f>
        <v/>
      </c>
      <c r="G37" s="36" t="str">
        <f t="shared" si="1"/>
        <v/>
      </c>
    </row>
    <row r="38" spans="1:7" ht="16.5" customHeight="1" x14ac:dyDescent="0.35">
      <c r="A38" s="9">
        <f t="shared" si="0"/>
        <v>34</v>
      </c>
      <c r="B38" s="10" t="str">
        <f>IF($A38="", "", INDEX(Data!A:A,MATCH($A38,Data!$Z:$Z,1)))</f>
        <v>Anandalakshmi (2012)</v>
      </c>
      <c r="C38" s="11" t="str">
        <f>IF($A38="", "", INDEX(Data!B:B,MATCH($A38,Data!$Z:$Z,1)))</f>
        <v>Flexible power consumption management in smart homes</v>
      </c>
      <c r="D38" s="10">
        <f>IF($A38="", "", INDEX(Data!C:C,MATCH($A38,Data!$Z:$Z,1)))</f>
        <v>2012</v>
      </c>
      <c r="E38" s="11">
        <f>IF($A38="", "", INDEX(Data!D:D,MATCH($A38,Data!$Z:$Z,1)))</f>
        <v>0</v>
      </c>
      <c r="F38" s="11" t="str">
        <f>IF($A38="", "", INDEX(Data!E:E,MATCH($A38,Data!$Z:$Z,1)))</f>
        <v/>
      </c>
      <c r="G38" s="36" t="str">
        <f t="shared" si="1"/>
        <v/>
      </c>
    </row>
    <row r="39" spans="1:7" ht="16.5" customHeight="1" x14ac:dyDescent="0.35">
      <c r="A39" s="9">
        <f t="shared" si="0"/>
        <v>35</v>
      </c>
      <c r="B39" s="10" t="str">
        <f>IF($A39="", "", INDEX(Data!A:A,MATCH($A39,Data!$Z:$Z,1)))</f>
        <v>Anastasiadis (2017)</v>
      </c>
      <c r="C39" s="11" t="str">
        <f>IF($A39="", "", INDEX(Data!B:B,MATCH($A39,Data!$Z:$Z,1)))</f>
        <v>Economic benefits from the coordinated control of Distributed Energy Resources and different Charging Technologies of Electric Vehicles in a Smart Microgrid</v>
      </c>
      <c r="D39" s="10">
        <f>IF($A39="", "", INDEX(Data!C:C,MATCH($A39,Data!$Z:$Z,1)))</f>
        <v>2017</v>
      </c>
      <c r="E39" s="11" t="str">
        <f>IF($A39="", "", INDEX(Data!D:D,MATCH($A39,Data!$Z:$Z,1)))</f>
        <v>In the near future, Electric Vehicles (EVs') penetration is expected to rise, making the study of their local level effects imperative. EVs is a new, promising, technology which will offer cleaner and more effective means of transportation. On the other hand, EVs can also act as storage devices, thus offering ancillary services to the grid. The optimum operation of Low Voltage (LV) grids, with special emphasis on Smart Microgrids (SM), must be ensured and the financial viability of EVs' penetration is to be assessed. Smart Microgrids seem to be the best solution for the management of modern LV grids with Distributed Energy Resources (DER). The main purpose of this paper is to investigate the economic benefits that can arise from the coordinated control of DER and EVs in SM operation. Absence of distributed resources, and therefore satisfaction of the full load from the upstream network, is considered as the base case. Various pricing policies based on System Marginal Prices (SMPs) are considered. For each scenario, three different charging technologies are examined. All different cases are compared between them to determine which one is the most advantageous in terms of operational cost. [All rights reserved Elsevier].</v>
      </c>
      <c r="F39" s="11" t="str">
        <f>IF($A39="", "", INDEX(Data!E:E,MATCH($A39,Data!$Z:$Z,1)))</f>
        <v>http://dx.doi.org/10.1016/j.egypro.2017.07.125</v>
      </c>
      <c r="G39" s="36" t="str">
        <f t="shared" si="1"/>
        <v>http://dx.doi.org/10.1016/j.egypro.2017.07.125</v>
      </c>
    </row>
    <row r="40" spans="1:7" ht="16.5" customHeight="1" x14ac:dyDescent="0.35">
      <c r="A40" s="9">
        <f t="shared" si="0"/>
        <v>36</v>
      </c>
      <c r="B40" s="10" t="str">
        <f>IF($A40="", "", INDEX(Data!A:A,MATCH($A40,Data!$Z:$Z,1)))</f>
        <v>Ancillotti (2013)</v>
      </c>
      <c r="C40" s="11" t="str">
        <f>IF($A40="", "", INDEX(Data!B:B,MATCH($A40,Data!$Z:$Z,1)))</f>
        <v>The role of communication systems in smart grids: Architectures, technical solutions and research challenges</v>
      </c>
      <c r="D40" s="10">
        <f>IF($A40="", "", INDEX(Data!C:C,MATCH($A40,Data!$Z:$Z,1)))</f>
        <v>2013</v>
      </c>
      <c r="E40" s="11" t="str">
        <f>IF($A40="", "", INDEX(Data!D:D,MATCH($A40,Data!$Z:$Z,1)))</f>
        <v>The purpose of this survey is to present a critical overview of smart grid concepts, with a special focus on the role that communication, networking and middleware technologies will have in the transformation of existing electric power systems into smart grids. First of all we elaborate on the key technological, economical and societal drivers for the development of smart grids. By adopting a data-centric perspective we present a conceptual model of communication systems for smart grids, and we identify functional components, technologies, network topologies and communication services that are needed to support smart grid communications. Then, we introduce the fundamental research challenges in this field including communication reliability and timeliness, QoS support, data management services, and autonomic behaviors. Finally, we discuss the main solutions proposed in the literature for each of them, and we identify possible future research directions. 2013 Elsevier B.V. All rights reserved.</v>
      </c>
      <c r="F40" s="11" t="str">
        <f>IF($A40="", "", INDEX(Data!E:E,MATCH($A40,Data!$Z:$Z,1)))</f>
        <v>http://dx.doi.org/10.1016/j.comcom.2013.09.004</v>
      </c>
      <c r="G40" s="36" t="str">
        <f t="shared" si="1"/>
        <v>http://dx.doi.org/10.1016/j.comcom.2013.09.004</v>
      </c>
    </row>
    <row r="41" spans="1:7" ht="16.5" customHeight="1" x14ac:dyDescent="0.35">
      <c r="A41" s="9">
        <f t="shared" si="0"/>
        <v>37</v>
      </c>
      <c r="B41" s="10" t="str">
        <f>IF($A41="", "", INDEX(Data!A:A,MATCH($A41,Data!$Z:$Z,1)))</f>
        <v>Ancygier (2014)</v>
      </c>
      <c r="C41" s="11" t="str">
        <f>IF($A41="", "", INDEX(Data!B:B,MATCH($A41,Data!$Z:$Z,1)))</f>
        <v>Does Local Energy Mean Renewable? Report from a Survey on the Acceptance for the Development of Renewable Energy Sources Among Polish Local Authorities</v>
      </c>
      <c r="D41" s="10">
        <f>IF($A41="", "", INDEX(Data!C:C,MATCH($A41,Data!$Z:$Z,1)))</f>
        <v>2014</v>
      </c>
      <c r="E41" s="11" t="str">
        <f>IF($A41="", "", INDEX(Data!D:D,MATCH($A41,Data!$Z:$Z,1)))</f>
        <v>The reports summarizes the results of a survey conducted among local authorities in Poland in late 2013. The survey has shown a very high support for the development of renewable sources of energy at the local level and low acceptance for coal and nuclear sources of energy. It also illustrated lack of cooperation between communes in Poland and in other countries in the area of energy and climate.</v>
      </c>
      <c r="F41" s="11" t="str">
        <f>IF($A41="", "", INDEX(Data!E:E,MATCH($A41,Data!$Z:$Z,1)))</f>
        <v>https://papers.ssrn.com/abstract=2457590</v>
      </c>
      <c r="G41" s="36" t="str">
        <f t="shared" si="1"/>
        <v>https://papers.ssrn.com/abstract=2457590</v>
      </c>
    </row>
    <row r="42" spans="1:7" ht="16.5" customHeight="1" x14ac:dyDescent="0.35">
      <c r="A42" s="9">
        <f t="shared" si="0"/>
        <v>38</v>
      </c>
      <c r="B42" s="10" t="str">
        <f>IF($A42="", "", INDEX(Data!A:A,MATCH($A42,Data!$Z:$Z,1)))</f>
        <v>Anda (2014)</v>
      </c>
      <c r="C42" s="11" t="str">
        <f>IF($A42="", "", INDEX(Data!B:B,MATCH($A42,Data!$Z:$Z,1)))</f>
        <v>Smart metering for residential energy efficiency: The use of community based social marketing for behavioural change and smart grid introduction</v>
      </c>
      <c r="D42" s="10">
        <f>IF($A42="", "", INDEX(Data!C:C,MATCH($A42,Data!$Z:$Z,1)))</f>
        <v>2014</v>
      </c>
      <c r="E42" s="11" t="str">
        <f>IF($A42="", "", INDEX(Data!D:D,MATCH($A42,Data!$Z:$Z,1)))</f>
        <v>Community-based social marketing (CBSM) has shown to be very effective at inducing behavioural change due to its pragmatic approach. It has been found that nonintegrated intensive approaches towards changing individual's behaviour, such as education and economic self-interest are not successful.This paper will explain how a large urban electricity meter replacement program can achieve a reduction in peak demand and overall energy consumption through the use of advanced metering infrastructure (AMI or 'smart meters') coupled with CBSM, which in turn enables the progression towards a 'smart grid'. In order to measure success the following targets were set: Peak demand reduction (peak lopping) of 20% from the households participating in the Behaviour Change Programs (BCPs).Peak demand shifting (load shifting) to reduce energy consumption during 'super peak' by 10% in BCP participating households.Average total energy use reduction of 10% in BCP participating households.The energy efficiency actions discussed with householders during eco-coaching, and other feedback communications, are identified by utilising the information regarding barriers and benefits generated from the research phase prior to coaching. These actions can include referral to other initiatives such as the provision of reduced cost solar PV power systems, direct load control devices for domestic air-conditioners, the time-of-use pricing product, the provision of in-home-displays (IHD) and other devices necessary for development of a 'smart grid'. 2013 Elsevier Ltd.</v>
      </c>
      <c r="F42" s="11" t="str">
        <f>IF($A42="", "", INDEX(Data!E:E,MATCH($A42,Data!$Z:$Z,1)))</f>
        <v>http://dx.doi.org/10.1016/j.renene.2013.11.020</v>
      </c>
      <c r="G42" s="36" t="str">
        <f t="shared" si="1"/>
        <v>http://dx.doi.org/10.1016/j.renene.2013.11.020</v>
      </c>
    </row>
    <row r="43" spans="1:7" ht="16.5" customHeight="1" x14ac:dyDescent="0.35">
      <c r="A43" s="9">
        <f t="shared" si="0"/>
        <v>39</v>
      </c>
      <c r="B43" s="10" t="str">
        <f>IF($A43="", "", INDEX(Data!A:A,MATCH($A43,Data!$Z:$Z,1)))</f>
        <v>André (2010)</v>
      </c>
      <c r="C43" s="11" t="str">
        <f>IF($A43="", "", INDEX(Data!B:B,MATCH($A43,Data!$Z:$Z,1)))</f>
        <v>Private memoirs of a smart meter</v>
      </c>
      <c r="D43" s="10">
        <f>IF($A43="", "", INDEX(Data!C:C,MATCH($A43,Data!$Z:$Z,1)))</f>
        <v>2010</v>
      </c>
      <c r="E43" s="11">
        <f>IF($A43="", "", INDEX(Data!D:D,MATCH($A43,Data!$Z:$Z,1)))</f>
        <v>0</v>
      </c>
      <c r="F43" s="11" t="str">
        <f>IF($A43="", "", INDEX(Data!E:E,MATCH($A43,Data!$Z:$Z,1)))</f>
        <v/>
      </c>
      <c r="G43" s="36" t="str">
        <f t="shared" si="1"/>
        <v/>
      </c>
    </row>
    <row r="44" spans="1:7" ht="16.5" customHeight="1" x14ac:dyDescent="0.35">
      <c r="A44" s="9">
        <f t="shared" si="0"/>
        <v>40</v>
      </c>
      <c r="B44" s="10" t="str">
        <f>IF($A44="", "", INDEX(Data!A:A,MATCH($A44,Data!$Z:$Z,1)))</f>
        <v>Andrea (2018)</v>
      </c>
      <c r="C44" s="11" t="str">
        <f>IF($A44="", "", INDEX(Data!B:B,MATCH($A44,Data!$Z:$Z,1)))</f>
        <v>Social Smart Meter: Identifying Energy Consumption Behavior in User-Generated Content</v>
      </c>
      <c r="D44" s="10">
        <f>IF($A44="", "", INDEX(Data!C:C,MATCH($A44,Data!$Z:$Z,1)))</f>
        <v>2018</v>
      </c>
      <c r="E44" s="11">
        <f>IF($A44="", "", INDEX(Data!D:D,MATCH($A44,Data!$Z:$Z,1)))</f>
        <v>0</v>
      </c>
      <c r="F44" s="11" t="str">
        <f>IF($A44="", "", INDEX(Data!E:E,MATCH($A44,Data!$Z:$Z,1)))</f>
        <v/>
      </c>
      <c r="G44" s="36" t="str">
        <f t="shared" si="1"/>
        <v/>
      </c>
    </row>
    <row r="45" spans="1:7" ht="16.5" customHeight="1" x14ac:dyDescent="0.35">
      <c r="A45" s="9">
        <f t="shared" si="0"/>
        <v>41</v>
      </c>
      <c r="B45" s="10" t="str">
        <f>IF($A45="", "", INDEX(Data!A:A,MATCH($A45,Data!$Z:$Z,1)))</f>
        <v>Andreucci (2018)</v>
      </c>
      <c r="C45" s="11" t="str">
        <f>IF($A45="", "", INDEX(Data!B:B,MATCH($A45,Data!$Z:$Z,1)))</f>
        <v>Linking future energy systems with heritage requalification in Smart Cities. On-going research and experimentation in the city of Trento (IT)</v>
      </c>
      <c r="D45" s="10">
        <f>IF($A45="", "", INDEX(Data!C:C,MATCH($A45,Data!$Z:$Z,1)))</f>
        <v>2018</v>
      </c>
      <c r="E45" s="11" t="str">
        <f>IF($A45="", "", INDEX(Data!D:D,MATCH($A45,Data!$Z:$Z,1)))</f>
        <v>Future Energy Systems in midsized Italian Smart Cities are highly dependent upon the pursuit of a smarter grid based on active end-user engagement, the use of distributed energy resources and real-time demand response. In Trento, due to its climatic conditions, the issue of smart energy systems is particularly relevant and its future smart electric grid is expected to produce energy efficiency improvements to the city's historic municipal buildings, as well as to private residences and businesses. With the contribution of Trento's Smart City Municipal Office, latest evidence of current approach to urban smart energy systems is presented, highlighting strategies and innovative solutions, benefitting the whole community within the framework of the broader European goals for sustainability. © 2018 Firenze University Press.</v>
      </c>
      <c r="F45" s="11" t="str">
        <f>IF($A45="", "", INDEX(Data!E:E,MATCH($A45,Data!$Z:$Z,1)))</f>
        <v>https://www.scopus.com/inward/record.uri?eid=2-s2.0-85056566254&amp;doi=10.13128%2fTechne-22824&amp;partnerID=40&amp;md5=e6ad594417bf00675d3b00e2c231e2a7</v>
      </c>
      <c r="G45" s="36" t="str">
        <f t="shared" si="1"/>
        <v>https://www.scopus.com/inward/record.uri?eid=2-s2.0-85056566254&amp;doi=10.13128%2fTechne-22824&amp;partnerID=40&amp;md5=e6ad594417bf00675d3b00e2c231e2a7</v>
      </c>
    </row>
    <row r="46" spans="1:7" ht="16.5" customHeight="1" x14ac:dyDescent="0.35">
      <c r="A46" s="9">
        <f t="shared" si="0"/>
        <v>42</v>
      </c>
      <c r="B46" s="10" t="str">
        <f>IF($A46="", "", INDEX(Data!A:A,MATCH($A46,Data!$Z:$Z,1)))</f>
        <v>Ankur (2014)</v>
      </c>
      <c r="C46" s="11" t="str">
        <f>IF($A46="", "", INDEX(Data!B:B,MATCH($A46,Data!$Z:$Z,1)))</f>
        <v>Profiling Energy Consumption in a Residential Campus</v>
      </c>
      <c r="D46" s="10">
        <f>IF($A46="", "", INDEX(Data!C:C,MATCH($A46,Data!$Z:$Z,1)))</f>
        <v>2014</v>
      </c>
      <c r="E46" s="11">
        <f>IF($A46="", "", INDEX(Data!D:D,MATCH($A46,Data!$Z:$Z,1)))</f>
        <v>0</v>
      </c>
      <c r="F46" s="11" t="str">
        <f>IF($A46="", "", INDEX(Data!E:E,MATCH($A46,Data!$Z:$Z,1)))</f>
        <v/>
      </c>
      <c r="G46" s="36" t="str">
        <f t="shared" si="1"/>
        <v/>
      </c>
    </row>
    <row r="47" spans="1:7" ht="16.5" customHeight="1" x14ac:dyDescent="0.35">
      <c r="A47" s="9">
        <f t="shared" si="0"/>
        <v>43</v>
      </c>
      <c r="B47" s="10" t="str">
        <f>IF($A47="", "", INDEX(Data!A:A,MATCH($A47,Data!$Z:$Z,1)))</f>
        <v>Anna (2013)</v>
      </c>
      <c r="C47" s="11" t="str">
        <f>IF($A47="", "", INDEX(Data!B:B,MATCH($A47,Data!$Z:$Z,1)))</f>
        <v>Protection of consumer data in the smart grid compliant with the German smart metering guideline</v>
      </c>
      <c r="D47" s="10">
        <f>IF($A47="", "", INDEX(Data!C:C,MATCH($A47,Data!$Z:$Z,1)))</f>
        <v>2013</v>
      </c>
      <c r="E47" s="11">
        <f>IF($A47="", "", INDEX(Data!D:D,MATCH($A47,Data!$Z:$Z,1)))</f>
        <v>0</v>
      </c>
      <c r="F47" s="11" t="str">
        <f>IF($A47="", "", INDEX(Data!E:E,MATCH($A47,Data!$Z:$Z,1)))</f>
        <v/>
      </c>
      <c r="G47" s="36" t="str">
        <f t="shared" si="1"/>
        <v/>
      </c>
    </row>
    <row r="48" spans="1:7" ht="16.5" customHeight="1" x14ac:dyDescent="0.35">
      <c r="A48" s="9">
        <f t="shared" si="0"/>
        <v>44</v>
      </c>
      <c r="B48" s="10" t="str">
        <f>IF($A48="", "", INDEX(Data!A:A,MATCH($A48,Data!$Z:$Z,1)))</f>
        <v>Anna (2018)</v>
      </c>
      <c r="C48" s="11" t="str">
        <f>IF($A48="", "", INDEX(Data!B:B,MATCH($A48,Data!$Z:$Z,1)))</f>
        <v>Towards an anonymous incident communication channel for electric smart grids</v>
      </c>
      <c r="D48" s="10">
        <f>IF($A48="", "", INDEX(Data!C:C,MATCH($A48,Data!$Z:$Z,1)))</f>
        <v>2018</v>
      </c>
      <c r="E48" s="11">
        <f>IF($A48="", "", INDEX(Data!D:D,MATCH($A48,Data!$Z:$Z,1)))</f>
        <v>0</v>
      </c>
      <c r="F48" s="11" t="str">
        <f>IF($A48="", "", INDEX(Data!E:E,MATCH($A48,Data!$Z:$Z,1)))</f>
        <v/>
      </c>
      <c r="G48" s="36" t="str">
        <f t="shared" si="1"/>
        <v/>
      </c>
    </row>
    <row r="49" spans="1:7" ht="16.5" customHeight="1" x14ac:dyDescent="0.35">
      <c r="A49" s="9">
        <f t="shared" si="0"/>
        <v>45</v>
      </c>
      <c r="B49" s="10" t="str">
        <f>IF($A49="", "", INDEX(Data!A:A,MATCH($A49,Data!$Z:$Z,1)))</f>
        <v>Annamaria (2014)</v>
      </c>
      <c r="C49" s="11" t="str">
        <f>IF($A49="", "", INDEX(Data!B:B,MATCH($A49,Data!$Z:$Z,1)))</f>
        <v>SPELL: affecting thermal comfort through perceptive techniques</v>
      </c>
      <c r="D49" s="10">
        <f>IF($A49="", "", INDEX(Data!C:C,MATCH($A49,Data!$Z:$Z,1)))</f>
        <v>2014</v>
      </c>
      <c r="E49" s="11">
        <f>IF($A49="", "", INDEX(Data!D:D,MATCH($A49,Data!$Z:$Z,1)))</f>
        <v>0</v>
      </c>
      <c r="F49" s="11" t="str">
        <f>IF($A49="", "", INDEX(Data!E:E,MATCH($A49,Data!$Z:$Z,1)))</f>
        <v/>
      </c>
      <c r="G49" s="36" t="str">
        <f t="shared" si="1"/>
        <v/>
      </c>
    </row>
    <row r="50" spans="1:7" ht="16.5" customHeight="1" x14ac:dyDescent="0.35">
      <c r="A50" s="9">
        <f t="shared" si="0"/>
        <v>46</v>
      </c>
      <c r="B50" s="10" t="str">
        <f>IF($A50="", "", INDEX(Data!A:A,MATCH($A50,Data!$Z:$Z,1)))</f>
        <v>Annarita (2013)</v>
      </c>
      <c r="C50" s="11" t="str">
        <f>IF($A50="", "", INDEX(Data!B:B,MATCH($A50,Data!$Z:$Z,1)))</f>
        <v>Addressing smart grid cyber security</v>
      </c>
      <c r="D50" s="10">
        <f>IF($A50="", "", INDEX(Data!C:C,MATCH($A50,Data!$Z:$Z,1)))</f>
        <v>2013</v>
      </c>
      <c r="E50" s="11">
        <f>IF($A50="", "", INDEX(Data!D:D,MATCH($A50,Data!$Z:$Z,1)))</f>
        <v>0</v>
      </c>
      <c r="F50" s="11" t="str">
        <f>IF($A50="", "", INDEX(Data!E:E,MATCH($A50,Data!$Z:$Z,1)))</f>
        <v/>
      </c>
      <c r="G50" s="36" t="str">
        <f t="shared" si="1"/>
        <v/>
      </c>
    </row>
    <row r="51" spans="1:7" ht="16.5" customHeight="1" x14ac:dyDescent="0.35">
      <c r="A51" s="9">
        <f t="shared" si="0"/>
        <v>47</v>
      </c>
      <c r="B51" s="10" t="str">
        <f>IF($A51="", "", INDEX(Data!A:A,MATCH($A51,Data!$Z:$Z,1)))</f>
        <v>Antimo (2009)</v>
      </c>
      <c r="C51" s="11" t="str">
        <f>IF($A51="", "", INDEX(Data!B:B,MATCH($A51,Data!$Z:$Z,1)))</f>
        <v>Home energy saving through a user profiling system based on wireless sensors</v>
      </c>
      <c r="D51" s="10">
        <f>IF($A51="", "", INDEX(Data!C:C,MATCH($A51,Data!$Z:$Z,1)))</f>
        <v>2009</v>
      </c>
      <c r="E51" s="11">
        <f>IF($A51="", "", INDEX(Data!D:D,MATCH($A51,Data!$Z:$Z,1)))</f>
        <v>0</v>
      </c>
      <c r="F51" s="11" t="str">
        <f>IF($A51="", "", INDEX(Data!E:E,MATCH($A51,Data!$Z:$Z,1)))</f>
        <v/>
      </c>
      <c r="G51" s="36" t="str">
        <f t="shared" si="1"/>
        <v/>
      </c>
    </row>
    <row r="52" spans="1:7" ht="16.5" customHeight="1" x14ac:dyDescent="0.35">
      <c r="A52" s="9">
        <f t="shared" si="0"/>
        <v>48</v>
      </c>
      <c r="B52" s="10" t="str">
        <f>IF($A52="", "", INDEX(Data!A:A,MATCH($A52,Data!$Z:$Z,1)))</f>
        <v>Antonio (2018)</v>
      </c>
      <c r="C52" s="11" t="str">
        <f>IF($A52="", "", INDEX(Data!B:B,MATCH($A52,Data!$Z:$Z,1)))</f>
        <v>Feather forking as a positive force: incentivising green energy production in a blockchain-based smart grid</v>
      </c>
      <c r="D52" s="10">
        <f>IF($A52="", "", INDEX(Data!C:C,MATCH($A52,Data!$Z:$Z,1)))</f>
        <v>2018</v>
      </c>
      <c r="E52" s="11">
        <f>IF($A52="", "", INDEX(Data!D:D,MATCH($A52,Data!$Z:$Z,1)))</f>
        <v>0</v>
      </c>
      <c r="F52" s="11" t="str">
        <f>IF($A52="", "", INDEX(Data!E:E,MATCH($A52,Data!$Z:$Z,1)))</f>
        <v/>
      </c>
      <c r="G52" s="36" t="str">
        <f t="shared" si="1"/>
        <v/>
      </c>
    </row>
    <row r="53" spans="1:7" ht="16.5" customHeight="1" x14ac:dyDescent="0.35">
      <c r="A53" s="9">
        <f t="shared" si="0"/>
        <v>49</v>
      </c>
      <c r="B53" s="10" t="str">
        <f>IF($A53="", "", INDEX(Data!A:A,MATCH($A53,Data!$Z:$Z,1)))</f>
        <v>Arabkoohsar (2017)</v>
      </c>
      <c r="C53" s="11" t="str">
        <f>IF($A53="", "", INDEX(Data!B:B,MATCH($A53,Data!$Z:$Z,1)))</f>
        <v>Design and analysis of the novel concept of high temperature heat and power storage</v>
      </c>
      <c r="D53" s="10">
        <f>IF($A53="", "", INDEX(Data!C:C,MATCH($A53,Data!$Z:$Z,1)))</f>
        <v>2017</v>
      </c>
      <c r="E53" s="11" t="str">
        <f>IF($A53="", "", INDEX(Data!D:D,MATCH($A53,Data!$Z:$Z,1)))</f>
        <v>A major portion of the electricity demand in Denmark is provided by wind farms. As wind power fluctuates sharply, there may be either surplus power or electricity deficit relative to the local demand. Thus, storing the surplus electricity and reclaiming it in demand times can increase the power plant incomes and reliability. On the other hand, as Denmark is one of the countries in which energy consumers are supplied by district heating, the demand for efficient and reliable heat production systems is also high. In this work, a novel and efficient energy storage system capable of providing both heat and electricity is designed and analyzed. This system is a smart combination of a thermal energy storage system and a gas turbine cycle without any combustion chamber. In order to have an optimal configuration, the system is designed based on thermodynamics criteria and net economic revenue. It is shown that the designed system may present an overall energy efficiency of about 90% and an electricity efficiency of approximately 35%. The economic assessment indicates that this innovative high temperature heat and power storage system, even taking into account conservative electricity and heat prices, is very profitable. Copyright 2017 Elsevier Ltd</v>
      </c>
      <c r="F53" s="11" t="str">
        <f>IF($A53="", "", INDEX(Data!E:E,MATCH($A53,Data!$Z:$Z,1)))</f>
        <v>https://www.scopus.com/inward/record.uri?eid=2-s2.0-85029820749&amp;doi=10.1016%2fj.apenergy.2017.08.006&amp;partnerID=40&amp;md5=933cd24f98163d186ea227c9b94f2035</v>
      </c>
      <c r="G53" s="36" t="str">
        <f t="shared" si="1"/>
        <v>https://www.scopus.com/inward/record.uri?eid=2-s2.0-85029820749&amp;doi=10.1016%2fj.apenergy.2017.08.006&amp;partnerID=40&amp;md5=933cd24f98163d186ea227c9b94f2035</v>
      </c>
    </row>
    <row r="54" spans="1:7" ht="16.5" customHeight="1" x14ac:dyDescent="0.35">
      <c r="A54" s="9">
        <f t="shared" si="0"/>
        <v>50</v>
      </c>
      <c r="B54" s="10" t="str">
        <f>IF($A54="", "", INDEX(Data!A:A,MATCH($A54,Data!$Z:$Z,1)))</f>
        <v>Arabkoohsar (2017)</v>
      </c>
      <c r="C54" s="11" t="str">
        <f>IF($A54="", "", INDEX(Data!B:B,MATCH($A54,Data!$Z:$Z,1)))</f>
        <v>Subcooled compressed air energy storage system for coproduction of heat, cooling and electricity</v>
      </c>
      <c r="D54" s="10">
        <f>IF($A54="", "", INDEX(Data!C:C,MATCH($A54,Data!$Z:$Z,1)))</f>
        <v>2017</v>
      </c>
      <c r="E54" s="11" t="str">
        <f>IF($A54="", "", INDEX(Data!D:D,MATCH($A54,Data!$Z:$Z,1)))</f>
        <v>Various configurations of compressed air energy storage technology have received attention over the last years due to the advantages that this technology offers relative to other power storage technologies. This work proposes a new configuration of this technology aiming at cogeneration of electricity, heat and cooling. The new system may be very advantageous for locations with high penetration of renewable energy in the electricity grid as well as high heating and cooling demands. The latter would typically be locations with district heating and cooling networks. A thorough design, sizing and thermodynamic analysis of the system for a typical wind farm with 300 MW capacity in Denmark is presented. The results show a great potential of the system to support the local district heating and cooling networks and reserve services in electricity market. The values of power-to-power, power-to-cooling and power-to-heat efficiencies of this system are 30.6%, 32.3% and 92.4%, respectively. The exergy efficiency values are 30.6%, 2.5% and 14.4% for power, cooling and heat productions. A techno-economic comparison of this system with two of the most efficient previous designs of compressed air energy storage system proves the firm superiority of the new concept. © 2017 Elsevier Ltd</v>
      </c>
      <c r="F54" s="11" t="str">
        <f>IF($A54="", "", INDEX(Data!E:E,MATCH($A54,Data!$Z:$Z,1)))</f>
        <v>file://www.elsevier.com/inca/publications/store/4/8/3/</v>
      </c>
      <c r="G54" s="36" t="str">
        <f t="shared" si="1"/>
        <v>file://www.elsevier.com/inca/publications/store/4/8/3/</v>
      </c>
    </row>
    <row r="55" spans="1:7" ht="16.5" customHeight="1" x14ac:dyDescent="0.35">
      <c r="A55" s="9">
        <f t="shared" si="0"/>
        <v>51</v>
      </c>
      <c r="B55" s="10" t="str">
        <f>IF($A55="", "", INDEX(Data!A:A,MATCH($A55,Data!$Z:$Z,1)))</f>
        <v>Arbolino (2017)</v>
      </c>
      <c r="C55" s="11" t="str">
        <f>IF($A55="", "", INDEX(Data!B:B,MATCH($A55,Data!$Z:$Z,1)))</f>
        <v>THE ROLE OF FISCAL INCENTIVES FOR RENEWABLE ENERGY ON ECONOMIC GROWTH</v>
      </c>
      <c r="D55" s="10">
        <f>IF($A55="", "", INDEX(Data!C:C,MATCH($A55,Data!$Z:$Z,1)))</f>
        <v>2017</v>
      </c>
      <c r="E55" s="11" t="str">
        <f>IF($A55="", "", INDEX(Data!D:D,MATCH($A55,Data!$Z:$Z,1)))</f>
        <v>The European Union and National governments have been largely promoting the use of renewable energy sources through financial incentives, to boost investment projects in the sector. The aim of the paper is to assess the use of incentives for renewable energy in Italy and understand its role, as a determinant of economic development, through panel data 2008-2014. The gap between issued and allocated funds shows the difficulty of Italian regions in efficiently using the funds. However, empirically analyses carried out in this study show that even in the case of allocation of the total funds, investments in renewable energy could not be considered as a strong vehicle of economic development.</v>
      </c>
      <c r="F55" s="11" t="str">
        <f>IF($A55="", "", INDEX(Data!E:E,MATCH($A55,Data!$Z:$Z,1)))</f>
        <v>https://search.proquest.com/docview/2039214201?accountid=14511 https://ucl-new-primo.hosted.exlibrisgroup.com/openurl/UCL/UCL_VU2?url_ver=Z39.88-2004&amp;rft_val_fmt=info:ofi/fmt:kev:mtx:journal&amp;genre=article&amp;sid=ProQ:ProQ%3Aabiglobal&amp;atitle=THE+ROLE+OF+FISCAL+INCENTIVES+FOR+RENEWABLE+ENERGY+ON+ECONOMIC+GROWTH&amp;title=International+Journal+of+Business+and+Society&amp;issn=15116670&amp;date=2017-01-01&amp;volume=18&amp;issue=2&amp;spage=387&amp;au=Arbolino%2C+Roberta%3BRomano%2C+Oriana%3BDe+Simone%2C+Luisa&amp;isbn=&amp;jtitle=Inter</v>
      </c>
      <c r="G55" s="36" t="e">
        <f t="shared" si="1"/>
        <v>#VALUE!</v>
      </c>
    </row>
    <row r="56" spans="1:7" ht="16.5" customHeight="1" x14ac:dyDescent="0.35">
      <c r="A56" s="9">
        <f t="shared" si="0"/>
        <v>52</v>
      </c>
      <c r="B56" s="10" t="str">
        <f>IF($A56="", "", INDEX(Data!A:A,MATCH($A56,Data!$Z:$Z,1)))</f>
        <v>Arentsen (2014)</v>
      </c>
      <c r="C56" s="11" t="str">
        <f>IF($A56="", "", INDEX(Data!B:B,MATCH($A56,Data!$Z:$Z,1)))</f>
        <v>Power to the people: local energy initiatives as seedbeds of innovation?</v>
      </c>
      <c r="D56" s="10">
        <f>IF($A56="", "", INDEX(Data!C:C,MATCH($A56,Data!$Z:$Z,1)))</f>
        <v>2014</v>
      </c>
      <c r="E56" s="11" t="str">
        <f>IF($A56="", "", INDEX(Data!D:D,MATCH($A56,Data!$Z:$Z,1)))</f>
        <v>Two decades after the launch of Local Agenda 21 in Rio de Janeiro, we have witnessed the emergence and development of local initiatives in sustainable development. Local energy communities are a clear manifestation of this development. The questions the paper raises are as follows: can local energy initiatives be considered seedbeds of innovation? If so, how can such initiatives lead to innovations in the energy supply?</v>
      </c>
      <c r="F56" s="11" t="str">
        <f>IF($A56="", "", INDEX(Data!E:E,MATCH($A56,Data!$Z:$Z,1)))</f>
        <v>https://doi.org/10.1186/2192-0567-4-2</v>
      </c>
      <c r="G56" s="36" t="str">
        <f t="shared" si="1"/>
        <v>https://doi.org/10.1186/2192-0567-4-2</v>
      </c>
    </row>
    <row r="57" spans="1:7" ht="16.5" customHeight="1" x14ac:dyDescent="0.35">
      <c r="A57" s="9">
        <f t="shared" si="0"/>
        <v>53</v>
      </c>
      <c r="B57" s="10" t="str">
        <f>IF($A57="", "", INDEX(Data!A:A,MATCH($A57,Data!$Z:$Z,1)))</f>
        <v>Arif (2018)</v>
      </c>
      <c r="C57" s="11" t="str">
        <f>IF($A57="", "", INDEX(Data!B:B,MATCH($A57,Data!$Z:$Z,1)))</f>
        <v>Overcoming Practical Challenges and Implementing Low-Carbon Heat in the UK: Lessons from the Balanced Energy Network (BEN) at LSBU</v>
      </c>
      <c r="D57" s="10">
        <f>IF($A57="", "", INDEX(Data!C:C,MATCH($A57,Data!$Z:$Z,1)))</f>
        <v>2018</v>
      </c>
      <c r="E57" s="11" t="str">
        <f>IF($A57="", "", INDEX(Data!D:D,MATCH($A57,Data!$Z:$Z,1)))</f>
        <v>Abstract The challenge of decarbonisation of UK heating energy by 2050, highlights the need for efficient electric heating and a dramatic increase in the rollout of heat networks. Many studies consider low-carbon heat at a theoretical level, however there is a gap in understanding the implementation challenges, particularly for existing stock. The paper presents the integration of electrified heat into existing building distribution systems and demonstrates how a Balanced Energy Network BEN system can assist in overcoming practical challenges to achieve to retrofit low carbon heat to existing building distribution systems. The BEN system delivers a low-carbon, efficient and sustainable energy solution. It is analysed and evaluated as a concept through to becoming a live project. Key implementation challenges and learning outcomes are discussed. Keywords Balanced Energy Network, Heat Pump, Cold Water Heat Network, Heat Exchanger, Demand Side Response</v>
      </c>
      <c r="F57" s="11" t="str">
        <f>IF($A57="", "", INDEX(Data!E:E,MATCH($A57,Data!$Z:$Z,1)))</f>
        <v/>
      </c>
      <c r="G57" s="36" t="str">
        <f t="shared" si="1"/>
        <v/>
      </c>
    </row>
    <row r="58" spans="1:7" ht="16.5" customHeight="1" x14ac:dyDescent="0.35">
      <c r="A58" s="9">
        <f t="shared" si="0"/>
        <v>54</v>
      </c>
      <c r="B58" s="10" t="str">
        <f>IF($A58="", "", INDEX(Data!A:A,MATCH($A58,Data!$Z:$Z,1)))</f>
        <v>Arnold (2010)</v>
      </c>
      <c r="C58" s="11" t="str">
        <f>IF($A58="", "", INDEX(Data!B:B,MATCH($A58,Data!$Z:$Z,1)))</f>
        <v>Achieving a smart energy ecosystem</v>
      </c>
      <c r="D58" s="10">
        <f>IF($A58="", "", INDEX(Data!C:C,MATCH($A58,Data!$Z:$Z,1)))</f>
        <v>2010</v>
      </c>
      <c r="E58" s="11" t="str">
        <f>IF($A58="", "", INDEX(Data!D:D,MATCH($A58,Data!$Z:$Z,1)))</f>
        <v>[...] we believe these new relationships and changing models will be among the more interesting outcomes as the smart energy ecosystem evolves. Systems must be designed to be adaptive and resilient to autonomous, independent, potentially unexpected or non-responsive behaviour of the new participants - whether at scale, as in the case of end-use residential customers, or in bulk, as in large-scale renewable energy sources.\n It also provides a gateway to home area networks, which let home devices react to pricing and load control signals as needed to implement demandresponse programs, as is the case with those devices that use a standard called ZigBee.</v>
      </c>
      <c r="F58" s="11" t="str">
        <f>IF($A58="", "", INDEX(Data!E:E,MATCH($A58,Data!$Z:$Z,1)))</f>
        <v>https://search.proquest.com/docview/347519084?accountid=14511 https://ucl-new-primo.hosted.exlibrisgroup.com/openurl/UCL/UCL_VU2?url_ver=Z39.88-2004&amp;rft_val_fmt=info:ofi/fmt:kev:mtx:journal&amp;genre=article&amp;sid=ProQ:ProQ%3Asciencejournals&amp;atitle=Achieving+a+smart+energy+ecosystem&amp;title=Power+Engineering+International&amp;issn=10694994&amp;date=2010-05-01&amp;volume=18&amp;issue=5&amp;spage=32&amp;au=Arnold%2C+Jon%3BCochrane%2C+Larry&amp;isbn=&amp;jtitle=Power+Engineering+International&amp;btitle=&amp;rft_id=info:eric/&amp;rft_id=info:doi/</v>
      </c>
      <c r="G58" s="36" t="e">
        <f t="shared" si="1"/>
        <v>#VALUE!</v>
      </c>
    </row>
    <row r="59" spans="1:7" ht="16.5" customHeight="1" x14ac:dyDescent="0.35">
      <c r="A59" s="9">
        <f t="shared" si="0"/>
        <v>55</v>
      </c>
      <c r="B59" s="10" t="str">
        <f>IF($A59="", "", INDEX(Data!A:A,MATCH($A59,Data!$Z:$Z,1)))</f>
        <v>Arritt (2011)</v>
      </c>
      <c r="C59" s="11" t="str">
        <f>IF($A59="", "", INDEX(Data!B:B,MATCH($A59,Data!$Z:$Z,1)))</f>
        <v>Distribution system analysis and the future smart grid</v>
      </c>
      <c r="D59" s="10">
        <f>IF($A59="", "", INDEX(Data!C:C,MATCH($A59,Data!$Z:$Z,1)))</f>
        <v>2011</v>
      </c>
      <c r="E59" s="11" t="str">
        <f>IF($A59="", "", INDEX(Data!D:D,MATCH($A59,Data!$Z:$Z,1)))</f>
        <v>The smart grid refers to various efforts to modernize the power grid through the application of alternate sources of energy and intelligent devices. The present national interest in smart grid applications has generated many questions concerning the role of distribution engineering in the future. What features do utility engineers need in distribution system analysis tools to support the future smart grid? This paper will discuss some relevant Electric Power Research Institute research in this area that focuses on selected issues related to smart grid analysis relevant to rural utilities. The essential characteristics of distribution system analysis tools to support analysis of these issues are discussed. 2006 IEEE.</v>
      </c>
      <c r="F59" s="11" t="str">
        <f>IF($A59="", "", INDEX(Data!E:E,MATCH($A59,Data!$Z:$Z,1)))</f>
        <v>http://dx.doi.org/10.1109/TIA.2011.2168932</v>
      </c>
      <c r="G59" s="36" t="str">
        <f t="shared" si="1"/>
        <v>http://dx.doi.org/10.1109/TIA.2011.2168932</v>
      </c>
    </row>
    <row r="60" spans="1:7" ht="16.5" customHeight="1" x14ac:dyDescent="0.35">
      <c r="A60" s="9">
        <f t="shared" si="0"/>
        <v>56</v>
      </c>
      <c r="B60" s="10" t="str">
        <f>IF($A60="", "", INDEX(Data!A:A,MATCH($A60,Data!$Z:$Z,1)))</f>
        <v>Artale (2017)</v>
      </c>
      <c r="C60" s="11" t="str">
        <f>IF($A60="", "", INDEX(Data!B:B,MATCH($A60,Data!$Z:$Z,1)))</f>
        <v>Smart interface devices for distributed generation in smart grids: The case of islanding</v>
      </c>
      <c r="D60" s="10">
        <f>IF($A60="", "", INDEX(Data!C:C,MATCH($A60,Data!$Z:$Z,1)))</f>
        <v>2017</v>
      </c>
      <c r="E60" s="11" t="str">
        <f>IF($A60="", "", INDEX(Data!D:D,MATCH($A60,Data!$Z:$Z,1)))</f>
        <v>With the increasing presence of distributed generators (DGs), the implementation of a smart sensors and actuators network in distribution grids has become crucial for different monitoring, management, and protection functionalities. For DGs monitoring and control, sensors and actuators are usually embedded in so-called interface devices (IDs) or interface protection systems. Existing IDs lack in communication interfaces both to the electrical energy distribution system operators (DSOs) and to the DGs inverter. In this framework, the authors have developed a new ID solution and a proper communication architecture, which allow implementing new smart functionalities based on the interaction with the DSO, such as remote control of DG power production or islanding detection. Regarding this last aspect, a new islanding algorithm is proposed, based on both local measurements and communications with DSO. The effectiveness of the proposed solution is shown on the real case study of Ustica Island's distribution network. 2017 IEEE.</v>
      </c>
      <c r="F60" s="11" t="str">
        <f>IF($A60="", "", INDEX(Data!E:E,MATCH($A60,Data!$Z:$Z,1)))</f>
        <v>http://dx.doi.org/10.1109/JSEN.2017.2726185</v>
      </c>
      <c r="G60" s="36" t="str">
        <f t="shared" si="1"/>
        <v>http://dx.doi.org/10.1109/JSEN.2017.2726185</v>
      </c>
    </row>
    <row r="61" spans="1:7" ht="16.5" customHeight="1" x14ac:dyDescent="0.35">
      <c r="A61" s="9">
        <f t="shared" si="0"/>
        <v>57</v>
      </c>
      <c r="B61" s="10" t="str">
        <f>IF($A61="", "", INDEX(Data!A:A,MATCH($A61,Data!$Z:$Z,1)))</f>
        <v>Arun (2018)</v>
      </c>
      <c r="C61" s="11" t="str">
        <f>IF($A61="", "", INDEX(Data!B:B,MATCH($A61,Data!$Z:$Z,1)))</f>
        <v>Smart residential energy management system for demand response in buildings with energy storage devices</v>
      </c>
      <c r="D61" s="10">
        <f>IF($A61="", "", INDEX(Data!C:C,MATCH($A61,Data!$Z:$Z,1)))</f>
        <v>2018</v>
      </c>
      <c r="E61" s="11" t="str">
        <f>IF($A61="", "", INDEX(Data!D:D,MATCH($A61,Data!$Z:$Z,1)))</f>
        <v>In the present scenario, the utilities are focusing on smart grid technologies to achieve reliable and profitable grid operation. Demand side management (DSM) is one of such smart grid technologies which motivate end users to actively participate in the electricity market by providing incentives. Consumers are expected to respond (demand response (DR)) in various ways to attain these benefits. Nowadays, residential consumers are interested in energy storage devices such as battery to reduce power consumption from the utility during peak intervals. In this paper, the use of a smart residential energy management system (SREMS) is demonstrated at the consumer premises to reduce the total electricity bill by optimally time scheduling the operation of household appliances. Further, the SREMS effectively utilizes the battery by scheduling the mode of operation of the battery (charging/floating/discharging) and the amount of power exchange from the battery while considering the variations in consumer demand and utility parameters such as electricity price and consumer consumption limit (CCL). The SREMS framework is implemented in Matlab and the case study results show significant yields for the end user.</v>
      </c>
      <c r="F61" s="11" t="str">
        <f>IF($A61="", "", INDEX(Data!E:E,MATCH($A61,Data!$Z:$Z,1)))</f>
        <v>https://search.proquest.com/docview/2050758287?accountid=14511 https://ucl-new-primo.hosted.exlibrisgroup.com/openurl/UCL/UCL_VU2?url_ver=Z39.88-2004&amp;rft_val_fmt=info:ofi/fmt:kev:mtx:journal&amp;genre=article&amp;sid=ProQ:ProQ%3Aabiglobal&amp;atitle=Smart+residential+energy+management+system+for+demand+response+in+buildings+with+energy+storage+devices&amp;title=Frontiers+in+Energy&amp;issn=20951701&amp;date=2018-06-01&amp;volume=&amp;issue=&amp;spage=1&amp;au=Arun%2C+S+L%3BSelvan%2C+M+P&amp;isbn=&amp;jtitle=Frontiers+in+Energy&amp;btitle=&amp;rft_id</v>
      </c>
      <c r="G61" s="36" t="e">
        <f t="shared" si="1"/>
        <v>#VALUE!</v>
      </c>
    </row>
    <row r="62" spans="1:7" ht="16.5" customHeight="1" x14ac:dyDescent="0.35">
      <c r="A62" s="9">
        <f t="shared" si="0"/>
        <v>58</v>
      </c>
      <c r="B62" s="10" t="str">
        <f>IF($A62="", "", INDEX(Data!A:A,MATCH($A62,Data!$Z:$Z,1)))</f>
        <v>Asghar (2017)</v>
      </c>
      <c r="C62" s="11" t="str">
        <f>IF($A62="", "", INDEX(Data!B:B,MATCH($A62,Data!$Z:$Z,1)))</f>
        <v>Smart meter data privacy: A survey</v>
      </c>
      <c r="D62" s="10">
        <f>IF($A62="", "", INDEX(Data!C:C,MATCH($A62,Data!$Z:$Z,1)))</f>
        <v>2017</v>
      </c>
      <c r="E62" s="11" t="str">
        <f>IF($A62="", "", INDEX(Data!D:D,MATCH($A62,Data!$Z:$Z,1)))</f>
        <v>Automated and smart meters are devices that are able to monitor the energy consumption of electricity consumers in near real-time. They are considered key technological enablers of the smart grid, as the real-time consumption data that they can collect could enable new sophisticated billing schemes, could facilitate more efficient power distribution system operation and could give rise to a variety of value-added services. At the same time, the energy consumption data that the meters collect are sensitive consumer information; thus, privacy is a key concern and is a major inhibitor of real-time data collection in practice. In this paper, we review the different uses of metering data in the smart grid and the related privacy legislation. We then provide a structured overview, shortcomings, recommendations, and research directions of security solutions that are needed for privacy-preserving meter data delivery and management. We finally survey recent work on privacy-preserving technologies for meter data collection for the three application areas: 1) billing; 2) operations; and 3) value-added services including demand response. 2017 IEEE.</v>
      </c>
      <c r="F62" s="11" t="str">
        <f>IF($A62="", "", INDEX(Data!E:E,MATCH($A62,Data!$Z:$Z,1)))</f>
        <v>http://dx.doi.org/10.1109/COMST.2017.2720195</v>
      </c>
      <c r="G62" s="36" t="str">
        <f t="shared" si="1"/>
        <v>http://dx.doi.org/10.1109/COMST.2017.2720195</v>
      </c>
    </row>
    <row r="63" spans="1:7" ht="16.5" customHeight="1" x14ac:dyDescent="0.35">
      <c r="A63" s="9">
        <f t="shared" si="0"/>
        <v>59</v>
      </c>
      <c r="B63" s="10" t="str">
        <f>IF($A63="", "", INDEX(Data!A:A,MATCH($A63,Data!$Z:$Z,1)))</f>
        <v>Aslani (2013)</v>
      </c>
      <c r="C63" s="11" t="str">
        <f>IF($A63="", "", INDEX(Data!B:B,MATCH($A63,Data!$Z:$Z,1)))</f>
        <v>Renewable energy supply chain in Ostrobothnia region and Vaasa city: Innovative framework</v>
      </c>
      <c r="D63" s="10">
        <f>IF($A63="", "", INDEX(Data!C:C,MATCH($A63,Data!$Z:$Z,1)))</f>
        <v>2013</v>
      </c>
      <c r="E63" s="11" t="str">
        <f>IF($A63="", "", INDEX(Data!D:D,MATCH($A63,Data!$Z:$Z,1)))</f>
        <v>Energy and environmental technology is one of the most important debates among citizens and the government of Finland. As development of renewable energy utilization depends on geographical situation, the policy and strategic decisions of renewable promotion should focus more on regionals studies. Ostrobothnia and its capital Vaasa are among the best regions with high potentials of new renewable energy resources including wind power, smart grids, biofuels, and geothermal energy in Finland. However, high penetration of renewable energies creates challenges from supply chain viewpoint including environmental grid operators and maintain reliable service. This article discusses the development and performance of renewables supply chain in Ostrobothnia region and Vaasa city. The presented framework provides managerial insights to policy makers of governments and municipalities, as well as researchers and other stockholders to consider different aspects of diffusion of renewable energy technologies in the regional levels. The contributions are also beneficial for further studies related to renewable energy development, sources, carriers, and services. 2013 Elsevier Ltd. All rights reserved.</v>
      </c>
      <c r="F63" s="11" t="str">
        <f>IF($A63="", "", INDEX(Data!E:E,MATCH($A63,Data!$Z:$Z,1)))</f>
        <v>http://dx.doi.org/10.1016/j.rser.2013.03.012</v>
      </c>
      <c r="G63" s="36" t="str">
        <f t="shared" si="1"/>
        <v>http://dx.doi.org/10.1016/j.rser.2013.03.012</v>
      </c>
    </row>
    <row r="64" spans="1:7" ht="16.5" customHeight="1" x14ac:dyDescent="0.35">
      <c r="A64" s="9">
        <f t="shared" si="0"/>
        <v>60</v>
      </c>
      <c r="B64" s="10" t="str">
        <f>IF($A64="", "", INDEX(Data!A:A,MATCH($A64,Data!$Z:$Z,1)))</f>
        <v>Atalik (2014)</v>
      </c>
      <c r="C64" s="11" t="str">
        <f>IF($A64="", "", INDEX(Data!B:B,MATCH($A64,Data!$Z:$Z,1)))</f>
        <v>Multipurpose Platform for Power System Monitoring and Analysis With Sample Grid Applications</v>
      </c>
      <c r="D64" s="10">
        <f>IF($A64="", "", INDEX(Data!C:C,MATCH($A64,Data!$Z:$Z,1)))</f>
        <v>2014</v>
      </c>
      <c r="E64" s="11" t="str">
        <f>IF($A64="", "", INDEX(Data!D:D,MATCH($A64,Data!$Z:$Z,1)))</f>
        <v>This paper is devoted to the design and implementation of a multipurpose platform (MPP) for power system monitoring and analysis. This MPP is a novel device, which combines the abilities of a power quality (PQ) analyzer, an event logger, a synchronized phasor measurement unit, and an interarea oscillation identifier, all in one device. The multiple functions of the proposed MPP can serve the needs of the power system operators (SOs) as a wide-area monitoring system to observe the states and stability of the power system, and as a PQ analyzer to monitor the PQ events and parameters, permanently. Furthermore, the algorithms of flicker and harmonic current contributions at a point of common coupling can be embedded on this MPP, to determine the individual contributions of different loads supplied from the same bus. The operational features of the developed MPP have been tested on the Turkish electricity transmission system and its interfaces with the distribution system by installing 450 MPPs and integrating them with a monitoring and control center. The proposed all-in-one MPP can therefore meet the multiple requirements of the power SOs to serve the needs of modern electricity markets and convert an ordinary electricity system to a smart grid.</v>
      </c>
      <c r="F64" s="11" t="str">
        <f>IF($A64="", "", INDEX(Data!E:E,MATCH($A64,Data!$Z:$Z,1)))</f>
        <v>http://dx.doi.org/10.1109/TIM.2013.2281556</v>
      </c>
      <c r="G64" s="36" t="str">
        <f t="shared" si="1"/>
        <v>http://dx.doi.org/10.1109/TIM.2013.2281556</v>
      </c>
    </row>
    <row r="65" spans="1:7" ht="16.5" customHeight="1" x14ac:dyDescent="0.35">
      <c r="A65" s="9">
        <f t="shared" si="0"/>
        <v>61</v>
      </c>
      <c r="B65" s="10" t="str">
        <f>IF($A65="", "", INDEX(Data!A:A,MATCH($A65,Data!$Z:$Z,1)))</f>
        <v>Athanasios (2017)</v>
      </c>
      <c r="C65" s="11" t="str">
        <f>IF($A65="", "", INDEX(Data!B:B,MATCH($A65,Data!$Z:$Z,1)))</f>
        <v>Advanced Economic Control of Electricity-Based Space Heating Systems in Domestic Coalitions with Shared Intermittent Energy Resources</v>
      </c>
      <c r="D65" s="10">
        <f>IF($A65="", "", INDEX(Data!C:C,MATCH($A65,Data!$Z:$Z,1)))</f>
        <v>2017</v>
      </c>
      <c r="E65" s="11" t="str">
        <f>IF($A65="", "", INDEX(Data!D:D,MATCH($A65,Data!$Z:$Z,1)))</f>
        <v xml:space="preserve">Over the past few years, Domestic Heating Automation Systems (DHASs) that optimize the domestic space heating control process with minimum user input, utilizing appropriate occupancy prediction technology, have emerged as commercial products (e.g., the smart thermostats from Nest and Honeywell). At the same time, many houses are being equipped with, potentially grid-connected, Intermittent Energy Resources (IERs), such as rooftop photovoltaic systems and/or small wind turbine generators. Now, in many regions of the world, such houses can sell energy to the grid but at a lower price than the price of buying it. In this context, and given the anticipated increase in electrification of heating, the next generation DHASs need to incorporate Advanced Economic Control (AEC). Such AEC can exploit the energy buffer that heating loads provide, in order to shift the consumption of electricity-based heating systems to follow the intermittent energy generation of the house. By so doing, the energy imported from the grid can be minimized and considerable monetary gains for the household can be achieved, without affecting the occupants’ schedule. These benefits can be amplified still further in domestic coalitions, where a number of houses come together and share their IER generation to minimize their cumulative grid energy import. Given the above, in this work we extend a state-of-the-art DHAS, to propose AdaHeat+, a practical DHAS, that, for the first time, incorporates AEC. Our work is applicable to both individual houses and domestic coalitions and comes complete with an allocation mechanism to share the coalition gains. Importantly, we propose an effective heuristic heating schedule planning approach for collective AEC that (i) has a complexity that scales in a linear and parallelizable manner with the coalition size, and (ii) enables AdaHeat+ to handle the distinct preferences, in balancing heating cost and thermal discomfort, of the households. Our approach relies on stochastic IER power output predictions. In this context, we propose a simple and effective formulation for the site-specific calibration of such predictions based on adaptive Gaussian process modeling. Finally, we demonstrate the effectiveness of AdaHeat+ through real data evaluation, to show that collective AEC can improve heating cost-efficiency by up to 60%, compared to independent AEC (and even more when compared to no-AEC). </v>
      </c>
      <c r="F65" s="11" t="str">
        <f>IF($A65="", "", INDEX(Data!E:E,MATCH($A65,Data!$Z:$Z,1)))</f>
        <v/>
      </c>
      <c r="G65" s="36" t="str">
        <f t="shared" si="1"/>
        <v/>
      </c>
    </row>
    <row r="66" spans="1:7" ht="16.5" customHeight="1" x14ac:dyDescent="0.35">
      <c r="A66" s="9">
        <f t="shared" si="0"/>
        <v>62</v>
      </c>
      <c r="B66" s="10" t="str">
        <f>IF($A66="", "", INDEX(Data!A:A,MATCH($A66,Data!$Z:$Z,1)))</f>
        <v>Athena (2014)</v>
      </c>
      <c r="C66" s="11" t="str">
        <f>IF($A66="", "", INDEX(Data!B:B,MATCH($A66,Data!$Z:$Z,1)))</f>
        <v>Smart Cities Data Streams Integration: experimenting with Internet of Things and social data flows</v>
      </c>
      <c r="D66" s="10">
        <f>IF($A66="", "", INDEX(Data!C:C,MATCH($A66,Data!$Z:$Z,1)))</f>
        <v>2014</v>
      </c>
      <c r="E66" s="11">
        <f>IF($A66="", "", INDEX(Data!D:D,MATCH($A66,Data!$Z:$Z,1)))</f>
        <v>0</v>
      </c>
      <c r="F66" s="11" t="str">
        <f>IF($A66="", "", INDEX(Data!E:E,MATCH($A66,Data!$Z:$Z,1)))</f>
        <v/>
      </c>
      <c r="G66" s="36" t="str">
        <f t="shared" si="1"/>
        <v/>
      </c>
    </row>
    <row r="67" spans="1:7" ht="16.5" customHeight="1" x14ac:dyDescent="0.35">
      <c r="A67" s="9">
        <f t="shared" si="0"/>
        <v>63</v>
      </c>
      <c r="B67" s="10" t="str">
        <f>IF($A67="", "", INDEX(Data!A:A,MATCH($A67,Data!$Z:$Z,1)))</f>
        <v>Attaviriyanupap (2016)</v>
      </c>
      <c r="C67" s="11" t="str">
        <f>IF($A67="", "", INDEX(Data!B:B,MATCH($A67,Data!$Z:$Z,1)))</f>
        <v>Smart energy system at Obayashi corporation (construction company) technical research institute</v>
      </c>
      <c r="D67" s="10">
        <f>IF($A67="", "", INDEX(Data!C:C,MATCH($A67,Data!$Z:$Z,1)))</f>
        <v>2016</v>
      </c>
      <c r="E67" s="11">
        <f>IF($A67="", "", INDEX(Data!D:D,MATCH($A67,Data!$Z:$Z,1)))</f>
        <v>0</v>
      </c>
      <c r="F67" s="11" t="str">
        <f>IF($A67="", "", INDEX(Data!E:E,MATCH($A67,Data!$Z:$Z,1)))</f>
        <v>https://search.proquest.com/docview/216096923?accountid=14511 https://ucl-new-primo.hosted.exlibrisgroup.com/openurl/UCL/UCL_VU2?url_ver=Z39.88-2004&amp;rft_val_fmt=info:ofi/fmt:kev:mtx:journal&amp;genre=unknown&amp;sid=ProQ:ProQ%3Asciencejournals&amp;atitle=READERS%27+LETTERS&amp;title=Computerworld&amp;issn=00104841&amp;date=2005-11-07&amp;volume=39&amp;issue=45&amp;spage=21&amp;au=Anonymous&amp;isbn=&amp;jtitle=Computerworld&amp;btitle=&amp;rft_id=info:eric/&amp;rft_id=info:doi/</v>
      </c>
      <c r="G67" s="36" t="e">
        <f t="shared" si="1"/>
        <v>#VALUE!</v>
      </c>
    </row>
    <row r="68" spans="1:7" ht="16.5" customHeight="1" x14ac:dyDescent="0.35">
      <c r="A68" s="9">
        <f t="shared" si="0"/>
        <v>64</v>
      </c>
      <c r="B68" s="10" t="str">
        <f>IF($A68="", "", INDEX(Data!A:A,MATCH($A68,Data!$Z:$Z,1)))</f>
        <v>Aune (2009)</v>
      </c>
      <c r="C68" s="11" t="str">
        <f>IF($A68="", "", INDEX(Data!B:B,MATCH($A68,Data!$Z:$Z,1)))</f>
        <v>The missing link which was already there: Building operators and energy management in non-residential buildings</v>
      </c>
      <c r="D68" s="10">
        <f>IF($A68="", "", INDEX(Data!C:C,MATCH($A68,Data!$Z:$Z,1)))</f>
        <v>2009</v>
      </c>
      <c r="E68" s="11" t="str">
        <f>IF($A68="", "", INDEX(Data!D:D,MATCH($A68,Data!$Z:$Z,1)))</f>
        <v>This paper analyses the daily activities of building operators and how they mediate between end-users and technological systems in order to make "their" buildings energy efficient. The empirical data consists of four selected cases of non-residential buildings of different sizes. The paper argues that building operators have the possibility of improving energy efficiency with or without extensive user involvement and with or without advanced technological systems. Starting from the practitioners' point of view a new perspective on the link between facilities management and energy efficiency emerges, which calls into question approaches which focus on either the behavioral or the technical side of a building's energy consumption. [PUBLICATION ABSTRACT]</v>
      </c>
      <c r="F68" s="11" t="str">
        <f>IF($A68="", "", INDEX(Data!E:E,MATCH($A68,Data!$Z:$Z,1)))</f>
        <v>https://search.proquest.com/docview/219658923?accountid=14511 https://ucl-new-primo.hosted.exlibrisgroup.com/openurl/UCL/UCL_VU2?url_ver=Z39.88-2004&amp;rft_val_fmt=info:ofi/fmt:kev:mtx:journal&amp;genre=article&amp;sid=ProQ:ProQ%3Aabiglobal&amp;atitle=The+missing+link+which+was+already+there%3A+Building+operators+and+energy+management+in+non-residential+buildings&amp;title=Facilities&amp;issn=02632772&amp;date=2009-01-01&amp;volume=27&amp;issue=1%2F2&amp;spage=44&amp;au=Aune%2C+Margrethe%3BBerker%2C+Thomas%3BBye%2C+Robert&amp;isbn=&amp;jtitle=F</v>
      </c>
      <c r="G68" s="36" t="e">
        <f t="shared" si="1"/>
        <v>#VALUE!</v>
      </c>
    </row>
    <row r="69" spans="1:7" ht="16.5" customHeight="1" x14ac:dyDescent="0.35">
      <c r="A69" s="9">
        <f t="shared" si="0"/>
        <v>65</v>
      </c>
      <c r="B69" s="10" t="str">
        <f>IF($A69="", "", INDEX(Data!A:A,MATCH($A69,Data!$Z:$Z,1)))</f>
        <v>Author (2018)</v>
      </c>
      <c r="C69" s="11" t="str">
        <f>IF($A69="", "", INDEX(Data!B:B,MATCH($A69,Data!$Z:$Z,1)))</f>
        <v>Designing microgrid energy markets: A case study: The Brooklyn Microgrid</v>
      </c>
      <c r="D69" s="10">
        <f>IF($A69="", "", INDEX(Data!C:C,MATCH($A69,Data!$Z:$Z,1)))</f>
        <v>2018</v>
      </c>
      <c r="E69" s="11">
        <f>IF($A69="", "", INDEX(Data!D:D,MATCH($A69,Data!$Z:$Z,1)))</f>
        <v>0</v>
      </c>
      <c r="F69" s="11" t="str">
        <f>IF($A69="", "", INDEX(Data!E:E,MATCH($A69,Data!$Z:$Z,1)))</f>
        <v/>
      </c>
      <c r="G69" s="36" t="str">
        <f t="shared" si="1"/>
        <v/>
      </c>
    </row>
    <row r="70" spans="1:7" ht="16.5" customHeight="1" x14ac:dyDescent="0.35">
      <c r="A70" s="9">
        <f t="shared" ref="A70:A133" si="2">IF(A$4&gt;=ROW(A66), ROW(A66), "")</f>
        <v>66</v>
      </c>
      <c r="B70" s="10" t="str">
        <f>IF($A70="", "", INDEX(Data!A:A,MATCH($A70,Data!$Z:$Z,1)))</f>
        <v>Avancini (2019)</v>
      </c>
      <c r="C70" s="11" t="str">
        <f>IF($A70="", "", INDEX(Data!B:B,MATCH($A70,Data!$Z:$Z,1)))</f>
        <v>Energy meters evolution in smart grids: A review</v>
      </c>
      <c r="D70" s="10">
        <f>IF($A70="", "", INDEX(Data!C:C,MATCH($A70,Data!$Z:$Z,1)))</f>
        <v>2019</v>
      </c>
      <c r="E70" s="11" t="str">
        <f>IF($A70="", "", INDEX(Data!D:D,MATCH($A70,Data!$Z:$Z,1)))</f>
        <v>Intelligent Energy Networks are comprised of devices capable of fulfilling their functions in an energy-efficient fashion and with communication and remote control capabilities. Therefore, some of these devices, such as smart energy meters, become attractive for use in the power generation and distribution industry, achieving the vision of Smart Grids. However, many are the challenges that need to be overcome in order to reach a fully-functional and security-aware smart grid. Providing measurement, control, communication, power, display, and synchronization capabilities shall be no easy task for smart meters. In this context, this paper elaborates on a detailed description of the main functionalities that smart meters must provide, along with the analysis of existing solutions that make use of smart meters for smart grids. Moreover, open challenges in the topic are identified and discussed. By the end of this research piece, the reader should be able to have a detailed view of the capabilities already offered by smart meters and the ones they will have available in order to tackle the challenges smart grids present. 2019 Elsevier Ltd</v>
      </c>
      <c r="F70" s="11" t="str">
        <f>IF($A70="", "", INDEX(Data!E:E,MATCH($A70,Data!$Z:$Z,1)))</f>
        <v>http://dx.doi.org/10.1016/j.jclepro.2019.01.229</v>
      </c>
      <c r="G70" s="36" t="str">
        <f t="shared" ref="G70:G133" si="3">HYPERLINK(F70)</f>
        <v>http://dx.doi.org/10.1016/j.jclepro.2019.01.229</v>
      </c>
    </row>
    <row r="71" spans="1:7" ht="16.5" customHeight="1" x14ac:dyDescent="0.35">
      <c r="A71" s="9">
        <f t="shared" si="2"/>
        <v>67</v>
      </c>
      <c r="B71" s="10" t="str">
        <f>IF($A71="", "", INDEX(Data!A:A,MATCH($A71,Data!$Z:$Z,1)))</f>
        <v>Aylin (2014)</v>
      </c>
      <c r="C71" s="11" t="str">
        <f>IF($A71="", "", INDEX(Data!B:B,MATCH($A71,Data!$Z:$Z,1)))</f>
        <v>SmartD: smart meter data analytics dashboard</v>
      </c>
      <c r="D71" s="10">
        <f>IF($A71="", "", INDEX(Data!C:C,MATCH($A71,Data!$Z:$Z,1)))</f>
        <v>2014</v>
      </c>
      <c r="E71" s="11">
        <f>IF($A71="", "", INDEX(Data!D:D,MATCH($A71,Data!$Z:$Z,1)))</f>
        <v>0</v>
      </c>
      <c r="F71" s="11" t="str">
        <f>IF($A71="", "", INDEX(Data!E:E,MATCH($A71,Data!$Z:$Z,1)))</f>
        <v/>
      </c>
      <c r="G71" s="36" t="str">
        <f t="shared" si="3"/>
        <v/>
      </c>
    </row>
    <row r="72" spans="1:7" ht="16.5" customHeight="1" x14ac:dyDescent="0.35">
      <c r="A72" s="9">
        <f t="shared" si="2"/>
        <v>68</v>
      </c>
      <c r="B72" s="10" t="str">
        <f>IF($A72="", "", INDEX(Data!A:A,MATCH($A72,Data!$Z:$Z,1)))</f>
        <v>Bá (2013)</v>
      </c>
      <c r="C72" s="11" t="str">
        <f>IF($A72="", "", INDEX(Data!B:B,MATCH($A72,Data!$Z:$Z,1)))</f>
        <v>A security protocol for information-centric networking in smart grids</v>
      </c>
      <c r="D72" s="10">
        <f>IF($A72="", "", INDEX(Data!C:C,MATCH($A72,Data!$Z:$Z,1)))</f>
        <v>2013</v>
      </c>
      <c r="E72" s="11">
        <f>IF($A72="", "", INDEX(Data!D:D,MATCH($A72,Data!$Z:$Z,1)))</f>
        <v>0</v>
      </c>
      <c r="F72" s="11" t="str">
        <f>IF($A72="", "", INDEX(Data!E:E,MATCH($A72,Data!$Z:$Z,1)))</f>
        <v/>
      </c>
      <c r="G72" s="36" t="str">
        <f t="shared" si="3"/>
        <v/>
      </c>
    </row>
    <row r="73" spans="1:7" ht="16.5" customHeight="1" x14ac:dyDescent="0.35">
      <c r="A73" s="9">
        <f t="shared" si="2"/>
        <v>69</v>
      </c>
      <c r="B73" s="10" t="str">
        <f>IF($A73="", "", INDEX(Data!A:A,MATCH($A73,Data!$Z:$Z,1)))</f>
        <v>Baihong (2015)</v>
      </c>
      <c r="C73" s="11" t="str">
        <f>IF($A73="", "", INDEX(Data!B:B,MATCH($A73,Data!$Z:$Z,1)))</f>
        <v>A Contract-based Framework for Integrated Demand Response Management in Smart Grids</v>
      </c>
      <c r="D73" s="10">
        <f>IF($A73="", "", INDEX(Data!C:C,MATCH($A73,Data!$Z:$Z,1)))</f>
        <v>2015</v>
      </c>
      <c r="E73" s="11" t="str">
        <f>IF($A73="", "", INDEX(Data!D:D,MATCH($A73,Data!$Z:$Z,1)))</f>
        <v xml:space="preserve">Demand Response (DR) is considered a promising approach to cope with the increasing variability in power grids due to the penetration of renewable energy sources. However, it still remains a challenge to manage the aggregation of a large number of heterogeneous loads to achieve a desired response, especially at a fast time scale. In this paper, we present a system-level modeling and control design approach for DR management in smart grids, by following a contract-based methodology. Given a set of flexible DR loads, capable of adapting their power consumption upon external requests, we find a strategy for an aggregator to optimally track a DR requirement by combining the individual contributions of the DR components. In our framework, both the design requirements and the DR components' interfaces are specified by assume-guarantee contracts expressed using mixed-integer linear constraints. Contracts are used to formulate an optimal control problem, which is solved repeatedly over time, in a receding horizon fashion. We illustrate the effectiveness of our methodology for a set of DR components including fans and pumps, showing that it enables modular development of non-disruptive DR control schemes. </v>
      </c>
      <c r="F73" s="11" t="str">
        <f>IF($A73="", "", INDEX(Data!E:E,MATCH($A73,Data!$Z:$Z,1)))</f>
        <v/>
      </c>
      <c r="G73" s="36" t="str">
        <f t="shared" si="3"/>
        <v/>
      </c>
    </row>
    <row r="74" spans="1:7" ht="16.5" customHeight="1" x14ac:dyDescent="0.35">
      <c r="A74" s="9">
        <f t="shared" si="2"/>
        <v>70</v>
      </c>
      <c r="B74" s="10" t="str">
        <f>IF($A74="", "", INDEX(Data!A:A,MATCH($A74,Data!$Z:$Z,1)))</f>
        <v>Balakrishnan (2012)</v>
      </c>
      <c r="C74" s="11" t="str">
        <f>IF($A74="", "", INDEX(Data!B:B,MATCH($A74,Data!$Z:$Z,1)))</f>
        <v>Online optimization for the smart (micro) grid</v>
      </c>
      <c r="D74" s="10">
        <f>IF($A74="", "", INDEX(Data!C:C,MATCH($A74,Data!$Z:$Z,1)))</f>
        <v>2012</v>
      </c>
      <c r="E74" s="11">
        <f>IF($A74="", "", INDEX(Data!D:D,MATCH($A74,Data!$Z:$Z,1)))</f>
        <v>0</v>
      </c>
      <c r="F74" s="11" t="str">
        <f>IF($A74="", "", INDEX(Data!E:E,MATCH($A74,Data!$Z:$Z,1)))</f>
        <v/>
      </c>
      <c r="G74" s="36" t="str">
        <f t="shared" si="3"/>
        <v/>
      </c>
    </row>
    <row r="75" spans="1:7" ht="16.5" customHeight="1" x14ac:dyDescent="0.35">
      <c r="A75" s="9">
        <f t="shared" si="2"/>
        <v>71</v>
      </c>
      <c r="B75" s="10" t="str">
        <f>IF($A75="", "", INDEX(Data!A:A,MATCH($A75,Data!$Z:$Z,1)))</f>
        <v>Balta-Ozkan (2013)</v>
      </c>
      <c r="C75" s="11" t="str">
        <f>IF($A75="", "", INDEX(Data!B:B,MATCH($A75,Data!$Z:$Z,1)))</f>
        <v>The development of smart homes market in the UK</v>
      </c>
      <c r="D75" s="10">
        <f>IF($A75="", "", INDEX(Data!C:C,MATCH($A75,Data!$Z:$Z,1)))</f>
        <v>2013</v>
      </c>
      <c r="E75" s="11" t="str">
        <f>IF($A75="", "", INDEX(Data!D:D,MATCH($A75,Data!$Z:$Z,1)))</f>
        <v>Smart homes will be a key component of smart grids as without them the functionalities and capabilities offered at network level will not be realised fully by householders. Yet an extensive body of literature focuses on energy consumption and management services via various demand side management programmes and informs us of a significant variation in the realisation of these benefits to reduce demand. However services which can be enabled via smart technology are much broader than simply energy consumption and management, spanning from assisted living to security to remote monitoring, control and management of appliances and devices. Using a combination of in-depth deliberative public workshops, expert interviews and a review of the existing literature, this paper gives an overview of services that smart homes can offer and reveals key barriers to smart home adoption such as interoperability, deregulated electricity supply industry, UK housing stock characteristics, tenure as well as reliability, security, and cost of smart technologies. The findings indicate a need for a holistic view for the design and delivery of smart home services so that consumers are offered integrated services across energy consumption and management to air quality management to security, allowing for individual or tailored services for householders. [All rights reserved Elsevier].</v>
      </c>
      <c r="F75" s="11" t="str">
        <f>IF($A75="", "", INDEX(Data!E:E,MATCH($A75,Data!$Z:$Z,1)))</f>
        <v>http://dx.doi.org/10.1016/j.energy.2013.08.004</v>
      </c>
      <c r="G75" s="36" t="str">
        <f t="shared" si="3"/>
        <v>http://dx.doi.org/10.1016/j.energy.2013.08.004</v>
      </c>
    </row>
    <row r="76" spans="1:7" ht="16.5" customHeight="1" x14ac:dyDescent="0.35">
      <c r="A76" s="9">
        <f t="shared" si="2"/>
        <v>72</v>
      </c>
      <c r="B76" s="10" t="str">
        <f>IF($A76="", "", INDEX(Data!A:A,MATCH($A76,Data!$Z:$Z,1)))</f>
        <v>Bartnes (2016)</v>
      </c>
      <c r="C76" s="11" t="str">
        <f>IF($A76="", "", INDEX(Data!B:B,MATCH($A76,Data!$Z:$Z,1)))</f>
        <v>Current practices and challenges in industrial control organizations regarding information security incident management - Does size matter? Information security incident management in large and small industrial control organizations</v>
      </c>
      <c r="D76" s="10">
        <f>IF($A76="", "", INDEX(Data!C:C,MATCH($A76,Data!$Z:$Z,1)))</f>
        <v>2016</v>
      </c>
      <c r="E76" s="11" t="str">
        <f>IF($A76="", "", INDEX(Data!D:D,MATCH($A76,Data!$Z:$Z,1)))</f>
        <v>This paper reports on the results of an interview study that surveyed current practices regarding information security incident management in small and large distribution system operators (DSOs) in the Norwegian electric power industry. The findings indicate that current risk perception and preparedness are low, especially among small electricity distribution system operators. Further, small distribution system operators rely heavily on their suppliers should incidents occur. At the same time, small distribution system operators are confident that they can handle the worst-case scenarios. This paper documents current perceptions and discusses the extent to which they are likely to hold given the transition towards smart electric grids. Several recommendations are provided based on the findings and the accompanying discussion. In particular, small distribution system operators should strengthen the collaboration with their information technology (IT) suppliers and other small distribution system operators. Furthermore, distribution system operators in general should establish written documentation of procedures, perform preparedness exercises and improve detection capabilities in control systems. [All rights reserved Elsevier].</v>
      </c>
      <c r="F76" s="11" t="str">
        <f>IF($A76="", "", INDEX(Data!E:E,MATCH($A76,Data!$Z:$Z,1)))</f>
        <v>http://dx.doi.org/10.1016/j.ijcip.2015.12.003</v>
      </c>
      <c r="G76" s="36" t="str">
        <f t="shared" si="3"/>
        <v>http://dx.doi.org/10.1016/j.ijcip.2015.12.003</v>
      </c>
    </row>
    <row r="77" spans="1:7" ht="16.5" customHeight="1" x14ac:dyDescent="0.35">
      <c r="A77" s="9">
        <f t="shared" si="2"/>
        <v>73</v>
      </c>
      <c r="B77" s="10" t="str">
        <f>IF($A77="", "", INDEX(Data!A:A,MATCH($A77,Data!$Z:$Z,1)))</f>
        <v>Bartnes (2017)</v>
      </c>
      <c r="C77" s="11" t="str">
        <f>IF($A77="", "", INDEX(Data!B:B,MATCH($A77,Data!$Z:$Z,1)))</f>
        <v>Challenges in IT security preparedness exercises: A case study</v>
      </c>
      <c r="D77" s="10">
        <f>IF($A77="", "", INDEX(Data!C:C,MATCH($A77,Data!$Z:$Z,1)))</f>
        <v>2017</v>
      </c>
      <c r="E77" s="11" t="str">
        <f>IF($A77="", "", INDEX(Data!D:D,MATCH($A77,Data!$Z:$Z,1)))</f>
        <v>The electric power industry is currently implementing major technological changes in order to achieve the goal of smart grids. However, these changes are expected to increase the susceptibility of the industry to IT security incidents. IT security preparedness exercises are not commonly performed in the electric power industry, even though this industry is considered part of society's critical infrastructure. Resolving an IT security incident requires inter-departmental collaborations between various categories of personnel, and to successfully achieve this, training is required. The process of preparing a response to incidents enhances the nature of collaboration, coordination, and communication within an organization. Our objective is to understand the challenges faced when performing IT security preparedness exercises, as challenges experienced during these exercises affect the response process during a real incident. By improving the exercises, the response capabilities would be strengthened accordingly. We have designed a multiple-case study with six teams in three organizations. We collected data by performing semi-structured interviews, participant observations, and from process artifacts. We identified six main challenges involving team composition and external expert involvement, goal definition, documentation, and time management. In summary, there are many ways of conducting preparedness exercises. Therefore, organizations need to both optimize current exercise practices and experiment with new ones in order to ensure continuous learning and improvement; hence, they can be adequately prepared to respond to IT security incidents. 2016 Elsevier Ltd</v>
      </c>
      <c r="F77" s="11" t="str">
        <f>IF($A77="", "", INDEX(Data!E:E,MATCH($A77,Data!$Z:$Z,1)))</f>
        <v>http://dx.doi.org/10.1016/j.cose.2016.11.017</v>
      </c>
      <c r="G77" s="36" t="str">
        <f t="shared" si="3"/>
        <v>http://dx.doi.org/10.1016/j.cose.2016.11.017</v>
      </c>
    </row>
    <row r="78" spans="1:7" ht="16.5" customHeight="1" x14ac:dyDescent="0.35">
      <c r="A78" s="9">
        <f t="shared" si="2"/>
        <v>74</v>
      </c>
      <c r="B78" s="10" t="str">
        <f>IF($A78="", "", INDEX(Data!A:A,MATCH($A78,Data!$Z:$Z,1)))</f>
        <v>Basina (2018)</v>
      </c>
      <c r="C78" s="11" t="str">
        <f>IF($A78="", "", INDEX(Data!B:B,MATCH($A78,Data!$Z:$Z,1)))</f>
        <v>Brownout Based Blackout Avoidance Strategies in Smart Grids</v>
      </c>
      <c r="D78" s="10">
        <f>IF($A78="", "", INDEX(Data!C:C,MATCH($A78,Data!$Z:$Z,1)))</f>
        <v>2018</v>
      </c>
      <c r="E78" s="11">
        <f>IF($A78="", "", INDEX(Data!D:D,MATCH($A78,Data!$Z:$Z,1)))</f>
        <v>0</v>
      </c>
      <c r="F78" s="11" t="str">
        <f>IF($A78="", "", INDEX(Data!E:E,MATCH($A78,Data!$Z:$Z,1)))</f>
        <v/>
      </c>
      <c r="G78" s="36" t="str">
        <f t="shared" si="3"/>
        <v/>
      </c>
    </row>
    <row r="79" spans="1:7" ht="16.5" customHeight="1" x14ac:dyDescent="0.35">
      <c r="A79" s="9">
        <f t="shared" si="2"/>
        <v>75</v>
      </c>
      <c r="B79" s="10" t="str">
        <f>IF($A79="", "", INDEX(Data!A:A,MATCH($A79,Data!$Z:$Z,1)))</f>
        <v>Batey (2016)</v>
      </c>
      <c r="C79" s="11" t="str">
        <f>IF($A79="", "", INDEX(Data!B:B,MATCH($A79,Data!$Z:$Z,1)))</f>
        <v>From calculated to real energy savings performance evaluation: an ICT-based methodology to enable meaningful do-it-yourself data collection</v>
      </c>
      <c r="D79" s="10">
        <f>IF($A79="", "", INDEX(Data!C:C,MATCH($A79,Data!$Z:$Z,1)))</f>
        <v>2016</v>
      </c>
      <c r="E79" s="11" t="str">
        <f>IF($A79="", "", INDEX(Data!D:D,MATCH($A79,Data!$Z:$Z,1)))</f>
        <v>Issue Title: IEPPEC 2014: New Perspectives from the Evaluation Community Evaluating the effectiveness of policy implementation requires measured impact data. Energy-efficiency programmes base their impact assessment on predicted performance, understandably, to know what a programme will deliver before deciding to go ahead. However, in many of the cases that we analysed, post-intervention evaluation did not include an attempt to compare predicted savings impacts with achieved savings. In spite of several good practices in amongst others in the USA, this is not uncommon. In many cases, implementation is structured around calculated savings, using economic payback times, which are then not realised. This causes the policy to fail in its long-term aim of energy efficiency, even though its short-term aims (customer uptake, investment in saving measures) were achieved. The case studies investigated in this paper identified not only political and economic reasons behind these problems but also practical limitations in collecting measured data on a large scale. Advances in social networking, connecting large numbers of people and their information together, offer a route to a solution, but one with implications and risks attached. This paper explores these themes through analysis of results produced by an in-depth policy review carried out as part of implementing agreement Task 24 (behaviour change) of the International Energy Agency (IEA) demand side management (DSM) programme. This multi-themed work is a result of an open collaborativeor socialapproach to analysis and evaluation.</v>
      </c>
      <c r="F79" s="11" t="str">
        <f>IF($A79="", "", INDEX(Data!E:E,MATCH($A79,Data!$Z:$Z,1)))</f>
        <v>https://search.proquest.com/docview/1803254244?accountid=14511 https://ucl-new-primo.hosted.exlibrisgroup.com/openurl/UCL/UCL_VU2?url_ver=Z39.88-2004&amp;rft_val_fmt=info:ofi/fmt:kev:mtx:journal&amp;genre=article&amp;sid=ProQ:ProQ%3Aabiglobal&amp;atitle=From+calculated+to+real+energy+savings+performance+evaluation%3A+an+ICT-based+methodology+to+enable+meaningful+do-it-yourself+data+collection&amp;title=Energy+Efficiency&amp;issn=1570646X&amp;date=2016-08-01&amp;volume=9&amp;issue=4&amp;spage=939&amp;au=Batey%2C+Matt%3BMourik%2C+Ruth&amp;isbn</v>
      </c>
      <c r="G79" s="36" t="e">
        <f t="shared" si="3"/>
        <v>#VALUE!</v>
      </c>
    </row>
    <row r="80" spans="1:7" ht="16.5" customHeight="1" x14ac:dyDescent="0.35">
      <c r="A80" s="9">
        <f t="shared" si="2"/>
        <v>76</v>
      </c>
      <c r="B80" s="10" t="str">
        <f>IF($A80="", "", INDEX(Data!A:A,MATCH($A80,Data!$Z:$Z,1)))</f>
        <v>Batista (2013)</v>
      </c>
      <c r="C80" s="11" t="str">
        <f>IF($A80="", "", INDEX(Data!B:B,MATCH($A80,Data!$Z:$Z,1)))</f>
        <v>Photovoltaic and wind energy systems monitoring and building/home energy management using ZigBee devices within a smart grid</v>
      </c>
      <c r="D80" s="10">
        <f>IF($A80="", "", INDEX(Data!C:C,MATCH($A80,Data!$Z:$Z,1)))</f>
        <v>2013</v>
      </c>
      <c r="E80" s="11" t="str">
        <f>IF($A80="", "", INDEX(Data!D:D,MATCH($A80,Data!$Z:$Z,1)))</f>
        <v>The actual electric grid was developed to offer electricity to the clients from centralized generation, so with large-scale distributed renewable generation there is an urgent need for a more flexible, reliable and smarter grid. The wireless technologies are becoming an important asset in the smart grid, particularly the ZigBee devices. These smart devices are gaining increased acceptance, not only for building and home automation, but also for energy management, efficiency optimization and metering services, being able to operate for long periods of time without maintenance needs. In this context, this paper provides new comprehensive field tests using open source tools with ZigBee technologies for monitoring photovoltaic and wind energy systems, and also for building and home energy management. Our experimental results demonstrate the proficiency of ZigBee devices applied in distributed renewable generation and smart metering systems. [All rights reserved Elsevier].</v>
      </c>
      <c r="F80" s="11" t="str">
        <f>IF($A80="", "", INDEX(Data!E:E,MATCH($A80,Data!$Z:$Z,1)))</f>
        <v>http://dx.doi.org/10.1016/j.energy.2012.11.002</v>
      </c>
      <c r="G80" s="36" t="str">
        <f t="shared" si="3"/>
        <v>http://dx.doi.org/10.1016/j.energy.2012.11.002</v>
      </c>
    </row>
    <row r="81" spans="1:7" ht="16.5" customHeight="1" x14ac:dyDescent="0.35">
      <c r="A81" s="9">
        <f t="shared" si="2"/>
        <v>77</v>
      </c>
      <c r="B81" s="10" t="str">
        <f>IF($A81="", "", INDEX(Data!A:A,MATCH($A81,Data!$Z:$Z,1)))</f>
        <v>Battarra (2016)</v>
      </c>
      <c r="C81" s="11" t="str">
        <f>IF($A81="", "", INDEX(Data!B:B,MATCH($A81,Data!$Z:$Z,1)))</f>
        <v>Planning in the era of Information and Communication Technologies. Discussing the "label: Smart" in South-European cities with environmental and socio-economic challenges</v>
      </c>
      <c r="D81" s="10">
        <f>IF($A81="", "", INDEX(Data!C:C,MATCH($A81,Data!$Z:$Z,1)))</f>
        <v>2016</v>
      </c>
      <c r="E81" s="11" t="str">
        <f>IF($A81="", "", INDEX(Data!D:D,MATCH($A81,Data!$Z:$Z,1)))</f>
        <v>This paper presents lessons learnt through empirical research work developed in three metropolitan cities in South Italy aimed at exploring if and how the "Smart" framework might improve urban planning in cities with lacks in planning processes. Authors argue that organized networks of citizens (such as non-profit organizations or private associations) together with networks of institutions (such as partnerships amongst municipalities or universities) are needed in order to improve the smartness of a city; technologies are framed as opportunities and supports for more inclusive and informed decision-making processes, i.e. as a tool, rather than as a goal, for effective smartness. The paper discusses the primary findings of a Research Project conducted at the Department of Civil, Architectural and Environmental Engineering (DICEA), University of Naples, titled "Smart Energy Master for the Energy Management of Territory" funded by EU.The methodology is based on the case-study method, whose sources of evidence are: quantitative indicators, archival documents, and excerpts from interviews with key stakeholders. In detail, the paper focuses on three Southern Italian cities (Reggio Calabria, Catania and Palermo), which have been clustered for similar challenges they have to face, in relation to their geographical proximity and cultural features. Findings show the twofold use of technologies for cities: on the one hand, technology may be perceived as a panacea and Smart initiatives may be isolated and episodic experiments; on the other, technologies may be critically incorporated in complex policies and initiatives aimed at regenerating urban areas holistically, and Smart initiatives may be coordinated and well-connected experiences. Authors argue that the second cases are feasible approaches for improving urban planning in challenging South-European contexts. Copyright 2015 Elsevier B.V.</v>
      </c>
      <c r="F81" s="11" t="str">
        <f>IF($A81="", "", INDEX(Data!E:E,MATCH($A81,Data!$Z:$Z,1)))</f>
        <v>planning</v>
      </c>
      <c r="G81" s="36" t="str">
        <f t="shared" si="3"/>
        <v>planning</v>
      </c>
    </row>
    <row r="82" spans="1:7" ht="16.5" customHeight="1" x14ac:dyDescent="0.35">
      <c r="A82" s="9">
        <f t="shared" si="2"/>
        <v>78</v>
      </c>
      <c r="B82" s="10" t="str">
        <f>IF($A82="", "", INDEX(Data!A:A,MATCH($A82,Data!$Z:$Z,1)))</f>
        <v>Bayod-Rujula (2017)</v>
      </c>
      <c r="C82" s="11" t="str">
        <f>IF($A82="", "", INDEX(Data!B:B,MATCH($A82,Data!$Z:$Z,1)))</f>
        <v>Recent developments of photovoltaics integrated with battery storage systems and related feed-in tariff policies: a review</v>
      </c>
      <c r="D82" s="10">
        <f>IF($A82="", "", INDEX(Data!C:C,MATCH($A82,Data!$Z:$Z,1)))</f>
        <v>2017</v>
      </c>
      <c r="E82" s="11" t="str">
        <f>IF($A82="", "", INDEX(Data!D:D,MATCH($A82,Data!$Z:$Z,1)))</f>
        <v>The paper presents a review of the recent developments of photovoltaics integrated with battery storage systems (PV-BESs) and related to feed-in tariff policies. The integrated photovoltaic battery systems are separately discussed in the regulatory context of Germany, Italy, Spain, United Kingdom, Australia, and Greece; the attention of this paper is focused on those integrated systems subject to incentivisation policies such as feed-in tariff. Most of the contributions reported in this paper consider already existing incentive schemes; the remaining part of the contributions proposes interesting and novel feed-in tariff schemes. All the contributions provide an important resource for carrying out further research on a new era of incentive policies in order to promote storage technologies and integrated photovoltaic battery systems in smart grids and smart cities. Recent incentive policies adopted in Germany, Italy, Spain, and Australia are also discussed.</v>
      </c>
      <c r="F82" s="11" t="str">
        <f>IF($A82="", "", INDEX(Data!E:E,MATCH($A82,Data!$Z:$Z,1)))</f>
        <v>http://dx.doi.org/10.1155/2017/8256139</v>
      </c>
      <c r="G82" s="36" t="str">
        <f t="shared" si="3"/>
        <v>http://dx.doi.org/10.1155/2017/8256139</v>
      </c>
    </row>
    <row r="83" spans="1:7" ht="16.5" customHeight="1" x14ac:dyDescent="0.35">
      <c r="A83" s="9">
        <f t="shared" si="2"/>
        <v>79</v>
      </c>
      <c r="B83" s="10" t="str">
        <f>IF($A83="", "", INDEX(Data!A:A,MATCH($A83,Data!$Z:$Z,1)))</f>
        <v>Bayram (2014)</v>
      </c>
      <c r="C83" s="11" t="str">
        <f>IF($A83="", "", INDEX(Data!B:B,MATCH($A83,Data!$Z:$Z,1)))</f>
        <v>A survey on communication technologies and requirements for internet of electric vehicles</v>
      </c>
      <c r="D83" s="10">
        <f>IF($A83="", "", INDEX(Data!C:C,MATCH($A83,Data!$Z:$Z,1)))</f>
        <v>2014</v>
      </c>
      <c r="E83" s="11" t="str">
        <f>IF($A83="", "", INDEX(Data!D:D,MATCH($A83,Data!$Z:$Z,1)))</f>
        <v>Abstract: Electric vehicles (EVs) are becoming a more attractive transportation option, as they offer great cost savings, decrease foreign oil dependency, and reduce carbon emissions. However, varying temporal and spatial demand patterns of EVs threatens power grid operations and its physical components. Thus, the ability of the power grid to handle the potential extra load has become a major factor in the mainstream success. In order for this integration to occur seamlessly, the power grid and the consumers need to be coordinated in harmony. In this paper, we address the critical challenges introduced by the penetration of EVs, systematically categorize the proposed frameworks for demand management, and the role of information and communication technologies in the solution process. We provide a comprehensive survey on the communication requirements, the standards and the candidate technologies towards the Internet of electric vehicles (IoEV). This survey summarizes the current state of research efforts in electric vehicle demand management and aims to shed light on the continued studies. 2014, Bayram and Papapanagiotou; licensee Springer.</v>
      </c>
      <c r="F83" s="11" t="str">
        <f>IF($A83="", "", INDEX(Data!E:E,MATCH($A83,Data!$Z:$Z,1)))</f>
        <v>http://dx.doi.org/10.1186/1687-1499-2014-223</v>
      </c>
      <c r="G83" s="36" t="str">
        <f t="shared" si="3"/>
        <v>http://dx.doi.org/10.1186/1687-1499-2014-223</v>
      </c>
    </row>
    <row r="84" spans="1:7" ht="16.5" customHeight="1" x14ac:dyDescent="0.35">
      <c r="A84" s="9">
        <f t="shared" si="2"/>
        <v>80</v>
      </c>
      <c r="B84" s="10" t="str">
        <f>IF($A84="", "", INDEX(Data!A:A,MATCH($A84,Data!$Z:$Z,1)))</f>
        <v>Beibei (2018)</v>
      </c>
      <c r="C84" s="11" t="str">
        <f>IF($A84="", "", INDEX(Data!B:B,MATCH($A84,Data!$Z:$Z,1)))</f>
        <v>On Reliability Analysis of Smart Grids under Topology Attacks: A Stochastic Petri Net Approach</v>
      </c>
      <c r="D84" s="10">
        <f>IF($A84="", "", INDEX(Data!C:C,MATCH($A84,Data!$Z:$Z,1)))</f>
        <v>2018</v>
      </c>
      <c r="E84" s="11">
        <f>IF($A84="", "", INDEX(Data!D:D,MATCH($A84,Data!$Z:$Z,1)))</f>
        <v>0</v>
      </c>
      <c r="F84" s="11" t="str">
        <f>IF($A84="", "", INDEX(Data!E:E,MATCH($A84,Data!$Z:$Z,1)))</f>
        <v/>
      </c>
      <c r="G84" s="36" t="str">
        <f t="shared" si="3"/>
        <v/>
      </c>
    </row>
    <row r="85" spans="1:7" ht="16.5" customHeight="1" x14ac:dyDescent="0.35">
      <c r="A85" s="9">
        <f t="shared" si="2"/>
        <v>81</v>
      </c>
      <c r="B85" s="10" t="str">
        <f>IF($A85="", "", INDEX(Data!A:A,MATCH($A85,Data!$Z:$Z,1)))</f>
        <v>Benjamin (2019)</v>
      </c>
      <c r="C85" s="11" t="str">
        <f>IF($A85="", "", INDEX(Data!B:B,MATCH($A85,Data!$Z:$Z,1)))</f>
        <v>Semi-Automatic Generation and Labeling of Training Data for Non-intrusive Load Monitoring</v>
      </c>
      <c r="D85" s="10">
        <f>IF($A85="", "", INDEX(Data!C:C,MATCH($A85,Data!$Z:$Z,1)))</f>
        <v>2019</v>
      </c>
      <c r="E85" s="11">
        <f>IF($A85="", "", INDEX(Data!D:D,MATCH($A85,Data!$Z:$Z,1)))</f>
        <v>0</v>
      </c>
      <c r="F85" s="11" t="str">
        <f>IF($A85="", "", INDEX(Data!E:E,MATCH($A85,Data!$Z:$Z,1)))</f>
        <v/>
      </c>
      <c r="G85" s="36" t="str">
        <f t="shared" si="3"/>
        <v/>
      </c>
    </row>
    <row r="86" spans="1:7" ht="16.5" customHeight="1" x14ac:dyDescent="0.35">
      <c r="A86" s="9">
        <f t="shared" si="2"/>
        <v>82</v>
      </c>
      <c r="B86" s="10" t="str">
        <f>IF($A86="", "", INDEX(Data!A:A,MATCH($A86,Data!$Z:$Z,1)))</f>
        <v>Benoî (2016)</v>
      </c>
      <c r="C86" s="11" t="str">
        <f>IF($A86="", "", INDEX(Data!B:B,MATCH($A86,Data!$Z:$Z,1)))</f>
        <v>Decentralized optimization of energy exchanges in an electricity microgrid</v>
      </c>
      <c r="D86" s="10">
        <f>IF($A86="", "", INDEX(Data!C:C,MATCH($A86,Data!$Z:$Z,1)))</f>
        <v>2016</v>
      </c>
      <c r="E86" s="11">
        <f>IF($A86="", "", INDEX(Data!D:D,MATCH($A86,Data!$Z:$Z,1)))</f>
        <v>0</v>
      </c>
      <c r="F86" s="11" t="str">
        <f>IF($A86="", "", INDEX(Data!E:E,MATCH($A86,Data!$Z:$Z,1)))</f>
        <v/>
      </c>
      <c r="G86" s="36" t="str">
        <f t="shared" si="3"/>
        <v/>
      </c>
    </row>
    <row r="87" spans="1:7" ht="16.5" customHeight="1" x14ac:dyDescent="0.35">
      <c r="A87" s="9">
        <f t="shared" si="2"/>
        <v>83</v>
      </c>
      <c r="B87" s="10" t="str">
        <f>IF($A87="", "", INDEX(Data!A:A,MATCH($A87,Data!$Z:$Z,1)))</f>
        <v>Benysek (2012)</v>
      </c>
      <c r="C87" s="11" t="str">
        <f>IF($A87="", "", INDEX(Data!B:B,MATCH($A87,Data!$Z:$Z,1)))</f>
        <v>Electric vehicle charging infrastructure in Poland</v>
      </c>
      <c r="D87" s="10">
        <f>IF($A87="", "", INDEX(Data!C:C,MATCH($A87,Data!$Z:$Z,1)))</f>
        <v>2012</v>
      </c>
      <c r="E87" s="11" t="str">
        <f>IF($A87="", "", INDEX(Data!D:D,MATCH($A87,Data!$Z:$Z,1)))</f>
        <v>This article describes the current state of development and future direction in the market for electric vehicles in Poland, with respect to the charging infrastructure. The authors have concentrated above all on the assumptions and results of ventures to-date in this field. There has also been conducted an analysis of the influence of electric vehicle development, in part concerning the charging infrastructure, on the Polish power system. In addition, this article outlines the potential for using electric vehicle charging terminals, in developing Semi Smart systems at the level of low-voltage distribution grids. [All rights reserved Elsevier].</v>
      </c>
      <c r="F87" s="11" t="str">
        <f>IF($A87="", "", INDEX(Data!E:E,MATCH($A87,Data!$Z:$Z,1)))</f>
        <v>http://dx.doi.org/10.1016/j.rser.2011.07.158</v>
      </c>
      <c r="G87" s="36" t="str">
        <f t="shared" si="3"/>
        <v>http://dx.doi.org/10.1016/j.rser.2011.07.158</v>
      </c>
    </row>
    <row r="88" spans="1:7" ht="16.5" customHeight="1" x14ac:dyDescent="0.35">
      <c r="A88" s="9">
        <f t="shared" si="2"/>
        <v>84</v>
      </c>
      <c r="B88" s="10" t="str">
        <f>IF($A88="", "", INDEX(Data!A:A,MATCH($A88,Data!$Z:$Z,1)))</f>
        <v>Berkhout (2013)</v>
      </c>
      <c r="C88" s="11" t="str">
        <f>IF($A88="", "", INDEX(Data!B:B,MATCH($A88,Data!$Z:$Z,1)))</f>
        <v>Local energy systems: evaluating network effectiveness for transformation in British Columbia, Canada</v>
      </c>
      <c r="D88" s="10">
        <f>IF($A88="", "", INDEX(Data!C:C,MATCH($A88,Data!$Z:$Z,1)))</f>
        <v>2013</v>
      </c>
      <c r="E88" s="11" t="str">
        <f>IF($A88="", "", INDEX(Data!D:D,MATCH($A88,Data!$Z:$Z,1)))</f>
        <v>Local governments across the Canadian province of British Columbia have begun to implement measures to achieve energy and greenhouse gas emission reduction targets. Among these, a handful of communities have emerged as leaders, supported by a network of organisations across sectors and scales. This study uses a social network analysis approach to explore the nature and extent of this network, coupled with qualitative interview data to determine its effectiveness. The study reveals that while the network is providing important resources and information, leading governments require specific forms of support to push innovative policies and actions further. In addition, though a shared vision of integrated local energy systems is emerging across the province, the lack of a systemic integration of goals across scales has created significant legislative barriers at the local scale.</v>
      </c>
      <c r="F88" s="11" t="str">
        <f>IF($A88="", "", INDEX(Data!E:E,MATCH($A88,Data!$Z:$Z,1)))</f>
        <v>&lt;Go to ISI&gt;://WOS:000326502500006</v>
      </c>
      <c r="G88" s="36" t="str">
        <f t="shared" si="3"/>
        <v>&lt;Go to ISI&gt;://WOS:000326502500006</v>
      </c>
    </row>
    <row r="89" spans="1:7" ht="16.5" customHeight="1" x14ac:dyDescent="0.35">
      <c r="A89" s="9">
        <f t="shared" si="2"/>
        <v>85</v>
      </c>
      <c r="B89" s="10" t="str">
        <f>IF($A89="", "", INDEX(Data!A:A,MATCH($A89,Data!$Z:$Z,1)))</f>
        <v>Berry (2017)</v>
      </c>
      <c r="C89" s="11" t="str">
        <f>IF($A89="", "", INDEX(Data!B:B,MATCH($A89,Data!$Z:$Z,1)))</f>
        <v>Finding faults and influencing consumption: the role of in-home energy feedback displays in managing high-tech homes</v>
      </c>
      <c r="D89" s="10">
        <f>IF($A89="", "", INDEX(Data!C:C,MATCH($A89,Data!$Z:$Z,1)))</f>
        <v>2017</v>
      </c>
      <c r="E89" s="11" t="str">
        <f>IF($A89="", "", INDEX(Data!D:D,MATCH($A89,Data!$Z:$Z,1)))</f>
        <v>In the context of reducing household greenhouse gas emissions, in-home energy feedback displays have been trialled as a mechanism to assist households to monitor and change energy-use behaviour. As we move towards technology-rich zero-energy homes, the challenge of managing energy use and electricity generation systems will increase and a new role for in-home feedback displays may emerge. This paper describes the in-home display and monitoring systems installed in a near-net zero-energy residential estate and provides a summary of the energy-use data generated by the systems. It also draws on 25 in-depth interviews to discuss the residents' attitudes towards, and experiences interacting with, the in-home feedback display and energy management system. Residents describe how the feedback displays assist them to understand their end-use energy behaviour, reduce net energy use and assess whether household appliances and renewable energy systems are operating correctly. The role of energy system fault identification is highlighted by many interviewees, where the feedback displays provide the means to monitor system performance, identify system failures and maintain low-energy-use outcomes.</v>
      </c>
      <c r="F89" s="11" t="str">
        <f>IF($A89="", "", INDEX(Data!E:E,MATCH($A89,Data!$Z:$Z,1)))</f>
        <v>https://search.proquest.com/docview/1922826556?accountid=14511 https://ucl-new-primo.hosted.exlibrisgroup.com/openurl/UCL/UCL_VU2?url_ver=Z39.88-2004&amp;rft_val_fmt=info:ofi/fmt:kev:mtx:journal&amp;genre=article&amp;sid=ProQ:ProQ%3Aabiglobal&amp;atitle=Finding+faults+and+influencing+consumption%3A+the+role+of+in-home+energy+feedback+displays+in+managing+high-tech+homes&amp;title=Energy+Efficiency&amp;issn=1570646X&amp;date=2017-08-01&amp;volume=10&amp;issue=4&amp;spage=787&amp;au=Berry%2C+Stephen%3BWhaley%2C+David%3BSaman%2C+Wasim%3BDav</v>
      </c>
      <c r="G89" s="36" t="e">
        <f t="shared" si="3"/>
        <v>#VALUE!</v>
      </c>
    </row>
    <row r="90" spans="1:7" ht="16.5" customHeight="1" x14ac:dyDescent="0.35">
      <c r="A90" s="9">
        <f t="shared" si="2"/>
        <v>86</v>
      </c>
      <c r="B90" s="10" t="str">
        <f>IF($A90="", "", INDEX(Data!A:A,MATCH($A90,Data!$Z:$Z,1)))</f>
        <v>Bharathan (2015)</v>
      </c>
      <c r="C90" s="11" t="str">
        <f>IF($A90="", "", INDEX(Data!B:B,MATCH($A90,Data!$Z:$Z,1)))</f>
        <v>Zodiac: Organizing Large Deployment of Sensors to Create Reusable Applications for Buildings</v>
      </c>
      <c r="D90" s="10">
        <f>IF($A90="", "", INDEX(Data!C:C,MATCH($A90,Data!$Z:$Z,1)))</f>
        <v>2015</v>
      </c>
      <c r="E90" s="11">
        <f>IF($A90="", "", INDEX(Data!D:D,MATCH($A90,Data!$Z:$Z,1)))</f>
        <v>0</v>
      </c>
      <c r="F90" s="11" t="str">
        <f>IF($A90="", "", INDEX(Data!E:E,MATCH($A90,Data!$Z:$Z,1)))</f>
        <v/>
      </c>
      <c r="G90" s="36" t="str">
        <f t="shared" si="3"/>
        <v/>
      </c>
    </row>
    <row r="91" spans="1:7" ht="16.5" customHeight="1" x14ac:dyDescent="0.35">
      <c r="A91" s="9">
        <f t="shared" si="2"/>
        <v>87</v>
      </c>
      <c r="B91" s="10" t="str">
        <f>IF($A91="", "", INDEX(Data!A:A,MATCH($A91,Data!$Z:$Z,1)))</f>
        <v>Bhela (2018)</v>
      </c>
      <c r="C91" s="11" t="str">
        <f>IF($A91="", "", INDEX(Data!B:B,MATCH($A91,Data!$Z:$Z,1)))</f>
        <v>Enhancing Observability in Distribution Grids Using Smart Meter Data</v>
      </c>
      <c r="D91" s="10">
        <f>IF($A91="", "", INDEX(Data!C:C,MATCH($A91,Data!$Z:$Z,1)))</f>
        <v>2018</v>
      </c>
      <c r="E91" s="11" t="str">
        <f>IF($A91="", "", INDEX(Data!D:D,MATCH($A91,Data!$Z:$Z,1)))</f>
        <v>Due to limited instrumentation, distribution grids are currently challenged by observability issues. On the other hand, smart meter data are communicated to utility operators from nodes with renewable generation and elastic demand. This paper employs grid data from metered buses toward inferring the underlying grid state. System nodes are partitioned into buses with time-varying injections that are assumed metered, and buses with relatively stationary conventional loads that are non-metered. Exploiting the variability at metered buses and the stationarity of conventional loads, the novel idea here is to solve the non-linear power flow (PF) equations jointly over consecutive time instants. By putting forth a coupled formulation of the PF problem (CPF), grid states can be recovered by metering fewer buses. An intuitive and easily verifiable rule pertaining to the locations of (non-)metered buses on the physical grid is shown to be a necessary and sufficient criterion for local observability in radial networks. To account for noisy smart meter readings, a coupled power system state estimation (CPSSE) problem is further devised. Both CPF and CPSSE tasks are tackled via augmented semi-definite program relaxations. The observability criterion along with the CPF and CPSSE solvers are numerically corroborated using randomly generated and actual solar and load data on the IEEE 34-bus benchmark feeder.</v>
      </c>
      <c r="F91" s="11" t="str">
        <f>IF($A91="", "", INDEX(Data!E:E,MATCH($A91,Data!$Z:$Z,1)))</f>
        <v>http://dx.doi.org/10.1109/TSG.2017.2699939</v>
      </c>
      <c r="G91" s="36" t="str">
        <f t="shared" si="3"/>
        <v>http://dx.doi.org/10.1109/TSG.2017.2699939</v>
      </c>
    </row>
    <row r="92" spans="1:7" ht="16.5" customHeight="1" x14ac:dyDescent="0.35">
      <c r="A92" s="9">
        <f t="shared" si="2"/>
        <v>88</v>
      </c>
      <c r="B92" s="10" t="str">
        <f>IF($A92="", "", INDEX(Data!A:A,MATCH($A92,Data!$Z:$Z,1)))</f>
        <v>Bianco (2015)</v>
      </c>
      <c r="C92" s="11" t="str">
        <f>IF($A92="", "", INDEX(Data!B:B,MATCH($A92,Data!$Z:$Z,1)))</f>
        <v>Enel Distribuzione projects for renewable energy sources integration in distribution grid</v>
      </c>
      <c r="D92" s="10">
        <f>IF($A92="", "", INDEX(Data!C:C,MATCH($A92,Data!$Z:$Z,1)))</f>
        <v>2015</v>
      </c>
      <c r="E92" s="11" t="str">
        <f>IF($A92="", "", INDEX(Data!D:D,MATCH($A92,Data!$Z:$Z,1)))</f>
        <v>The integration of the dispersed generation, based on constantly increasing renewable energy sources, is one of the biggest challenges of the modern distribution system operator. Enel Distribuzione, that operate the 85% of the Italian distribution grid with 33 million customers, connected more than 25 GW of dispersed generations, mainly based on renewable energy sources, in Italy up to 2013; these numbers are most impressive taking into account that the consumption peak for medium voltage and low voltage distribution networks was 40 GW during the 2007 (the period before the economical crisis and with very small dispersed generation connected). The original design of Enel Distribuzione networks is radial and does not consider interconnection of any generation with significant size. In a radial feeder, the power flows unidirectionally from a single source to the loads. The penetration of dispersed generation into the feeder can cause a flow reversal. This flow reversal violates the concept of "radial design" and has a significant impact on the operation of the feeder and, in particular, on the protection systems and on the voltage regulation. In this scenery, Enel Distribuzione implemented and is implementing several large area demonstrations to test innovative smart grid technologies, in particular for dispersed generation integration. In this paper, two of these projects are presented focusing on the innovative solutions for voltage regulation and dispersed generation dispatching. 2014 Elsevier B.V. All rights reserved.</v>
      </c>
      <c r="F92" s="11" t="str">
        <f>IF($A92="", "", INDEX(Data!E:E,MATCH($A92,Data!$Z:$Z,1)))</f>
        <v>http://dx.doi.org/10.1016/j.epsr.2014.07.014</v>
      </c>
      <c r="G92" s="36" t="str">
        <f t="shared" si="3"/>
        <v>http://dx.doi.org/10.1016/j.epsr.2014.07.014</v>
      </c>
    </row>
    <row r="93" spans="1:7" ht="16.5" customHeight="1" x14ac:dyDescent="0.35">
      <c r="A93" s="9">
        <f t="shared" si="2"/>
        <v>89</v>
      </c>
      <c r="B93" s="10" t="str">
        <f>IF($A93="", "", INDEX(Data!A:A,MATCH($A93,Data!$Z:$Z,1)))</f>
        <v>Bie (2011)</v>
      </c>
      <c r="C93" s="11" t="str">
        <f>IF($A93="", "", INDEX(Data!B:B,MATCH($A93,Data!$Z:$Z,1)))</f>
        <v>Review on reliability evaluation of new distribution system with micro-grid</v>
      </c>
      <c r="D93" s="10">
        <f>IF($A93="", "", INDEX(Data!C:C,MATCH($A93,Data!$Z:$Z,1)))</f>
        <v>2011</v>
      </c>
      <c r="E93" s="11" t="str">
        <f>IF($A93="", "", INDEX(Data!D:D,MATCH($A93,Data!$Z:$Z,1)))</f>
        <v>The features of distributed generation and micro-grid are described and the new research progress of micro-grid is summarized. The integration of micro-grid changes the radial topology of distribution system and causes the bidirectional power flow. The island operation of micro-grid and the uncertainty of distributed generation output power within micro-grid bring new problems to the reliability assessment of distribution system. Limitations of current researches are summarized, such as the distribution generation modeling without the interactions between micro-grid and distribution system, the islanding strategy and the load modeling, which impede the application to micro-grid. Some research topics are proposed for the reliability assessment of micro-grid and distribution system with micro-grid: reliability assessment index system of the new distribution system with micro-grid; micro-grid operation modes and operating characteristics and their influences on distribution system; reliability modeling for distributed generation and micro-grid considering their operating characteristics; reliability assessment model of distribution system with multiple power sources and its accurate and efficient algorithm.</v>
      </c>
      <c r="F93" s="11" t="str">
        <f>IF($A93="", "", INDEX(Data!E:E,MATCH($A93,Data!$Z:$Z,1)))</f>
        <v/>
      </c>
      <c r="G93" s="36" t="str">
        <f t="shared" si="3"/>
        <v/>
      </c>
    </row>
    <row r="94" spans="1:7" ht="16.5" customHeight="1" x14ac:dyDescent="0.35">
      <c r="A94" s="9">
        <f t="shared" si="2"/>
        <v>90</v>
      </c>
      <c r="B94" s="10" t="str">
        <f>IF($A94="", "", INDEX(Data!A:A,MATCH($A94,Data!$Z:$Z,1)))</f>
        <v>Biegel (2013)</v>
      </c>
      <c r="C94" s="11" t="str">
        <f>IF($A94="", "", INDEX(Data!B:B,MATCH($A94,Data!$Z:$Z,1)))</f>
        <v>Primary Control by ON/OFF Demand-Side Devices</v>
      </c>
      <c r="D94" s="10">
        <f>IF($A94="", "", INDEX(Data!C:C,MATCH($A94,Data!$Z:$Z,1)))</f>
        <v>2013</v>
      </c>
      <c r="E94" s="11" t="str">
        <f>IF($A94="", "", INDEX(Data!D:D,MATCH($A94,Data!$Z:$Z,1)))</f>
        <v>We consider an aggregator managing a portfolio of ON/OFF demand-side devices. The devices are able to shift consumption in time within certain energy limitations; moreover, the devices are able to measure the system frequency and switch ON and OFF accordingly. We show how the aggregator can manage the portfolio of devices to collectively provide a primary reserve delivery in an unbundled liberalized electricity market setting under current regulations. Furthermore, we formulate a binary linear optimization problem that minimizes the aggregator's cost of providing a primary reserve delivery of a given volume, and demonstrate this method on numerical examples.</v>
      </c>
      <c r="F94" s="11" t="str">
        <f>IF($A94="", "", INDEX(Data!E:E,MATCH($A94,Data!$Z:$Z,1)))</f>
        <v>http://dx.doi.org/10.1109/TSG.2013.2257892</v>
      </c>
      <c r="G94" s="36" t="str">
        <f t="shared" si="3"/>
        <v>http://dx.doi.org/10.1109/TSG.2013.2257892</v>
      </c>
    </row>
    <row r="95" spans="1:7" ht="16.5" customHeight="1" x14ac:dyDescent="0.35">
      <c r="A95" s="9">
        <f t="shared" si="2"/>
        <v>91</v>
      </c>
      <c r="B95" s="10" t="str">
        <f>IF($A95="", "", INDEX(Data!A:A,MATCH($A95,Data!$Z:$Z,1)))</f>
        <v>Binns (2014)</v>
      </c>
      <c r="C95" s="11" t="str">
        <f>IF($A95="", "", INDEX(Data!B:B,MATCH($A95,Data!$Z:$Z,1)))</f>
        <v>Low grade heat recovery at process sites and local energy systems</v>
      </c>
      <c r="D95" s="10">
        <f>IF($A95="", "", INDEX(Data!C:C,MATCH($A95,Data!$Z:$Z,1)))</f>
        <v>2014</v>
      </c>
      <c r="E95" s="11">
        <f>IF($A95="", "", INDEX(Data!D:D,MATCH($A95,Data!$Z:$Z,1)))</f>
        <v>0</v>
      </c>
      <c r="F95" s="11" t="str">
        <f>IF($A95="", "", INDEX(Data!E:E,MATCH($A95,Data!$Z:$Z,1)))</f>
        <v>https://www.scopus.com/inward/record.uri?eid=2-s2.0-85009179832&amp;partnerID=40&amp;md5=dd181d99c35a39051b3e522f837d4b56</v>
      </c>
      <c r="G95" s="36" t="str">
        <f t="shared" si="3"/>
        <v>https://www.scopus.com/inward/record.uri?eid=2-s2.0-85009179832&amp;partnerID=40&amp;md5=dd181d99c35a39051b3e522f837d4b56</v>
      </c>
    </row>
    <row r="96" spans="1:7" ht="16.5" customHeight="1" x14ac:dyDescent="0.35">
      <c r="A96" s="9">
        <f t="shared" si="2"/>
        <v>92</v>
      </c>
      <c r="B96" s="10" t="str">
        <f>IF($A96="", "", INDEX(Data!A:A,MATCH($A96,Data!$Z:$Z,1)))</f>
        <v>Bird (2015)</v>
      </c>
      <c r="C96" s="11" t="str">
        <f>IF($A96="", "", INDEX(Data!B:B,MATCH($A96,Data!$Z:$Z,1)))</f>
        <v>The role of domestic and small and medium enterprise customers</v>
      </c>
      <c r="D96" s="10">
        <f>IF($A96="", "", INDEX(Data!C:C,MATCH($A96,Data!$Z:$Z,1)))</f>
        <v>2015</v>
      </c>
      <c r="E96" s="11" t="str">
        <f>IF($A96="", "", INDEX(Data!D:D,MATCH($A96,Data!$Z:$Z,1)))</f>
        <v>The Customer-Led Network Revolution project, funded via the Low Carbon Networks Fund, was a smart grid project led by Northern Powergrid in partnership with British Gas, Durham University, Newcastle University and EA Technology. It was designed to test a range of customer-side solutions (innovative tariffs and load control incentives) alone and in combination with networkside technology (including voltage control, real-time thermal rating and storage). The project was designed to deliver robust learning that would be applicable to a high percentage of GB networks and demographic groups. More than 13,000 domestic, SME, industrial and commercial and merchant generator customers took part in the project, which involved trialling innovative smart grid solutions on the Northern Powergrid’s electricity network and trialling novel commercial arrangements to encourage customer flexibility. Learning from the project will help distribution network operators (DNOs) find cost-effective ways to manage the introduction of low carbon technologies like solar PV, heat pumps and electric vehicles and ensure customers continue to receive a safe, secure and affordable electricity supply now, and in a low carbon future. The project tested the flexibility in the ways customers generate and use electricity and how DNOs can find ways to reduce customers’ energy costs and carbon footprint in the years to come. The project was designed to predict future loading patterns as the country moves towards a low carbon future and to research novel network and commercial tools and techniques and to establish how they can be integrated to accommodate the growth of low carbon technologies in the most efficient manner. The project trialled new network monitoring techniques to measure power flow, voltage and harmonics, trialling alternative smarter solutions that employ active network management and customer engagement to increase network capacity and/or modify load patterns and it developed new planning and design decision support tools for engineers.</v>
      </c>
      <c r="F96" s="11" t="str">
        <f>IF($A96="", "", INDEX(Data!E:E,MATCH($A96,Data!$Z:$Z,1)))</f>
        <v/>
      </c>
      <c r="G96" s="36" t="str">
        <f t="shared" si="3"/>
        <v/>
      </c>
    </row>
    <row r="97" spans="1:7" ht="16.5" customHeight="1" x14ac:dyDescent="0.35">
      <c r="A97" s="9">
        <f t="shared" si="2"/>
        <v>93</v>
      </c>
      <c r="B97" s="10" t="str">
        <f>IF($A97="", "", INDEX(Data!A:A,MATCH($A97,Data!$Z:$Z,1)))</f>
        <v>Blanchet (2015)</v>
      </c>
      <c r="C97" s="11" t="str">
        <f>IF($A97="", "", INDEX(Data!B:B,MATCH($A97,Data!$Z:$Z,1)))</f>
        <v>Struggle over energy transition in Berlin: How do grassroots initiatives affect local energy policy-making?</v>
      </c>
      <c r="D97" s="10">
        <f>IF($A97="", "", INDEX(Data!C:C,MATCH($A97,Data!$Z:$Z,1)))</f>
        <v>2015</v>
      </c>
      <c r="E97" s="11" t="str">
        <f>IF($A97="", "", INDEX(Data!D:D,MATCH($A97,Data!$Z:$Z,1)))</f>
        <v>This paper examines the growing role of grassroots initiatives in the governance of urban energy systems. In recent years, research has increasingly underlined the potential for sustainable innovation of community-led bottom-up actions but has at the same time underestimated their potential impact on the governance of energy systems. Based on a strategic action field framework (SAF), this paper analyses the conflicts over the remunicipalisation of Berlin's electricity grid and investigates the creation and strategic development of two grassroots initiatives as well as their interaction with the local government and the established grid operator. We argue that grassroots initiatives have an important impact on the local energy system, not just through their influence on the implementation of local energy policy but above all by their framing of a specific vision of a local energy transition. The paper discusses the scope and limits of such initiatives in an urban context. 2014 Elsevier Ltd.</v>
      </c>
      <c r="F97" s="11" t="str">
        <f>IF($A97="", "", INDEX(Data!E:E,MATCH($A97,Data!$Z:$Z,1)))</f>
        <v>http://dx.doi.org/10.1016/j.enpol.2014.11.001</v>
      </c>
      <c r="G97" s="36" t="str">
        <f t="shared" si="3"/>
        <v>http://dx.doi.org/10.1016/j.enpol.2014.11.001</v>
      </c>
    </row>
    <row r="98" spans="1:7" ht="16.5" customHeight="1" x14ac:dyDescent="0.35">
      <c r="A98" s="9">
        <f t="shared" si="2"/>
        <v>94</v>
      </c>
      <c r="B98" s="10" t="str">
        <f>IF($A98="", "", INDEX(Data!A:A,MATCH($A98,Data!$Z:$Z,1)))</f>
        <v>Blarke (2013)</v>
      </c>
      <c r="C98" s="11" t="str">
        <f>IF($A98="", "", INDEX(Data!B:B,MATCH($A98,Data!$Z:$Z,1)))</f>
        <v>SuperGrid or SmartGrid: Competing strategies for large-scale integration of intermittent renewables?</v>
      </c>
      <c r="D98" s="10">
        <f>IF($A98="", "", INDEX(Data!C:C,MATCH($A98,Data!$Z:$Z,1)))</f>
        <v>2013</v>
      </c>
      <c r="E98" s="11" t="str">
        <f>IF($A98="", "", INDEX(Data!D:D,MATCH($A98,Data!$Z:$Z,1)))</f>
        <v>This paper defines and compares two strategies for integrating intermittent renewables: SuperGrid and SmartGrid. While conventional energy policy suggests that these strategies may be implemented alongside each other, the paper identifies significant technological and socio-economic conflicts of interest between the two.The article identifies differences between a domestic strategy for the integration of intermittent renewables, vis-a-vis the SmartGrid, and a cross-system strategy, vis-a-vis the SuperGrid. Policy makers and transmission system operators must understand the need for both strategies to evolve in parallel, but in different territories, or with strategic integration, avoiding for one strategy to undermine the feasibility of the other. A strategic zoning strategy is introduced from which attentive societies as well as the global community stand to benefit.The analysis includes a paradigmatic case study from West Denmark which supports the hypothesis that these strategies are mutually exclusive. The case study shows that increasing cross-system transmission capacity jeopardizes the feasibility of SmartGrid technology investments.A political effort is required for establishing dedicated SmartGrid innovation zones, while also redefining infrastructure to avoid the narrow focus on grids and cables. SmartGrid Investment Trusts could be supported from reallocation of planned transmission grid investments to provide for the equitable development of SmartGrid strategies. [All rights reserved Elsevier].</v>
      </c>
      <c r="F98" s="11" t="str">
        <f>IF($A98="", "", INDEX(Data!E:E,MATCH($A98,Data!$Z:$Z,1)))</f>
        <v>http://dx.doi.org/10.1016/j.enpol.2013.03.039</v>
      </c>
      <c r="G98" s="36" t="str">
        <f t="shared" si="3"/>
        <v>http://dx.doi.org/10.1016/j.enpol.2013.03.039</v>
      </c>
    </row>
    <row r="99" spans="1:7" ht="16.5" customHeight="1" x14ac:dyDescent="0.35">
      <c r="A99" s="9">
        <f t="shared" si="2"/>
        <v>95</v>
      </c>
      <c r="B99" s="10" t="str">
        <f>IF($A99="", "", INDEX(Data!A:A,MATCH($A99,Data!$Z:$Z,1)))</f>
        <v>Boait (2019)</v>
      </c>
      <c r="C99" s="11" t="str">
        <f>IF($A99="", "", INDEX(Data!B:B,MATCH($A99,Data!$Z:$Z,1)))</f>
        <v>The Practice and Potential of Renewable Energy Localisation: Results from a UK Field Trial</v>
      </c>
      <c r="D99" s="10">
        <f>IF($A99="", "", INDEX(Data!C:C,MATCH($A99,Data!$Z:$Z,1)))</f>
        <v>2019</v>
      </c>
      <c r="E99" s="11" t="str">
        <f>IF($A99="", "", INDEX(Data!D:D,MATCH($A99,Data!$Z:$Z,1)))</f>
        <v>The adaptation of electricity demand to match the non-despatchable nature of renewable generation is one of the key challenges of the energy transition. We describe a UK field trial in 48 homes of an approach to this problem aimed at directly matching local supply and demand. This combined a community-based business model with social engagement and demand response technology employing both thermal and electrical energy storage. A proportion of these homes (14) were equipped with rooftop photovoltaics (PV) amounting to a total of 45 kWp; the business model enabled the remaining 34 homes to consume the electricity exported from the PV-equipped dwellings at a favourably low tariff in the context of a time-of-day tariff scheme. We report on the useful financial return achieved by all participants, their overall experience of the trial, and the proportion of local generation consumed locally. The energy storage devices were controlled, with user oversight, to respond automatically to signals indicating the availability of low cost electricity either from the photovoltaics or the time of day grid tariff. A substantial response was observed in the resulting demand profile from these controls, less so from demand scheduling methods which required regular user configuration. Finally results are reported from a follow-up fully commercial implementation of the concept showing the viability of the business model. We conclude that the sustainability of the transition to renewable energy can be strengthened with a community-oriented approach as demonstrated in the trial that supports users through technological change and improves return on investment by matching local generation and consumption.</v>
      </c>
      <c r="F99" s="11" t="str">
        <f>IF($A99="", "", INDEX(Data!E:E,MATCH($A99,Data!$Z:$Z,1)))</f>
        <v>https://www.mdpi.com/2071-1050/11/1/215</v>
      </c>
      <c r="G99" s="36" t="str">
        <f t="shared" si="3"/>
        <v>https://www.mdpi.com/2071-1050/11/1/215</v>
      </c>
    </row>
    <row r="100" spans="1:7" ht="16.5" customHeight="1" x14ac:dyDescent="0.35">
      <c r="A100" s="9">
        <f t="shared" si="2"/>
        <v>96</v>
      </c>
      <c r="B100" s="10" t="str">
        <f>IF($A100="", "", INDEX(Data!A:A,MATCH($A100,Data!$Z:$Z,1)))</f>
        <v>BohumilFrantálaDanVan (2018)</v>
      </c>
      <c r="C100" s="11" t="str">
        <f>IF($A100="", "", INDEX(Data!B:B,MATCH($A100,Data!$Z:$Z,1)))</f>
        <v>Spatial targeting, synergies and scale: Exploring the criteria of smart practices for siting renewable energy projects</v>
      </c>
      <c r="D100" s="10">
        <f>IF($A100="", "", INDEX(Data!C:C,MATCH($A100,Data!$Z:$Z,1)))</f>
        <v>2018</v>
      </c>
      <c r="E100" s="11" t="str">
        <f>IF($A100="", "", INDEX(Data!D:D,MATCH($A100,Data!$Z:$Z,1)))</f>
        <v>Policies and strategies to develop renewable energy and the rates of successful deployment vary from country to country. Academic literature is rife with examples of recurring problems and malpractice in the implementation of renewable energy projects. We could see each national and sectoral effort as an ‘experiment’ in the early phase of our attempted transition to a low carbon energy system. What lessons can we learn from a comparative analysis of these experiments? This paper seeks to draw generic lessons not from what has gone wrong but from national case studies that stand out in a best way. Through a European academic network, we have selected and analysed 51 ‘smart practice’ case studies of renewable energy development from 20 countries. We present the outcomes of both qualitative and quantitative analysis of these case studies (smart practice criteria) and discuss a set of generic findings concerning specific types of smart practices and problems of potential transferability of projects to other regions. With regards to policy relevance, the findings can be used for evaluating portfolios of renewable energy projects developed to date and for setting guiding principles for project design, spatial planning and consent by means of cross-national learning and fertilization.</v>
      </c>
      <c r="F100" s="11" t="str">
        <f>IF($A100="", "", INDEX(Data!E:E,MATCH($A100,Data!$Z:$Z,1)))</f>
        <v/>
      </c>
      <c r="G100" s="36" t="str">
        <f t="shared" si="3"/>
        <v/>
      </c>
    </row>
    <row r="101" spans="1:7" ht="16.5" customHeight="1" x14ac:dyDescent="0.35">
      <c r="A101" s="9">
        <f t="shared" si="2"/>
        <v>97</v>
      </c>
      <c r="B101" s="10" t="str">
        <f>IF($A101="", "", INDEX(Data!A:A,MATCH($A101,Data!$Z:$Z,1)))</f>
        <v>Bosich (2018)</v>
      </c>
      <c r="C101" s="11" t="str">
        <f>IF($A101="", "", INDEX(Data!B:B,MATCH($A101,Data!$Z:$Z,1)))</f>
        <v>A Stability Preserving Criterion for the Management of DC Microgrids Supplied by a Floating Bus</v>
      </c>
      <c r="D101" s="10">
        <f>IF($A101="", "", INDEX(Data!C:C,MATCH($A101,Data!$Z:$Z,1)))</f>
        <v>2018</v>
      </c>
      <c r="E101" s="11" t="str">
        <f>IF($A101="", "", INDEX(Data!D:D,MATCH($A101,Data!$Z:$Z,1)))</f>
        <v>Direct current (DC) distribution is one of the most important enabling technologies for the future development of microgrids, due to the ease of interfacing DC components (e.g., batteries, photovoltaic systems, and native DC loads) to the grid. In these power systems, the large use of controlled power converters suggests the need of a careful analysis of system stability, as it can be impaired in particular conditions. Indeed, in DC power systems, a destabilizing effect can arise due to the presence of inductor/capacitor (LC) filtering stages (installed for power quality requirements) and high-bandwidth controlled converters, behaving as constant power loads (CPLs). This issue is even more critical when the CPL is potentially fed only by the battery, causing the DC bus to be floating. In this context, Lyapunov theory constitutes a valuable method for studying the system stability of DC microgrids feeding CPLs. Such a theory demonstrates how the region of asymptotic stability (RAS) shrinks as the state of charge of the battery diminishes (i.e., as the bus voltage decreases). Once the accuracy of the RAS is validated by comparing it to the real basin of attraction (BA), numerically derived using continuation methods, a smart power management of the CPL can be proposed to preserve the system stability even in the presence of a low bus voltage. Indeed, a suitably designed criterion for limiting the load power can guarantee the invariance of RAS and BA for each equilibrium point. An electric vehicle was used herein as a particular DC microgrid for evaluating the performance derating given by the power limitation.</v>
      </c>
      <c r="F101" s="11" t="str">
        <f>IF($A101="", "", INDEX(Data!E:E,MATCH($A101,Data!$Z:$Z,1)))</f>
        <v>http://www.mdpi.com/2076-3417/8/11/2102 http://dx.doi.org/10.3390/app8112102</v>
      </c>
      <c r="G101" s="36" t="str">
        <f t="shared" si="3"/>
        <v>http://www.mdpi.com/2076-3417/8/11/2102 http://dx.doi.org/10.3390/app8112102</v>
      </c>
    </row>
    <row r="102" spans="1:7" ht="16.5" customHeight="1" x14ac:dyDescent="0.35">
      <c r="A102" s="9">
        <f t="shared" si="2"/>
        <v>98</v>
      </c>
      <c r="B102" s="10" t="str">
        <f>IF($A102="", "", INDEX(Data!A:A,MATCH($A102,Data!$Z:$Z,1)))</f>
        <v>Broberg (2016)</v>
      </c>
      <c r="C102" s="11" t="str">
        <f>IF($A102="", "", INDEX(Data!B:B,MATCH($A102,Data!$Z:$Z,1)))</f>
        <v>Is our everyday comfort for sale? Preferences for demand management on the electricity market</v>
      </c>
      <c r="D102" s="10">
        <f>IF($A102="", "", INDEX(Data!C:C,MATCH($A102,Data!$Z:$Z,1)))</f>
        <v>2016</v>
      </c>
      <c r="E102" s="11" t="str">
        <f>IF($A102="", "", INDEX(Data!D:D,MATCH($A102,Data!$Z:$Z,1)))</f>
        <v>In a European perspective, the electricity markets have been experiencing major changes via deregulation, new technologies and changes in the production mix. Together with the daily and seasonal peak hours on the demand side, the changing markets put pressure on increased flexibility to handle and sustain balance in the grid systems. This paper focuses on the demand side and analyzes preferences related to demand management of Swedish households' energy use. In a web-based choice experiment respondents were faced with three hypothetical electricity contracts. The choices of preferred contracts revealed preferences for attributes related to external control of heating, household electricity and information dissemination (integrity). The results show that people put a substantial value on not being controlled, illustrated by compensations up to thousands of SEK for accepting a contract characterized by external control of energy use in various dimensions. In addition, the results show that household composition, age, gender and income play a role for the perceived discomfort from the external control and information dissemination. 2015 Elsevier B.V.</v>
      </c>
      <c r="F102" s="11" t="str">
        <f>IF($A102="", "", INDEX(Data!E:E,MATCH($A102,Data!$Z:$Z,1)))</f>
        <v>http://dx.doi.org/10.1016/j.eneco.2015.11.005</v>
      </c>
      <c r="G102" s="36" t="str">
        <f t="shared" si="3"/>
        <v>http://dx.doi.org/10.1016/j.eneco.2015.11.005</v>
      </c>
    </row>
    <row r="103" spans="1:7" ht="16.5" customHeight="1" x14ac:dyDescent="0.35">
      <c r="A103" s="9">
        <f t="shared" si="2"/>
        <v>99</v>
      </c>
      <c r="B103" s="10" t="str">
        <f>IF($A103="", "", INDEX(Data!A:A,MATCH($A103,Data!$Z:$Z,1)))</f>
        <v>Brown (2018)</v>
      </c>
      <c r="C103" s="11" t="str">
        <f>IF($A103="", "", INDEX(Data!B:B,MATCH($A103,Data!$Z:$Z,1)))</f>
        <v>Smart grid governance: An international review of evolving policy issues and innovations</v>
      </c>
      <c r="D103" s="10">
        <f>IF($A103="", "", INDEX(Data!C:C,MATCH($A103,Data!$Z:$Z,1)))</f>
        <v>2018</v>
      </c>
      <c r="E103" s="11" t="str">
        <f>IF($A103="", "", INDEX(Data!D:D,MATCH($A103,Data!$Z:$Z,1)))</f>
        <v>The electric power systems of many industrialized nations are challenged by the need to accommodate distributed renewable generation, increasing demands of a digital society, growing threats to infrastructure security, and concerns over global climate disruption. The smart gridwith a two-way flow of electricity and information between utilities and consumerscan help address these challenges, but various financial, regulatory, and technical obstacles hinder its rapid deployment. An overview of experiences with smart grids policies in pioneering countries shows that many governments have designed interventions to overcome these barriers and to facilitate grid modernization. Smart grid policies include a new generation of regulations and finance models such as regulatory targets, requirements for data security and privacy, renewable energy credits, and various interconnection tariffs and utility subsidies. This article is categorized under: Energy Infrastructure Economics and Policy Energy Policy and Planning Economics and Policy Energy Infrastructure Climate and Environment. 2018 Wiley Periodicals, Inc.</v>
      </c>
      <c r="F103" s="11" t="str">
        <f>IF($A103="", "", INDEX(Data!E:E,MATCH($A103,Data!$Z:$Z,1)))</f>
        <v>http://dx.doi.org/10.1002/wene.290</v>
      </c>
      <c r="G103" s="36" t="str">
        <f t="shared" si="3"/>
        <v>http://dx.doi.org/10.1002/wene.290</v>
      </c>
    </row>
    <row r="104" spans="1:7" ht="16.5" customHeight="1" x14ac:dyDescent="0.35">
      <c r="A104" s="9">
        <f t="shared" si="2"/>
        <v>100</v>
      </c>
      <c r="B104" s="10" t="str">
        <f>IF($A104="", "", INDEX(Data!A:A,MATCH($A104,Data!$Z:$Z,1)))</f>
        <v>Brown (2019)</v>
      </c>
      <c r="C104" s="11" t="str">
        <f>IF($A104="", "", INDEX(Data!B:B,MATCH($A104,Data!$Z:$Z,1)))</f>
        <v>The responses of older adults to smart energy monitors</v>
      </c>
      <c r="D104" s="10">
        <f>IF($A104="", "", INDEX(Data!C:C,MATCH($A104,Data!$Z:$Z,1)))</f>
        <v>2019</v>
      </c>
      <c r="E104" s="11" t="str">
        <f>IF($A104="", "", INDEX(Data!D:D,MATCH($A104,Data!$Z:$Z,1)))</f>
        <v>By 2020, every UK household has the option to have a Smart Energy Monitor (SEM) installed, displaying electricity consumption monetarily. The success of the £11 billion scheme in enabling people to reduce energy consumption is questioned amongst researchers and relatively little is known about older adults' (60 + years) responses to SEMs. This paper explores older adult responses to SEM feedback and compares them to those of younger-middle aged adults (25–59 years). A qualitative, interpretative methodology was used with participants from 20 households recording their SEM experiences during one month through a diary, and post-study semi-structured interview allowing methodological triangulation. Data analysis indicated that older adults were generally more aware of their energy use pre-SEM and practiced energy saving behaviours learnt from upbringing. This appeared to result in negligible positive benefits and low engagement with the device. Other limiting factors included lack of technical skills and confidence, and the risk of losing the comfort and convenience of using electrical appliances. The device also triggered negative emotions and depression amongst some older adults surrounding electricity usage, potentially leading to dangerously cold homes. Consequently, the scheme's appropriateness is questioned, especially for older adults, and improvements are suggested for SEMs and the scheme.</v>
      </c>
      <c r="F104" s="11" t="str">
        <f>IF($A104="", "", INDEX(Data!E:E,MATCH($A104,Data!$Z:$Z,1)))</f>
        <v>https://search.proquest.com/docview/2253846786?accountid=14511 https://ucl-new-primo.hosted.exlibrisgroup.com/openurl/UCL/UCL_VU2?url_ver=Z39.88-2004&amp;rft_val_fmt=info:ofi/fmt:kev:mtx:journal&amp;genre=article&amp;sid=ProQ:ProQ%3Aabiglobal&amp;atitle=The+responses+of+older+adults+to+smart+energy+monitors&amp;title=Energy+Policy&amp;issn=03014215&amp;date=2019-07-01&amp;volume=130&amp;issue=&amp;spage=218&amp;au=Brown%2C+Christopher+J%3BMarkusson%2C+Nils&amp;isbn=&amp;jtitle=Energy+Policy&amp;btitle=&amp;rft_id=info:eric/&amp;rft_id=info:doi/10.1016%2Fj.e</v>
      </c>
      <c r="G104" s="36" t="e">
        <f t="shared" si="3"/>
        <v>#VALUE!</v>
      </c>
    </row>
    <row r="105" spans="1:7" ht="16.5" customHeight="1" x14ac:dyDescent="0.35">
      <c r="A105" s="9">
        <f t="shared" si="2"/>
        <v>101</v>
      </c>
      <c r="B105" s="10" t="str">
        <f>IF($A105="", "", INDEX(Data!A:A,MATCH($A105,Data!$Z:$Z,1)))</f>
        <v>Buffa (2019)</v>
      </c>
      <c r="C105" s="11" t="str">
        <f>IF($A105="", "", INDEX(Data!B:B,MATCH($A105,Data!$Z:$Z,1)))</f>
        <v>5th generation district heating and cooling systems: A review of existing cases in Europe</v>
      </c>
      <c r="D105" s="10">
        <f>IF($A105="", "", INDEX(Data!C:C,MATCH($A105,Data!$Z:$Z,1)))</f>
        <v>2019</v>
      </c>
      <c r="E105" s="11" t="str">
        <f>IF($A105="", "", INDEX(Data!D:D,MATCH($A105,Data!$Z:$Z,1)))</f>
        <v>This article investigates 40 thermal networks in operation in Europe that are able to cover both the heating and cooling demands of buildings by means of distributed heat pumps installed at the customer substations. The technology of thermal networks that work at a temperature close to the ground, can strongly contribute to the decarbonisation of the heating and cooling sector and furthermore exploit a multitude of low temperature heat sources. Nevertheless, the nomenclature used in literature shows that misinterpretations could easily result when comparing the different concepts of thermal networks that operate at a temperature level lower than traditional district heating. The scope of this work is to revise the definitions encountered and to introduce an unambiguous definition of Fifth-Generation District Heating and Cooling networks. A drawback-benefit analysis is presented to identify the pros and cons of such technology. The survey on the current networks shows that on average three Fifth-Generation District Heating and Cooling systems per year have entered the heating and cooling market in the last decade. Pioneer countries in such technology are Germany and Switzerland. For some networks, the assessed Linear Heating Power Demand Density results are lower than the feasibility threshold adopted in traditional district heating. High performances and low non-renewable primary energy factors are achieved in systems that exploit a very high share of renewable or urban excess heat sources. With respect to traditional district heating, the surveyed pumping energy consumptions result one order of magnitude higher, whereas the implemented control strategies can be completely different, leading the network temperature to float freely. © 2019 The Authors</v>
      </c>
      <c r="F105" s="11" t="str">
        <f>IF($A105="", "", INDEX(Data!E:E,MATCH($A105,Data!$Z:$Z,1)))</f>
        <v>https://www.scopus.com/inward/record.uri?eid=2-s2.0-85061147701&amp;doi=10.1016%2fj.rser.2018.12.059&amp;partnerID=40&amp;md5=d8067b6f98efaec199fcf383a2760942</v>
      </c>
      <c r="G105" s="36" t="str">
        <f t="shared" si="3"/>
        <v>https://www.scopus.com/inward/record.uri?eid=2-s2.0-85061147701&amp;doi=10.1016%2fj.rser.2018.12.059&amp;partnerID=40&amp;md5=d8067b6f98efaec199fcf383a2760942</v>
      </c>
    </row>
    <row r="106" spans="1:7" ht="16.5" customHeight="1" x14ac:dyDescent="0.35">
      <c r="A106" s="9">
        <f t="shared" si="2"/>
        <v>102</v>
      </c>
      <c r="B106" s="10" t="str">
        <f>IF($A106="", "", INDEX(Data!A:A,MATCH($A106,Data!$Z:$Z,1)))</f>
        <v>Bulkeley (2016)</v>
      </c>
      <c r="C106" s="11" t="str">
        <f>IF($A106="", "", INDEX(Data!B:B,MATCH($A106,Data!$Z:$Z,1)))</f>
        <v>Making a smart city for the smart grid? The urban material politics of actualising smart electricity networks</v>
      </c>
      <c r="D106" s="10">
        <f>IF($A106="", "", INDEX(Data!C:C,MATCH($A106,Data!$Z:$Z,1)))</f>
        <v>2016</v>
      </c>
      <c r="E106" s="11" t="str">
        <f>IF($A106="", "", INDEX(Data!D:D,MATCH($A106,Data!$Z:$Z,1)))</f>
        <v>In a growing debate about the smart city, considerations of the ways in which urban infrastructures and their materialities are being reconfigured and contested remain in the shadows of analyses which have been primarily concerned with the management and flow of digitalisation and big data in pursuit of new logics for economic growth. In this paper, we examine the ways in which the ‘smart city’ is being put to work for different ends and through different means. We argue that the co-constitution of the urban as a site for carbon governance and a place where smart energy systems are developed is leading to novel forms of governmental intervention operating at the conjunction of the grid and the city. We seek to move beyond examining the rationales and discourses of such interventions to engage with the ways in which they are actualised in and through particular urban conditions in order to draw attention to their material politics. In so doing, we argue that the urban is not a mere backdrop to transitions in electricity provision and use but central to its politics, while electricity is also critical to the ways in which we should understand the politics of urbanism. © 2016, © The Author(s) 2016.</v>
      </c>
      <c r="F106" s="11" t="str">
        <f>IF($A106="", "", INDEX(Data!E:E,MATCH($A106,Data!$Z:$Z,1)))</f>
        <v>energy governance</v>
      </c>
      <c r="G106" s="36" t="str">
        <f t="shared" si="3"/>
        <v>energy governance</v>
      </c>
    </row>
    <row r="107" spans="1:7" ht="16.5" customHeight="1" x14ac:dyDescent="0.35">
      <c r="A107" s="9">
        <f t="shared" si="2"/>
        <v>103</v>
      </c>
      <c r="B107" s="10" t="str">
        <f>IF($A107="", "", INDEX(Data!A:A,MATCH($A107,Data!$Z:$Z,1)))</f>
        <v>Bulut (2015)</v>
      </c>
      <c r="C107" s="11" t="str">
        <f>IF($A107="", "", INDEX(Data!B:B,MATCH($A107,Data!$Z:$Z,1)))</f>
        <v>Buildings in the future energy system - Perspectives of the Swedish energy and buildings sectors on current energy challenges</v>
      </c>
      <c r="D107" s="10">
        <f>IF($A107="", "", INDEX(Data!C:C,MATCH($A107,Data!$Z:$Z,1)))</f>
        <v>2015</v>
      </c>
      <c r="E107" s="11" t="str">
        <f>IF($A107="", "", INDEX(Data!D:D,MATCH($A107,Data!$Z:$Z,1)))</f>
        <v>Buildings are expected to play a key role in the development and operation of future smart energy systems through real-time energy trade, energy demand flexibility, self-generation of electricity, and energy storage capabilities. Shifting the role of buildings from passive consumers to active players in the energy networks, however, may require closer cooperation between the energy and buildings sectors than there is today. Based on 23 semi-structured interviews and a web survey answered by key stakeholders, this study presents the views of the energy and buildings sectors on the current energy challenges in a comparative approach. Despite conflicting viewpoints on some of the issues, the energy and buildings sectors have similar perspectives on many of the current energy challenges. Reducing CO2 emissions is a shared concern between the energy and buildings sectors that can serve as a departure point for inter-sectoral cooperation for carbon-reducing developments, including the deployment of smart energy systems. The prominent energy challenges were identified to be related to low flexibilities in energy supply and use, which limit mutually beneficial cases, and hence cooperation, between the energy and buildings sectors today. © 2015 Elsevier B.V.</v>
      </c>
      <c r="F107" s="11" t="str">
        <f>IF($A107="", "", INDEX(Data!E:E,MATCH($A107,Data!$Z:$Z,1)))</f>
        <v>https://www.scopus.com/inward/record.uri?eid=2-s2.0-84940531990&amp;doi=10.1016%2fj.enbuild.2015.08.027&amp;partnerID=40&amp;md5=bf7b068a38d76d5f3d90649ac7ee3be2</v>
      </c>
      <c r="G107" s="36" t="str">
        <f t="shared" si="3"/>
        <v>https://www.scopus.com/inward/record.uri?eid=2-s2.0-84940531990&amp;doi=10.1016%2fj.enbuild.2015.08.027&amp;partnerID=40&amp;md5=bf7b068a38d76d5f3d90649ac7ee3be2</v>
      </c>
    </row>
    <row r="108" spans="1:7" ht="16.5" customHeight="1" x14ac:dyDescent="0.35">
      <c r="A108" s="9">
        <f t="shared" si="2"/>
        <v>104</v>
      </c>
      <c r="B108" s="10" t="str">
        <f>IF($A108="", "", INDEX(Data!A:A,MATCH($A108,Data!$Z:$Z,1)))</f>
        <v>Buza (2014)</v>
      </c>
      <c r="C108" s="11" t="str">
        <f>IF($A108="", "", INDEX(Data!B:B,MATCH($A108,Data!$Z:$Z,1)))</f>
        <v>CryPLH: Protecting smart energy systems from targeted attacks with a PLC honeypot</v>
      </c>
      <c r="D108" s="10">
        <f>IF($A108="", "", INDEX(Data!C:C,MATCH($A108,Data!$Z:$Z,1)))</f>
        <v>2014</v>
      </c>
      <c r="E108" s="11" t="str">
        <f>IF($A108="", "", INDEX(Data!D:D,MATCH($A108,Data!$Z:$Z,1)))</f>
        <v>Smart grids consist of suppliers, consumers, and other parts. The main suppliers are normally supervised by industrial control systems. These systems rely on programmable logic controllers (PLCs) to control industrial processes and communicate with the supervisory system. Until recently, industrial operators relied on the assumption that these PLCs are isolated from the online world and hence cannot be the target of attacks. Recent events, such as the infamous Stuxnet attack [15] directed the attention of the security and control system community to the vulnerabilities of control system elements, such as PLCs. In this paper, we design and implement the Crysys PLC honeypot (CryPLH) system to detect targeted attacks against industrial control systems. This PLC honeypot can be implemented as part of a larger security monitoring system. Our honeypot implementation improves upon existing solutions in several aspects: most importantly in level of interaction and ease of configuration. Results of an evaluation show that our honeypot is largely indistinguishable from a real device from the attacker’s perspective. As a collateral of our analysis, we were able to identify some security issues in the real PLC device we tested and implemented specific firewall rules to protect the device from targeted attacks. © Springer International Publishing Switzerland 2014.</v>
      </c>
      <c r="F108" s="11" t="str">
        <f>IF($A108="", "", INDEX(Data!E:E,MATCH($A108,Data!$Z:$Z,1)))</f>
        <v>https://www.scopus.com/inward/record.uri?eid=2-s2.0-84927640606&amp;doi=10.1007%2f978-3-319-10329-7_12&amp;partnerID=40&amp;md5=9a001d992cc7365f563efb0de77d3c9d</v>
      </c>
      <c r="G108" s="36" t="str">
        <f t="shared" si="3"/>
        <v>https://www.scopus.com/inward/record.uri?eid=2-s2.0-84927640606&amp;doi=10.1007%2f978-3-319-10329-7_12&amp;partnerID=40&amp;md5=9a001d992cc7365f563efb0de77d3c9d</v>
      </c>
    </row>
    <row r="109" spans="1:7" ht="16.5" customHeight="1" x14ac:dyDescent="0.35">
      <c r="A109" s="9">
        <f t="shared" si="2"/>
        <v>105</v>
      </c>
      <c r="B109" s="10" t="str">
        <f>IF($A109="", "", INDEX(Data!A:A,MATCH($A109,Data!$Z:$Z,1)))</f>
        <v>Byungho (2016)</v>
      </c>
      <c r="C109" s="11" t="str">
        <f>IF($A109="", "", INDEX(Data!B:B,MATCH($A109,Data!$Z:$Z,1)))</f>
        <v>Cascading attacks against smart grid using control command disaggregation and services</v>
      </c>
      <c r="D109" s="10">
        <f>IF($A109="", "", INDEX(Data!C:C,MATCH($A109,Data!$Z:$Z,1)))</f>
        <v>2016</v>
      </c>
      <c r="E109" s="11" t="str">
        <f>IF($A109="", "", INDEX(Data!D:D,MATCH($A109,Data!$Z:$Z,1)))</f>
        <v xml:space="preserve"> In this paper, we propose new types of cascading attacks against smart grid that use control command disaggregation and core smart grid services. Although there have been tremendous research efforts in injection attacks against the smart grid, to our knowledge most studies focus on false meter data injection, and false command and false feedback injection attacks have been scarcely investigated. In addition, control command disaggregation has not been addressed from a security point of view, in spite of the fact that it is becoming one of core concepts in the smart grid and hence analysing its security implications is crucial to the smart grid security. Our cascading attacks use false control command, false feedback or false meter data injection, and cascade the effects of such injections throughout the smart grid subsystems and components. Our analysis and evaluation results show that the proposed attacks can cause serious service disruptions in the smart grid. The evaluation has been performed on a widely used smart grid simulation platform.</v>
      </c>
      <c r="F109" s="11" t="str">
        <f>IF($A109="", "", INDEX(Data!E:E,MATCH($A109,Data!$Z:$Z,1)))</f>
        <v/>
      </c>
      <c r="G109" s="36" t="str">
        <f t="shared" si="3"/>
        <v/>
      </c>
    </row>
    <row r="110" spans="1:7" ht="16.5" customHeight="1" x14ac:dyDescent="0.35">
      <c r="A110" s="9">
        <f t="shared" si="2"/>
        <v>106</v>
      </c>
      <c r="B110" s="10" t="str">
        <f>IF($A110="", "", INDEX(Data!A:A,MATCH($A110,Data!$Z:$Z,1)))</f>
        <v>Cagnano (2017)</v>
      </c>
      <c r="C110" s="11" t="str">
        <f>IF($A110="", "", INDEX(Data!B:B,MATCH($A110,Data!$Z:$Z,1)))</f>
        <v>Prince Electrical Energy Systems Lab: A pilot project for smart microgrids</v>
      </c>
      <c r="D110" s="10">
        <f>IF($A110="", "", INDEX(Data!C:C,MATCH($A110,Data!$Z:$Z,1)))</f>
        <v>2017</v>
      </c>
      <c r="E110" s="11" t="str">
        <f>IF($A110="", "", INDEX(Data!D:D,MATCH($A110,Data!$Z:$Z,1)))</f>
        <v>The aim of this paper is to define an organized approach for improving the economic, reliable and secure operation of microgrids operating either in the On-grid or in the Off-grid. According to this methodological approach, a microgrid can be operated into five Operating Modes and five Transitions. Proper management of each of them has been examined and implemented on the existing microgrid developed at the Prince Electrical Energy System Lab of the Polytechnic of Bari. This microgrid can be considered a hard test bed for dynamic stability studies since it is an inertialess system. 2017 Elsevier B.V.</v>
      </c>
      <c r="F110" s="11" t="str">
        <f>IF($A110="", "", INDEX(Data!E:E,MATCH($A110,Data!$Z:$Z,1)))</f>
        <v>http://dx.doi.org/10.1016/j.epsr.2017.03.011</v>
      </c>
      <c r="G110" s="36" t="str">
        <f t="shared" si="3"/>
        <v>http://dx.doi.org/10.1016/j.epsr.2017.03.011</v>
      </c>
    </row>
    <row r="111" spans="1:7" ht="16.5" customHeight="1" x14ac:dyDescent="0.35">
      <c r="A111" s="9">
        <f t="shared" si="2"/>
        <v>107</v>
      </c>
      <c r="B111" s="10" t="str">
        <f>IF($A111="", "", INDEX(Data!A:A,MATCH($A111,Data!$Z:$Z,1)))</f>
        <v>Cai (2019)</v>
      </c>
      <c r="C111" s="11" t="str">
        <f>IF($A111="", "", INDEX(Data!B:B,MATCH($A111,Data!$Z:$Z,1)))</f>
        <v>Distributed Robust Hierarchical Power Sharing Control of Grid-Connected Spatially Concentrated AC Microgrid</v>
      </c>
      <c r="D111" s="10">
        <f>IF($A111="", "", INDEX(Data!C:C,MATCH($A111,Data!$Z:$Z,1)))</f>
        <v>2019</v>
      </c>
      <c r="E111" s="11" t="str">
        <f>IF($A111="", "", INDEX(Data!D:D,MATCH($A111,Data!$Z:$Z,1)))</f>
        <v>This paper considers the power sharing problem for a grid-connected ac microgrid containing a cluster of spatially concentrated dispatchable distributed generators (DDGs), which are supposed to share the desired power demand according to some prespecified power sharing base. The power sharing problem is formulated as a tracking problem for an interconnected leader-follower multiagent system, which is solved by a novel distributed robust hierarchical control scheme. The proposed control scheme consists of two control levels, i.e., the secondary control and the primary control. The secondary control operates in a slow time scale, where each DDG exchanges information with its neighbors over the communication network to reach a global synchronous signal, according to which the local reference power output for each DDG is determined in proportion to its power sharing base. The primary control operates in a fast time scale, where local robust controller is designed to achieve local reference power output tracking in the presence of uncertain system parameters. It is proven that power sharing for all the DDGs can be achieved autonomously under the proposed control scheme, which is evaluated by comprehensive case studies. 1993-2012 IEEE.</v>
      </c>
      <c r="F111" s="11" t="str">
        <f>IF($A111="", "", INDEX(Data!E:E,MATCH($A111,Data!$Z:$Z,1)))</f>
        <v>http://dx.doi.org/10.1109/TCST.2017.2789182</v>
      </c>
      <c r="G111" s="36" t="str">
        <f t="shared" si="3"/>
        <v>http://dx.doi.org/10.1109/TCST.2017.2789182</v>
      </c>
    </row>
    <row r="112" spans="1:7" ht="16.5" customHeight="1" x14ac:dyDescent="0.35">
      <c r="A112" s="9">
        <f t="shared" si="2"/>
        <v>108</v>
      </c>
      <c r="B112" s="10" t="str">
        <f>IF($A112="", "", INDEX(Data!A:A,MATCH($A112,Data!$Z:$Z,1)))</f>
        <v>Camacho (2016)</v>
      </c>
      <c r="C112" s="11" t="str">
        <f>IF($A112="", "", INDEX(Data!B:B,MATCH($A112,Data!$Z:$Z,1)))</f>
        <v>Tests de recharge rapide et intelligente de batteries pour voitures electriques utilisant des energies renouvelables</v>
      </c>
      <c r="D112" s="10">
        <f>IF($A112="", "", INDEX(Data!C:C,MATCH($A112,Data!$Z:$Z,1)))</f>
        <v>2016</v>
      </c>
      <c r="E112" s="11" t="str">
        <f>IF($A112="", "", INDEX(Data!D:D,MATCH($A112,Data!$Z:$Z,1)))</f>
        <v>Electric Vehicles (EV) technologies are still relatively new and under strong development. Although some standardized solutions are being promoted and becoming a new trend, there is an outstanding need for common platforms and sharing of knowledge and core technologies. This paper presents the development of a test platform, including three Li-ion batteries designed for EV applications, and three associated bi-directional power converters, for testing impacts on different advanced loadings of EV batteries. Different charging algorithms/profiles have been tested, including constant current and power, and forced and pulsed power. The aim of the tests has been to study the impact of smart charging and fast charging on the power system, on the battery state of health and degradation, and to find out the limitations of the batteries for a Smart Grid. The paper outlines the advantages and disadvantages of both tests in terms of regulation of the aggregated local power, power capacity and the power exchange with the grid. The smart charging tests performed have demonstrated that even with a simple control algorithm, without any forecasting, it is possible to provide the required charging and at the same time the power system services, reducing the peak power and the energy losses in the power connection line of the power exchange with the national grid. O.M.F.Camacho and L. Mihet-popa, published by IFP Energies nouvelles, 2014.</v>
      </c>
      <c r="F112" s="11" t="str">
        <f>IF($A112="", "", INDEX(Data!E:E,MATCH($A112,Data!$Z:$Z,1)))</f>
        <v>http://dx.doi.org/10.2516/ogst/2014001</v>
      </c>
      <c r="G112" s="36" t="str">
        <f t="shared" si="3"/>
        <v>http://dx.doi.org/10.2516/ogst/2014001</v>
      </c>
    </row>
    <row r="113" spans="1:7" ht="16.5" customHeight="1" x14ac:dyDescent="0.35">
      <c r="A113" s="9">
        <f t="shared" si="2"/>
        <v>109</v>
      </c>
      <c r="B113" s="10" t="str">
        <f>IF($A113="", "", INDEX(Data!A:A,MATCH($A113,Data!$Z:$Z,1)))</f>
        <v>Cambini (2016)</v>
      </c>
      <c r="C113" s="11" t="str">
        <f>IF($A113="", "", INDEX(Data!B:B,MATCH($A113,Data!$Z:$Z,1)))</f>
        <v>Market and regulatory factors influencing smart-grid investment in Europe: evidence from pilot projects and implications for reform</v>
      </c>
      <c r="D113" s="10">
        <f>IF($A113="", "", INDEX(Data!C:C,MATCH($A113,Data!$Z:$Z,1)))</f>
        <v>2016</v>
      </c>
      <c r="E113" s="11" t="str">
        <f>IF($A113="", "", INDEX(Data!D:D,MATCH($A113,Data!$Z:$Z,1)))</f>
        <v>Electricity distribution system operators (DSOs) are expected to invest heavily in system innovation in the form of smart grids (SG) in order to help achieve energy policy goals. In this context, regulatory reforms to spur DSOs investments are considered a policy priority. Based on a review of the European regulatory status and using a dataset of 459 innovative SG projects, this study focuses on market and regulatory factors and performs a series of statistical tests to investigate how the different factor levels affecting SG investments in Europe. The results show that (1) lower market concentration in the electricity distribution sector (2) the use of incentive-based regulatory schemes; and (3) the adoption of innovation-stimulus mechanisms are key enablers of SG investments. [All rights reserved Elsevier].</v>
      </c>
      <c r="F113" s="11" t="str">
        <f>IF($A113="", "", INDEX(Data!E:E,MATCH($A113,Data!$Z:$Z,1)))</f>
        <v>http://dx.doi.org/10.1016/j.jup.2016.03.003</v>
      </c>
      <c r="G113" s="36" t="str">
        <f t="shared" si="3"/>
        <v>http://dx.doi.org/10.1016/j.jup.2016.03.003</v>
      </c>
    </row>
    <row r="114" spans="1:7" ht="16.5" customHeight="1" x14ac:dyDescent="0.35">
      <c r="A114" s="9">
        <f t="shared" si="2"/>
        <v>110</v>
      </c>
      <c r="B114" s="10" t="str">
        <f>IF($A114="", "", INDEX(Data!A:A,MATCH($A114,Data!$Z:$Z,1)))</f>
        <v>Carillo-Aparicio (2013)</v>
      </c>
      <c r="C114" s="11" t="str">
        <f>IF($A114="", "", INDEX(Data!B:B,MATCH($A114,Data!$Z:$Z,1)))</f>
        <v>SmartCity Malaga, a real-living lab and its adaptation to electric vehicles in cities</v>
      </c>
      <c r="D114" s="10">
        <f>IF($A114="", "", INDEX(Data!C:C,MATCH($A114,Data!$Z:$Z,1)))</f>
        <v>2013</v>
      </c>
      <c r="E114" s="11" t="str">
        <f>IF($A114="", "", INDEX(Data!D:D,MATCH($A114,Data!$Z:$Z,1)))</f>
        <v>The new energy requirements that will be necessary in the coming years will demand a change in the current paradigm of electricity grids. The need to integrate a higher level of renewable resources to achieve the objectives set by the EU (the famous 20-20-20), flattening the load curve, the imminent arrival of electric vehicles, and the possibility of actively controlling all devices connected to a grid, are some examples of these new challenges. In order to maintain the stability of the distribution network, all medium-voltage lines in the city of Malaga (Spain) have been analyzed and modeled over the past five years, to optimize electric-vehicle charging with the use of available energy during the night valley using pricing signal, control of the electric vehicle charging manager and signals from the Distribution Company, with regard to grid availability (vehicle-charging posts) and available energy. The project has developed new management, control and integration systems for all elements of consumption, production and energy storage over the distribution network. All deployment within the SmartCity Malaga Project of ENDESA includes smartmeters for all customers and new automation and communication systems over the grid connected by a broadband Power Line Communication network. [All rights reserved Elsevier].</v>
      </c>
      <c r="F114" s="11" t="str">
        <f>IF($A114="", "", INDEX(Data!E:E,MATCH($A114,Data!$Z:$Z,1)))</f>
        <v>http://dx.doi.org/10.1016/j.enpol.2013.07.125</v>
      </c>
      <c r="G114" s="36" t="str">
        <f t="shared" si="3"/>
        <v>http://dx.doi.org/10.1016/j.enpol.2013.07.125</v>
      </c>
    </row>
    <row r="115" spans="1:7" ht="16.5" customHeight="1" x14ac:dyDescent="0.35">
      <c r="A115" s="9">
        <f t="shared" si="2"/>
        <v>111</v>
      </c>
      <c r="B115" s="10" t="str">
        <f>IF($A115="", "", INDEX(Data!A:A,MATCH($A115,Data!$Z:$Z,1)))</f>
        <v>Carnieletto (2011)</v>
      </c>
      <c r="C115" s="11" t="str">
        <f>IF($A115="", "", INDEX(Data!B:B,MATCH($A115,Data!$Z:$Z,1)))</f>
        <v>Smart grid initiative: A multifunctional single-phase voltage-source inverter</v>
      </c>
      <c r="D115" s="10">
        <f>IF($A115="", "", INDEX(Data!C:C,MATCH($A115,Data!$Z:$Z,1)))</f>
        <v>2011</v>
      </c>
      <c r="E115" s="11" t="str">
        <f>IF($A115="", "", INDEX(Data!D:D,MATCH($A115,Data!$Z:$Z,1)))</f>
        <v>The Primary Goal of this article is to discuss the development of intelligent controls for a power electronic inverter capable of interfacing a photovoltaic (PV)-based unit to the utility grid. The inverter is designed as a single-phase, full-bridge converter operating at 120 V, 60 Hz ac. The control functionalities of the inverter are defined under the perspective of the Smart Grid Initiative (SGI) of the U.S. Department of Energy and substantiated via case studies in this article as the ability to supply real and reactive power to local loads, supply real and reactive power to other utility loads up to the rated capacity of the inverter, provide voltage support at the point of common coupling (PCC), store energy in a lead-acid battery bank, and enable the provision of control options to the consumer based on near real-time electricity information obtained from the utility through advanced metering devices. 2011 IEEE.</v>
      </c>
      <c r="F115" s="11" t="str">
        <f>IF($A115="", "", INDEX(Data!E:E,MATCH($A115,Data!$Z:$Z,1)))</f>
        <v>http://dx.doi.org/10.1109/MIAS.2010.939651</v>
      </c>
      <c r="G115" s="36" t="str">
        <f t="shared" si="3"/>
        <v>http://dx.doi.org/10.1109/MIAS.2010.939651</v>
      </c>
    </row>
    <row r="116" spans="1:7" ht="16.5" customHeight="1" x14ac:dyDescent="0.35">
      <c r="A116" s="9">
        <f t="shared" si="2"/>
        <v>112</v>
      </c>
      <c r="B116" s="10" t="str">
        <f>IF($A116="", "", INDEX(Data!A:A,MATCH($A116,Data!$Z:$Z,1)))</f>
        <v>Carnieletto (2011)</v>
      </c>
      <c r="C116" s="11" t="str">
        <f>IF($A116="", "", INDEX(Data!B:B,MATCH($A116,Data!$Z:$Z,1)))</f>
        <v>Smart Grid Initiative</v>
      </c>
      <c r="D116" s="10">
        <f>IF($A116="", "", INDEX(Data!C:C,MATCH($A116,Data!$Z:$Z,1)))</f>
        <v>2011</v>
      </c>
      <c r="E116" s="11" t="str">
        <f>IF($A116="", "", INDEX(Data!D:D,MATCH($A116,Data!$Z:$Z,1)))</f>
        <v>The Primary Goal of this article is to discuss the development of intelligent controls for a power electronic inverter capable of interfacing a photovoltaic (PV)-based unit to the utility grid. The inverter is designed as a single-phase, full-bridge converter operating at 120 V, 60 Hz ac. The control functionalities of the inverter are defined under the perspective of the Smart Grid Initiative (SGI) of the U.S. Department of Energy and substantiated via case studies in this article as the ability to supply real and reactive power to local loads, supply real and reactive power to other utility loads up to the rated capacity of the inverter, provide voltage support at the point of common coupling (PCC), store energy in a lead-acid battery bank, and enable the provision of control options to the consumer based on near real-time electricity information obtained from the utility through advanced metering devices.</v>
      </c>
      <c r="F116" s="11" t="str">
        <f>IF($A116="", "", INDEX(Data!E:E,MATCH($A116,Data!$Z:$Z,1)))</f>
        <v>http://dx.doi.org/10.1109/MIAS.2010.939651</v>
      </c>
      <c r="G116" s="36" t="str">
        <f t="shared" si="3"/>
        <v>http://dx.doi.org/10.1109/MIAS.2010.939651</v>
      </c>
    </row>
    <row r="117" spans="1:7" ht="16.5" customHeight="1" x14ac:dyDescent="0.35">
      <c r="A117" s="9">
        <f t="shared" si="2"/>
        <v>113</v>
      </c>
      <c r="B117" s="10" t="str">
        <f>IF($A117="", "", INDEX(Data!A:A,MATCH($A117,Data!$Z:$Z,1)))</f>
        <v>Carter (2013)</v>
      </c>
      <c r="C117" s="11" t="str">
        <f>IF($A117="", "", INDEX(Data!B:B,MATCH($A117,Data!$Z:$Z,1)))</f>
        <v>Urban Regeneration, Digital Development Strategies and the Knowledge Economy: Manchester Case Study</v>
      </c>
      <c r="D117" s="10">
        <f>IF($A117="", "", INDEX(Data!C:C,MATCH($A117,Data!$Z:$Z,1)))</f>
        <v>2013</v>
      </c>
      <c r="E117" s="11" t="str">
        <f>IF($A117="", "", INDEX(Data!D:D,MATCH($A117,Data!$Z:$Z,1)))</f>
        <v>Issue Title: Special Issue: Smart Cities and the Future Internet in Europe In the late twentieth century, cities like Manchester, seen as the â[euro] original, modernâ[euro](TM) [ 1 ] world industrial city, faced serious challenges in terms of how to respond to the massive economic restructuring that was taking place. On the one hand, Manchester needed to respond to the highest rates of unemployment and social exclusion seen for more than 50Â years, whilst, at the same time, the city wanted to develop innovative and practical solutions which could bring real economic and social benefits to local people. The impact of even more rapid technological change, referred to as the emerging â[euro] information societyâ[euro](TM), which started to impact from the 1980s onwards, exacerbated this dilemma, accelerating the process of restructuring so that within urban areas new economic growth increasingly sat side by side with extremes of poverty, unemployment and other forms of social exclusion. This case study looks at the ways that Manchester, and key players from the city region, including the public sector, business, education and the community sector, responded to this and how those responses over the past 25+ years created new ambitions and aspirations for the city and its citizens. The conclusions focus on the concept of the â[euro] Smart Cityâ[euro](TM) and Manchesterâ[euro](TM)s ideas on creating a more inclusive, creative and sustainable city, including through the imaginative use of digital technologies, applications and services, and a commitment to open innovation and the co-production of new and innovative services.[PUBLICATION ABSTRACT]</v>
      </c>
      <c r="F117" s="11" t="str">
        <f>IF($A117="", "", INDEX(Data!E:E,MATCH($A117,Data!$Z:$Z,1)))</f>
        <v>https://search.proquest.com/docview/1357138566?accountid=14511 https://ucl-new-primo.hosted.exlibrisgroup.com/openurl/UCL/UCL_VU2?url_ver=Z39.88-2004&amp;rft_val_fmt=info:ofi/fmt:kev:mtx:journal&amp;genre=article&amp;sid=ProQ:ProQ%3Aabiglobal&amp;atitle=Urban+Regeneration%2C+Digital+Development+Strategies+and+the+Knowledge+Economy%3A+Manchester+Case+Study&amp;title=Journal+of+the+Knowledge+Economy&amp;issn=18687865&amp;date=2013-06-01&amp;volume=4&amp;issue=2&amp;spage=169&amp;au=Carter%2C+Dave&amp;isbn=&amp;jtitle=Journal+of+the+Knowledge+Econo</v>
      </c>
      <c r="G117" s="36" t="e">
        <f t="shared" si="3"/>
        <v>#VALUE!</v>
      </c>
    </row>
    <row r="118" spans="1:7" ht="16.5" customHeight="1" x14ac:dyDescent="0.35">
      <c r="A118" s="9">
        <f t="shared" si="2"/>
        <v>114</v>
      </c>
      <c r="B118" s="10" t="str">
        <f>IF($A118="", "", INDEX(Data!A:A,MATCH($A118,Data!$Z:$Z,1)))</f>
        <v>Castro (2017)</v>
      </c>
      <c r="C118" s="11" t="str">
        <f>IF($A118="", "", INDEX(Data!B:B,MATCH($A118,Data!$Z:$Z,1)))</f>
        <v>Techno-economic assessment of active latent heat thermal energy storage systems with low-temperature district heating</v>
      </c>
      <c r="D118" s="10">
        <f>IF($A118="", "", INDEX(Data!C:C,MATCH($A118,Data!$Z:$Z,1)))</f>
        <v>2017</v>
      </c>
      <c r="E118" s="11" t="str">
        <f>IF($A118="", "", INDEX(Data!D:D,MATCH($A118,Data!$Z:$Z,1)))</f>
        <v>Thermal energy storage (TES) is a set of technologies with the potential to enhance the efficiency and flexibility of the 4thgeneration of district heating systems. This study presents a comparative techno-economic assessment of active TES systems suited to operate with low-temperature district heating (LTDH) for short-term heat storage applications. Latent heat systems (LH-TES) are compared qualitatively and quantitatively to water-based sensible heat systems (SH-TES). It is concluded that latent heat TES systems are still more expensive than water-based systems regarding energy storage cost (EUR/kWh) ranging from 1.5 to 4 times more, mainly due to the cost of the storage media. However, considering distributed TES systems integrated to LTDH, small-scale active LH-TES systems will become more cost-competitive as storage media costs are expected to decline in the future. This study represents a step forward in the development and improvement of the DH system through the integration of TES which will play a key role in the future smart energy system. © 2017, Aalborg University press. All rights reserved.</v>
      </c>
      <c r="F118" s="11" t="str">
        <f>IF($A118="", "", INDEX(Data!E:E,MATCH($A118,Data!$Z:$Z,1)))</f>
        <v>https://www.scopus.com/inward/record.uri?eid=2-s2.0-85030555122&amp;doi=10.5278%2fijsepm.2017.13.2&amp;partnerID=40&amp;md5=4dd225ef5f9d61de2dc69f8189f55389</v>
      </c>
      <c r="G118" s="36" t="str">
        <f t="shared" si="3"/>
        <v>https://www.scopus.com/inward/record.uri?eid=2-s2.0-85030555122&amp;doi=10.5278%2fijsepm.2017.13.2&amp;partnerID=40&amp;md5=4dd225ef5f9d61de2dc69f8189f55389</v>
      </c>
    </row>
    <row r="119" spans="1:7" ht="16.5" customHeight="1" x14ac:dyDescent="0.35">
      <c r="A119" s="9">
        <f t="shared" si="2"/>
        <v>115</v>
      </c>
      <c r="B119" s="10" t="str">
        <f>IF($A119="", "", INDEX(Data!A:A,MATCH($A119,Data!$Z:$Z,1)))</f>
        <v>Cengiz (2013)</v>
      </c>
      <c r="C119" s="11" t="str">
        <f>IF($A119="", "", INDEX(Data!B:B,MATCH($A119,Data!$Z:$Z,1)))</f>
        <v>Smart Meter and Cost Experiment</v>
      </c>
      <c r="D119" s="10">
        <f>IF($A119="", "", INDEX(Data!C:C,MATCH($A119,Data!$Z:$Z,1)))</f>
        <v>2013</v>
      </c>
      <c r="E119" s="11" t="str">
        <f>IF($A119="", "", INDEX(Data!D:D,MATCH($A119,Data!$Z:$Z,1)))</f>
        <v>System that all stakeholders compound the activities (production, transmission, distribution, sale, consumption) to product and to consume quality, constant, reliable and economic electric energy is called Smart Grid (SG) in electric. SG, which its most important component smart meter (Smart Metering-SM), are advanced energy metering devices that give more information than traditional energy meters and that measure the consumption of electric energy. It includes integration techniques and various software applications depending on characteristics of SM electric network. In this study, by giving information about infrastructure of automatic meter, AMI installation levels and its integration to system are explained. An experiment proving the advantages that SM provides to system and consumer has been made and its results have been interpreted.</v>
      </c>
      <c r="F119" s="11" t="str">
        <f>IF($A119="", "", INDEX(Data!E:E,MATCH($A119,Data!$Z:$Z,1)))</f>
        <v/>
      </c>
      <c r="G119" s="36" t="str">
        <f t="shared" si="3"/>
        <v/>
      </c>
    </row>
    <row r="120" spans="1:7" ht="16.5" customHeight="1" x14ac:dyDescent="0.35">
      <c r="A120" s="9">
        <f t="shared" si="2"/>
        <v>116</v>
      </c>
      <c r="B120" s="10" t="str">
        <f>IF($A120="", "", INDEX(Data!A:A,MATCH($A120,Data!$Z:$Z,1)))</f>
        <v>Chang-Hung (2012)</v>
      </c>
      <c r="C120" s="11" t="str">
        <f>IF($A120="", "", INDEX(Data!B:B,MATCH($A120,Data!$Z:$Z,1)))</f>
        <v>Poster: a smart scheduling mechanism for energy saving in android system</v>
      </c>
      <c r="D120" s="10">
        <f>IF($A120="", "", INDEX(Data!C:C,MATCH($A120,Data!$Z:$Z,1)))</f>
        <v>2012</v>
      </c>
      <c r="E120" s="11">
        <f>IF($A120="", "", INDEX(Data!D:D,MATCH($A120,Data!$Z:$Z,1)))</f>
        <v>0</v>
      </c>
      <c r="F120" s="11" t="str">
        <f>IF($A120="", "", INDEX(Data!E:E,MATCH($A120,Data!$Z:$Z,1)))</f>
        <v/>
      </c>
      <c r="G120" s="36" t="str">
        <f t="shared" si="3"/>
        <v/>
      </c>
    </row>
    <row r="121" spans="1:7" ht="16.5" customHeight="1" x14ac:dyDescent="0.35">
      <c r="A121" s="9">
        <f t="shared" si="2"/>
        <v>117</v>
      </c>
      <c r="B121" s="10" t="str">
        <f>IF($A121="", "", INDEX(Data!A:A,MATCH($A121,Data!$Z:$Z,1)))</f>
        <v>Chatfield (2016)</v>
      </c>
      <c r="C121" s="11" t="str">
        <f>IF($A121="", "", INDEX(Data!B:B,MATCH($A121,Data!$Z:$Z,1)))</f>
        <v>Smart City Implementation Through Shared Vision of Social Innovation for Environmental Sustainability: A Case Study of Kitakyushu, Japan</v>
      </c>
      <c r="D121" s="10">
        <f>IF($A121="", "", INDEX(Data!C:C,MATCH($A121,Data!$Z:$Z,1)))</f>
        <v>2016</v>
      </c>
      <c r="E121" s="11" t="str">
        <f>IF($A121="", "", INDEX(Data!D:D,MATCH($A121,Data!$Z:$Z,1)))</f>
        <v>Environmental sustainability is a critical global issue that requires comprehensive intervention policies. Viewed as localized intervention policy implementations, smart cities leverage information infrastructures and distributed renewable energy smart micro-grids, smart meters, and home/building energy management systems to reduce city-wide carbon emissions. However, theory-driven smart city implementation research is critically lacking. This theory-building case study identifies antecedent conditions necessary for implementing smart cities. We integrated resource dependence, social embeddedness, and citizen-centric e-governance theories to develop a citizen-centric social governance framework. We apply the framework to a field-based case study of Japan's Kitakyushu smart community project to examine the validity and utility of the framework's antecedent conditions: resource-dependent leadership network, cross-sector collaboration based on social ties, and citizen-centric e-governance. We conclude that complex smart community implementation processes require shared vision of social innovation owned by diverse stakeholders with conflicting values and adaptive use of informal social governance mechanisms for effective smart city implementation.</v>
      </c>
      <c r="F121" s="11" t="str">
        <f>IF($A121="", "", INDEX(Data!E:E,MATCH($A121,Data!$Z:$Z,1)))</f>
        <v>http://dx.doi.org/10.1177/0894439315611085</v>
      </c>
      <c r="G121" s="36" t="str">
        <f t="shared" si="3"/>
        <v>http://dx.doi.org/10.1177/0894439315611085</v>
      </c>
    </row>
    <row r="122" spans="1:7" ht="16.5" customHeight="1" x14ac:dyDescent="0.35">
      <c r="A122" s="9">
        <f t="shared" si="2"/>
        <v>118</v>
      </c>
      <c r="B122" s="10" t="str">
        <f>IF($A122="", "", INDEX(Data!A:A,MATCH($A122,Data!$Z:$Z,1)))</f>
        <v>Chauhan (2019)</v>
      </c>
      <c r="C122" s="11" t="str">
        <f>IF($A122="", "", INDEX(Data!B:B,MATCH($A122,Data!$Z:$Z,1)))</f>
        <v>Building automation system for grid-connected home to optimize energy consumption and electricity bill</v>
      </c>
      <c r="D122" s="10">
        <f>IF($A122="", "", INDEX(Data!C:C,MATCH($A122,Data!$Z:$Z,1)))</f>
        <v>2019</v>
      </c>
      <c r="E122" s="11" t="str">
        <f>IF($A122="", "", INDEX(Data!D:D,MATCH($A122,Data!$Z:$Z,1)))</f>
        <v>This paper proposes an algorithm for coordinated control of the distributed generators integrated to a DC microgrid (DCMG), in islanded and grid connected modes of operation. The proposed DCMG connects photovoltaic (PV) panels, energy storage (i.e. battery bank and hybrid vehicle) and public utility access to supply the load of a house. The integration of distributed sources with DCMG depends on their feed in tariff (i.e low feed in tariff high integration priority). Moreover the microgrid electricity price is the function of feed in tariff of a power source, and their power feed in the DCMG. Therefore, DCMG prices are dynamic. The non energy storable appliance (NESA) and energy storable appliance (ESA) control algorithm has been proposed for load controlling. The electricity price is one of the parameter for ESA control algorithm. The ESA control algorithm shifts the operating time of energy storable appliances without affecting the user comfort to optimize the electricity bill with the same amount of energy consumption. The control action of NESA control algorithm depends on the occupant presence and other parameters such as illumination, temperature in the house. So the NESA control algorithm reduces the energy consumption in the house as well as cost of the energy. The SCADA system is used to interface with the smart sensors of the house and to execute the NESA and ESA control algorithms to switch the appliances. The results from a case study of a home in Alinagar (India) is presented in this paper in order to evaluate the energy efficiency of the load control system and to analyses the luminous, and temperature conditions and occupancy obtained through the application of this technology. The environmental and energy performances, together with the degree of users' satisfaction and acceptance of this control system, were analysed for a day to verify the potentiality and operation of this load control system. The obtained results regarding the potential in savings of energy (31%) and electricity bill (35%) were evaluated taking into account both the monitored annual electric energy consumption (for operation) and the parasitic energy consumption due to the installed devices (sensors and controllers), and were compared with the estimated energy consumption with manual load control. 2018 Elsevier Ltd</v>
      </c>
      <c r="F122" s="11" t="str">
        <f>IF($A122="", "", INDEX(Data!E:E,MATCH($A122,Data!$Z:$Z,1)))</f>
        <v>http://dx.doi.org/10.1016/j.jobe.2018.10.032</v>
      </c>
      <c r="G122" s="36" t="str">
        <f t="shared" si="3"/>
        <v>http://dx.doi.org/10.1016/j.jobe.2018.10.032</v>
      </c>
    </row>
    <row r="123" spans="1:7" ht="16.5" customHeight="1" x14ac:dyDescent="0.35">
      <c r="A123" s="9">
        <f t="shared" si="2"/>
        <v>119</v>
      </c>
      <c r="B123" s="10" t="str">
        <f>IF($A123="", "", INDEX(Data!A:A,MATCH($A123,Data!$Z:$Z,1)))</f>
        <v>Chawla (2019)</v>
      </c>
      <c r="C123" s="11" t="str">
        <f>IF($A123="", "", INDEX(Data!B:B,MATCH($A123,Data!$Z:$Z,1)))</f>
        <v>Public awareness and consumer acceptance of smart meters among Polish social media users</v>
      </c>
      <c r="D123" s="10">
        <f>IF($A123="", "", INDEX(Data!C:C,MATCH($A123,Data!$Z:$Z,1)))</f>
        <v>2019</v>
      </c>
      <c r="E123" s="11" t="str">
        <f>IF($A123="", "", INDEX(Data!D:D,MATCH($A123,Data!$Z:$Z,1)))</f>
        <v>Both people and things are becoming smarter by the day. Industrial evolution at the peak of the 4.0 phase and indications of 5.0 phase are fascinating. In these circumstances, fulfilling the demand for energy is a challenge faced by countries all over the world. Upgrading the current energy distribution systems with smart grids and smart meters are steps towards facing this challenge, especially for Poland, which is primarily relying on conventional sources of energy. For any innovation or new technology, creating public awareness and consumer acceptance enhances the chance for a fruitful deployment. To achieve this, various communication channels are adopted and social media is found to be one of the most effective tools for it. This study discusses the awareness level and consumer acceptance of social media users in Poland. The source through which they receive information regarding electricity in general and smart meters (SM) in particular and their preferences and willingness about the installation of SM under various conditions are discussed in detail. Findings show that there is low level of public awareness among the respondents which causes them to develop myths, fears and doubts about SM installation in their households. More effort is required from the government as well as from the energy companies in order to increase the public awareness which will result in an increase in consumer acceptance. Based on the results, the article also contains recommendations that can be used by governments as well as energy companies to create a positive feeling about SM to affect consumer behavior. 2019 by the authors.</v>
      </c>
      <c r="F123" s="11" t="str">
        <f>IF($A123="", "", INDEX(Data!E:E,MATCH($A123,Data!$Z:$Z,1)))</f>
        <v>http://dx.doi.org/10.3390/en12142759</v>
      </c>
      <c r="G123" s="36" t="str">
        <f t="shared" si="3"/>
        <v>http://dx.doi.org/10.3390/en12142759</v>
      </c>
    </row>
    <row r="124" spans="1:7" ht="16.5" customHeight="1" x14ac:dyDescent="0.35">
      <c r="A124" s="9">
        <f t="shared" si="2"/>
        <v>120</v>
      </c>
      <c r="B124" s="10" t="str">
        <f>IF($A124="", "", INDEX(Data!A:A,MATCH($A124,Data!$Z:$Z,1)))</f>
        <v>Che (2014)</v>
      </c>
      <c r="C124" s="11" t="str">
        <f>IF($A124="", "", INDEX(Data!B:B,MATCH($A124,Data!$Z:$Z,1)))</f>
        <v>Only connect: Microgrids for distribution system restoration</v>
      </c>
      <c r="D124" s="10">
        <f>IF($A124="", "", INDEX(Data!C:C,MATCH($A124,Data!$Z:$Z,1)))</f>
        <v>2014</v>
      </c>
      <c r="E124" s="11" t="str">
        <f>IF($A124="", "", INDEX(Data!D:D,MATCH($A124,Data!$Z:$Z,1)))</f>
        <v>Electricity infrastructure is the cornerstone of every industrialized nation in the world. As the utility grid ages and the demand for electricity grows, the impact of major interruptions of the electricity infrastructure will be more intense. Costly power outages throughout the world caused by natural disasters such as floods and hurricanes have highlighted the importance of reinforcing the electricity infrastructure. A recent study conducted for the U.S. Department of Energy indicated that sustained power interruptions (those lasting more than 5 min) in the United States incur costs of more than US26 billion dollars annually. Power outages caused by Hurricanes Sandy and Katrina in the United States threw into notice the crucial role of smart grid technology and the need for further investments in more comprehensive data communication and distribution management systems, distributed energy resources, energy storage facilities, additional automation, and further migration toward decentralized operations for the largely centralized power grid. 2003-2012 IEEE.</v>
      </c>
      <c r="F124" s="11" t="str">
        <f>IF($A124="", "", INDEX(Data!E:E,MATCH($A124,Data!$Z:$Z,1)))</f>
        <v>http://dx.doi.org/10.1109/MPE.2013.2286317</v>
      </c>
      <c r="G124" s="36" t="str">
        <f t="shared" si="3"/>
        <v>http://dx.doi.org/10.1109/MPE.2013.2286317</v>
      </c>
    </row>
    <row r="125" spans="1:7" ht="16.5" customHeight="1" x14ac:dyDescent="0.35">
      <c r="A125" s="9">
        <f t="shared" si="2"/>
        <v>121</v>
      </c>
      <c r="B125" s="10" t="str">
        <f>IF($A125="", "", INDEX(Data!A:A,MATCH($A125,Data!$Z:$Z,1)))</f>
        <v>Chen (2010)</v>
      </c>
      <c r="C125" s="11" t="str">
        <f>IF($A125="", "", INDEX(Data!B:B,MATCH($A125,Data!$Z:$Z,1)))</f>
        <v>Managing end-user preferences in the smart grid</v>
      </c>
      <c r="D125" s="10">
        <f>IF($A125="", "", INDEX(Data!C:C,MATCH($A125,Data!$Z:$Z,1)))</f>
        <v>2010</v>
      </c>
      <c r="E125" s="11">
        <f>IF($A125="", "", INDEX(Data!D:D,MATCH($A125,Data!$Z:$Z,1)))</f>
        <v>0</v>
      </c>
      <c r="F125" s="11" t="str">
        <f>IF($A125="", "", INDEX(Data!E:E,MATCH($A125,Data!$Z:$Z,1)))</f>
        <v/>
      </c>
      <c r="G125" s="36" t="str">
        <f t="shared" si="3"/>
        <v/>
      </c>
    </row>
    <row r="126" spans="1:7" ht="16.5" customHeight="1" x14ac:dyDescent="0.35">
      <c r="A126" s="9">
        <f t="shared" si="2"/>
        <v>122</v>
      </c>
      <c r="B126" s="10" t="str">
        <f>IF($A126="", "", INDEX(Data!A:A,MATCH($A126,Data!$Z:$Z,1)))</f>
        <v>Cheng (2018)</v>
      </c>
      <c r="C126" s="11" t="str">
        <f>IF($A126="", "", INDEX(Data!B:B,MATCH($A126,Data!$Z:$Z,1)))</f>
        <v>An Inverter Control Method for Islanding Operation</v>
      </c>
      <c r="D126" s="10">
        <f>IF($A126="", "", INDEX(Data!C:C,MATCH($A126,Data!$Z:$Z,1)))</f>
        <v>2018</v>
      </c>
      <c r="E126" s="11" t="str">
        <f>IF($A126="", "", INDEX(Data!D:D,MATCH($A126,Data!$Z:$Z,1)))</f>
        <v>Distributed power supply is typically connected to microgrid via inverter, and inverter control technology plays an important role in microgrid. Droop control, widely used in microgrid coordination control, can automatically adjust power with strong flexibility. In this paper, a new droop control method is proposed to improve two links of traditional droop control: voltage-current control loop and power control loop. A dynamic virtual impedance feedback is added to voltage-current control loop to achieve decoupling between active power and reactive power, thus ensuring match between inverter output impedance and line impedance. For power control loop, this paper constructs an integral part to improve system stability. Frequency difference and voltage difference are controlled with PI control to correct droop coefficient, so that the system can perform adaptive adjustment according to system conditions, enhancing dynamic stability of frequency and voltage. Finally, effectiveness and feasibility of the proposed control strategy are verified with simulation and experiment. 2018, Power System Technology Press. All right reserved.</v>
      </c>
      <c r="F126" s="11" t="str">
        <f>IF($A126="", "", INDEX(Data!E:E,MATCH($A126,Data!$Z:$Z,1)))</f>
        <v>http://dx.doi.org/10.13335/j.1000-3673.pst.2017.0785</v>
      </c>
      <c r="G126" s="36" t="str">
        <f t="shared" si="3"/>
        <v>http://dx.doi.org/10.13335/j.1000-3673.pst.2017.0785</v>
      </c>
    </row>
    <row r="127" spans="1:7" ht="16.5" customHeight="1" x14ac:dyDescent="0.35">
      <c r="A127" s="9">
        <f t="shared" si="2"/>
        <v>123</v>
      </c>
      <c r="B127" s="10" t="str">
        <f>IF($A127="", "", INDEX(Data!A:A,MATCH($A127,Data!$Z:$Z,1)))</f>
        <v>Cheng-Kang (2013)</v>
      </c>
      <c r="C127" s="11" t="str">
        <f>IF($A127="", "", INDEX(Data!B:B,MATCH($A127,Data!$Z:$Z,1)))</f>
        <v>Privacy-preserving smart metering with regional statistics and personal enquiry services</v>
      </c>
      <c r="D127" s="10">
        <f>IF($A127="", "", INDEX(Data!C:C,MATCH($A127,Data!$Z:$Z,1)))</f>
        <v>2013</v>
      </c>
      <c r="E127" s="11">
        <f>IF($A127="", "", INDEX(Data!D:D,MATCH($A127,Data!$Z:$Z,1)))</f>
        <v>0</v>
      </c>
      <c r="F127" s="11" t="str">
        <f>IF($A127="", "", INDEX(Data!E:E,MATCH($A127,Data!$Z:$Z,1)))</f>
        <v/>
      </c>
      <c r="G127" s="36" t="str">
        <f t="shared" si="3"/>
        <v/>
      </c>
    </row>
    <row r="128" spans="1:7" ht="16.5" customHeight="1" x14ac:dyDescent="0.35">
      <c r="A128" s="9">
        <f t="shared" si="2"/>
        <v>124</v>
      </c>
      <c r="B128" s="10" t="str">
        <f>IF($A128="", "", INDEX(Data!A:A,MATCH($A128,Data!$Z:$Z,1)))</f>
        <v>Chenguang (2013)</v>
      </c>
      <c r="C128" s="11" t="str">
        <f>IF($A128="", "", INDEX(Data!B:B,MATCH($A128,Data!$Z:$Z,1)))</f>
        <v>Research on integrated management method for intelligent community</v>
      </c>
      <c r="D128" s="10">
        <f>IF($A128="", "", INDEX(Data!C:C,MATCH($A128,Data!$Z:$Z,1)))</f>
        <v>2013</v>
      </c>
      <c r="E128" s="11" t="str">
        <f>IF($A128="", "", INDEX(Data!D:D,MATCH($A128,Data!$Z:$Z,1)))</f>
        <v>The Intelligent Community is an important part of building a strong and smart grid. This article mainly bases on the business analysis of intelligent community, accords to its technical features, puts forward the system design of power management platform, and gives out design ideas, logical structure, physical structure and software structure. Through the construction of intelligent community power management platform, it provides a comfortable power environment. It improves the electric service and reflects the excellent electric management of China State Grid corporation.</v>
      </c>
      <c r="F128" s="11" t="str">
        <f>IF($A128="", "", INDEX(Data!E:E,MATCH($A128,Data!$Z:$Z,1)))</f>
        <v>http://dx.doi.org/10.4028/www.scientific.net/AMR.614-615.1973</v>
      </c>
      <c r="G128" s="36" t="str">
        <f t="shared" si="3"/>
        <v>http://dx.doi.org/10.4028/www.scientific.net/AMR.614-615.1973</v>
      </c>
    </row>
    <row r="129" spans="1:7" ht="16.5" customHeight="1" x14ac:dyDescent="0.35">
      <c r="A129" s="9">
        <f t="shared" si="2"/>
        <v>125</v>
      </c>
      <c r="B129" s="10" t="str">
        <f>IF($A129="", "", INDEX(Data!A:A,MATCH($A129,Data!$Z:$Z,1)))</f>
        <v>Chmielewski (2016)</v>
      </c>
      <c r="C129" s="11" t="str">
        <f>IF($A129="", "", INDEX(Data!B:B,MATCH($A129,Data!$Z:$Z,1)))</f>
        <v>Aspects of balanced development of RES and distributed micro-cogeneration use in Poland: Case study of a cHP with Stirling engine</v>
      </c>
      <c r="D129" s="10">
        <f>IF($A129="", "", INDEX(Data!C:C,MATCH($A129,Data!$Z:$Z,1)))</f>
        <v>2016</v>
      </c>
      <c r="E129" s="11" t="str">
        <f>IF($A129="", "", INDEX(Data!D:D,MATCH($A129,Data!$Z:$Z,1)))</f>
        <v>Distributed generation of electric energy in decentralized systems plays an increasingly vital role in Europe. This constitutes a challenge in the development of new technologies with the balanced use of energy from renewable sources and cogeneration systems. In view of the year 2020 as well as 2030, Poland as a member of the European Union must fulfil the requirements regarding climate protection. In the first part of this article the support programmes for distributed cogeneration and renewable energy sources (RES) in Poland have been presented, which are conducted by the National Fund for Environmental Protection and Water Management (NFEPWM), as well as the legal measures included in the RES Act of 20 February 2015. In the subsequent part of the work the possibilities of employing distributed micro-cogeneration as a technology to reduce the peak and flatten the curve of daily and seasonal power demand from the Polish Power System have been shown and analysed. Possibilities of adequate Demand Side Management (DSM) and of consumer's self-adjustment to the market, induced by the appropriate energy policy, have been presented. The energy policy takes into consideration micro-cogeneration as an element of more effective use of electric energy from electric power network, illustrated by the example of households. In the second part of this work the authors presented the test results of the CHP with the Stirling engine for the most frequently used working gases: helium, nitrogen, air, and argon. The values of micro-cogeneration system efficiency, obtained in the course of the tests, have been presented for the chosen values of working gas. The influence of the heat source temperature on the performance of the micro-cogeneration system, the curve of the maximal power in the function of pressure, as well as the speed characteristics have been shown. 2016 Elsevier Ltd. All rights reserved.</v>
      </c>
      <c r="F129" s="11" t="str">
        <f>IF($A129="", "", INDEX(Data!E:E,MATCH($A129,Data!$Z:$Z,1)))</f>
        <v>http://dx.doi.org/10.1016/j.rser.2016.01.131</v>
      </c>
      <c r="G129" s="36" t="str">
        <f t="shared" si="3"/>
        <v>http://dx.doi.org/10.1016/j.rser.2016.01.131</v>
      </c>
    </row>
    <row r="130" spans="1:7" ht="16.5" customHeight="1" x14ac:dyDescent="0.35">
      <c r="A130" s="9">
        <f t="shared" si="2"/>
        <v>126</v>
      </c>
      <c r="B130" s="10" t="str">
        <f>IF($A130="", "", INDEX(Data!A:A,MATCH($A130,Data!$Z:$Z,1)))</f>
        <v>Choices Consortium (2017)</v>
      </c>
      <c r="C130" s="11" t="str">
        <f>IF($A130="", "", INDEX(Data!B:B,MATCH($A130,Data!$Z:$Z,1)))</f>
        <v>Choices Phase 3 Project report: Heat networks demonstration</v>
      </c>
      <c r="D130" s="10">
        <f>IF($A130="", "", INDEX(Data!C:C,MATCH($A130,Data!$Z:$Z,1)))</f>
        <v>2017</v>
      </c>
      <c r="E130" s="11" t="str">
        <f>IF($A130="", "", INDEX(Data!D:D,MATCH($A130,Data!$Z:$Z,1)))</f>
        <v>1. Executive Summary Most buildings in the UK burn natural gas in individual boilers for space and water heating. This is supplied by the gas grid which covers around 80% of UK buildings and on a winter day can deliver up to 6TWh – 5 times more energy than the electricity grid can currently deliver. Heat is responsible for around 2 of 53 © CHOICES Consortium 2017 CHOICES Phase 2 Final Report Updated May 2017 a third of the UK’s greenhouse gas emissions. The replacement of the majority of this gas supply with a low carbon alternative is essential to meeting our carbon emissions reduction targets. Two approaches represent the current state of the art for heat decarbonisation: 1. Community heat networks supplied by CHP (combined heat and power) plants; a. when fueled with natural gas CHP has limited carbon reduction potential (CHP can reduce carbon by 30 percent compared to conventional generation in individual boilers) and long-term security of supply challenges; b. when fueled with sustainable biomass CHP is associated with supply chain complexity, high operational costs and environmental impact from transport. 2. Electrification of heat by installing electric heat pumps in individual buildings. Research commissioned by the Energy Networks association forecast complete transition to electric heat pumps could reduce carbon by more than 90 percent by 2050. However, extreme peaks in heat demand that happen on a few of the coldest days each winter require significant extra investment in new power stations and electricity infrastructure1. In summary, electric heat pumps have greater potential for carbon reduction than gas CHP and simpler operation than biomass CHP but can be restricted by the cost of reinforcing the electricity grid sufficiently. The CHOICES project is studying whether the grid impact of ground source heat pumps can be reduced economically by storing air-sourced summer heat in borehole arrays for use in winter (‘active recharge’). Such an approach improves the overall efficiency of air-sourcing of heat by using direct, on-site PV generated electricity. The improved efficiency of the heat pumps in the winter months (resulting from the higher ground temperatures) reduces the grid impact – higher efficiency means lower grid draw. The project team constructed a pilot CHOICES Energy Centre in Owen Square Park in Bristol that comprises an air-source heat capture system and ground source heat pumps rated at 140kW. Two buildings were connected to the district heat network – the Easton Community Centre (ECC) 'main' building and the ECC 'annex'. A 'private wires' system was built to source surplus PV from a 43kWp array creating a pricing differential between summer day electricity costing 4.85p/kWh and winter gridsourced electricity costing 8.4p/kWh. A TRNSYS software model was developed and used to predict the optimal operational parameters of the system. The model predicts that active recharge can relatively efficiently shift electricity demand for heating from the winter into summer, and that active recharge can also reduce the cost of energy due to the corresponding price differential. However, this impact is limited for the pilot project because the efficiency of recharge (measured in kWh of heat transferred) decreases as the charge level increases beyond the winter demand level (and the borehole temperature rises). With the current CHOICES pilot borehole configuration, optimal economic recharge levels are approximately 50 percent of heat demand. The study has also identified two main areas where there is potential for improvement: 1. A Strategic Controller algorithm was developed that promises an improvement in Active Recharge by optimising when charging occurs using forward weather prediction. The Strategic Controller algorithm is predicted to improve average summer COP from 9.5 using threshold based opportunistic charging to above 10.5. 2. Additional CHOICES research will model new borehole array configurations that are predicted to improve the value of Active Recharge further by linking boreholes in series rather than parallel - this configuration is predicted to improve the charge and discharge efficiencies. Further research is being undertaken in the coming two years to monitor real world active recharge efficiency against predicted models and implement the strategic charge control algorithm for the pilot facility. A lifecycle assessment of the facility has been conducted, which reports that an optimised facility would have a lifetime cost of delivered energy of £167/MWh with carbon emissions of 93.7 kgCO2/MWh. Crucially, primary energy consumption is reduced by half compared to the counterfactual current gas supply. With the decarbonisation of grid electricity expected by DECC2, the CHOICES technology offers a 25-year lifetime average 55% carbon savings over a gas counterfactual, rising to 62% if the full heat demand load is met. On this basis, the current facility is expected to create average carbon savings of 13 tonnes per year over its lifetime.</v>
      </c>
      <c r="F130" s="11" t="str">
        <f>IF($A130="", "", INDEX(Data!E:E,MATCH($A130,Data!$Z:$Z,1)))</f>
        <v/>
      </c>
      <c r="G130" s="36" t="str">
        <f t="shared" si="3"/>
        <v/>
      </c>
    </row>
    <row r="131" spans="1:7" ht="16.5" customHeight="1" x14ac:dyDescent="0.35">
      <c r="A131" s="9">
        <f t="shared" si="2"/>
        <v>127</v>
      </c>
      <c r="B131" s="10" t="str">
        <f>IF($A131="", "", INDEX(Data!A:A,MATCH($A131,Data!$Z:$Z,1)))</f>
        <v>Christof (2012)</v>
      </c>
      <c r="C131" s="11" t="str">
        <f>IF($A131="", "", INDEX(Data!B:B,MATCH($A131,Data!$Z:$Z,1)))</f>
        <v>Smart energy case study</v>
      </c>
      <c r="D131" s="10">
        <f>IF($A131="", "", INDEX(Data!C:C,MATCH($A131,Data!$Z:$Z,1)))</f>
        <v>2012</v>
      </c>
      <c r="E131" s="11">
        <f>IF($A131="", "", INDEX(Data!D:D,MATCH($A131,Data!$Z:$Z,1)))</f>
        <v>0</v>
      </c>
      <c r="F131" s="11" t="str">
        <f>IF($A131="", "", INDEX(Data!E:E,MATCH($A131,Data!$Z:$Z,1)))</f>
        <v/>
      </c>
      <c r="G131" s="36" t="str">
        <f t="shared" si="3"/>
        <v/>
      </c>
    </row>
    <row r="132" spans="1:7" ht="16.5" customHeight="1" x14ac:dyDescent="0.35">
      <c r="A132" s="9">
        <f t="shared" si="2"/>
        <v>128</v>
      </c>
      <c r="B132" s="10" t="str">
        <f>IF($A132="", "", INDEX(Data!A:A,MATCH($A132,Data!$Z:$Z,1)))</f>
        <v>Chu (2017)</v>
      </c>
      <c r="C132" s="11" t="str">
        <f>IF($A132="", "", INDEX(Data!B:B,MATCH($A132,Data!$Z:$Z,1)))</f>
        <v>Complex Networks Theory for Modern Smart Grid Applications: A Survey</v>
      </c>
      <c r="D132" s="10">
        <f>IF($A132="", "", INDEX(Data!C:C,MATCH($A132,Data!$Z:$Z,1)))</f>
        <v>2017</v>
      </c>
      <c r="E132" s="11" t="str">
        <f>IF($A132="", "", INDEX(Data!D:D,MATCH($A132,Data!$Z:$Z,1)))</f>
        <v>This paper provides a survey of studying complex network theory for modern smart grid applications. A brief overview of complex network theory will be explored first. Topological characteristics, statistic characteristics, such as self-organized criticality and critically slow down, and dynamical characteristics, including synchronizations, consensus control, and pinning control, will be briefly addressed. Then, we will illustrate how complex network theory can be applied to modern smart grids in structural vulnerability assessment, cascading blackouts, grid synchronization, network reconfigurations, distributed droop control, pinning control for micro-grid autonomous operations, and effective grid expansions. Some emerging topics and future perspectives are also addressed. 2011 IEEE.</v>
      </c>
      <c r="F132" s="11" t="str">
        <f>IF($A132="", "", INDEX(Data!E:E,MATCH($A132,Data!$Z:$Z,1)))</f>
        <v>http://dx.doi.org/10.1109/JETCAS.2017.2692243</v>
      </c>
      <c r="G132" s="36" t="str">
        <f t="shared" si="3"/>
        <v>http://dx.doi.org/10.1109/JETCAS.2017.2692243</v>
      </c>
    </row>
    <row r="133" spans="1:7" ht="16.5" customHeight="1" x14ac:dyDescent="0.35">
      <c r="A133" s="9">
        <f t="shared" si="2"/>
        <v>129</v>
      </c>
      <c r="B133" s="10" t="str">
        <f>IF($A133="", "", INDEX(Data!A:A,MATCH($A133,Data!$Z:$Z,1)))</f>
        <v>Chuan-Che (2017)</v>
      </c>
      <c r="C133" s="11" t="str">
        <f>IF($A133="", "", INDEX(Data!B:B,MATCH($A133,Data!$Z:$Z,1)))</f>
        <v>Reef: Exploring the Design Opportunity of Comfort-Aware Eco-Coaching Thermostats</v>
      </c>
      <c r="D133" s="10">
        <f>IF($A133="", "", INDEX(Data!C:C,MATCH($A133,Data!$Z:$Z,1)))</f>
        <v>2017</v>
      </c>
      <c r="E133" s="11">
        <f>IF($A133="", "", INDEX(Data!D:D,MATCH($A133,Data!$Z:$Z,1)))</f>
        <v>0</v>
      </c>
      <c r="F133" s="11" t="str">
        <f>IF($A133="", "", INDEX(Data!E:E,MATCH($A133,Data!$Z:$Z,1)))</f>
        <v/>
      </c>
      <c r="G133" s="36" t="str">
        <f t="shared" si="3"/>
        <v/>
      </c>
    </row>
    <row r="134" spans="1:7" ht="16.5" customHeight="1" x14ac:dyDescent="0.35">
      <c r="A134" s="9">
        <f t="shared" ref="A134:A197" si="4">IF(A$4&gt;=ROW(A130), ROW(A130), "")</f>
        <v>130</v>
      </c>
      <c r="B134" s="10" t="str">
        <f>IF($A134="", "", INDEX(Data!A:A,MATCH($A134,Data!$Z:$Z,1)))</f>
        <v>Clayton (2017)</v>
      </c>
      <c r="C134" s="11" t="str">
        <f>IF($A134="", "", INDEX(Data!B:B,MATCH($A134,Data!$Z:$Z,1)))</f>
        <v>Predicting success of energy savings interventions and industry type using smart meter and retrofit data from thousands of non-residential buildings</v>
      </c>
      <c r="D134" s="10">
        <f>IF($A134="", "", INDEX(Data!C:C,MATCH($A134,Data!$Z:$Z,1)))</f>
        <v>2017</v>
      </c>
      <c r="E134" s="11">
        <f>IF($A134="", "", INDEX(Data!D:D,MATCH($A134,Data!$Z:$Z,1)))</f>
        <v>0</v>
      </c>
      <c r="F134" s="11" t="str">
        <f>IF($A134="", "", INDEX(Data!E:E,MATCH($A134,Data!$Z:$Z,1)))</f>
        <v/>
      </c>
      <c r="G134" s="36" t="str">
        <f t="shared" ref="G134:G197" si="5">HYPERLINK(F134)</f>
        <v/>
      </c>
    </row>
    <row r="135" spans="1:7" ht="16.5" customHeight="1" x14ac:dyDescent="0.35">
      <c r="A135" s="9">
        <f t="shared" si="4"/>
        <v>131</v>
      </c>
      <c r="B135" s="10" t="str">
        <f>IF($A135="", "", INDEX(Data!A:A,MATCH($A135,Data!$Z:$Z,1)))</f>
        <v>Codani (2016)</v>
      </c>
      <c r="C135" s="11" t="str">
        <f>IF($A135="", "", INDEX(Data!B:B,MATCH($A135,Data!$Z:$Z,1)))</f>
        <v>Coupling local renewable energy production with electric vehicle charging: A survey of the French case</v>
      </c>
      <c r="D135" s="10">
        <f>IF($A135="", "", INDEX(Data!C:C,MATCH($A135,Data!$Z:$Z,1)))</f>
        <v>2016</v>
      </c>
      <c r="E135" s="11" t="str">
        <f>IF($A135="", "", INDEX(Data!D:D,MATCH($A135,Data!$Z:$Z,1)))</f>
        <v>The share of renewable energy sources (RES) production in energy mixes, especially the ones of PV panels and wind farms, has been continuously increasing during the last few years. Similarly, a strong development of battery electric vehicles (EV) is expected within the next years. However, these two new innovations could trigger local security issues on electrical grids. One way to mitigate these problems could be to combine the charging periods of the EVs with the local RES production. This paper aims at analysing the possibility to implement this kind of smart charging strategy in France by 2020, taking into account the wide diversity of local energy mixes in France and their seasonal dependencies. The results show the achievable green charging ratio for the EV fleet per season and per region, with and without a smart charging strategy. Copyright 2016 Inderscience Enterprises Ltd.</v>
      </c>
      <c r="F135" s="11" t="str">
        <f>IF($A135="", "", INDEX(Data!E:E,MATCH($A135,Data!$Z:$Z,1)))</f>
        <v>http://dx.doi.org/10.1504/IJATM.2016.076443</v>
      </c>
      <c r="G135" s="36" t="str">
        <f t="shared" si="5"/>
        <v>http://dx.doi.org/10.1504/IJATM.2016.076443</v>
      </c>
    </row>
    <row r="136" spans="1:7" ht="16.5" customHeight="1" x14ac:dyDescent="0.35">
      <c r="A136" s="9">
        <f t="shared" si="4"/>
        <v>132</v>
      </c>
      <c r="B136" s="10" t="str">
        <f>IF($A136="", "", INDEX(Data!A:A,MATCH($A136,Data!$Z:$Z,1)))</f>
        <v>Colak (2014)</v>
      </c>
      <c r="C136" s="11" t="str">
        <f>IF($A136="", "", INDEX(Data!B:B,MATCH($A136,Data!$Z:$Z,1)))</f>
        <v>Smart grid opportunities and applications in Turkey</v>
      </c>
      <c r="D136" s="10">
        <f>IF($A136="", "", INDEX(Data!C:C,MATCH($A136,Data!$Z:$Z,1)))</f>
        <v>2014</v>
      </c>
      <c r="E136" s="11" t="str">
        <f>IF($A136="", "", INDEX(Data!D:D,MATCH($A136,Data!$Z:$Z,1)))</f>
        <v>A smart grid is a system that uses information and communication technologies to integrate, in an intelligent way, all users connected to the electrical power system considering their behaviour and actions. For this purpose, information about the electrical network, such as the current, the voltage or the power, is gathered together over time so that the behaviour of suppliers and consumers can be observed and automatically coordinated. Smart grids are becoming a significant part in the configuration of future electrical power systems. A lot of research has been done on using smart grids to achieve highly efficient and user-friendly electrical power systems. Many new methods have been introduced to solve the difficulties energy providers face when transforming conventional electrical networks into smart grids. These difficulties include the integration of renewable energy and different grid systems at national and international levels due to changes in frequency, voltage and in the synchronisation mechanism. This paper provides an outline of the European smart grid projects and gives an overview of the current infrastructure and smart grid applications of the Turkish Electricity Production System Operator (EUAS), Turkish Electricity Transmission System Operator (TEIAS), and Turkish Electricity Distribution System Operator (TEDAS). In this paper the feasibility of the further steps required is described and some assessments are made and suggestions given on smart grid developments in general. 2014 Elsevier Ltd.</v>
      </c>
      <c r="F136" s="11" t="str">
        <f>IF($A136="", "", INDEX(Data!E:E,MATCH($A136,Data!$Z:$Z,1)))</f>
        <v>http://dx.doi.org/10.1016/j.rser.2014.02.009</v>
      </c>
      <c r="G136" s="36" t="str">
        <f t="shared" si="5"/>
        <v>http://dx.doi.org/10.1016/j.rser.2014.02.009</v>
      </c>
    </row>
    <row r="137" spans="1:7" ht="16.5" customHeight="1" x14ac:dyDescent="0.35">
      <c r="A137" s="9">
        <f t="shared" si="4"/>
        <v>133</v>
      </c>
      <c r="B137" s="10" t="str">
        <f>IF($A137="", "", INDEX(Data!A:A,MATCH($A137,Data!$Z:$Z,1)))</f>
        <v>Colak (2014)</v>
      </c>
      <c r="C137" s="11" t="str">
        <f>IF($A137="", "", INDEX(Data!B:B,MATCH($A137,Data!$Z:$Z,1)))</f>
        <v>Smart grid opportunities and applications in Turkey</v>
      </c>
      <c r="D137" s="10">
        <f>IF($A137="", "", INDEX(Data!C:C,MATCH($A137,Data!$Z:$Z,1)))</f>
        <v>2014</v>
      </c>
      <c r="E137" s="11" t="str">
        <f>IF($A137="", "", INDEX(Data!D:D,MATCH($A137,Data!$Z:$Z,1)))</f>
        <v>A smart grid is a system that uses information and communication technologies to integrate, in an intelligent way, all users connected to the electrical power system considering their behaviour and actions. For this purpose, information about the electrical network, such as the current, the voltage or the power, is gathered together over time so that the behaviour of suppliers and consumers can be observed and automatically coordinated. Smart grids are becoming a significant part in the configuration of future electrical power systems. A lot of research has been done on using smart grids to achieve highly efficient and user-friendly electrical power systems. Many new methods have been introduced to solve the difficulties energy providers face when transforming conventional electrical networks into smart grids. These difficulties include the integration of renewable energy and different grid systems at national and international levels due to changes in frequency, voltage and in the synchronisation mechanism.This paper provides an outline of the European smart grid projects and gives an overview of the current infrastructure and smart grid applications of the Turkish Electricity Production System Operator (EUAS), Turkish Electricity Transmission System Operator (TEIAS), and Turkish Electricity Distribution System Operator (TEDAS). In this paper the feasibility of the further steps required is described and some assessments are made and suggestions given on smart grid developments in general. [All rights reserved Elsevier].</v>
      </c>
      <c r="F137" s="11" t="str">
        <f>IF($A137="", "", INDEX(Data!E:E,MATCH($A137,Data!$Z:$Z,1)))</f>
        <v>http://dx.doi.org/10.1016/j.rser.2014.02.009</v>
      </c>
      <c r="G137" s="36" t="str">
        <f t="shared" si="5"/>
        <v>http://dx.doi.org/10.1016/j.rser.2014.02.009</v>
      </c>
    </row>
    <row r="138" spans="1:7" ht="16.5" customHeight="1" x14ac:dyDescent="0.35">
      <c r="A138" s="9">
        <f t="shared" si="4"/>
        <v>134</v>
      </c>
      <c r="B138" s="10" t="str">
        <f>IF($A138="", "", INDEX(Data!A:A,MATCH($A138,Data!$Z:$Z,1)))</f>
        <v>Colak (2016)</v>
      </c>
      <c r="C138" s="11" t="str">
        <f>IF($A138="", "", INDEX(Data!B:B,MATCH($A138,Data!$Z:$Z,1)))</f>
        <v>A survey on the critical issues in smart grid technologies</v>
      </c>
      <c r="D138" s="10">
        <f>IF($A138="", "", INDEX(Data!C:C,MATCH($A138,Data!$Z:$Z,1)))</f>
        <v>2016</v>
      </c>
      <c r="E138" s="11" t="str">
        <f>IF($A138="", "", INDEX(Data!D:D,MATCH($A138,Data!$Z:$Z,1)))</f>
        <v>The hierarchical and the centrally-controlled grid topology of existing electrical power systems has remained unchanged over the 20th century. On the other hand, there is a rapid increase in the cost of fossil fuels coupled with the inability of utility companies to expand their generation capacity in line with the rising electricity demand, without modernizing the grid. For these reasons, it is needed to modernize the existing power grids and consequently smart power grids have emerged. Unlike the benefits and features ensured by smart grids, this paper provides a detailed survey of the critical challenges in smart grids in terms of information and communication technologies, sensing, measurement, control and automation technologies, power electronics and energy storage technologies. It is expected that this paper will lead to the better understanding of potential constraints in smart grid technologies. 2015 Elsevier Ltd.</v>
      </c>
      <c r="F138" s="11" t="str">
        <f>IF($A138="", "", INDEX(Data!E:E,MATCH($A138,Data!$Z:$Z,1)))</f>
        <v>http://dx.doi.org/10.1016/j.rser.2015.10.036</v>
      </c>
      <c r="G138" s="36" t="str">
        <f t="shared" si="5"/>
        <v>http://dx.doi.org/10.1016/j.rser.2015.10.036</v>
      </c>
    </row>
    <row r="139" spans="1:7" ht="16.5" customHeight="1" x14ac:dyDescent="0.35">
      <c r="A139" s="9">
        <f t="shared" si="4"/>
        <v>135</v>
      </c>
      <c r="B139" s="10" t="str">
        <f>IF($A139="", "", INDEX(Data!A:A,MATCH($A139,Data!$Z:$Z,1)))</f>
        <v>Coleman (2018)</v>
      </c>
      <c r="C139" s="11" t="str">
        <f>IF($A139="", "", INDEX(Data!B:B,MATCH($A139,Data!$Z:$Z,1)))</f>
        <v>Reconfigurable distribution automation and control laboratory: Solar microgrid experiments</v>
      </c>
      <c r="D139" s="10">
        <f>IF($A139="", "", INDEX(Data!C:C,MATCH($A139,Data!$Z:$Z,1)))</f>
        <v>2018</v>
      </c>
      <c r="E139" s="11" t="str">
        <f>IF($A139="", "", INDEX(Data!D:D,MATCH($A139,Data!$Z:$Z,1)))</f>
        <v>Renewable distributed resources, energy storage systems, and improved load control options are introducing new challenges in electric power distribution. It is necessary to integrate such smart grid concepts into formal power engineering curricula. To help meet this need, solar microgrid experiments are being developed at Drexel University. This work presents: First, an overview of the laboratory-scale microgrid equipment at Drexel; second, upgrades to the distribution energy management system in the Reconfigurable Distribution Automation and Control Laboratory; third, a detailed educational microgrid experiment; and fourth, corresponding pre- A nd postlaboratory assignments. In the experiment, students analyze a microgrid network in grid-powered, grid-interactive, and island modes with a renewable source that is not electrically (or physically) co-located with the utility supply. Students will observe power flow characteristics in each mode. In island mode, students will make network or load control decisions in order to satisfy the operating constraints, and then connect the renewable source to the node of their choice. 2018 IEEE.</v>
      </c>
      <c r="F139" s="11" t="str">
        <f>IF($A139="", "", INDEX(Data!E:E,MATCH($A139,Data!$Z:$Z,1)))</f>
        <v>http://dx.doi.org/10.1109/TPWRS.2018.2827844</v>
      </c>
      <c r="G139" s="36" t="str">
        <f t="shared" si="5"/>
        <v>http://dx.doi.org/10.1109/TPWRS.2018.2827844</v>
      </c>
    </row>
    <row r="140" spans="1:7" ht="16.5" customHeight="1" x14ac:dyDescent="0.35">
      <c r="A140" s="9">
        <f t="shared" si="4"/>
        <v>136</v>
      </c>
      <c r="B140" s="10" t="str">
        <f>IF($A140="", "", INDEX(Data!A:A,MATCH($A140,Data!$Z:$Z,1)))</f>
        <v>Connolly, (2013)</v>
      </c>
      <c r="C140" s="11" t="str">
        <f>IF($A140="", "", INDEX(Data!B:B,MATCH($A140,Data!$Z:$Z,1)))</f>
        <v>Smart Energy Systems : Holistic and Integrated Energy Systems for the era of 100% Renewable Energy</v>
      </c>
      <c r="D140" s="10">
        <f>IF($A140="", "", INDEX(Data!C:C,MATCH($A140,Data!$Z:$Z,1)))</f>
        <v>2013</v>
      </c>
      <c r="E140" s="11" t="str">
        <f>IF($A140="", "", INDEX(Data!D:D,MATCH($A140,Data!$Z:$Z,1)))</f>
        <v xml:space="preserve">Context Energy systems are currently undergoing a transition from fossil fuels to renewable energy. This is occurring for a variety of reasons, which in an EU context includes: • To reduce greenhouse gas emissions (GHG) • To reduce imported fossil fuels • To utilise local resources and create local jobs • To reduce the costs of energy towards 2050 This transition faces many challenges from a variety of different perspectives, including: • Technology: The development of new technologies and infrastructures, which will enable us to utilise renewable energy resources. • Business: The design of new markets, products, services, and industries so that these new technologies can be implemented. • Policy: The creation of new policy and institutions which will promote the most beneficial technologies for society, so that they are also the most profitable investments for these new businesses. This brochure focuses on the Technology phase of this transition, by outlining how it will be possible to provide society using 100% renewable energy before 2050, at a lower cost than fossil fuels. </v>
      </c>
      <c r="F140" s="11" t="str">
        <f>IF($A140="", "", INDEX(Data!E:E,MATCH($A140,Data!$Z:$Z,1)))</f>
        <v/>
      </c>
      <c r="G140" s="36" t="str">
        <f t="shared" si="5"/>
        <v/>
      </c>
    </row>
    <row r="141" spans="1:7" ht="16.5" customHeight="1" x14ac:dyDescent="0.35">
      <c r="A141" s="9">
        <f t="shared" si="4"/>
        <v>137</v>
      </c>
      <c r="B141" s="10" t="str">
        <f>IF($A141="", "", INDEX(Data!A:A,MATCH($A141,Data!$Z:$Z,1)))</f>
        <v>Conti (2014)</v>
      </c>
      <c r="C141" s="11" t="str">
        <f>IF($A141="", "", INDEX(Data!B:B,MATCH($A141,Data!$Z:$Z,1)))</f>
        <v>Probability of adequacy evaluation considering power output correlation of renewable generators in Smart Grids</v>
      </c>
      <c r="D141" s="10">
        <f>IF($A141="", "", INDEX(Data!C:C,MATCH($A141,Data!$Z:$Z,1)))</f>
        <v>2014</v>
      </c>
      <c r="E141" s="11" t="str">
        <f>IF($A141="", "", INDEX(Data!D:D,MATCH($A141,Data!$Z:$Z,1)))</f>
        <v>Smart Grids implementation is mainly intended to reduce the negative impact of distributed generators' (DGs) high penetration (especially renewable DGs), and to optimally manage distributed resources in order to improve overall efficiency and power quality. In terms of service continuity, this implies being able to reduce average outages rate and duration. A possible solution is to operate in intentional islanding some portions of the distribution network when faults occur. To this aim local DGs' adequacy must be evaluated. This paper presents a new analytical expression useful to assess the ability of local DGs to meet a potential island load. Such an expression accounts for both load shedding and curtailment policies and it encompasses the correlation among loads' power demand, the correlation among renewable DGs' power outputs for generators of the same technology, the correlation among renewable DGs' power outputs for generators of different technologies, and, finally, the correlation among loads' power demands and renewable DGs' power outputs. 2014 Elsevier Ltd. All rights reserved.</v>
      </c>
      <c r="F141" s="11" t="str">
        <f>IF($A141="", "", INDEX(Data!E:E,MATCH($A141,Data!$Z:$Z,1)))</f>
        <v>http://dx.doi.org/10.1109/TPWRS.2013.2287301</v>
      </c>
      <c r="G141" s="36" t="str">
        <f t="shared" si="5"/>
        <v>http://dx.doi.org/10.1109/TPWRS.2013.2287301</v>
      </c>
    </row>
    <row r="142" spans="1:7" ht="16.5" customHeight="1" x14ac:dyDescent="0.35">
      <c r="A142" s="9">
        <f t="shared" si="4"/>
        <v>138</v>
      </c>
      <c r="B142" s="10" t="str">
        <f>IF($A142="", "", INDEX(Data!A:A,MATCH($A142,Data!$Z:$Z,1)))</f>
        <v>Conti (2014)</v>
      </c>
      <c r="C142" s="11" t="str">
        <f>IF($A142="", "", INDEX(Data!B:B,MATCH($A142,Data!$Z:$Z,1)))</f>
        <v>Reliability Assessment of Distribution Systems Considering Telecontrolled Switches and Microgrids</v>
      </c>
      <c r="D142" s="10">
        <f>IF($A142="", "", INDEX(Data!C:C,MATCH($A142,Data!$Z:$Z,1)))</f>
        <v>2014</v>
      </c>
      <c r="E142" s="11" t="str">
        <f>IF($A142="", "", INDEX(Data!D:D,MATCH($A142,Data!$Z:$Z,1)))</f>
        <v>Telecontrol of distribution switching devices is recognized as a major means for reducing interruption duration after a fault occurrence in modern distribution systems, since it allows one to isolate the faulted sections and to restore the healthy ones as quickly as possible. In order to reduce interruption frequency as well, it is necessary to increase the number of series automatic circuit breakers. Further benefits in terms of service continuity improvement can be obtained by allowing islanded operation of relatively small portions of distribution network (microgrids) in the presence of distributed energy resources in order to supply the local load autonomously during upstream faults. This paper aims to describe an innovative systematic method and its related analytical formulation to evaluate distribution system reliability indices accounting for advanced operation practices such as those based on telecontrol and islanding.</v>
      </c>
      <c r="F142" s="11" t="str">
        <f>IF($A142="", "", INDEX(Data!E:E,MATCH($A142,Data!$Z:$Z,1)))</f>
        <v>http://dx.doi.org/10.1109/TPWRS.2013.2287301</v>
      </c>
      <c r="G142" s="36" t="str">
        <f t="shared" si="5"/>
        <v>http://dx.doi.org/10.1109/TPWRS.2013.2287301</v>
      </c>
    </row>
    <row r="143" spans="1:7" ht="16.5" customHeight="1" x14ac:dyDescent="0.35">
      <c r="A143" s="9">
        <f t="shared" si="4"/>
        <v>139</v>
      </c>
      <c r="B143" s="10" t="str">
        <f>IF($A143="", "", INDEX(Data!A:A,MATCH($A143,Data!$Z:$Z,1)))</f>
        <v>Conti (2014)</v>
      </c>
      <c r="C143" s="11" t="str">
        <f>IF($A143="", "", INDEX(Data!B:B,MATCH($A143,Data!$Z:$Z,1)))</f>
        <v>Reliability assessment of distribution systems considering telecontrolled switches and microgrids</v>
      </c>
      <c r="D143" s="10">
        <f>IF($A143="", "", INDEX(Data!C:C,MATCH($A143,Data!$Z:$Z,1)))</f>
        <v>2014</v>
      </c>
      <c r="E143" s="11" t="str">
        <f>IF($A143="", "", INDEX(Data!D:D,MATCH($A143,Data!$Z:$Z,1)))</f>
        <v>Telecontrol of distribution switching devices is recognized as a major means for reducing interruption duration after a fault occurrence in modern distribution systems, since it allows one to isolate the faulted sections and to restore the healthy ones as quickly as possible. In order to reduce interruption frequency as well, it is necessary to increase the number of series automatic circuit breakers. Further benefits in terms of service continuity improvement can be obtained by allowing islanded operation of relatively small portions of distribution network (microgrids) in the presence of distributed energy resources in order to supply the local load autonomously during upstream faults. This paper aims to describe an innovative systematic method and its related analytical formulation to evaluate distribution system reliability indices accounting for advanced operation practices such as those based on telecontrol and islanding. 2013 IEEE.</v>
      </c>
      <c r="F143" s="11" t="str">
        <f>IF($A143="", "", INDEX(Data!E:E,MATCH($A143,Data!$Z:$Z,1)))</f>
        <v>http://dx.doi.org/10.1016/j.ijepes.2014.03.042</v>
      </c>
      <c r="G143" s="36" t="str">
        <f t="shared" si="5"/>
        <v>http://dx.doi.org/10.1016/j.ijepes.2014.03.042</v>
      </c>
    </row>
    <row r="144" spans="1:7" ht="16.5" customHeight="1" x14ac:dyDescent="0.35">
      <c r="A144" s="9">
        <f t="shared" si="4"/>
        <v>140</v>
      </c>
      <c r="B144" s="10" t="str">
        <f>IF($A144="", "", INDEX(Data!A:A,MATCH($A144,Data!$Z:$Z,1)))</f>
        <v>Corbier (2018)</v>
      </c>
      <c r="C144" s="11" t="str">
        <f>IF($A144="", "", INDEX(Data!B:B,MATCH($A144,Data!$Z:$Z,1)))</f>
        <v>Impacts of Decentralized Power Generation on Distribution Networks: a Statistical Typology of European Countries</v>
      </c>
      <c r="D144" s="10">
        <f>IF($A144="", "", INDEX(Data!C:C,MATCH($A144,Data!$Z:$Z,1)))</f>
        <v>2018</v>
      </c>
      <c r="E144" s="11" t="str">
        <f>IF($A144="", "", INDEX(Data!D:D,MATCH($A144,Data!$Z:$Z,1)))</f>
        <v>The development of decentralized sources of power out of renewable sources of energies has been triggering far-reaching consequences for Distribution System Operators over the past decade in Europe. Our paper benchmarks across 23 European countries the impact of the development of renewables on the physical characteristics of power distribution networks and on their investments. It builds on a large spectrum of databases of quantitative indicators about the dynamics of installed capacity of renewable energy resources and the power generation out of them, electricity independence, quality of electricity distribution, smart grids investments, Network System Operators capital expenditures, length of the distribution networks, overall costs of power networks paid by private agents, and electricity losses, all in relation with the development of decentralized generation. The heterogeneity of these indicators across Europe appears to be wide notably because of physical constraints, historic legacies, or policy and regulatory choices. A cluster analysis allows for deriving six groups of countries that display statistically homogenous characteristics. Our results may provide decision makers and regulators with a tool helping them to concentrate on the main issues specific to their countries as compared to the European median, and to look for possible solutions in the experience of other clusters which are shown to perform better for some indicators.</v>
      </c>
      <c r="F144" s="11" t="str">
        <f>IF($A144="", "", INDEX(Data!E:E,MATCH($A144,Data!$Z:$Z,1)))</f>
        <v>https://search.proquest.com/docview/2068190896?accountid=14511 https://ucl-new-primo.hosted.exlibrisgroup.com/openurl/UCL/UCL_VU2?url_ver=Z39.88-2004&amp;rft_val_fmt=info:ofi/fmt:kev:mtx:journal&amp;genre=article&amp;sid=ProQ:ProQ%3Aabiglobal&amp;atitle=Impacts+of+Decentralized+Power+Generation+on+Distribution+Networks%3A+a+Statistical+Typology+of+European+Countries&amp;title=Environmental+Modeling+%26+Assessment&amp;issn=14202026&amp;date=2018-10-01&amp;volume=23&amp;issue=5&amp;spage=471&amp;au=Corbier%2C+Darius%3BGonand%2C+Fr%C3%A9d%C</v>
      </c>
      <c r="G144" s="36" t="e">
        <f t="shared" si="5"/>
        <v>#VALUE!</v>
      </c>
    </row>
    <row r="145" spans="1:7" ht="16.5" customHeight="1" x14ac:dyDescent="0.35">
      <c r="A145" s="9">
        <f t="shared" si="4"/>
        <v>141</v>
      </c>
      <c r="B145" s="10" t="str">
        <f>IF($A145="", "", INDEX(Data!A:A,MATCH($A145,Data!$Z:$Z,1)))</f>
        <v>Cornforth (2011)</v>
      </c>
      <c r="C145" s="11" t="str">
        <f>IF($A145="", "", INDEX(Data!B:B,MATCH($A145,Data!$Z:$Z,1)))</f>
        <v>Role of Microgrids in the Smart Grid</v>
      </c>
      <c r="D145" s="10">
        <f>IF($A145="", "", INDEX(Data!C:C,MATCH($A145,Data!$Z:$Z,1)))</f>
        <v>2011</v>
      </c>
      <c r="E145" s="11" t="str">
        <f>IF($A145="", "", INDEX(Data!D:D,MATCH($A145,Data!$Z:$Z,1)))</f>
        <v>Microgrids are local power systems that may or may not be connected to the distribution system and are typically controlled by the local operator. Interest in microgrids is rising and it is likely that the number of microgrids connected to distribution networks will increase. Currently, there is no consensus on how microgrids will interact with the distribution system - they have the potential to threaten stability, or to assist. However microgrids, with their emphasis on sophisticated control in order to manage their particular challenges, address many of the problems that will be required to overcome in realizing the smart grid. This paper examines some of the issues involved in connecting microgrids to the distribution networks, and illustrates how microgrids have a key role to play in the development of the smart grid.</v>
      </c>
      <c r="F145" s="11" t="str">
        <f>IF($A145="", "", INDEX(Data!E:E,MATCH($A145,Data!$Z:$Z,1)))</f>
        <v>http://dx.doi.org/10.3969/j.issn.1674-862X.2011.01.003</v>
      </c>
      <c r="G145" s="36" t="str">
        <f t="shared" si="5"/>
        <v>http://dx.doi.org/10.3969/j.issn.1674-862X.2011.01.003</v>
      </c>
    </row>
    <row r="146" spans="1:7" ht="16.5" customHeight="1" x14ac:dyDescent="0.35">
      <c r="A146" s="9">
        <f t="shared" si="4"/>
        <v>142</v>
      </c>
      <c r="B146" s="10" t="str">
        <f>IF($A146="", "", INDEX(Data!A:A,MATCH($A146,Data!$Z:$Z,1)))</f>
        <v>Corvacho (2016)</v>
      </c>
      <c r="C146" s="11" t="str">
        <f>IF($A146="", "", INDEX(Data!B:B,MATCH($A146,Data!$Z:$Z,1)))</f>
        <v>A reflection on low energy renovation of residential complexes in southern Europe</v>
      </c>
      <c r="D146" s="10">
        <f>IF($A146="", "", INDEX(Data!C:C,MATCH($A146,Data!$Z:$Z,1)))</f>
        <v>2016</v>
      </c>
      <c r="E146" s="11" t="str">
        <f>IF($A146="", "", INDEX(Data!D:D,MATCH($A146,Data!$Z:$Z,1)))</f>
        <v>The transformation of European existing building stock towards very low energy buildings requires a new approach. In this context, it seems reasonable to think that buildings should no longer be renovated individually but as part of a global energy system. Focusing on larger urban units may present some scale advantages and may constitute an opportunity to change the urban environment in a smart energy way. Specificities of Southern European countries are addressed. Due either to the climate or the life style, there are large differences in energy consumption per dwelling among southern and northern European countries. How much heating energy will be saved by over-insulating building envelopes if people do not feel the need to heat their houses in the first place? In addition, real energy use in buildings frequently shows major differences with respect to the predicted consumption. The definition of realistic solutions demands the availability of realistic predictions. A case of a residential complex in Portugal is used to illustrate the main questions and to conclude that moving from a building to a group of buildings scale may be an interesting challenge for policy makers to look closer in the near future. Copyright 2016 by the authors.</v>
      </c>
      <c r="F146" s="11" t="str">
        <f>IF($A146="", "", INDEX(Data!E:E,MATCH($A146,Data!$Z:$Z,1)))</f>
        <v>area</v>
      </c>
      <c r="G146" s="36" t="str">
        <f t="shared" si="5"/>
        <v>area</v>
      </c>
    </row>
    <row r="147" spans="1:7" ht="16.5" customHeight="1" x14ac:dyDescent="0.35">
      <c r="A147" s="9">
        <f t="shared" si="4"/>
        <v>143</v>
      </c>
      <c r="B147" s="10" t="str">
        <f>IF($A147="", "", INDEX(Data!A:A,MATCH($A147,Data!$Z:$Z,1)))</f>
        <v>Crispim (2014)</v>
      </c>
      <c r="C147" s="11" t="str">
        <f>IF($A147="", "", INDEX(Data!B:B,MATCH($A147,Data!$Z:$Z,1)))</f>
        <v>Smart Grids in the EU with smart regulation: Experiences from the UK, Italy and Portugal</v>
      </c>
      <c r="D147" s="10">
        <f>IF($A147="", "", INDEX(Data!C:C,MATCH($A147,Data!$Z:$Z,1)))</f>
        <v>2014</v>
      </c>
      <c r="E147" s="11" t="str">
        <f>IF($A147="", "", INDEX(Data!D:D,MATCH($A147,Data!$Z:$Z,1)))</f>
        <v>The paper describes the integration between what used to be a passive element of the energy value chain - the grid - and both upstream and downstream elements. The evolution of communications among the elements has permitted a more robust and adaptable structure that already is being implemented: the Smart Grid. The paper relates the evolution of EU policy concerning both the development and the rolling-out of solutions to exploit the potential of the Smart Grid concept and describes what has been done by the regulators of three countries that share the same goal but seek to attain it via distinct paths. The article starts with a justification of the need for more integrated networks and a definition of the Smart Grid. A second part covers the risks and difficulties of implementation within an established network, introducing the role of the regulator. The third part describes EU policy response and three different approaches by regulators in the UK, Italy and Portugal, showing how in each case policy is influenced by characteristics of their respective national electricity markets in terms of competition dynamics. [All rights reserved Elsevier].</v>
      </c>
      <c r="F147" s="11" t="str">
        <f>IF($A147="", "", INDEX(Data!E:E,MATCH($A147,Data!$Z:$Z,1)))</f>
        <v>http://dx.doi.org/10.1016/j.jup.2014.09.006</v>
      </c>
      <c r="G147" s="36" t="str">
        <f t="shared" si="5"/>
        <v>http://dx.doi.org/10.1016/j.jup.2014.09.006</v>
      </c>
    </row>
    <row r="148" spans="1:7" ht="16.5" customHeight="1" x14ac:dyDescent="0.35">
      <c r="A148" s="9">
        <f t="shared" si="4"/>
        <v>144</v>
      </c>
      <c r="B148" s="10" t="str">
        <f>IF($A148="", "", INDEX(Data!A:A,MATCH($A148,Data!$Z:$Z,1)))</f>
        <v>Dalén (2017)</v>
      </c>
      <c r="C148" s="11" t="str">
        <f>IF($A148="", "", INDEX(Data!B:B,MATCH($A148,Data!$Z:$Z,1)))</f>
        <v>Towards a User-Centered Feedback Design for Smart Meter Interfaces to Support Efficient Energy-Use Choices: A Design Science Approach</v>
      </c>
      <c r="D148" s="10">
        <f>IF($A148="", "", INDEX(Data!C:C,MATCH($A148,Data!$Z:$Z,1)))</f>
        <v>2017</v>
      </c>
      <c r="E148" s="11" t="str">
        <f>IF($A148="", "", INDEX(Data!D:D,MATCH($A148,Data!$Z:$Z,1)))</f>
        <v>Based on interviews of users’ experience with current smart-meter technologies the authors propose, implement and evaluate a user-centered design of an energy-use information system that assists private households in making efficient energy consumption decisions. Instead of providing disaggregated data, the envisioned system automatically calculates the monetary savings from replacing an appliance or by changing the operational behavior of an appliance. The information provided is personalized with respect to appliance use and also comprises information from external databases. A prototype is implemented and evaluated in a use case with white goods household appliances. The study concludes with directions for further interactivity improvements and research into the structures of an openly shared appliance database.</v>
      </c>
      <c r="F148" s="11" t="str">
        <f>IF($A148="", "", INDEX(Data!E:E,MATCH($A148,Data!$Z:$Z,1)))</f>
        <v>https://search.proquest.com/docview/1938394593?accountid=14511 https://ucl-new-primo.hosted.exlibrisgroup.com/openurl/UCL/UCL_VU2?url_ver=Z39.88-2004&amp;rft_val_fmt=info:ofi/fmt:kev:mtx:journal&amp;genre=article&amp;sid=ProQ:ProQ%3Aabiglobal&amp;atitle=Towards+a+User-Centered+Feedback+Design+for+Smart+Meter+Interfaces+to+Support+Efficient+Energy-Use+Choices%3A+A+Design+Science+Approach&amp;title=Business+%26+Information+Systems+Engineering&amp;issn=23637005&amp;date=2017-10-01&amp;volume=59&amp;issue=5&amp;spage=361&amp;au=Dal%C3%A9n%2C</v>
      </c>
      <c r="G148" s="36" t="e">
        <f t="shared" si="5"/>
        <v>#VALUE!</v>
      </c>
    </row>
    <row r="149" spans="1:7" ht="16.5" customHeight="1" x14ac:dyDescent="0.35">
      <c r="A149" s="9">
        <f t="shared" si="4"/>
        <v>145</v>
      </c>
      <c r="B149" s="10" t="str">
        <f>IF($A149="", "", INDEX(Data!A:A,MATCH($A149,Data!$Z:$Z,1)))</f>
        <v>Daniel (2013)</v>
      </c>
      <c r="C149" s="11" t="str">
        <f>IF($A149="", "", INDEX(Data!B:B,MATCH($A149,Data!$Z:$Z,1)))</f>
        <v>Towards user identification in the home from appliance usage patterns</v>
      </c>
      <c r="D149" s="10">
        <f>IF($A149="", "", INDEX(Data!C:C,MATCH($A149,Data!$Z:$Z,1)))</f>
        <v>2013</v>
      </c>
      <c r="E149" s="11">
        <f>IF($A149="", "", INDEX(Data!D:D,MATCH($A149,Data!$Z:$Z,1)))</f>
        <v>0</v>
      </c>
      <c r="F149" s="11" t="str">
        <f>IF($A149="", "", INDEX(Data!E:E,MATCH($A149,Data!$Z:$Z,1)))</f>
        <v/>
      </c>
      <c r="G149" s="36" t="str">
        <f t="shared" si="5"/>
        <v/>
      </c>
    </row>
    <row r="150" spans="1:7" ht="16.5" customHeight="1" x14ac:dyDescent="0.35">
      <c r="A150" s="9">
        <f t="shared" si="4"/>
        <v>146</v>
      </c>
      <c r="B150" s="10" t="str">
        <f>IF($A150="", "", INDEX(Data!A:A,MATCH($A150,Data!$Z:$Z,1)))</f>
        <v>Daniele (2017)</v>
      </c>
      <c r="C150" s="11" t="str">
        <f>IF($A150="", "", INDEX(Data!B:B,MATCH($A150,Data!$Z:$Z,1)))</f>
        <v>Adaptive Real-Time Scheduling of Cyber-Physical Energy Systems</v>
      </c>
      <c r="D150" s="10">
        <f>IF($A150="", "", INDEX(Data!C:C,MATCH($A150,Data!$Z:$Z,1)))</f>
        <v>2017</v>
      </c>
      <c r="E150" s="11">
        <f>IF($A150="", "", INDEX(Data!D:D,MATCH($A150,Data!$Z:$Z,1)))</f>
        <v>0</v>
      </c>
      <c r="F150" s="11" t="str">
        <f>IF($A150="", "", INDEX(Data!E:E,MATCH($A150,Data!$Z:$Z,1)))</f>
        <v/>
      </c>
      <c r="G150" s="36" t="str">
        <f t="shared" si="5"/>
        <v/>
      </c>
    </row>
    <row r="151" spans="1:7" ht="16.5" customHeight="1" x14ac:dyDescent="0.35">
      <c r="A151" s="9">
        <f t="shared" si="4"/>
        <v>147</v>
      </c>
      <c r="B151" s="10" t="str">
        <f>IF($A151="", "", INDEX(Data!A:A,MATCH($A151,Data!$Z:$Z,1)))</f>
        <v>Darby (2018)</v>
      </c>
      <c r="C151" s="11" t="str">
        <f>IF($A151="", "", INDEX(Data!B:B,MATCH($A151,Data!$Z:$Z,1)))</f>
        <v>Smart electric storage heating and potential for residential demand response</v>
      </c>
      <c r="D151" s="10">
        <f>IF($A151="", "", INDEX(Data!C:C,MATCH($A151,Data!$Z:$Z,1)))</f>
        <v>2018</v>
      </c>
      <c r="E151" s="11" t="str">
        <f>IF($A151="", "", INDEX(Data!D:D,MATCH($A151,Data!$Z:$Z,1)))</f>
        <v>Low-carbon transition plans for temperate and sub-polar regions typically involve some electrification of space heating. This poses challenges to electricity system operation and market design, as it increases overall demand and alters the temporal patterns of that demand. One response to the challenge is to ‘smarten’ electrical heating, enabling it to respond to network conditions by storing energy at times of plentiful supply, releasing it in response to customer demands and offering rapid-response ancillary services to the grid. Shared operation of domestic electrical heating, in such a scenario, may imply changes in everyday heating practices and will change the number of system stakeholders, their activities and how they relate to each other.This paper sets out some practical and theoretical issues relating to the potential for residential demand response via electric storage heating, drawing on academic and policy-related literature and on material from a current research project. It offers a brief history of residential storage heating and recent developments, paying particular attention to customer experience; considers the role of distributed storage in energy transitions and associated questions of value; outlines how agency and value in a smart system may be distributed between stakeholders; and assesses continuity and change in storage heating. While the paper focuses on storage heating, many of the issue raised apply to heat pumps, given their functional similarities with storage heaters and water heaters. The paper concludes with some conditions to be met if smart storage heating is to succeed in the twin tasks of providing effective customer service and demand response, and sets out questions for further research into demand response and heating practices.</v>
      </c>
      <c r="F151" s="11" t="str">
        <f>IF($A151="", "", INDEX(Data!E:E,MATCH($A151,Data!$Z:$Z,1)))</f>
        <v>http://dx.doi.org/10.1080/09613218.2017.1301707</v>
      </c>
      <c r="G151" s="36" t="str">
        <f t="shared" si="5"/>
        <v>http://dx.doi.org/10.1080/09613218.2017.1301707</v>
      </c>
    </row>
    <row r="152" spans="1:7" ht="16.5" customHeight="1" x14ac:dyDescent="0.35">
      <c r="A152" s="9">
        <f t="shared" si="4"/>
        <v>148</v>
      </c>
      <c r="B152" s="10" t="str">
        <f>IF($A152="", "", INDEX(Data!A:A,MATCH($A152,Data!$Z:$Z,1)))</f>
        <v>Darby (2018)</v>
      </c>
      <c r="C152" s="11" t="str">
        <f>IF($A152="", "", INDEX(Data!B:B,MATCH($A152,Data!$Z:$Z,1)))</f>
        <v>Smart technology in the home: time for more clarity</v>
      </c>
      <c r="D152" s="10">
        <f>IF($A152="", "", INDEX(Data!C:C,MATCH($A152,Data!$Z:$Z,1)))</f>
        <v>2018</v>
      </c>
      <c r="E152" s="11" t="str">
        <f>IF($A152="", "", INDEX(Data!D:D,MATCH($A152,Data!$Z:$Z,1)))</f>
        <v>The idea of the smart home has been around for decades but smart homes (under most definitions) are extremely rare, although digital technology and automated appliances are commonplace in the more affluent regions of the world. This commentary argues that there are inherent difficulties with expectations for smart homes and with making them viable; and with definitions and roles of `users' in smart systems. It considers what a smart home might be and the problems that smart homes might address, identifying two types of narrative in the smart-energy literature. One centres on the highly automated dwelling with integrated appliances, emphasizing state-of-the-art technology, convenience and, in some sense, efficiency. The second narrative type focuses more on system-level issues such as peak demand, ancillary services and the spread of microgeneration, and on selective applications of information and communication technology (ICT) to address these. Both raise questions about the identity of users, nature of control, boundaries of the home and ecological impact.</v>
      </c>
      <c r="F152" s="11" t="str">
        <f>IF($A152="", "", INDEX(Data!E:E,MATCH($A152,Data!$Z:$Z,1)))</f>
        <v>https://search.proquest.com/docview/1981649635?accountid=14511 https://ucl-new-primo.hosted.exlibrisgroup.com/openurl/UCL/UCL_VU2?url_ver=Z39.88-2004&amp;rft_val_fmt=info:ofi/fmt:kev:mtx:journal&amp;genre=article&amp;sid=ProQ:ProQ%3Aabiglobal&amp;atitle=Smart+electric+storage+heating+and+potential+for+residential+demand+response&amp;title=Energy+Efficiency&amp;issn=1570646X&amp;date=2018-01-01&amp;volume=11&amp;issue=1&amp;spage=67&amp;au=Darby%2C+Sarah+J&amp;isbn=&amp;jtitle=Energy+Efficiency&amp;btitle=&amp;rft_id=info:eric/&amp;rft_id=info:doi/10.1007%2F</v>
      </c>
      <c r="G152" s="36" t="e">
        <f t="shared" si="5"/>
        <v>#VALUE!</v>
      </c>
    </row>
    <row r="153" spans="1:7" ht="16.5" customHeight="1" x14ac:dyDescent="0.35">
      <c r="A153" s="9">
        <f t="shared" si="4"/>
        <v>149</v>
      </c>
      <c r="B153" s="10" t="str">
        <f>IF($A153="", "", INDEX(Data!A:A,MATCH($A153,Data!$Z:$Z,1)))</f>
        <v>De Olivieri (2014)</v>
      </c>
      <c r="C153" s="11" t="str">
        <f>IF($A153="", "", INDEX(Data!B:B,MATCH($A153,Data!$Z:$Z,1)))</f>
        <v>Distributed Generation in the Smart Grid - Case Study of Parintins</v>
      </c>
      <c r="D153" s="10">
        <f>IF($A153="", "", INDEX(Data!C:C,MATCH($A153,Data!$Z:$Z,1)))</f>
        <v>2014</v>
      </c>
      <c r="E153" s="11" t="str">
        <f>IF($A153="", "", INDEX(Data!D:D,MATCH($A153,Data!$Z:$Z,1)))</f>
        <v>This work presents the results of the design phase of project on integration of distributed photovoltaic power generation into the smart grid (distribution level) in the city of Parintins, which is an 17 MW isolated diesel grid located in the State of Amazon, Brazil. PV power generation in isolated systems is economically attractive, as fuel cost of 650 R$/MWh are significantly above PV generation cost. Distributed generation may be implemented without occupying valuable land on the fluvial island.A literature review provides first the general concepts of distributed generation in smart grids. In a brief description the system design, technical data, telecommunication network structure and the smart metering billing system of the first smart grid implemented in Brazil is given. Within this RD project financed ANEEL (electric power regulatory body) a smart grid based performance monitoring and power control for PV systems has been developed. Impacts of distributed power in the LV network have been analyzed through power flow simulation. The smart grid infrastructure will be used to assess the impact of PV generation concentrated on selected feeders and to test smart grid control strategies for distributed generation. [All rights reserved Elsevier].</v>
      </c>
      <c r="F153" s="11" t="str">
        <f>IF($A153="", "", INDEX(Data!E:E,MATCH($A153,Data!$Z:$Z,1)))</f>
        <v>http://dx.doi.org/10.1016/j.egypro.2014.10.024</v>
      </c>
      <c r="G153" s="36" t="str">
        <f t="shared" si="5"/>
        <v>http://dx.doi.org/10.1016/j.egypro.2014.10.024</v>
      </c>
    </row>
    <row r="154" spans="1:7" ht="16.5" customHeight="1" x14ac:dyDescent="0.35">
      <c r="A154" s="9">
        <f t="shared" si="4"/>
        <v>150</v>
      </c>
      <c r="B154" s="10" t="str">
        <f>IF($A154="", "", INDEX(Data!A:A,MATCH($A154,Data!$Z:$Z,1)))</f>
        <v>De Santoli (2018)</v>
      </c>
      <c r="C154" s="11" t="str">
        <f>IF($A154="", "", INDEX(Data!B:B,MATCH($A154,Data!$Z:$Z,1)))</f>
        <v>Innovative Hybrid Energy Systems for Heading Towards NZEB Qualification for Existing Buildings</v>
      </c>
      <c r="D154" s="10">
        <f>IF($A154="", "", INDEX(Data!C:C,MATCH($A154,Data!$Z:$Z,1)))</f>
        <v>2018</v>
      </c>
      <c r="E154" s="11" t="str">
        <f>IF($A154="", "", INDEX(Data!D:D,MATCH($A154,Data!$Z:$Z,1)))</f>
        <v>This paper deals with the potential role of new hybrid energy systems application along with the heating share concept. It analyses the possibility to develop new plant refurbishment strategy so as to promote the deployment of small scale smart energy systems. Up to now, many new technologies have been implemented can be used for achieving the NZEB objectives. The paper clears up how is possible to share the heat for a small group of dwellings arranged in a single lot. Through the use of a new plant layout for high temperature heat production, it was possible to investigate and compare the results with the typical separated generation systems. Therefore, the new plant design allows the four dwellings to share a cold heat sink able to feed 4 trans-critical CO2 heat pumps. In this way, the four dwellings have been interconnected each other by that hydraulic loop while the electricity is generated by PV arrays and CHP. Outcomes of this comparative analysis has been reported and discussed. © 2018 IEEE.</v>
      </c>
      <c r="F154" s="11" t="str">
        <f>IF($A154="", "", INDEX(Data!E:E,MATCH($A154,Data!$Z:$Z,1)))</f>
        <v>https://www.scopus.com/inward/record.uri?eid=2-s2.0-85056539501&amp;doi=10.1109%2fEEEIC.2018.8494544&amp;partnerID=40&amp;md5=df41d4cb12d6c7c6ef84bb3904b36b49</v>
      </c>
      <c r="G154" s="36" t="str">
        <f t="shared" si="5"/>
        <v>https://www.scopus.com/inward/record.uri?eid=2-s2.0-85056539501&amp;doi=10.1109%2fEEEIC.2018.8494544&amp;partnerID=40&amp;md5=df41d4cb12d6c7c6ef84bb3904b36b49</v>
      </c>
    </row>
    <row r="155" spans="1:7" ht="16.5" customHeight="1" x14ac:dyDescent="0.35">
      <c r="A155" s="9">
        <f t="shared" si="4"/>
        <v>151</v>
      </c>
      <c r="B155" s="10" t="str">
        <f>IF($A155="", "", INDEX(Data!A:A,MATCH($A155,Data!$Z:$Z,1)))</f>
        <v>Delfanti (2015)</v>
      </c>
      <c r="C155" s="11" t="str">
        <f>IF($A155="", "", INDEX(Data!B:B,MATCH($A155,Data!$Z:$Z,1)))</f>
        <v>Smart Grid on field application in the Italian framework: The A.S.SE.M. project</v>
      </c>
      <c r="D155" s="10">
        <f>IF($A155="", "", INDEX(Data!C:C,MATCH($A155,Data!$Z:$Z,1)))</f>
        <v>2015</v>
      </c>
      <c r="E155" s="11" t="str">
        <f>IF($A155="", "", INDEX(Data!D:D,MATCH($A155,Data!$Z:$Z,1)))</f>
        <v>Today, distribution systems are subject to an increasing penetration of dispersed generation. This is an important step toward a new green, sustainable, paradigm of energy. However, injections from renewables on distribution networks can cause technical issues in power systems, which require to put in operation new monitoring and control procedures and apparatuses. The paper details the Smart Grid experiment developed by A.S.SE.M. (a DSO of Central Italy) on its distribution grid. The project, incentivized by the Italian Energy Authority in the framework of Resolution ARG/elt 39/10, involves the installation of protection and automation devices in the HV/MV substation and over the distribution grid, 10 MV users and one LV user. The following innovative features are provided: increase in the reliability of Loss of Mains protections by transfer trip messages; logic selectivity between protections; centralized voltage control; real-time monitoring and control of generation. This project, together with the other pilot applications supported by Res. ARG/elt 39/10, will provide important information to the Italian Energy Authority, useful to define an output-based regulation for Smart Grids. 2014 Elsevier B.V. All rights reserved.</v>
      </c>
      <c r="F155" s="11" t="str">
        <f>IF($A155="", "", INDEX(Data!E:E,MATCH($A155,Data!$Z:$Z,1)))</f>
        <v>http://dx.doi.org/10.1016/j.epsr.2014.11.019</v>
      </c>
      <c r="G155" s="36" t="str">
        <f t="shared" si="5"/>
        <v>http://dx.doi.org/10.1016/j.epsr.2014.11.019</v>
      </c>
    </row>
    <row r="156" spans="1:7" ht="16.5" customHeight="1" x14ac:dyDescent="0.35">
      <c r="A156" s="9">
        <f t="shared" si="4"/>
        <v>152</v>
      </c>
      <c r="B156" s="10" t="str">
        <f>IF($A156="", "", INDEX(Data!A:A,MATCH($A156,Data!$Z:$Z,1)))</f>
        <v>Delfanti (2015)</v>
      </c>
      <c r="C156" s="11" t="str">
        <f>IF($A156="", "", INDEX(Data!B:B,MATCH($A156,Data!$Z:$Z,1)))</f>
        <v>A2A project: A practical implementation of smart grids in the urban area of Milan</v>
      </c>
      <c r="D156" s="10">
        <f>IF($A156="", "", INDEX(Data!C:C,MATCH($A156,Data!$Z:$Z,1)))</f>
        <v>2015</v>
      </c>
      <c r="E156" s="11" t="str">
        <f>IF($A156="", "", INDEX(Data!D:D,MATCH($A156,Data!$Z:$Z,1)))</f>
        <v>Distribution systems have undergone a strong evolution in the last few years. An important cause of this evolution is the growing presence of dispersed generation; the increasing levels of quality of service required by final users are another important issue for Distribution System Operators. These driving forces are particularly challenging in Italy: on the one hand, recent incentives have fostered the installation of many Dispersed Generation units on MV networks; on the other hand, the quality of service regulations put in place by the Italian Energy Regulator push Distribution System Operators to exploit automation on distribution grids. Within this framework, the paper describes a practical implementation of the smart grid concept to a real-life MV network in the urban area of Milan, developed by A2A Reti Elettriche (which owns and operates the distribution network in the cities of Milan and Brescia) in the context of smart grid demonstration projects launched by the Italian Energy Regulator in 2010. After a brief illustration of the network adopted for the experiment, the smart grid architecture is presented, along with the main functionalities to be achieved. Particular attention is devoted to an innovative automatic procedure for selective fault detection, based on logic selectivity and fast network reconfiguration. Some remarks are also provided about the performances of telecommunication supports used for the project. 2014 Elsevier B.V. All rights reserved.</v>
      </c>
      <c r="F156" s="11" t="str">
        <f>IF($A156="", "", INDEX(Data!E:E,MATCH($A156,Data!$Z:$Z,1)))</f>
        <v>http://dx.doi.org/10.1016/j.epsr.2014.09.016</v>
      </c>
      <c r="G156" s="36" t="str">
        <f t="shared" si="5"/>
        <v>http://dx.doi.org/10.1016/j.epsr.2014.09.016</v>
      </c>
    </row>
    <row r="157" spans="1:7" ht="16.5" customHeight="1" x14ac:dyDescent="0.35">
      <c r="A157" s="9">
        <f t="shared" si="4"/>
        <v>153</v>
      </c>
      <c r="B157" s="10" t="str">
        <f>IF($A157="", "", INDEX(Data!A:A,MATCH($A157,Data!$Z:$Z,1)))</f>
        <v>Deng (2013)</v>
      </c>
      <c r="C157" s="11" t="str">
        <f>IF($A157="", "", INDEX(Data!B:B,MATCH($A157,Data!$Z:$Z,1)))</f>
        <v>Sensing-performance tradeoff in cognitive radio enabled smart grid</v>
      </c>
      <c r="D157" s="10">
        <f>IF($A157="", "", INDEX(Data!C:C,MATCH($A157,Data!$Z:$Z,1)))</f>
        <v>2013</v>
      </c>
      <c r="E157" s="11" t="str">
        <f>IF($A157="", "", INDEX(Data!D:D,MATCH($A157,Data!$Z:$Z,1)))</f>
        <v>Smart grid is widely considered to be the next generation of power grid, where power generation, management, transmission, distribution, and utilization are fully upgraded to improve agility, reliability, efficiency, security, economy, and environmental friendliness. Demand response management (DRM) is recognized as a control unit of the smart grid, with the attempt to balance the real-time load as well as to shift the peak-hour load. Communications are critical to the accuracy and optimality of DRM, and hence at the core of the control performance of the smart grid. In this paper, we introduce cognitive radio into the smart grid to improve the communication quality. By means of spectrum sensing and channel switching, smart meters can decide to transmit data on either an original unlicensed channel or an additional licensed channel, so as to reduce the communication outage. Considering the energy cost taxed by spectrum sensing together with the control performance degradation incurred by imperfect communications, we formulate the sensing-performance tradeoff problem between better control performance and lower communication cost, paving the way towards a green smart grid. The impact of the communication outage on the control performance of DRM is also analyzed, which reduces the profit of power provider and the social welfare of the smart grid, although it may not always decrease the profit of power consumer. By employing the energy detector, we prove that there exists a unique optimal sensing time which yields the maximum tradeoff revenue, under the constraint that the licensed channel is sufficiently protected. Numerical results are provided to validate our theoretical analysis. 2012 IEEE.</v>
      </c>
      <c r="F157" s="11" t="str">
        <f>IF($A157="", "", INDEX(Data!E:E,MATCH($A157,Data!$Z:$Z,1)))</f>
        <v>http://dx.doi.org/10.1109/TSG.2012.2210058</v>
      </c>
      <c r="G157" s="36" t="str">
        <f t="shared" si="5"/>
        <v>http://dx.doi.org/10.1109/TSG.2012.2210058</v>
      </c>
    </row>
    <row r="158" spans="1:7" ht="16.5" customHeight="1" x14ac:dyDescent="0.35">
      <c r="A158" s="9">
        <f t="shared" si="4"/>
        <v>154</v>
      </c>
      <c r="B158" s="10" t="str">
        <f>IF($A158="", "", INDEX(Data!A:A,MATCH($A158,Data!$Z:$Z,1)))</f>
        <v>Department of Energy and Climate Change (2012)</v>
      </c>
      <c r="C158" s="11" t="str">
        <f>IF($A158="", "", INDEX(Data!B:B,MATCH($A158,Data!$Z:$Z,1)))</f>
        <v>Low Carbon Communities Challenge: Evaluation Report</v>
      </c>
      <c r="D158" s="10">
        <f>IF($A158="", "", INDEX(Data!C:C,MATCH($A158,Data!$Z:$Z,1)))</f>
        <v>2012</v>
      </c>
      <c r="E158" s="11" t="str">
        <f>IF($A158="", "", INDEX(Data!D:D,MATCH($A158,Data!$Z:$Z,1)))</f>
        <v>Executive Summary The Low Carbon Communities Challenge (LCCC) was a £10 million, two year programme to provide financial and advisory support to 22 test bed communities1 Background . Its aim was to fund, and learn from, community-scale approaches to the delivery of low carbon technologies and engagement activities. It was funded and supported by the Department of Energy and Climate Change (DECC), the Department of Enterprise, Trade and Investment (DETI) in Northern Ireland, the Welsh Government and Sciencewise-ERC. The LCCC deliberately focused on established organisations with a track record of taking action on energy and low carbon issues on a community scale. It offered capital infrastructure funding for carbon emissions reduction and free advice and support through a partner consortium (the “Specialist Support Team”, or SST). Alongside the funding of infrastructure, and to ensure integrated approaches, projects were also required to deliver local engagement and behavioural change activities. The average LCCC award was £450,000, of which a minimum of 90 per cent was allocated for expenditure on capital measures. The projects The projects were diverse, representing a range of communities, delivery models and technologies. However, three characteristics were intended to be common to all projects: • They would be geographically targeted, area-based initiatives; • They would involve integrated packages of measures; • They would draw upon sociological models of behaviour that emphasise the potential for social norms to nudge and trigger community-wide change. They also represented two main ‘types’ of community-scale delivery: projects led by community groups (‘community-led’) and projects led by existing agencies (e.g. local authorities, Third Sector organisations) and targeted at communities (‘community focused’). Evaluation The purpose of this report is to provide a synthesis of the key learning from the LCCC. It draws on five evaluation strands, each undertaken by independent researchers and evaluators, that were designed to explore the LCCC from different perspectives (i.e. from the perspective of the projects themselves, the households living in the LCCC areas, and stakeholders across Government and the community energy sector). More detail on each strand is outlined in the introduction to the main report but, in summary, they were as follows: • Strand 1: The carbon saving potential of the installed measures - involving a calculation of the theoretical carbon savings achieved through the installation of low carbon technologies. • Strand 2: The Householder Experience - involving a household survey in the LCCC areas and detailed case studies with eight households. • Strand 3: The community practitioner experience - involving a programme of co-inquiry and shared learning to facilitate local discussions with a view to consensus building and practical actions and steps going forward in each community.</v>
      </c>
      <c r="F158" s="11" t="str">
        <f>IF($A158="", "", INDEX(Data!E:E,MATCH($A158,Data!$Z:$Z,1)))</f>
        <v/>
      </c>
      <c r="G158" s="36" t="str">
        <f t="shared" si="5"/>
        <v/>
      </c>
    </row>
    <row r="159" spans="1:7" ht="16.5" customHeight="1" x14ac:dyDescent="0.35">
      <c r="A159" s="9">
        <f t="shared" si="4"/>
        <v>155</v>
      </c>
      <c r="B159" s="10" t="str">
        <f>IF($A159="", "", INDEX(Data!A:A,MATCH($A159,Data!$Z:$Z,1)))</f>
        <v>Devine-Wright (2012)</v>
      </c>
      <c r="C159" s="11" t="str">
        <f>IF($A159="", "", INDEX(Data!B:B,MATCH($A159,Data!$Z:$Z,1)))</f>
        <v xml:space="preserve">Opening up the “local” to analysis: exploring the spatiality of UK urban decentralised energy initiatives </v>
      </c>
      <c r="D159" s="10">
        <f>IF($A159="", "", INDEX(Data!C:C,MATCH($A159,Data!$Z:$Z,1)))</f>
        <v>2012</v>
      </c>
      <c r="E159" s="11" t="str">
        <f>IF($A159="", "", INDEX(Data!D:D,MATCH($A159,Data!$Z:$Z,1)))</f>
        <v xml:space="preserve">Abstract Debates surrounding the decarbonisation of energy systems in developed societies have been overlaid with controversy about the merits of decentralised or “community” energy. These are ambiguous concepts, implicating energy generation or demand reduction activities carried out in buildings or across neighbourhood or urban areas, as well as social and political aspects such as trust and communitarian relations amongst participating actors. This research was based on the criticism that most existing advocacy for, and research into decentralised energy (DE) has neglected the spatiality of such initiatives. In particular, the concept of “local” has been largely presumed to be self-evident and unproblematic. Drawing on the analysis of primary and secondary data from nine UK case studies, this study reveals the different degrees to which DE initiatives are locally embedded, dependent upon the sector of the instigating actors. Findings also reveal the multi-dimensionality of discourses of DE, going beyond purely physical or technical aspects to encompass social, spatial and political issues that are intertwined in complex patterns. In particular, it reveals how aspirations to “roll out” successful DE initiatives, consistent with broader policy goals for carbon reduction, are challenged by discourses of local uniqueness and “bottom-up” engagement. Future research is required to investigate the generalisability of the patterns observed. </v>
      </c>
      <c r="F159" s="11" t="str">
        <f>IF($A159="", "", INDEX(Data!E:E,MATCH($A159,Data!$Z:$Z,1)))</f>
        <v/>
      </c>
      <c r="G159" s="36" t="str">
        <f t="shared" si="5"/>
        <v/>
      </c>
    </row>
    <row r="160" spans="1:7" ht="16.5" customHeight="1" x14ac:dyDescent="0.35">
      <c r="A160" s="9">
        <f t="shared" si="4"/>
        <v>156</v>
      </c>
      <c r="B160" s="10" t="str">
        <f>IF($A160="", "", INDEX(Data!A:A,MATCH($A160,Data!$Z:$Z,1)))</f>
        <v>Diestelmeier (2017)</v>
      </c>
      <c r="C160" s="11" t="str">
        <f>IF($A160="", "", INDEX(Data!B:B,MATCH($A160,Data!$Z:$Z,1)))</f>
        <v>Smart Electricity Systems: Access Conditions for Household Customers under EU Law</v>
      </c>
      <c r="D160" s="10">
        <f>IF($A160="", "", INDEX(Data!C:C,MATCH($A160,Data!$Z:$Z,1)))</f>
        <v>2017</v>
      </c>
      <c r="E160" s="11" t="str">
        <f>IF($A160="", "", INDEX(Data!D:D,MATCH($A160,Data!$Z:$Z,1)))</f>
        <v>Achieving the EU policy goals of a secure, affordable, and sustainable electricity system available to all household customers requires the deployment of smart electricity systems (SES). In SES, all actors (eg consumer, producers, system operators) in the system are enabled to interact with each other by means of information and communication technology (ICT). From an infrastructural perspective SES can therefore also be described as electricity systems that are enhanced with communication systems. Both the electricity- and communication systems are subject to specific access conditions for household customers imposed by EU legislation. Whereas household customers have a clear right to access the electricity system, their right to access communication systems is limited. This article hypothesises that without the legal guarantees to ensure access for household customers to SES communication systems, the level playing field for household customers to participate in SES might be distorted. Therefore, this article addresses the following research question: what are the legal conditions for household customers to access SES communication services and what are their guarantees for accessing SES communication services? The article identifies four different options for household customers to access communication systems for SES under current EU legislation. Furthermore, it concludes that ensuring a level playing field for household customers to participate in SES requires EU and national policy makers to guarantee comparable conditions for household customers to access SES communication services.</v>
      </c>
      <c r="F160" s="11" t="str">
        <f>IF($A160="", "", INDEX(Data!E:E,MATCH($A160,Data!$Z:$Z,1)))</f>
        <v>https://search.proquest.com/docview/1956180921?accountid=14511 https://ucl-new-primo.hosted.exlibrisgroup.com/openurl/UCL/UCL_VU2?url_ver=Z39.88-2004&amp;rft_val_fmt=info:ofi/fmt:kev:mtx:journal&amp;genre=article&amp;sid=ProQ:ProQ%3Aabiglobal&amp;atitle=Smart+Electricity+Systems%3A+Access+Conditions+for+Household+Customers+under+EU+Law&amp;title=CoRe&amp;issn=25103148&amp;date=2017-01-01&amp;volume=1&amp;issue=1&amp;spage=36&amp;au=Diestelmeier%2C+Lea%3BKuiken%2C+Dirk&amp;isbn=&amp;jtitle=CoRe&amp;btitle=&amp;rft_id=info:eric/&amp;rft_id=info:doi/10.21552%2</v>
      </c>
      <c r="G160" s="36" t="e">
        <f t="shared" si="5"/>
        <v>#VALUE!</v>
      </c>
    </row>
    <row r="161" spans="1:7" ht="16.5" customHeight="1" x14ac:dyDescent="0.35">
      <c r="A161" s="9">
        <f t="shared" si="4"/>
        <v>157</v>
      </c>
      <c r="B161" s="10" t="str">
        <f>IF($A161="", "", INDEX(Data!A:A,MATCH($A161,Data!$Z:$Z,1)))</f>
        <v>Diestelmeier (2019)</v>
      </c>
      <c r="C161" s="11" t="str">
        <f>IF($A161="", "", INDEX(Data!B:B,MATCH($A161,Data!$Z:$Z,1)))</f>
        <v>Changing power: Shifting the role of electricity consumers with blockchain technology – Policy implications for EU electricity law</v>
      </c>
      <c r="D161" s="10">
        <f>IF($A161="", "", INDEX(Data!C:C,MATCH($A161,Data!$Z:$Z,1)))</f>
        <v>2019</v>
      </c>
      <c r="E161" s="11" t="str">
        <f>IF($A161="", "", INDEX(Data!D:D,MATCH($A161,Data!$Z:$Z,1)))</f>
        <v>One of the pressing legal questions of the energy transition is how to integrate prosumers consumers who start producing electricity, in the electricity market. So far, their influence remains limited or fully absent because their role as independent market participants is barely or not facilitated as they are usually subject to regulated remuneration schemes. Blockchain technology offers changing the approach of integration in the market into becoming the market by enabling peer-to-peer transactions. Currently, transactions are facilitated by third parties, suppliers and system operators, whose main task is centrally compiling and coordinating information on loads and generation and contracting supply and distribution services. Instead, blockchain technology enables new ways of organising decentralised persons without the immediate need for one centrally connecting entity. This implies profound legal- and policy consequences. Based on information on first use cases of blockchain applications in the electricity sector, this article identifies those main policy implications for EU electricity law and thereby adds to the discussion how blockchain technology could facilitate prosumers to develop as independent market participants in the electricity sector from an energy law perspective. 2019 The Author(s)</v>
      </c>
      <c r="F161" s="11" t="str">
        <f>IF($A161="", "", INDEX(Data!E:E,MATCH($A161,Data!$Z:$Z,1)))</f>
        <v>http://dx.doi.org/10.1016/j.enpol.2018.12.065</v>
      </c>
      <c r="G161" s="36" t="str">
        <f t="shared" si="5"/>
        <v>http://dx.doi.org/10.1016/j.enpol.2018.12.065</v>
      </c>
    </row>
    <row r="162" spans="1:7" ht="16.5" customHeight="1" x14ac:dyDescent="0.35">
      <c r="A162" s="9">
        <f t="shared" si="4"/>
        <v>158</v>
      </c>
      <c r="B162" s="10" t="str">
        <f>IF($A162="", "", INDEX(Data!A:A,MATCH($A162,Data!$Z:$Z,1)))</f>
        <v>Ding (2013)</v>
      </c>
      <c r="C162" s="11" t="str">
        <f>IF($A162="", "", INDEX(Data!B:B,MATCH($A162,Data!$Z:$Z,1)))</f>
        <v>Real-time market concept architecture for EcoGrid EU - A prototype for European smart grids</v>
      </c>
      <c r="D162" s="10">
        <f>IF($A162="", "", INDEX(Data!C:C,MATCH($A162,Data!$Z:$Z,1)))</f>
        <v>2013</v>
      </c>
      <c r="E162" s="11" t="str">
        <f>IF($A162="", "", INDEX(Data!D:D,MATCH($A162,Data!$Z:$Z,1)))</f>
        <v>Industrialized countries are increasingly committed to move towards a low carbon generating mix by increasing the penetration of renewable generation. Additionally, the development in communication technologies will allow small end-consumers and small-scale distributed energy resources (DER) to participate in electricity markets. Current electricity markets need to be tailored to incorporate these changes regarding how electricity will be generated and consumed in the future. The EcoGrid EU is a large-scale EU-funded project, which establishes the first prototype of the future European intelligent grids. In this project, small-scale DERs and small end-consumers can actively participate in a new real-time electricity market by responding to 5-min real time electricity prices. In this way, the market operator will also obtain additional balancing power to cancel out the production variation introduced by renewable electricity generation. The real-time market concept architecture for EcoGrid EU is introduced in this paper, which provides a market-based platform and information and communication technology (ICT) infrastructure that extends the current electricity market to a shorter time horizon and to smaller assets. 2013 IEEE.</v>
      </c>
      <c r="F162" s="11" t="str">
        <f>IF($A162="", "", INDEX(Data!E:E,MATCH($A162,Data!$Z:$Z,1)))</f>
        <v>http://dx.doi.org/10.1109/TSG.2013.2258048</v>
      </c>
      <c r="G162" s="36" t="str">
        <f t="shared" si="5"/>
        <v>http://dx.doi.org/10.1109/TSG.2013.2258048</v>
      </c>
    </row>
    <row r="163" spans="1:7" ht="16.5" customHeight="1" x14ac:dyDescent="0.35">
      <c r="A163" s="9">
        <f t="shared" si="4"/>
        <v>159</v>
      </c>
      <c r="B163" s="10" t="str">
        <f>IF($A163="", "", INDEX(Data!A:A,MATCH($A163,Data!$Z:$Z,1)))</f>
        <v>Dinusha (2013)</v>
      </c>
      <c r="C163" s="11" t="str">
        <f>IF($A163="", "", INDEX(Data!B:B,MATCH($A163,Data!$Z:$Z,1)))</f>
        <v>Prosumer recruitment framework for prosumer community groups in smart-grid</v>
      </c>
      <c r="D163" s="10">
        <f>IF($A163="", "", INDEX(Data!C:C,MATCH($A163,Data!$Z:$Z,1)))</f>
        <v>2013</v>
      </c>
      <c r="E163" s="11" t="str">
        <f>IF($A163="", "", INDEX(Data!D:D,MATCH($A163,Data!$Z:$Z,1)))</f>
        <v>Smart Grid (SG) achieves bidirectional energy and information flow between the energy-user and the utility grid, allowing conventional energy-users to become prosumers, who not only generate green energy, but also return the surplus energy back to the utility-grid. Managing these energy-sharing prosumers is a pivotal requisite in SG, and making goal-oriented prosumer community groups is an effective choice to accomplish that.However, developing sustainable prosumer community groups is challenging and one of the key challenges is recruiting dynamic prosumers to the community groups. In this research paper, we address this challenge by presenting an innovative framework for prosumer recruitment in prosumer community groups. The current literature has overlooked this challenge, making our work novel within the research field. The proposed prosumer recruitment framework suggests the use of iterative evaluation process to proactively monitor the quality of service delivered by registered prosumers before assigning them to the prosumer community groups. We demonstrate the functionality of the framework using energy behaviour dataset of 500 prosumers. Furthermore, we present performance benchmarks to validate the framework's ability to identify the dynamic prosumers within the dataset, and to assign the prosumers to the appropriate prosumer community groups.</v>
      </c>
      <c r="F163" s="11" t="str">
        <f>IF($A163="", "", INDEX(Data!E:E,MATCH($A163,Data!$Z:$Z,1)))</f>
        <v/>
      </c>
      <c r="G163" s="36" t="str">
        <f t="shared" si="5"/>
        <v/>
      </c>
    </row>
    <row r="164" spans="1:7" ht="16.5" customHeight="1" x14ac:dyDescent="0.35">
      <c r="A164" s="9">
        <f t="shared" si="4"/>
        <v>160</v>
      </c>
      <c r="B164" s="10" t="str">
        <f>IF($A164="", "", INDEX(Data!A:A,MATCH($A164,Data!$Z:$Z,1)))</f>
        <v>Dispenza (2019)</v>
      </c>
      <c r="C164" s="11" t="str">
        <f>IF($A164="", "", INDEX(Data!B:B,MATCH($A164,Data!$Z:$Z,1)))</f>
        <v>Evaluation of hydrogen production cost in different real case studies</v>
      </c>
      <c r="D164" s="10">
        <f>IF($A164="", "", INDEX(Data!C:C,MATCH($A164,Data!$Z:$Z,1)))</f>
        <v>2019</v>
      </c>
      <c r="E164" s="11" t="str">
        <f>IF($A164="", "", INDEX(Data!D:D,MATCH($A164,Data!$Z:$Z,1)))</f>
        <v>Use of hydrogen and production are issues of wide interest while just room towards aspects relevant to hydrogen economy now is lacking. This paper deals with an estimate of the hydrogen production cost in a solar-powered hydrogen refueling station for smart cities applications in the site of Capo d'Orlando in Sicily considering design, building, characterization and operation. A cost analysis done shows economic and environmental benefits relevant to exploitation of the facility. The analysis deals with a comparison of data relevant to costs of hydrogen produced by water electrolysis derived from three different case-study; namely: Hydrogen production by using only the electric energy coming from the main grid, Hydrogen production by using electric energy from a photovoltaic plant grid-connected, Hydrogen production by using electric energy coming from integration of photovoltaic plant grid connected with an electric storage system. The hydrogen and electric energy refueling station is a demonstration experimental facility belonging to the Italian research project i-NEXT (innovation for greeN Energy and eXchange in Transportation). CNR-ITAE jointly with industrial partners developed in the framework of the Italian research project i-NEXT a demonstration on-site hydrogen production plant at Capo d'Orlando in Sicily. The hydrogen production plant is connected to a microgrid fed by means of a 100 kW photovoltaic plant installed on rooftop; it is connected with a facility of 300 kW h battery electric energy storage (made up by 16 high temperature batteries sodium nickel chloride).So, the plant is able to provide hydrogen and electric energy for an electric and hydrogen vehicles fleet. The hydrogen refueling station consists of four sections: the module of electrolysis hydrogen production section (HPPS), able to produce, by means of a 30 kWh alkaline electrolyser, 6.64 Nm3/h of hydrogen with a gas purity of 99.995% (O2 5 ppm and dew point 60 C); the module of hydrogen compression section (HCS), made by a three-stage compressor with a rating gas flow rate of 5.2 Nm3/h and a delivery pressure of 360 bar; a module of high pressure storage section (HSS), made by high-pressure tanks having a total capacity of 350 liters; and the last module for automotive applications of hydrogen dispenser section (HRS), that allowing a supply of two automotive's tanks of 150 liters @ 350 bar in less than thirty minutes. 2019 Elsevier Ltd</v>
      </c>
      <c r="F164" s="11" t="str">
        <f>IF($A164="", "", INDEX(Data!E:E,MATCH($A164,Data!$Z:$Z,1)))</f>
        <v>http://dx.doi.org/10.1016/j.est.2019.100757</v>
      </c>
      <c r="G164" s="36" t="str">
        <f t="shared" si="5"/>
        <v>http://dx.doi.org/10.1016/j.est.2019.100757</v>
      </c>
    </row>
    <row r="165" spans="1:7" ht="16.5" customHeight="1" x14ac:dyDescent="0.35">
      <c r="A165" s="9">
        <f t="shared" si="4"/>
        <v>161</v>
      </c>
      <c r="B165" s="10" t="str">
        <f>IF($A165="", "", INDEX(Data!A:A,MATCH($A165,Data!$Z:$Z,1)))</f>
        <v>Djoko (2013)</v>
      </c>
      <c r="C165" s="11" t="str">
        <f>IF($A165="", "", INDEX(Data!B:B,MATCH($A165,Data!$Z:$Z,1)))</f>
        <v>Understanding smart data disclosure policy success: the case of Green Button</v>
      </c>
      <c r="D165" s="10">
        <f>IF($A165="", "", INDEX(Data!C:C,MATCH($A165,Data!$Z:$Z,1)))</f>
        <v>2013</v>
      </c>
      <c r="E165" s="11">
        <f>IF($A165="", "", INDEX(Data!D:D,MATCH($A165,Data!$Z:$Z,1)))</f>
        <v>0</v>
      </c>
      <c r="F165" s="11" t="str">
        <f>IF($A165="", "", INDEX(Data!E:E,MATCH($A165,Data!$Z:$Z,1)))</f>
        <v/>
      </c>
      <c r="G165" s="36" t="str">
        <f t="shared" si="5"/>
        <v/>
      </c>
    </row>
    <row r="166" spans="1:7" ht="16.5" customHeight="1" x14ac:dyDescent="0.35">
      <c r="A166" s="9">
        <f t="shared" si="4"/>
        <v>162</v>
      </c>
      <c r="B166" s="10" t="str">
        <f>IF($A166="", "", INDEX(Data!A:A,MATCH($A166,Data!$Z:$Z,1)))</f>
        <v>Dóci (2017)</v>
      </c>
      <c r="C166" s="11" t="str">
        <f>IF($A166="", "", INDEX(Data!B:B,MATCH($A166,Data!$Z:$Z,1)))</f>
        <v>Renewable energy communities:A comprehensive study of local energy initiatives in the Netherlands and Germany</v>
      </c>
      <c r="D166" s="10">
        <f>IF($A166="", "", INDEX(Data!C:C,MATCH($A166,Data!$Z:$Z,1)))</f>
        <v>2017</v>
      </c>
      <c r="E166" s="11" t="str">
        <f>IF($A166="", "", INDEX(Data!D:D,MATCH($A166,Data!$Z:$Z,1)))</f>
        <v>The thesis is based on the idea that transition to a sustainable energy re-gime required to avoid the dramatic consequences of climate change in-volves not only changes in technology and production patterns, but it also necessitates the introduction of new actors, who could invest in renewa-ble energy production. Without a massive expansion of renewable energy producers the chance for the transformation of the mostly fossil based energy regime into a sustainable one is very limited. Hence, besides strengthening the current stakeholders of this change, it is also inevitable to explore new groups of actors, who could become the future investors of renewable energy. This thesis focuses on such a group, namely the re-newable energy communities (REC) and examines their transition poten-tial RECs are residential groups, who decide to change their passive consumer role into the role of energy producer, generating the electricity and/or the heating they need. Acquiring knowledge on them helps to better under-stand how this new type of renewable investors could be strengthened and to what extent they can contribute to the energy transition. Therefore the aim of this research was to study renewable energy communities from different aspects and at different levels in order to answer the main re-search question, which was: How can the spread and scaling-up of renew-able energy communities be supported? To answer the research question a comparative cases study analysis was conducted involving Dutch and German communities that are different in terms of their size (ranging from small communities with a few members to large communities of 3000 members), locations (islands, villages, city neighborhoods, districts in small towns, or just small communities in apartment buildings), institutional background (German and Dutch regula-tions), renewable energy technology used (solar photovoltaic, water pumps, wind mills, biomass power plants) and organizational structure (wind or solar cooperatives, joint solar procurement projects and small energy companies that produce and supply energy not only for their</v>
      </c>
      <c r="F166" s="11" t="str">
        <f>IF($A166="", "", INDEX(Data!E:E,MATCH($A166,Data!$Z:$Z,1)))</f>
        <v/>
      </c>
      <c r="G166" s="36" t="str">
        <f t="shared" si="5"/>
        <v/>
      </c>
    </row>
    <row r="167" spans="1:7" ht="16.5" customHeight="1" x14ac:dyDescent="0.35">
      <c r="A167" s="9">
        <f t="shared" si="4"/>
        <v>163</v>
      </c>
      <c r="B167" s="10" t="str">
        <f>IF($A167="", "", INDEX(Data!A:A,MATCH($A167,Data!$Z:$Z,1)))</f>
        <v>Dominik (2013)</v>
      </c>
      <c r="C167" s="11" t="str">
        <f>IF($A167="", "", INDEX(Data!B:B,MATCH($A167,Data!$Z:$Z,1)))</f>
        <v>Privacy and security challenges in the smart grid user domain</v>
      </c>
      <c r="D167" s="10">
        <f>IF($A167="", "", INDEX(Data!C:C,MATCH($A167,Data!$Z:$Z,1)))</f>
        <v>2013</v>
      </c>
      <c r="E167" s="11">
        <f>IF($A167="", "", INDEX(Data!D:D,MATCH($A167,Data!$Z:$Z,1)))</f>
        <v>0</v>
      </c>
      <c r="F167" s="11" t="str">
        <f>IF($A167="", "", INDEX(Data!E:E,MATCH($A167,Data!$Z:$Z,1)))</f>
        <v/>
      </c>
      <c r="G167" s="36" t="str">
        <f t="shared" si="5"/>
        <v/>
      </c>
    </row>
    <row r="168" spans="1:7" ht="16.5" customHeight="1" x14ac:dyDescent="0.35">
      <c r="A168" s="9">
        <f t="shared" si="4"/>
        <v>164</v>
      </c>
      <c r="B168" s="10" t="str">
        <f>IF($A168="", "", INDEX(Data!A:A,MATCH($A168,Data!$Z:$Z,1)))</f>
        <v>Dong (2013)</v>
      </c>
      <c r="C168" s="11" t="str">
        <f>IF($A168="", "", INDEX(Data!B:B,MATCH($A168,Data!$Z:$Z,1)))</f>
        <v>Non-Intrusive Occupancy Monitoring using Smart Meters</v>
      </c>
      <c r="D168" s="10">
        <f>IF($A168="", "", INDEX(Data!C:C,MATCH($A168,Data!$Z:$Z,1)))</f>
        <v>2013</v>
      </c>
      <c r="E168" s="11">
        <f>IF($A168="", "", INDEX(Data!D:D,MATCH($A168,Data!$Z:$Z,1)))</f>
        <v>0</v>
      </c>
      <c r="F168" s="11" t="str">
        <f>IF($A168="", "", INDEX(Data!E:E,MATCH($A168,Data!$Z:$Z,1)))</f>
        <v/>
      </c>
      <c r="G168" s="36" t="str">
        <f t="shared" si="5"/>
        <v/>
      </c>
    </row>
    <row r="169" spans="1:7" ht="16.5" customHeight="1" x14ac:dyDescent="0.35">
      <c r="A169" s="9">
        <f t="shared" si="4"/>
        <v>165</v>
      </c>
      <c r="B169" s="10" t="str">
        <f>IF($A169="", "", INDEX(Data!A:A,MATCH($A169,Data!$Z:$Z,1)))</f>
        <v>Dong (2016)</v>
      </c>
      <c r="C169" s="11" t="str">
        <f>IF($A169="", "", INDEX(Data!B:B,MATCH($A169,Data!$Z:$Z,1)))</f>
        <v>Smart street lighting system: A platform for innovative smart city applications and a new frontier for cyber-security</v>
      </c>
      <c r="D169" s="10">
        <f>IF($A169="", "", INDEX(Data!C:C,MATCH($A169,Data!$Z:$Z,1)))</f>
        <v>2016</v>
      </c>
      <c r="E169" s="11" t="str">
        <f>IF($A169="", "", INDEX(Data!D:D,MATCH($A169,Data!$Z:$Z,1)))</f>
        <v>A wireless networked LED street lighting system with centralized and remote control technology has emerged as an innovative smart city application with great potential to reduce energy cost and enhance public safety. A pilot system integrated within a campus microgrid demonstrates the benefits of two smart city applications for public safety enhancement, while revealing multiple cyber-security challenges. [All rights reserved Elsevier].</v>
      </c>
      <c r="F169" s="11" t="str">
        <f>IF($A169="", "", INDEX(Data!E:E,MATCH($A169,Data!$Z:$Z,1)))</f>
        <v>http://dx.doi.org/10.1016/j.tej.2016.11.011</v>
      </c>
      <c r="G169" s="36" t="str">
        <f t="shared" si="5"/>
        <v>http://dx.doi.org/10.1016/j.tej.2016.11.011</v>
      </c>
    </row>
    <row r="170" spans="1:7" ht="16.5" customHeight="1" x14ac:dyDescent="0.35">
      <c r="A170" s="9">
        <f t="shared" si="4"/>
        <v>166</v>
      </c>
      <c r="B170" s="10" t="str">
        <f>IF($A170="", "", INDEX(Data!A:A,MATCH($A170,Data!$Z:$Z,1)))</f>
        <v>Dongol (2015)</v>
      </c>
      <c r="C170" s="11" t="str">
        <f>IF($A170="", "", INDEX(Data!B:B,MATCH($A170,Data!$Z:$Z,1)))</f>
        <v>An Overview to the Concept Smart Coupling and Battery Management for Grid Connected Photovoltaic Battery System</v>
      </c>
      <c r="D170" s="10">
        <f>IF($A170="", "", INDEX(Data!C:C,MATCH($A170,Data!$Z:$Z,1)))</f>
        <v>2015</v>
      </c>
      <c r="E170" s="11" t="str">
        <f>IF($A170="", "", INDEX(Data!D:D,MATCH($A170,Data!$Z:$Z,1)))</f>
        <v>The paper gives an overview on the need for smart coupling for battery management in grid integrated renewable energy system(RES).Grid integrated photovoltaic(PV) battery system,as being popular and extensively used has been discussed in the paper.Smart coupling refers to intelligent grid integration such that it can foresee local network conditions and issue battery power flow management strategy accordingly to shave the peak PV and peak load.Therefore,a need for predictive energy management arises for smart integration to the grid and supervision of the power flow in accordance to the grid conditions.This is also a running project at the Institute of Energy Systems(INES),Offenburg University of Applied Science,Germany since January,2015.The paper should provide insights to the motivation,need and gives an outlook to the features of desired predictive energy management system(PEMS).</v>
      </c>
      <c r="F170" s="11" t="str">
        <f>IF($A170="", "", INDEX(Data!E:E,MATCH($A170,Data!$Z:$Z,1)))</f>
        <v>http://dx.doi.org/10.11989/JEST.1674-862X.505243</v>
      </c>
      <c r="G170" s="36" t="str">
        <f t="shared" si="5"/>
        <v>http://dx.doi.org/10.11989/JEST.1674-862X.505243</v>
      </c>
    </row>
    <row r="171" spans="1:7" ht="16.5" customHeight="1" x14ac:dyDescent="0.35">
      <c r="A171" s="9">
        <f t="shared" si="4"/>
        <v>167</v>
      </c>
      <c r="B171" s="10" t="str">
        <f>IF($A171="", "", INDEX(Data!A:A,MATCH($A171,Data!$Z:$Z,1)))</f>
        <v>Dorri (2019)</v>
      </c>
      <c r="C171" s="11" t="str">
        <f>IF($A171="", "", INDEX(Data!B:B,MATCH($A171,Data!$Z:$Z,1)))</f>
        <v>SPB: A secure private blockchain-based solution for distributed energy trading</v>
      </c>
      <c r="D171" s="10">
        <f>IF($A171="", "", INDEX(Data!C:C,MATCH($A171,Data!$Z:$Z,1)))</f>
        <v>2019</v>
      </c>
      <c r="E171" s="11" t="str">
        <f>IF($A171="", "", INDEX(Data!D:D,MATCH($A171,Data!$Z:$Z,1)))</f>
        <v>Blockchain is increasingly being used to provide a distributed, secure, trusted, and private framework for energy trading in smart grids. However, existing solutions suffer from a lack of privacy, processing and packet overheads, and reliance on trusted third party (TTP) to secure the trade. To address these challenges, we propose a secure private blockchain (SPB) framework. SPB enables energy producers and consumers to directly negotiate the energy price. To reduce the associated overheads, we propose a routing method which routes packets based on the destination public key (PK). SPB eliminates the reliance on TTP to ensure both energy producer and consumer commit to their obligations by introducing atomic meta-Transactions. The latter consists of two transactions: first the consumer generates a CTP transaction, committing to pay the energy price to the producer. On receipt of the energy, the smart meter of the consumer generates an energy receipt confirmation (ERC) which triggers a smart contract to transfer the committed price in CTP to the energy producer. To verify that the ERC is generated by a genuine smart meter, SPB supports authentication of anonymous smart meters to prevent malicious nodes from linking ERC transactions and thus enhance the user privacy. Qualitative security analysis shows the resilience of SPB against a range of attacks. Implementation results demonstrate that SPB reduces monetary cost and delay compared to existing solutions. 1979-2012 IEEE.</v>
      </c>
      <c r="F171" s="11" t="str">
        <f>IF($A171="", "", INDEX(Data!E:E,MATCH($A171,Data!$Z:$Z,1)))</f>
        <v>http://dx.doi.org/10.1109/MCOM.2019.1800577</v>
      </c>
      <c r="G171" s="36" t="str">
        <f t="shared" si="5"/>
        <v>http://dx.doi.org/10.1109/MCOM.2019.1800577</v>
      </c>
    </row>
    <row r="172" spans="1:7" ht="16.5" customHeight="1" x14ac:dyDescent="0.35">
      <c r="A172" s="9">
        <f t="shared" si="4"/>
        <v>168</v>
      </c>
      <c r="B172" s="10" t="str">
        <f>IF($A172="", "", INDEX(Data!A:A,MATCH($A172,Data!$Z:$Z,1)))</f>
        <v>Douglass (2013)</v>
      </c>
      <c r="C172" s="11" t="str">
        <f>IF($A172="", "", INDEX(Data!B:B,MATCH($A172,Data!$Z:$Z,1)))</f>
        <v>Smart Demand for Frequency Regulation: Experimental Results</v>
      </c>
      <c r="D172" s="10">
        <f>IF($A172="", "", INDEX(Data!C:C,MATCH($A172,Data!$Z:$Z,1)))</f>
        <v>2013</v>
      </c>
      <c r="E172" s="11" t="str">
        <f>IF($A172="", "", INDEX(Data!D:D,MATCH($A172,Data!$Z:$Z,1)))</f>
        <v>As renewable energy sources increase their penetration, the traditional providers of frequency regulation service, i.e., fossil fueled thermal power plants, will be displaced, motivating the search for novel providers such as demand-side resources. This paper presents the results of field experiments using demand as a frequency controlled reserve (DFCR) on appliances with programmable thermostats. The experiments conducted showed the response of a population of thermostatically controlled loads acting as normal reserves (up and down regulation) and disturbance reserves (up regulation only) as defined by the Nordic Grid Codes . In addition, industrial pump loads and relay-controlled loads were tested as DFCR. The tests show that a population of refrigerators was able to deliver frequency reserves approximately equal to their average power consumption. Electric space heaters in the autumn season were able to provide frequency reserves of a magnitude 2.7 times their average power consumption.</v>
      </c>
      <c r="F172" s="11" t="str">
        <f>IF($A172="", "", INDEX(Data!E:E,MATCH($A172,Data!$Z:$Z,1)))</f>
        <v>http://dx.doi.org/10.1109/TSG.2013.2259510</v>
      </c>
      <c r="G172" s="36" t="str">
        <f t="shared" si="5"/>
        <v>http://dx.doi.org/10.1109/TSG.2013.2259510</v>
      </c>
    </row>
    <row r="173" spans="1:7" ht="16.5" customHeight="1" x14ac:dyDescent="0.35">
      <c r="A173" s="9">
        <f t="shared" si="4"/>
        <v>169</v>
      </c>
      <c r="B173" s="10" t="str">
        <f>IF($A173="", "", INDEX(Data!A:A,MATCH($A173,Data!$Z:$Z,1)))</f>
        <v>Dragievi (2016)</v>
      </c>
      <c r="C173" s="11" t="str">
        <f>IF($A173="", "", INDEX(Data!B:B,MATCH($A173,Data!$Z:$Z,1)))</f>
        <v>DC Microgrids - Part II: A Review of Power Architectures, Applications, and Standardization Issues</v>
      </c>
      <c r="D173" s="10">
        <f>IF($A173="", "", INDEX(Data!C:C,MATCH($A173,Data!$Z:$Z,1)))</f>
        <v>2016</v>
      </c>
      <c r="E173" s="11" t="str">
        <f>IF($A173="", "", INDEX(Data!D:D,MATCH($A173,Data!$Z:$Z,1)))</f>
        <v>DC microgrids (MGs) have been gaining a continually increasing interest over the past couple of years both in academia and industry. The advantages of dc distribution when compared to its ac counterpart are well known. The most important ones include higher reliability and efficiency, simpler control and natural interface with renewable energy sources, and electronic loads and energy storage systems. With rapid emergence of these components in modern power systems, the importance of dc in today's society is gradually being brought to a whole new level. A broad class of traditional dc distribution applications, such as traction, telecom, vehicular, and distributed power systems can be classified under dc MG framework and ongoing development, and expansion of the field is largely influenced by concepts used over there. This paper aims first to shed light on the practical design aspects of dc MG technology concerning typical power hardware topologies and their suitability for different emerging smart grid applications. Then, an overview of the state of the art in dc MG protection and grounding is provided. Owing to the fact that there is no zero-current crossing, an arc that appears upon breaking dc current cannot be extinguished naturally, making the protection of dc MGs a challenging problem. In relation with this, a comprehensive overview of protection schemes, which discusses both design of practical protective devices and their integration into overall protection systems, is provided. Closely coupled with protection, conflicting grounding objectives, e.g., minimization of stray current and common-mode voltage, are explained and several practical solutions are presented. Also, standardization efforts for dc systems are addressed. Finally, concluding remarks and important future research directions are pointed out. 2015 IEEE.</v>
      </c>
      <c r="F173" s="11" t="str">
        <f>IF($A173="", "", INDEX(Data!E:E,MATCH($A173,Data!$Z:$Z,1)))</f>
        <v>http://dx.doi.org/10.1109/TPEL.2015.2464277</v>
      </c>
      <c r="G173" s="36" t="str">
        <f t="shared" si="5"/>
        <v>http://dx.doi.org/10.1109/TPEL.2015.2464277</v>
      </c>
    </row>
    <row r="174" spans="1:7" ht="16.5" customHeight="1" x14ac:dyDescent="0.35">
      <c r="A174" s="9">
        <f t="shared" si="4"/>
        <v>170</v>
      </c>
      <c r="B174" s="10" t="str">
        <f>IF($A174="", "", INDEX(Data!A:A,MATCH($A174,Data!$Z:$Z,1)))</f>
        <v>Du (2012)</v>
      </c>
      <c r="C174" s="11" t="str">
        <f>IF($A174="", "", INDEX(Data!B:B,MATCH($A174,Data!$Z:$Z,1)))</f>
        <v>A wi-fi based occupancy sensing approach to smart energy in commercial office buildings</v>
      </c>
      <c r="D174" s="10">
        <f>IF($A174="", "", INDEX(Data!C:C,MATCH($A174,Data!$Z:$Z,1)))</f>
        <v>2012</v>
      </c>
      <c r="E174" s="11">
        <f>IF($A174="", "", INDEX(Data!D:D,MATCH($A174,Data!$Z:$Z,1)))</f>
        <v>0</v>
      </c>
      <c r="F174" s="11" t="str">
        <f>IF($A174="", "", INDEX(Data!E:E,MATCH($A174,Data!$Z:$Z,1)))</f>
        <v/>
      </c>
      <c r="G174" s="36" t="str">
        <f t="shared" si="5"/>
        <v/>
      </c>
    </row>
    <row r="175" spans="1:7" ht="16.5" customHeight="1" x14ac:dyDescent="0.35">
      <c r="A175" s="9">
        <f t="shared" si="4"/>
        <v>171</v>
      </c>
      <c r="B175" s="10" t="str">
        <f>IF($A175="", "", INDEX(Data!A:A,MATCH($A175,Data!$Z:$Z,1)))</f>
        <v>Dutra (2018)</v>
      </c>
      <c r="C175" s="11" t="str">
        <f>IF($A175="", "", INDEX(Data!B:B,MATCH($A175,Data!$Z:$Z,1)))</f>
        <v>Grid functional blocks methodology to dynamic operation and decision making in Smart Grids</v>
      </c>
      <c r="D175" s="10">
        <f>IF($A175="", "", INDEX(Data!C:C,MATCH($A175,Data!$Z:$Z,1)))</f>
        <v>2018</v>
      </c>
      <c r="E175" s="11" t="str">
        <f>IF($A175="", "", INDEX(Data!D:D,MATCH($A175,Data!$Z:$Z,1)))</f>
        <v>Distribution systems are undergoing structural and topological changes, mainly due to the influence of the new distributed energy resources inserted along the feeders. In this context, the growth of the Smart Grids requires the evolution of the control and operation tools, since the decision-making should promote proactive actions. In this sense, the present paper proposes a method for subdividing the distribution system into grid functional blocks, associated to a method of forecasting of distributed electric quantities. The functional blocks allow the assets to be organized in a way to provide sufficient information to perform advanced analyzes of a geoelectric region. The proactive decisions, in the grid functional blocks, are taken from the very short term forecast of variables (voltage, current, active power and reactive power). These forecasts are based on an innovative method of selection of forecasting techniques, which takes into account the online and historical information for the performance ranking of forecasting techniques. The developed methodologies by authors provide greater flexibility for the Smart Grids regarding to the dynamic changes that occur in the distribution grids in the presence of distributed flexible resources, demand management, Volt-VAR Optimization, Conservation Voltage Reduction, protection, automatic reconfiguration, self-healing, storage and electric vehicles. [All rights reserved Elsevier].</v>
      </c>
      <c r="F175" s="11" t="str">
        <f>IF($A175="", "", INDEX(Data!E:E,MATCH($A175,Data!$Z:$Z,1)))</f>
        <v>http://dx.doi.org/10.1016/j.ijepes.2018.06.002</v>
      </c>
      <c r="G175" s="36" t="str">
        <f t="shared" si="5"/>
        <v>http://dx.doi.org/10.1016/j.ijepes.2018.06.002</v>
      </c>
    </row>
    <row r="176" spans="1:7" ht="16.5" customHeight="1" x14ac:dyDescent="0.35">
      <c r="A176" s="9">
        <f t="shared" si="4"/>
        <v>172</v>
      </c>
      <c r="B176" s="10" t="str">
        <f>IF($A176="", "", INDEX(Data!A:A,MATCH($A176,Data!$Z:$Z,1)))</f>
        <v>Eder-Neuhauser (2016)</v>
      </c>
      <c r="C176" s="11" t="str">
        <f>IF($A176="", "", INDEX(Data!B:B,MATCH($A176,Data!$Z:$Z,1)))</f>
        <v>Resilience and Security: A Qualitative Survey of Urban Smart Grid Architectures</v>
      </c>
      <c r="D176" s="10">
        <f>IF($A176="", "", INDEX(Data!C:C,MATCH($A176,Data!$Z:$Z,1)))</f>
        <v>2016</v>
      </c>
      <c r="E176" s="11" t="str">
        <f>IF($A176="", "", INDEX(Data!D:D,MATCH($A176,Data!$Z:$Z,1)))</f>
        <v>Smart grids require information and communication technology (ICT) in order to control dynamics in the power grid. However, adding ICT creates additional entry points in vulnerable hard- and software, increasing the attack surface, and provides distribution paths that can be used by malware for attacks. This paper provides a qualitative evaluation of smart grid architectures for urban environments, comparing four topology types based on six quality indicators: resource control, security, resilience, quality of service, compatibility, and cost. The impact of each power grid topology on the applicability of ICT components in communication topologies is also considered. We summarize the benefits and drawbacks of each topology with a focus on the implementation of decentralized and self-organizing structures. 2013 IEEE.</v>
      </c>
      <c r="F176" s="11" t="str">
        <f>IF($A176="", "", INDEX(Data!E:E,MATCH($A176,Data!$Z:$Z,1)))</f>
        <v>http://dx.doi.org/10.1109/ACCESS.2016.2531279</v>
      </c>
      <c r="G176" s="36" t="str">
        <f t="shared" si="5"/>
        <v>http://dx.doi.org/10.1109/ACCESS.2016.2531279</v>
      </c>
    </row>
    <row r="177" spans="1:7" ht="16.5" customHeight="1" x14ac:dyDescent="0.35">
      <c r="A177" s="9">
        <f t="shared" si="4"/>
        <v>173</v>
      </c>
      <c r="B177" s="10" t="str">
        <f>IF($A177="", "", INDEX(Data!A:A,MATCH($A177,Data!$Z:$Z,1)))</f>
        <v>Eid (2019)</v>
      </c>
      <c r="C177" s="11" t="str">
        <f>IF($A177="", "", INDEX(Data!B:B,MATCH($A177,Data!$Z:$Z,1)))</f>
        <v>Assessing the costs of electric flexibility from distributed energy resources: A case from the Netherlands</v>
      </c>
      <c r="D177" s="10">
        <f>IF($A177="", "", INDEX(Data!C:C,MATCH($A177,Data!$Z:$Z,1)))</f>
        <v>2019</v>
      </c>
      <c r="E177" s="11" t="str">
        <f>IF($A177="", "", INDEX(Data!D:D,MATCH($A177,Data!$Z:$Z,1)))</f>
        <v>Managing electric flexibility is of importance for reliable electricity supply, especially in a situation with increasing penetration of renewable electricity production. One of the capabilities of electricity smart grids is the possibility to incorporate distributed energy resources for provision of electric flexibility to the system. This paper presents an approach to determine the investment and short-term average costs of distributed energy resources to supply flexibility services in a local system, and compares those costs to the average costs in the Dutch markets for balancing and day-ahead flexibility. The approach in this paper is useful for techno-economic analysis of flexibility from distributed energy resources and the economic valuation of flexibility for trading in traditional markets. The analysis shows that local flexibility in many cases is much more expensive than centrally provided flexibility. 2018</v>
      </c>
      <c r="F177" s="11" t="str">
        <f>IF($A177="", "", INDEX(Data!E:E,MATCH($A177,Data!$Z:$Z,1)))</f>
        <v>http://dx.doi.org/10.1016/j.seta.2018.10.009</v>
      </c>
      <c r="G177" s="36" t="str">
        <f t="shared" si="5"/>
        <v>http://dx.doi.org/10.1016/j.seta.2018.10.009</v>
      </c>
    </row>
    <row r="178" spans="1:7" ht="16.5" customHeight="1" x14ac:dyDescent="0.35">
      <c r="A178" s="9">
        <f t="shared" si="4"/>
        <v>174</v>
      </c>
      <c r="B178" s="10" t="str">
        <f>IF($A178="", "", INDEX(Data!A:A,MATCH($A178,Data!$Z:$Z,1)))</f>
        <v>Ekman (2019)</v>
      </c>
      <c r="C178" s="11" t="str">
        <f>IF($A178="", "", INDEX(Data!B:B,MATCH($A178,Data!$Z:$Z,1)))</f>
        <v>Exploring smart cities and market transformations from a service-dominant logic perspective</v>
      </c>
      <c r="D178" s="10">
        <f>IF($A178="", "", INDEX(Data!C:C,MATCH($A178,Data!$Z:$Z,1)))</f>
        <v>2019</v>
      </c>
      <c r="E178" s="11" t="str">
        <f>IF($A178="", "", INDEX(Data!D:D,MATCH($A178,Data!$Z:$Z,1)))</f>
        <v>This study addresses the emergence of new actors and their roles in the transformation of smart cities. By building on a Service-Dominant logic perspective, the study capture how smart city transformation is closely related to a smart market transformation. While prior conceptualizations of markets have followed a linear supply-demand structure, the new market conceptualization can be described as a service ecosystem. The study empirically follows the increased use of renewable energy, such as photovoltaic (PV) systems and their related services, as they are incorporated into smart cities. The results reveal that the overall interaction level among the involved actors increases as the energy market changes from a linear to a networked logic. This transition impacts the market's information quality and, subsequently, the actors level of required knowledge. The study shows that even if the prevailing actors become more informed, information needs to be translated into knowledge-in-context to become a valuable resource. Thus, the resulting service ecosystem demands a complementary actor that requires the role of a knowledge broker to function. The paper describes the mechanisms behind this smart city transformation and clarifies the broker functions. 2019</v>
      </c>
      <c r="F178" s="11" t="str">
        <f>IF($A178="", "", INDEX(Data!E:E,MATCH($A178,Data!$Z:$Z,1)))</f>
        <v>http://dx.doi.org/10.1016/j.scs.2019.101731</v>
      </c>
      <c r="G178" s="36" t="str">
        <f t="shared" si="5"/>
        <v>http://dx.doi.org/10.1016/j.scs.2019.101731</v>
      </c>
    </row>
    <row r="179" spans="1:7" ht="16.5" customHeight="1" x14ac:dyDescent="0.35">
      <c r="A179" s="9">
        <f t="shared" si="4"/>
        <v>175</v>
      </c>
      <c r="B179" s="10" t="str">
        <f>IF($A179="", "", INDEX(Data!A:A,MATCH($A179,Data!$Z:$Z,1)))</f>
        <v>Elena (2010)</v>
      </c>
      <c r="C179" s="11" t="str">
        <f>IF($A179="", "", INDEX(Data!B:B,MATCH($A179,Data!$Z:$Z,1)))</f>
        <v>The smart grid.: the smart choice?</v>
      </c>
      <c r="D179" s="10">
        <f>IF($A179="", "", INDEX(Data!C:C,MATCH($A179,Data!$Z:$Z,1)))</f>
        <v>2010</v>
      </c>
      <c r="E179" s="11">
        <f>IF($A179="", "", INDEX(Data!D:D,MATCH($A179,Data!$Z:$Z,1)))</f>
        <v>0</v>
      </c>
      <c r="F179" s="11" t="str">
        <f>IF($A179="", "", INDEX(Data!E:E,MATCH($A179,Data!$Z:$Z,1)))</f>
        <v/>
      </c>
      <c r="G179" s="36" t="str">
        <f t="shared" si="5"/>
        <v/>
      </c>
    </row>
    <row r="180" spans="1:7" ht="16.5" customHeight="1" x14ac:dyDescent="0.35">
      <c r="A180" s="9">
        <f t="shared" si="4"/>
        <v>176</v>
      </c>
      <c r="B180" s="10" t="str">
        <f>IF($A180="", "", INDEX(Data!A:A,MATCH($A180,Data!$Z:$Z,1)))</f>
        <v>Elmasllari (2017)</v>
      </c>
      <c r="C180" s="11" t="str">
        <f>IF($A180="", "", INDEX(Data!B:B,MATCH($A180,Data!$Z:$Z,1)))</f>
        <v>Smart energy systems in private households: Behaviors, needs, expectations, and concerns</v>
      </c>
      <c r="D180" s="10">
        <f>IF($A180="", "", INDEX(Data!C:C,MATCH($A180,Data!$Z:$Z,1)))</f>
        <v>2017</v>
      </c>
      <c r="E180" s="11" t="str">
        <f>IF($A180="", "", INDEX(Data!D:D,MATCH($A180,Data!$Z:$Z,1)))</f>
        <v>This paper presents findings from a qualitative study on people's attitudes, needs, and expectations towards smart energy systems. Based on interviews with individuals, both consumers of energy and those who have an energy-producing plant installed at home, energy consumption behavior is summarized and several issues are identified that impact the introduction and acceptance of smart energy and demand-management systems in households. The issues are analyzed in context and examples of user expressions are given to illustrate each. The findings can already be used as a rudimentary design space, to inform the design of smart energy systems for using and producing energy in domestic environments. © 2017 IEEE.</v>
      </c>
      <c r="F180" s="11" t="str">
        <f>IF($A180="", "", INDEX(Data!E:E,MATCH($A180,Data!$Z:$Z,1)))</f>
        <v>https://www.scopus.com/inward/record.uri?eid=2-s2.0-85028518654&amp;doi=10.1109%2fICNSC.2017.8000083&amp;partnerID=40&amp;md5=cb2a3b967b3012dc81d0ce3c04b10fb2</v>
      </c>
      <c r="G180" s="36" t="str">
        <f t="shared" si="5"/>
        <v>https://www.scopus.com/inward/record.uri?eid=2-s2.0-85028518654&amp;doi=10.1109%2fICNSC.2017.8000083&amp;partnerID=40&amp;md5=cb2a3b967b3012dc81d0ce3c04b10fb2</v>
      </c>
    </row>
    <row r="181" spans="1:7" ht="16.5" customHeight="1" x14ac:dyDescent="0.35">
      <c r="A181" s="9">
        <f t="shared" si="4"/>
        <v>177</v>
      </c>
      <c r="B181" s="10" t="str">
        <f>IF($A181="", "", INDEX(Data!A:A,MATCH($A181,Data!$Z:$Z,1)))</f>
        <v>Elsayed (2015)</v>
      </c>
      <c r="C181" s="11" t="str">
        <f>IF($A181="", "", INDEX(Data!B:B,MATCH($A181,Data!$Z:$Z,1)))</f>
        <v>DC microgrids and distribution systems: An overview</v>
      </c>
      <c r="D181" s="10">
        <f>IF($A181="", "", INDEX(Data!C:C,MATCH($A181,Data!$Z:$Z,1)))</f>
        <v>2015</v>
      </c>
      <c r="E181" s="11" t="str">
        <f>IF($A181="", "", INDEX(Data!D:D,MATCH($A181,Data!$Z:$Z,1)))</f>
        <v>This paper presents an overview of the most recent advances in DC distribution systems. Due to the significantly increasing interest that DC power systems have been gaining lately, researchers investigated several issues that need to be considered during this transition interval from current conventional power systems into modern smart grids involving DC microgrids. The efforts of these researchers were mostly directed toward studying the feasibility of implementing DC distribution on a given application, DC distribution design-related aspects such as the system architecture or its voltage level, or the unique challenges associated with DC power systems protection and stability. In this paper, these research efforts were categorized, discussed and analyzed to evaluate where we currently stand on the migration path from the overwhelming fully AC power system to a more flexible hybrid AC/DC power system. Moreover, the impediments against more deployment of DC distribution systems and some of the proposed solutions to overcome those impediments in the literature will be discussed. One of the obstacles to increased DC system penetration is the lack of standards. This problem will be discussed, and the most recent standardization efforts will also be summarized and presented. 2014 Elsevier B.V.</v>
      </c>
      <c r="F181" s="11" t="str">
        <f>IF($A181="", "", INDEX(Data!E:E,MATCH($A181,Data!$Z:$Z,1)))</f>
        <v>http://dx.doi.org/10.1016/j.epsr.2014.10.017</v>
      </c>
      <c r="G181" s="36" t="str">
        <f t="shared" si="5"/>
        <v>http://dx.doi.org/10.1016/j.epsr.2014.10.017</v>
      </c>
    </row>
    <row r="182" spans="1:7" ht="16.5" customHeight="1" x14ac:dyDescent="0.35">
      <c r="A182" s="9">
        <f t="shared" si="4"/>
        <v>178</v>
      </c>
      <c r="B182" s="10" t="str">
        <f>IF($A182="", "", INDEX(Data!A:A,MATCH($A182,Data!$Z:$Z,1)))</f>
        <v>Eltom (2018)</v>
      </c>
      <c r="C182" s="11" t="str">
        <f>IF($A182="", "", INDEX(Data!B:B,MATCH($A182,Data!$Z:$Z,1)))</f>
        <v>Smart Distribution Course for 21st Century Power Sector Workforce</v>
      </c>
      <c r="D182" s="10">
        <f>IF($A182="", "", INDEX(Data!C:C,MATCH($A182,Data!$Z:$Z,1)))</f>
        <v>2018</v>
      </c>
      <c r="E182" s="11" t="str">
        <f>IF($A182="", "", INDEX(Data!D:D,MATCH($A182,Data!$Z:$Z,1)))</f>
        <v>The current transition towards smart distribution systems necessitates the development of educational curricula that have the interdisciplinary breadth together with the technical depth to furnish the present and future generation of engineers with a new set of skills and tools to address the challenges associated with emerging smart grid technologies. This work presents a newly designed smart distribution course that is intended to meet the needs of the power distribution industry. The paper gives a high-level overview of the broad range of topics related to developments and trends in smart distribution technologies including automatic restoration, data management, cybersecurity, interoperability and standards, and future vision. It stresses the multidisciplinary nature of the course and the importance of the strong collaboration between academia and key stakeholders, and the support from utilities, industry, government, and consultants. The course has been developed and taught by distribution system experts who are currently implementing smart grid technologies along with smart grid pioneers who are known worldwide. Moreover, to measure the effectiveness of the instructional approach of the course, students learning outcomes were assessed and discussed. The lessons learned from the implementation of the course are also summarized. 1969-2012 IEEE.</v>
      </c>
      <c r="F182" s="11" t="str">
        <f>IF($A182="", "", INDEX(Data!E:E,MATCH($A182,Data!$Z:$Z,1)))</f>
        <v>http://dx.doi.org/10.1109/TPWRS.2018.2811737</v>
      </c>
      <c r="G182" s="36" t="str">
        <f t="shared" si="5"/>
        <v>http://dx.doi.org/10.1109/TPWRS.2018.2811737</v>
      </c>
    </row>
    <row r="183" spans="1:7" ht="16.5" customHeight="1" x14ac:dyDescent="0.35">
      <c r="A183" s="9">
        <f t="shared" si="4"/>
        <v>179</v>
      </c>
      <c r="B183" s="10" t="str">
        <f>IF($A183="", "", INDEX(Data!A:A,MATCH($A183,Data!$Z:$Z,1)))</f>
        <v>Emmanuel (2016)</v>
      </c>
      <c r="C183" s="11" t="str">
        <f>IF($A183="", "", INDEX(Data!B:B,MATCH($A183,Data!$Z:$Z,1)))</f>
        <v>Communication technologies for smart grid applications: A survey</v>
      </c>
      <c r="D183" s="10">
        <f>IF($A183="", "", INDEX(Data!C:C,MATCH($A183,Data!$Z:$Z,1)))</f>
        <v>2016</v>
      </c>
      <c r="E183" s="11" t="str">
        <f>IF($A183="", "", INDEX(Data!D:D,MATCH($A183,Data!$Z:$Z,1)))</f>
        <v>Modernization of the conventional power system is being driven by increased load, aging infrastructure and proposed legislation to increase taxation of greenhouse gas emissions. The evolving intelligent energy value chain known as the smart grid is an intricate system, which requires deliberate collaboration from various stakeholders. The smart grid is not a monolithic system but rather a collection of enabling technologies and applications with different Quality of Service (QoS) requirements. It is pivotal to any nation's economic advancement, global relevance and overall quality of life. In this article, a review of integral components of the emerging grid and communication infrastructures enabling the six smart grid applications is presented. In addition, this paper summarizes their communication and networking requirements such as payload (size and frequency), physical (PHY) and media access control (MAC) layer latency based on IEEE Guide for Smart Grid Interoperability and National Institute of Standards and Technology frameworks. Also, this article highlights the need for convergence into a common protocol platform to achieve interoperability of legacy and evolving communication protocols. Additionally, challenges of communication infrastructures deployed within the unfriendly power system environment and critical skill gaps that exist between the power and communication domains, which may create a 'silo unit while integrating communication technologies into the legacy power system are presented. 2016 Elsevier Ltd</v>
      </c>
      <c r="F183" s="11" t="str">
        <f>IF($A183="", "", INDEX(Data!E:E,MATCH($A183,Data!$Z:$Z,1)))</f>
        <v>http://dx.doi.org/10.1016/j.jnca.2016.08.012</v>
      </c>
      <c r="G183" s="36" t="str">
        <f t="shared" si="5"/>
        <v>http://dx.doi.org/10.1016/j.jnca.2016.08.012</v>
      </c>
    </row>
    <row r="184" spans="1:7" ht="16.5" customHeight="1" x14ac:dyDescent="0.35">
      <c r="A184" s="9">
        <f t="shared" si="4"/>
        <v>180</v>
      </c>
      <c r="B184" s="10" t="str">
        <f>IF($A184="", "", INDEX(Data!A:A,MATCH($A184,Data!$Z:$Z,1)))</f>
        <v>Enabling efficient networks... (2016)</v>
      </c>
      <c r="C184" s="11" t="str">
        <f>IF($A184="", "", INDEX(Data!B:B,MATCH($A184,Data!$Z:$Z,1)))</f>
        <v>Enabling efficient networks for low carbon futures</v>
      </c>
      <c r="D184" s="10">
        <f>IF($A184="", "", INDEX(Data!C:C,MATCH($A184,Data!$Z:$Z,1)))</f>
        <v>2016</v>
      </c>
      <c r="E184" s="11">
        <f>IF($A184="", "", INDEX(Data!D:D,MATCH($A184,Data!$Z:$Z,1)))</f>
        <v>0</v>
      </c>
      <c r="F184" s="11" t="str">
        <f>IF($A184="", "", INDEX(Data!E:E,MATCH($A184,Data!$Z:$Z,1)))</f>
        <v/>
      </c>
      <c r="G184" s="36" t="str">
        <f t="shared" si="5"/>
        <v/>
      </c>
    </row>
    <row r="185" spans="1:7" ht="16.5" customHeight="1" x14ac:dyDescent="0.35">
      <c r="A185" s="9">
        <f t="shared" si="4"/>
        <v>181</v>
      </c>
      <c r="B185" s="10" t="str">
        <f>IF($A185="", "", INDEX(Data!A:A,MATCH($A185,Data!$Z:$Z,1)))</f>
        <v>Energy; New Energy Findings... (2018)</v>
      </c>
      <c r="C185" s="11" t="str">
        <f>IF($A185="", "", INDEX(Data!B:B,MATCH($A185,Data!$Z:$Z,1)))</f>
        <v>Energy; New Energy Findings from Technical University of Denmark Described (Technical assessment of electric heat boosters in low-temperature district heating based on combined heat and power analysis)</v>
      </c>
      <c r="D185" s="10">
        <f>IF($A185="", "", INDEX(Data!C:C,MATCH($A185,Data!$Z:$Z,1)))</f>
        <v>2018</v>
      </c>
      <c r="E185" s="11">
        <f>IF($A185="", "", INDEX(Data!D:D,MATCH($A185,Data!$Z:$Z,1)))</f>
        <v>0</v>
      </c>
      <c r="F185" s="11" t="str">
        <f>IF($A185="", "", INDEX(Data!E:E,MATCH($A185,Data!$Z:$Z,1)))</f>
        <v>https://search.proquest.com/docview/2047369313?accountid=14511 https://ucl-new-primo.hosted.exlibrisgroup.com/openurl/UCL/UCL_VU2?url_ver=Z39.88-2004&amp;rft_val_fmt=info:ofi/fmt:kev:mtx:journal&amp;genre=article&amp;sid=ProQ:ProQ%3Asciencejournals&amp;atitle=Energy%3B+New+Energy+Findings+from+Technical+University+of+Denmark+Described+%28Technical+assessment+of+electric+heat+boosters+in+low-temperature+district+heating+based+on+combined+heat+and+power+analysis%29&amp;title=Energy+Weekly+News&amp;issn=19456980&amp;date=2018</v>
      </c>
      <c r="G185" s="36" t="e">
        <f t="shared" si="5"/>
        <v>#VALUE!</v>
      </c>
    </row>
    <row r="186" spans="1:7" ht="16.5" customHeight="1" x14ac:dyDescent="0.35">
      <c r="A186" s="9">
        <f t="shared" si="4"/>
        <v>182</v>
      </c>
      <c r="B186" s="10" t="str">
        <f>IF($A186="", "", INDEX(Data!A:A,MATCH($A186,Data!$Z:$Z,1)))</f>
        <v>Energy; New Energy Study... (2018)</v>
      </c>
      <c r="C186" s="11" t="str">
        <f>IF($A186="", "", INDEX(Data!B:B,MATCH($A186,Data!$Z:$Z,1)))</f>
        <v>Energy; New Energy Study Results Reported from University of Aegean (Sociotechnical transition to smart energy: The case of Samso 1997-2030)</v>
      </c>
      <c r="D186" s="10">
        <f>IF($A186="", "", INDEX(Data!C:C,MATCH($A186,Data!$Z:$Z,1)))</f>
        <v>2018</v>
      </c>
      <c r="E186" s="11">
        <f>IF($A186="", "", INDEX(Data!D:D,MATCH($A186,Data!$Z:$Z,1)))</f>
        <v>0</v>
      </c>
      <c r="F186" s="11" t="str">
        <f>IF($A186="", "", INDEX(Data!E:E,MATCH($A186,Data!$Z:$Z,1)))</f>
        <v>https://search.proquest.com/docview/2128247065?accountid=14511 https://ucl-new-primo.hosted.exlibrisgroup.com/openurl/UCL/UCL_VU2?url_ver=Z39.88-2004&amp;rft_val_fmt=info:ofi/fmt:kev:mtx:journal&amp;genre=article&amp;sid=ProQ:ProQ%3Asciencejournals&amp;atitle=Energy%3B+New+Energy+Study+Results+Reported+from+University+of+Aegean+%28Sociotechnical+transition+to+smart+energy%3A+The+case+of+Samso+1997-2030%29&amp;title=Energy+Weekly+News&amp;issn=19456980&amp;date=2018-11-09&amp;volume=&amp;issue=&amp;spage=664&amp;au=&amp;isbn=&amp;jtitle=Energy+Wee</v>
      </c>
      <c r="G186" s="36" t="e">
        <f t="shared" si="5"/>
        <v>#VALUE!</v>
      </c>
    </row>
    <row r="187" spans="1:7" ht="16.5" customHeight="1" x14ac:dyDescent="0.35">
      <c r="A187" s="9">
        <f t="shared" si="4"/>
        <v>183</v>
      </c>
      <c r="B187" s="10" t="str">
        <f>IF($A187="", "", INDEX(Data!A:A,MATCH($A187,Data!$Z:$Z,1)))</f>
        <v>Enrico (2014)</v>
      </c>
      <c r="C187" s="11" t="str">
        <f>IF($A187="", "", INDEX(Data!B:B,MATCH($A187,Data!$Z:$Z,1)))</f>
        <v>Doing the laundry with agents: a field trial of a future smart energy system in the home</v>
      </c>
      <c r="D187" s="10">
        <f>IF($A187="", "", INDEX(Data!C:C,MATCH($A187,Data!$Z:$Z,1)))</f>
        <v>2014</v>
      </c>
      <c r="E187" s="11">
        <f>IF($A187="", "", INDEX(Data!D:D,MATCH($A187,Data!$Z:$Z,1)))</f>
        <v>0</v>
      </c>
      <c r="F187" s="11" t="str">
        <f>IF($A187="", "", INDEX(Data!E:E,MATCH($A187,Data!$Z:$Z,1)))</f>
        <v/>
      </c>
      <c r="G187" s="36" t="str">
        <f t="shared" si="5"/>
        <v/>
      </c>
    </row>
    <row r="188" spans="1:7" ht="16.5" customHeight="1" x14ac:dyDescent="0.35">
      <c r="A188" s="9">
        <f t="shared" si="4"/>
        <v>184</v>
      </c>
      <c r="B188" s="10" t="str">
        <f>IF($A188="", "", INDEX(Data!A:A,MATCH($A188,Data!$Z:$Z,1)))</f>
        <v>Erdinc (2014)</v>
      </c>
      <c r="C188" s="11" t="str">
        <f>IF($A188="", "", INDEX(Data!B:B,MATCH($A188,Data!$Z:$Z,1)))</f>
        <v>Economic impacts of small-scale own generating and storage units, and electric vehicles under different demand response strategies for smart households</v>
      </c>
      <c r="D188" s="10">
        <f>IF($A188="", "", INDEX(Data!C:C,MATCH($A188,Data!$Z:$Z,1)))</f>
        <v>2014</v>
      </c>
      <c r="E188" s="11" t="str">
        <f>IF($A188="", "", INDEX(Data!D:D,MATCH($A188,Data!$Z:$Z,1)))</f>
        <v>With the increasing importance given to smart grid solutions in end-user premises, demand response (DR) strategies applied to smart households are important topics from both real time application and academic theoretic analysis perspectives, recently. In this study, a mixed-integer linear programming (MILP) framework based evaluation of such a smart household is provided. Electric vehicles (EVs) with bi-directional power flow capability via charging and V2H operating modes, energy storage systems (ESSs) with peak clipping and valley filling opportunity and a small scale distributed generation (DG) unit enabling energy sell back to grid are all considered in the evaluated smart household structure. Different case studies including also different DR strategies based on dynamic pricing and peak power limiting are conducted to evaluate the technical and economic impacts of ESS and DG units. Besides, shiftable loads such as washing machine and dishwasher are also considered in Home Energy Management (HEM) system structure for the effective operation of the household. Moreover, a further sensitivity analysis is realized in order to discuss the impact of ESS and DG sizing on daily cost of smart household operation considering further pros and cons. 2014 Elsevier Ltd.</v>
      </c>
      <c r="F188" s="11" t="str">
        <f>IF($A188="", "", INDEX(Data!E:E,MATCH($A188,Data!$Z:$Z,1)))</f>
        <v>http://dx.doi.org/10.1016/j.apenergy.2014.04.010</v>
      </c>
      <c r="G188" s="36" t="str">
        <f t="shared" si="5"/>
        <v>http://dx.doi.org/10.1016/j.apenergy.2014.04.010</v>
      </c>
    </row>
    <row r="189" spans="1:7" ht="16.5" customHeight="1" x14ac:dyDescent="0.35">
      <c r="A189" s="9">
        <f t="shared" si="4"/>
        <v>185</v>
      </c>
      <c r="B189" s="10" t="str">
        <f>IF($A189="", "", INDEX(Data!A:A,MATCH($A189,Data!$Z:$Z,1)))</f>
        <v>Erickson (2015)</v>
      </c>
      <c r="C189" s="11" t="str">
        <f>IF($A189="", "", INDEX(Data!B:B,MATCH($A189,Data!$Z:$Z,1)))</f>
        <v>Social, economic, technological, and environmental impacts of the development and implementation of solar-powered charge stations</v>
      </c>
      <c r="D189" s="10">
        <f>IF($A189="", "", INDEX(Data!C:C,MATCH($A189,Data!$Z:$Z,1)))</f>
        <v>2015</v>
      </c>
      <c r="E189" s="11" t="str">
        <f>IF($A189="", "", INDEX(Data!D:D,MATCH($A189,Data!$Z:$Z,1)))</f>
        <v>This work focuses on aspects related to the development and implementation of solar-powered charge stations (SPCS), analyzing specifically the social, economic, and technological challenges associated with increasing the use of electric vehicles (EVs) and the availability of SPCS. Greenhouse gas emissions can be reduced by the electrification of transportation and the generation of electricity with sustainable energy, including solar energy at SPCS. The charging infrastructure for EVs can be improved by adding SPCS to many parking lots so that EV owners can plug in at work, shopping centers, events, and home. Results from a Kansas State University survey indicate that the limited charging infrastructure is a present concern when considering a purchase of an EV. Smart grid developments with real time prices for electricity have many positive features that support SPCS installations and EV sales, including higher values for the electricity generated at SPCS and reduced cost for night time charging of EVs. There is the potential to improve urban air quality by replacing internal combustion vehicles that have emissions with EVs that do not have carbon emissions. When all costs are considered, SPCS and EVs have a favorable outlook, and advances in battery technology have the potential to reduce EV costs and increase their range.</v>
      </c>
      <c r="F189" s="11" t="str">
        <f>IF($A189="", "", INDEX(Data!E:E,MATCH($A189,Data!$Z:$Z,1)))</f>
        <v>http://dx.doi.org/10.1002/ep.12163</v>
      </c>
      <c r="G189" s="36" t="str">
        <f t="shared" si="5"/>
        <v>http://dx.doi.org/10.1002/ep.12163</v>
      </c>
    </row>
    <row r="190" spans="1:7" ht="16.5" customHeight="1" x14ac:dyDescent="0.35">
      <c r="A190" s="9">
        <f t="shared" si="4"/>
        <v>186</v>
      </c>
      <c r="B190" s="10" t="str">
        <f>IF($A190="", "", INDEX(Data!A:A,MATCH($A190,Data!$Z:$Z,1)))</f>
        <v>Espluga (2016)</v>
      </c>
      <c r="C190" s="11" t="str">
        <f>IF($A190="", "", INDEX(Data!B:B,MATCH($A190,Data!$Z:$Z,1)))</f>
        <v>How to address citizens' practices and policies on sustainability? A consultative tool for brokering policy-related knowledge between the worlds of policymaking and everyday citizens' life</v>
      </c>
      <c r="D190" s="10">
        <f>IF($A190="", "", INDEX(Data!C:C,MATCH($A190,Data!$Z:$Z,1)))</f>
        <v>2016</v>
      </c>
      <c r="E190" s="11" t="str">
        <f>IF($A190="", "", INDEX(Data!D:D,MATCH($A190,Data!$Z:$Z,1)))</f>
        <v>An innovative investigative approach (STAVE), combining elements of research, engagement and brokerage, was used to uncover policy assumptions and daily experiences related to energy use practices. Exploratory work within three policymaker institutions and eight reconvened focus groups were carried out in three different European countries (France, Germany, Spain). All the groups explored active practices with regard to energy saving at household level, with the use of in-home display devices and smart meters additionally addressed in Spain and France. Insight gained by policymakers could be adopted to design, implement and tailor energy plans and policies to better support sustainability.</v>
      </c>
      <c r="F190" s="11" t="str">
        <f>IF($A190="", "", INDEX(Data!E:E,MATCH($A190,Data!$Z:$Z,1)))</f>
        <v>https://search.proquest.com/docview/1947555580?accountid=14511 https://ucl-new-primo.hosted.exlibrisgroup.com/openurl/UCL/UCL_VU2?url_ver=Z39.88-2004&amp;rft_val_fmt=info:ofi/fmt:kev:mtx:journal&amp;genre=article&amp;sid=ProQ:ProQ%3Aibss&amp;atitle=How+to+address+citizens%27+practices+and+policies+on+sustainability%3F+A+consultative+tool+for+brokering+policy-related+knowledge+between+the+worlds+of+policymaking+and+everyday+citizens%27+life&amp;title=Evidence+%26+Policy&amp;issn=17442648&amp;date=2016-08-01&amp;volume=12&amp;issue</v>
      </c>
      <c r="G190" s="36" t="e">
        <f t="shared" si="5"/>
        <v>#VALUE!</v>
      </c>
    </row>
    <row r="191" spans="1:7" ht="16.5" customHeight="1" x14ac:dyDescent="0.35">
      <c r="A191" s="9">
        <f t="shared" si="4"/>
        <v>187</v>
      </c>
      <c r="B191" s="10" t="str">
        <f>IF($A191="", "", INDEX(Data!A:A,MATCH($A191,Data!$Z:$Z,1)))</f>
        <v>Esther (2018)</v>
      </c>
      <c r="C191" s="11" t="str">
        <f>IF($A191="", "", INDEX(Data!B:B,MATCH($A191,Data!$Z:$Z,1)))</f>
        <v>Clustering Household Preferences in Local Electricity Markets</v>
      </c>
      <c r="D191" s="10">
        <f>IF($A191="", "", INDEX(Data!C:C,MATCH($A191,Data!$Z:$Z,1)))</f>
        <v>2018</v>
      </c>
      <c r="E191" s="11">
        <f>IF($A191="", "", INDEX(Data!D:D,MATCH($A191,Data!$Z:$Z,1)))</f>
        <v>0</v>
      </c>
      <c r="F191" s="11" t="str">
        <f>IF($A191="", "", INDEX(Data!E:E,MATCH($A191,Data!$Z:$Z,1)))</f>
        <v/>
      </c>
      <c r="G191" s="36" t="str">
        <f t="shared" si="5"/>
        <v/>
      </c>
    </row>
    <row r="192" spans="1:7" ht="16.5" customHeight="1" x14ac:dyDescent="0.35">
      <c r="A192" s="9">
        <f t="shared" si="4"/>
        <v>188</v>
      </c>
      <c r="B192" s="10" t="str">
        <f>IF($A192="", "", INDEX(Data!A:A,MATCH($A192,Data!$Z:$Z,1)))</f>
        <v>Eun-Jeong (2017)</v>
      </c>
      <c r="C192" s="11" t="str">
        <f>IF($A192="", "", INDEX(Data!B:B,MATCH($A192,Data!$Z:$Z,1)))</f>
        <v>Exploring fairness in participatory thermal comfort control in smart buildings</v>
      </c>
      <c r="D192" s="10">
        <f>IF($A192="", "", INDEX(Data!C:C,MATCH($A192,Data!$Z:$Z,1)))</f>
        <v>2017</v>
      </c>
      <c r="E192" s="11">
        <f>IF($A192="", "", INDEX(Data!D:D,MATCH($A192,Data!$Z:$Z,1)))</f>
        <v>0</v>
      </c>
      <c r="F192" s="11" t="str">
        <f>IF($A192="", "", INDEX(Data!E:E,MATCH($A192,Data!$Z:$Z,1)))</f>
        <v/>
      </c>
      <c r="G192" s="36" t="str">
        <f t="shared" si="5"/>
        <v/>
      </c>
    </row>
    <row r="193" spans="1:7" ht="16.5" customHeight="1" x14ac:dyDescent="0.35">
      <c r="A193" s="9">
        <f t="shared" si="4"/>
        <v>189</v>
      </c>
      <c r="B193" s="10" t="str">
        <f>IF($A193="", "", INDEX(Data!A:A,MATCH($A193,Data!$Z:$Z,1)))</f>
        <v>Evtim (2016)</v>
      </c>
      <c r="C193" s="11" t="str">
        <f>IF($A193="", "", INDEX(Data!B:B,MATCH($A193,Data!$Z:$Z,1)))</f>
        <v>Home Energy Monitoring System based on Open Source Software and Hardware</v>
      </c>
      <c r="D193" s="10">
        <f>IF($A193="", "", INDEX(Data!C:C,MATCH($A193,Data!$Z:$Z,1)))</f>
        <v>2016</v>
      </c>
      <c r="E193" s="11">
        <f>IF($A193="", "", INDEX(Data!D:D,MATCH($A193,Data!$Z:$Z,1)))</f>
        <v>0</v>
      </c>
      <c r="F193" s="11" t="str">
        <f>IF($A193="", "", INDEX(Data!E:E,MATCH($A193,Data!$Z:$Z,1)))</f>
        <v/>
      </c>
      <c r="G193" s="36" t="str">
        <f t="shared" si="5"/>
        <v/>
      </c>
    </row>
    <row r="194" spans="1:7" ht="16.5" customHeight="1" x14ac:dyDescent="0.35">
      <c r="A194" s="9">
        <f t="shared" si="4"/>
        <v>190</v>
      </c>
      <c r="B194" s="10" t="str">
        <f>IF($A194="", "", INDEX(Data!A:A,MATCH($A194,Data!$Z:$Z,1)))</f>
        <v>Fabiano (2014)</v>
      </c>
      <c r="C194" s="11" t="str">
        <f>IF($A194="", "", INDEX(Data!B:B,MATCH($A194,Data!$Z:$Z,1)))</f>
        <v>A restful API to control a energy plus smart grid-ready residential building: demo abstract</v>
      </c>
      <c r="D194" s="10">
        <f>IF($A194="", "", INDEX(Data!C:C,MATCH($A194,Data!$Z:$Z,1)))</f>
        <v>2014</v>
      </c>
      <c r="E194" s="11">
        <f>IF($A194="", "", INDEX(Data!D:D,MATCH($A194,Data!$Z:$Z,1)))</f>
        <v>0</v>
      </c>
      <c r="F194" s="11" t="str">
        <f>IF($A194="", "", INDEX(Data!E:E,MATCH($A194,Data!$Z:$Z,1)))</f>
        <v/>
      </c>
      <c r="G194" s="36" t="str">
        <f t="shared" si="5"/>
        <v/>
      </c>
    </row>
    <row r="195" spans="1:7" ht="16.5" customHeight="1" x14ac:dyDescent="0.35">
      <c r="A195" s="9">
        <f t="shared" si="4"/>
        <v>191</v>
      </c>
      <c r="B195" s="10" t="str">
        <f>IF($A195="", "", INDEX(Data!A:A,MATCH($A195,Data!$Z:$Z,1)))</f>
        <v>Fabio (2019)</v>
      </c>
      <c r="C195" s="11" t="str">
        <f>IF($A195="", "", INDEX(Data!B:B,MATCH($A195,Data!$Z:$Z,1)))</f>
        <v>A novel payment scheme for trading renewable energy in smart grid</v>
      </c>
      <c r="D195" s="10">
        <f>IF($A195="", "", INDEX(Data!C:C,MATCH($A195,Data!$Z:$Z,1)))</f>
        <v>2019</v>
      </c>
      <c r="E195" s="11" t="str">
        <f>IF($A195="", "", INDEX(Data!D:D,MATCH($A195,Data!$Z:$Z,1)))</f>
        <v xml:space="preserve"> With the increasing diffusion of renewable energy producers in electricity grids, new policies and tariff systems have been recently developed. This work revolves around a particular support system named NRG-X-Change, which makes use of a virtual currency called NRGcoin. The NRG-X-Change system is based on two NRGcoin payment functions: one to establish the price at which prosumers are rewarded for their energy production, and the other to establish the price at which consumers pay the energy they consume. The detailed analysis provided in this paper identifies some important issues in these payment functions limiting their applicability, namely: (i) not taking congestions into account; (ii) encouraging curtailment of renewable energy production; and (iii) not ensuring that the prosumers consume their own energy before selling it. This work addresses these limitations by proposing two novel payment functions whose advantageous properties are demonstrated by theoretical analysis and in simulation using real data coming from an existing grid.</v>
      </c>
      <c r="F195" s="11" t="str">
        <f>IF($A195="", "", INDEX(Data!E:E,MATCH($A195,Data!$Z:$Z,1)))</f>
        <v/>
      </c>
      <c r="G195" s="36" t="str">
        <f t="shared" si="5"/>
        <v/>
      </c>
    </row>
    <row r="196" spans="1:7" ht="16.5" customHeight="1" x14ac:dyDescent="0.35">
      <c r="A196" s="9">
        <f t="shared" si="4"/>
        <v>192</v>
      </c>
      <c r="B196" s="10" t="str">
        <f>IF($A196="", "", INDEX(Data!A:A,MATCH($A196,Data!$Z:$Z,1)))</f>
        <v>Faddel (2018)</v>
      </c>
      <c r="C196" s="11" t="str">
        <f>IF($A196="", "", INDEX(Data!B:B,MATCH($A196,Data!$Z:$Z,1)))</f>
        <v>Charge Control and Operation of Electric Vehicles in Power Grids: A Review</v>
      </c>
      <c r="D196" s="10">
        <f>IF($A196="", "", INDEX(Data!C:C,MATCH($A196,Data!$Z:$Z,1)))</f>
        <v>2018</v>
      </c>
      <c r="E196" s="11" t="str">
        <f>IF($A196="", "", INDEX(Data!D:D,MATCH($A196,Data!$Z:$Z,1)))</f>
        <v>Electric Vehicles (EVs) and hybrid Electric vehicles (HEVs) are going to reshape the future of the transportation sector. However, adopting large numbers of EVs and HEVs will impact the electric utilities as well. Managing the charging/discharging of substantial numbers of distributed batteries will be critical for the successful adoption of EVs and HEVs. Therefore, this paper presents a review study about the recent control and optimization strategies for managing the charging/discharging of EVs. The paper covers different control and operation strategies reported in the literature as well as issues related to the real time dispatching of EVs in the smart grids. In addition, challenges related to the stochastic nature of the driving characteristics of EVs are considered. Finally, some open problems related to the energy management of EVs will be presented.</v>
      </c>
      <c r="F196" s="11" t="str">
        <f>IF($A196="", "", INDEX(Data!E:E,MATCH($A196,Data!$Z:$Z,1)))</f>
        <v>http://dx.doi.org/10.3390/en11040701</v>
      </c>
      <c r="G196" s="36" t="str">
        <f t="shared" si="5"/>
        <v>http://dx.doi.org/10.3390/en11040701</v>
      </c>
    </row>
    <row r="197" spans="1:7" ht="16.5" customHeight="1" x14ac:dyDescent="0.35">
      <c r="A197" s="9">
        <f t="shared" si="4"/>
        <v>193</v>
      </c>
      <c r="B197" s="10" t="str">
        <f>IF($A197="", "", INDEX(Data!A:A,MATCH($A197,Data!$Z:$Z,1)))</f>
        <v>Faerber (2018)</v>
      </c>
      <c r="C197" s="11" t="str">
        <f>IF($A197="", "", INDEX(Data!B:B,MATCH($A197,Data!$Z:$Z,1)))</f>
        <v>Innovative network pricing to support the transition to a smart grid in a low-carbon economy</v>
      </c>
      <c r="D197" s="10">
        <f>IF($A197="", "", INDEX(Data!C:C,MATCH($A197,Data!$Z:$Z,1)))</f>
        <v>2018</v>
      </c>
      <c r="E197" s="11" t="str">
        <f>IF($A197="", "", INDEX(Data!D:D,MATCH($A197,Data!$Z:$Z,1)))</f>
        <v>This paper outlines how current distribution network pricing can be revised to enable transition to a smart grid in a low-carbon economy. Using insights from expert interviews, it highlights multiple trade-offs between innovative pricing approaches and regulatory principles which might be resolved by a political decision on how the costs should be recovered or socialised. It then identifies four essentials for a successful implementation of a new mechanism: (i) Closer collaboration between TSO and DNO/DSO concerning local dispatch to improve system efficiency. (ii) Installation of smart meters to collect data providing information about the actual contribution to the grid utilisation of each customer. (iii) Intensified cooperation between supplier and DNO/DSO to pass-through the price signal on the electricity bill. (iv) A legislative framework to facilitate data sharing and data management and communication among network stakeholders essentially a relaxation of current privacy legislation as an enabler for new approaches to network management, and potentially to reduce costs to the consumer. This suggests the focus for future network pricing should be on services and functions provided by the grid rather than on the commodity power itself. 2018 Elsevier Ltd</v>
      </c>
      <c r="F197" s="11" t="str">
        <f>IF($A197="", "", INDEX(Data!E:E,MATCH($A197,Data!$Z:$Z,1)))</f>
        <v>http://dx.doi.org/10.1016/j.enpol.2018.02.010</v>
      </c>
      <c r="G197" s="36" t="str">
        <f t="shared" si="5"/>
        <v>http://dx.doi.org/10.1016/j.enpol.2018.02.010</v>
      </c>
    </row>
    <row r="198" spans="1:7" ht="16.5" customHeight="1" x14ac:dyDescent="0.35">
      <c r="A198" s="9">
        <f t="shared" ref="A198:A261" si="6">IF(A$4&gt;=ROW(A194), ROW(A194), "")</f>
        <v>194</v>
      </c>
      <c r="B198" s="10" t="str">
        <f>IF($A198="", "", INDEX(Data!A:A,MATCH($A198,Data!$Z:$Z,1)))</f>
        <v>Faheem (2018)</v>
      </c>
      <c r="C198" s="11" t="str">
        <f>IF($A198="", "", INDEX(Data!B:B,MATCH($A198,Data!$Z:$Z,1)))</f>
        <v>Smart grid communication and information technologies in the perspective of Industry 4.0: Opportunities and challenges</v>
      </c>
      <c r="D198" s="10">
        <f>IF($A198="", "", INDEX(Data!C:C,MATCH($A198,Data!$Z:$Z,1)))</f>
        <v>2018</v>
      </c>
      <c r="E198" s="11" t="str">
        <f>IF($A198="", "", INDEX(Data!D:D,MATCH($A198,Data!$Z:$Z,1)))</f>
        <v>The fourth industrial revolution known as Industry 4.0 has paved the way for a systematical deployment of the modernized power grid (PG) to manage continuously growing energy demand by integrating renewable energy resources. In the context of Industry 4.0, a smart grid (SG) by employing advanced Information and Communication Technologies (ICTs), intelligent information processing (IIP) and future-oriented techniques (FoT) allows energy utilities to monitor and control power generation, transmission and distribution processes in more efficient, flexible, reliable, sustainable, decentralized, secure and economic manners. Despite providing immense opportunities, SG has many challenges in the context of Industry 4.0 (I 4.0). To this end, this paper presents a comprehensive presentation on critical smart grid components with international standards and information technologies in the context of Industry 4.0. In addition, this study gives an overview of different smart grid applications, their benefits, characteristics, and requirements. Also, this research investigates and explores different wired and wireless communication technologies used in smart grid with their benefits and characteristics. Finally, this article discusses a number of critical challenges and open issues and future research directions. 2018 Elsevier Inc.</v>
      </c>
      <c r="F198" s="11" t="str">
        <f>IF($A198="", "", INDEX(Data!E:E,MATCH($A198,Data!$Z:$Z,1)))</f>
        <v>http://dx.doi.org/10.1016/j.cosrev.2018.08.001</v>
      </c>
      <c r="G198" s="36" t="str">
        <f t="shared" ref="G198:G261" si="7">HYPERLINK(F198)</f>
        <v>http://dx.doi.org/10.1016/j.cosrev.2018.08.001</v>
      </c>
    </row>
    <row r="199" spans="1:7" ht="16.5" customHeight="1" x14ac:dyDescent="0.35">
      <c r="A199" s="9">
        <f t="shared" si="6"/>
        <v>195</v>
      </c>
      <c r="B199" s="10" t="str">
        <f>IF($A199="", "", INDEX(Data!A:A,MATCH($A199,Data!$Z:$Z,1)))</f>
        <v>Fan (2013)</v>
      </c>
      <c r="C199" s="11" t="str">
        <f>IF($A199="", "", INDEX(Data!B:B,MATCH($A199,Data!$Z:$Z,1)))</f>
        <v>Security Challenges in Smart-Grid Metering and Control Systems</v>
      </c>
      <c r="D199" s="10">
        <f>IF($A199="", "", INDEX(Data!C:C,MATCH($A199,Data!$Z:$Z,1)))</f>
        <v>2013</v>
      </c>
      <c r="E199" s="11" t="str">
        <f>IF($A199="", "", INDEX(Data!D:D,MATCH($A199,Data!$Z:$Z,1)))</f>
        <v>The smart grid is a next-generation power system that is increasingly attracting the attention of government, industry, and academia. It is an upgraded electricity network that depends on two-way digital communications between supplier and consumer that in turn give support to intelligent metering and monitoring systems. Considering that energy utilities play an increasingly important role in our daily life, smart-grid technology introduces new security challenges that must be addressed. Deploying a smart grid without adequate security might result in serious consequences such as grid instability, utility fraud, and loss of user information and energy-consumption data. Due to the heterogeneous communication architecture of smart grids, it is quite a challenge to design sophisticated and robust security mechanisms that can be easily deployed to protect communications among different layers of the smart grid-infrastructure. In this article, we focus on the communication-security aspect of a smart-grid metering and control system from the perspective of cryptographic techniques, and we discuss different mechanisms to enhance cybersecurity of the emerging smart grid. We aim to provide a comprehensive vulnerability analysis as well as novel insights on the cybersecurity of a smart grid.</v>
      </c>
      <c r="F199" s="11" t="str">
        <f>IF($A199="", "", INDEX(Data!E:E,MATCH($A199,Data!$Z:$Z,1)))</f>
        <v>https://search.proquest.com/docview/1614472799?accountid=14511 https://ucl-new-primo.hosted.exlibrisgroup.com/openurl/UCL/UCL_VU2?url_ver=Z39.88-2004&amp;rft_val_fmt=info:ofi/fmt:kev:mtx:journal&amp;genre=article&amp;sid=ProQ:ProQ%3Aabiglobal&amp;atitle=Security+Challenges+in+Smart-Grid+Metering+and+Control+Systems&amp;title=Technology+Innovation+Management+Review&amp;issn=&amp;date=2013-07-01&amp;volume=3&amp;issue=7&amp;spage=42&amp;au=Fan%2C+Xinxin%3BGong%2C+Guang&amp;isbn=&amp;jtitle=Technology+Innovation+Management+Review&amp;btitle=&amp;rft_id=inf</v>
      </c>
      <c r="G199" s="36" t="e">
        <f t="shared" si="7"/>
        <v>#VALUE!</v>
      </c>
    </row>
    <row r="200" spans="1:7" ht="16.5" customHeight="1" x14ac:dyDescent="0.35">
      <c r="A200" s="9">
        <f t="shared" si="6"/>
        <v>196</v>
      </c>
      <c r="B200" s="10" t="str">
        <f>IF($A200="", "", INDEX(Data!A:A,MATCH($A200,Data!$Z:$Z,1)))</f>
        <v>Fang (2012)</v>
      </c>
      <c r="C200" s="11" t="str">
        <f>IF($A200="", "", INDEX(Data!B:B,MATCH($A200,Data!$Z:$Z,1)))</f>
        <v>Smart grid - The new and improved power grid: A survey</v>
      </c>
      <c r="D200" s="10">
        <f>IF($A200="", "", INDEX(Data!C:C,MATCH($A200,Data!$Z:$Z,1)))</f>
        <v>2012</v>
      </c>
      <c r="E200" s="11" t="str">
        <f>IF($A200="", "", INDEX(Data!D:D,MATCH($A200,Data!$Z:$Z,1)))</f>
        <v>The Smart Grid, regarded as the next generation power grid, uses two-way flows of electricity and information to create a widely distributed automated energy delivery network. In this article, we survey the literature till 2011 on the enabling technologies for the Smart Grid. We explore three major systems, namely the smart infrastructure system, the smart management system, and the smart protection system. We also propose possible future directions in each system. Specifically, for the smart infrastructure system, we explore the smart energy subsystem, the smart information subsystem, and the smart communication subsystem. For the smart management system, we explore various management objectives, such as improving energy efficiency, profiling demand, maximizing utility, reducing cost, and controlling emission. We also explore various management methods to achieve these objectives. For the smart protection system, we explore various failure protection mechanisms which improve the reliability of the Smart Grid, and explore the security and privacy issues in the Smart Grid. 2012 IEEE.</v>
      </c>
      <c r="F200" s="11" t="str">
        <f>IF($A200="", "", INDEX(Data!E:E,MATCH($A200,Data!$Z:$Z,1)))</f>
        <v>http://dx.doi.org/10.1109/SURV.2011.101911.00087</v>
      </c>
      <c r="G200" s="36" t="str">
        <f t="shared" si="7"/>
        <v>http://dx.doi.org/10.1109/SURV.2011.101911.00087</v>
      </c>
    </row>
    <row r="201" spans="1:7" ht="16.5" customHeight="1" x14ac:dyDescent="0.35">
      <c r="A201" s="9">
        <f t="shared" si="6"/>
        <v>197</v>
      </c>
      <c r="B201" s="10" t="str">
        <f>IF($A201="", "", INDEX(Data!A:A,MATCH($A201,Data!$Z:$Z,1)))</f>
        <v>Faschang (2017)</v>
      </c>
      <c r="C201" s="11" t="str">
        <f>IF($A201="", "", INDEX(Data!B:B,MATCH($A201,Data!$Z:$Z,1)))</f>
        <v>Provisioning, deployment, and operation of smart grid applications on substation level: Bringing future smart grid functionality to power distribution grids</v>
      </c>
      <c r="D201" s="10">
        <f>IF($A201="", "", INDEX(Data!C:C,MATCH($A201,Data!$Z:$Z,1)))</f>
        <v>2017</v>
      </c>
      <c r="E201" s="11" t="str">
        <f>IF($A201="", "", INDEX(Data!D:D,MATCH($A201,Data!$Z:$Z,1)))</f>
        <v>The transition of classical power distribution grids towards actively operated smart grids locates new functionality into intelligent secondary substations. Increased computational power and newly attained communication infrastructure in thousands of secondary substations allow for the distributed realization of sophisticated functions, which were inconceivable a few years ago. These novel functions (e.g., voltage and reactive power control, distributed generation optimization or decentralized market interaction) can primarily be realized by software components operated on powerful automation devices located on secondary substation level. The effective and safe operation of such software is crucial and has a broad set of requirements. In this paper, we present a flexible and modular software ecosystem for automation devices of substations, which is able to handle these requirements. This ecosystem contains means for high performance data exchange and unification, automatic application provisioning and configuration functions, dependency management, and others. The application of the ecosystem is demonstrated in the context of a field operation example, which has been developed within an Austrian smart grid research project. 2016, The Author(s).</v>
      </c>
      <c r="F201" s="11" t="str">
        <f>IF($A201="", "", INDEX(Data!E:E,MATCH($A201,Data!$Z:$Z,1)))</f>
        <v>http://dx.doi.org/10.1007/s00450-016-0311-x</v>
      </c>
      <c r="G201" s="36" t="str">
        <f t="shared" si="7"/>
        <v>http://dx.doi.org/10.1007/s00450-016-0311-x</v>
      </c>
    </row>
    <row r="202" spans="1:7" ht="16.5" customHeight="1" x14ac:dyDescent="0.35">
      <c r="A202" s="9">
        <f t="shared" si="6"/>
        <v>198</v>
      </c>
      <c r="B202" s="10" t="str">
        <f>IF($A202="", "", INDEX(Data!A:A,MATCH($A202,Data!$Z:$Z,1)))</f>
        <v>Feldpausch-Parker (2018)</v>
      </c>
      <c r="C202" s="11" t="str">
        <f>IF($A202="", "", INDEX(Data!B:B,MATCH($A202,Data!$Z:$Z,1)))</f>
        <v>Smart grid electricity system planning and climate disruptions: A review of climate and energy discourse post-Superstorm Sandy</v>
      </c>
      <c r="D202" s="10">
        <f>IF($A202="", "", INDEX(Data!C:C,MATCH($A202,Data!$Z:$Z,1)))</f>
        <v>2018</v>
      </c>
      <c r="E202" s="11" t="str">
        <f>IF($A202="", "", INDEX(Data!D:D,MATCH($A202,Data!$Z:$Z,1)))</f>
        <v>Superstorm Sandy hit the northeastern United States in October 2012, knocking out power to 10 million people and highlighting energy and critical infrastructure system vulnerabilities in the face of a changing climate. The increased frequency and intensity of such disruptive events is shifting priorities in electricity system planning around the world, including how multiple stakeholders consider linkages between climate vulnerability and energy. This research links smart grid development with adaptation to changing climates and explores how different stakeholders grapple with system vulnerabilities and climate disruptions. To illustrate this, the in-depth case study assesses post-Sandy discourse to compare how electricity sector stakeholder groups in New York, Massachusetts and Vermont associate energy, smart grid, and climate change. To explore how different energy system stakeholders frame the impacts of Superstorm Sandy on energy system planning, we conducted 22 focus groups with a broad range of organizations representing diverse aspects of the electricity system including utilities, regulatory authorities, research and development agencies, regional transmission organizations, academic research institutions, consumer advocacy and environmental organizations across the three states. We used these data to examine post-Sandy discourse about climate mitigation and climate adaptation, routine system management, and the potential value of smart grid for future energy system planning. We found that both New York and Massachusetts stakeholders focused more on climate adaptation than climate mitigation, while stakeholders in Vermont focused more on mitigation. In all three states stakeholder discussions of adaptation focused most heavily on system resilience and reliability, whereas discussions of mitigation focused on demand-side management and demand response followed by alternative energy strategies. These results suggest that extreme weather and climate disruptions will differentially shape discourse around smart grid and energy system change and shift the focus among energy system stakeholders on climate adaptation compared to climate mitigation. This research demonstrates variation between political jurisdictions (states) and energy system stakeholders in energy system planning in the face of new challenges related to an uncertain and rapidly changing world. 2017</v>
      </c>
      <c r="F202" s="11" t="str">
        <f>IF($A202="", "", INDEX(Data!E:E,MATCH($A202,Data!$Z:$Z,1)))</f>
        <v>http://dx.doi.org/10.1016/j.rser.2017.06.015</v>
      </c>
      <c r="G202" s="36" t="str">
        <f t="shared" si="7"/>
        <v>http://dx.doi.org/10.1016/j.rser.2017.06.015</v>
      </c>
    </row>
    <row r="203" spans="1:7" ht="16.5" customHeight="1" x14ac:dyDescent="0.35">
      <c r="A203" s="9">
        <f t="shared" si="6"/>
        <v>199</v>
      </c>
      <c r="B203" s="10" t="str">
        <f>IF($A203="", "", INDEX(Data!A:A,MATCH($A203,Data!$Z:$Z,1)))</f>
        <v>Fernando (2017)</v>
      </c>
      <c r="C203" s="11" t="str">
        <f>IF($A203="", "", INDEX(Data!B:B,MATCH($A203,Data!$Z:$Z,1)))</f>
        <v>Differential evolution strategies for large-scale energy resource management in smart grids</v>
      </c>
      <c r="D203" s="10">
        <f>IF($A203="", "", INDEX(Data!C:C,MATCH($A203,Data!$Z:$Z,1)))</f>
        <v>2017</v>
      </c>
      <c r="E203" s="11" t="str">
        <f>IF($A203="", "", INDEX(Data!D:D,MATCH($A203,Data!$Z:$Z,1)))</f>
        <v xml:space="preserve">Smart Grid (SG) technologies are leading the modifications of power grids worldwide. The Energy Resource Management (ERM) in SGs is a highly complex problem that needs to be efficiently addressed to maximize incomes while minimizing operational costs. Due to the nature of the problem, which includes mixed-integer variables and non-linear constraints, Evolutionary Algorithms (EA) are considered a good tool to find optimal and near-optimal solutions to large-scale problems. In this paper, we analyze the application of Differential Evolution (DE) to solve the large-scale ERM problem in SGs through extensive experimentation on a case study using a 33-Bus power network with high penetration of Distributed Energy Resources (DER) and Electric Vehicles (EVs), as well as advanced features such as energy stock exchanges and Demand Response (DR) programs. We analyze the impact of DE parameter setting on four state-of-the-art DE strategies. Moreover, DE strategies are compared with other well-known EAs and a deterministic approach based on MINLP. Results suggest that, even when DE strategies are very sensitive to the setting of their parameters, they can find better solutions than other EAs, and near-optimal solutions in acceptable times compared with an MINLP approach. </v>
      </c>
      <c r="F203" s="11" t="str">
        <f>IF($A203="", "", INDEX(Data!E:E,MATCH($A203,Data!$Z:$Z,1)))</f>
        <v/>
      </c>
      <c r="G203" s="36" t="str">
        <f t="shared" si="7"/>
        <v/>
      </c>
    </row>
    <row r="204" spans="1:7" ht="16.5" customHeight="1" x14ac:dyDescent="0.35">
      <c r="A204" s="9">
        <f t="shared" si="6"/>
        <v>200</v>
      </c>
      <c r="B204" s="10" t="str">
        <f>IF($A204="", "", INDEX(Data!A:A,MATCH($A204,Data!$Z:$Z,1)))</f>
        <v>Ferrari (2019)</v>
      </c>
      <c r="C204" s="11" t="str">
        <f>IF($A204="", "", INDEX(Data!B:B,MATCH($A204,Data!$Z:$Z,1)))</f>
        <v>Assessment of tools for urban energy planning</v>
      </c>
      <c r="D204" s="10">
        <f>IF($A204="", "", INDEX(Data!C:C,MATCH($A204,Data!$Z:$Z,1)))</f>
        <v>2019</v>
      </c>
      <c r="E204" s="11" t="str">
        <f>IF($A204="", "", INDEX(Data!D:D,MATCH($A204,Data!$Z:$Z,1)))</f>
        <v>In recent years, studies and policies have encouraged the diffusion of distributed energy supply technologies and large integration of renewable sources. This increases the need for new professionals in energy planning. Several computational tools for energy planning have been developed as described in the technical literature. However, energy planners of urban/district areas engaged in the transition towards smart systems related to buildings energy services require well-documented tools to evaluate the combination of available energy sources by proper conversion technologies. With this, after a scientific review, we selected 17 tools targeted on an urban/districts scale that can evaluate several energy services, sources and/or technologies, and provided with detailed and easily accessible documentation. These tools were classified based on their defined features: analysis type, operation spatial scale, outputs time scale, energy service, and licence. Among them, 6 user-friendly tools were identified (energyPRO, HOMER, iHOGA, EnergyPLAN, SIREN, WebOpt) that can provide hourly energy calculations and can be considered as viable for widespread use. Specifically, the general information, functionalities, structure, graphic user interface, required input data, and outputs were described. Therefore, the energy planners are guided towards choosing the most suitable tool based on their skills, aims, and data availability for a specific application. Copyright 2019 Elsevier Ltd</v>
      </c>
      <c r="F204" s="11" t="str">
        <f>IF($A204="", "", INDEX(Data!E:E,MATCH($A204,Data!$Z:$Z,1)))</f>
        <v>area</v>
      </c>
      <c r="G204" s="36" t="str">
        <f t="shared" si="7"/>
        <v>area</v>
      </c>
    </row>
    <row r="205" spans="1:7" ht="16.5" customHeight="1" x14ac:dyDescent="0.35">
      <c r="A205" s="9">
        <f t="shared" si="6"/>
        <v>201</v>
      </c>
      <c r="B205" s="10" t="str">
        <f>IF($A205="", "", INDEX(Data!A:A,MATCH($A205,Data!$Z:$Z,1)))</f>
        <v>Fladvad (2018)</v>
      </c>
      <c r="C205" s="11" t="str">
        <f>IF($A205="", "", INDEX(Data!B:B,MATCH($A205,Data!$Z:$Z,1)))</f>
        <v>The role of utility companies in municipal planning of smart energy communities</v>
      </c>
      <c r="D205" s="10">
        <f>IF($A205="", "", INDEX(Data!C:C,MATCH($A205,Data!$Z:$Z,1)))</f>
        <v>2018</v>
      </c>
      <c r="E205" s="11" t="str">
        <f>IF($A205="", "", INDEX(Data!D:D,MATCH($A205,Data!$Z:$Z,1)))</f>
        <v>Bergen and Oslo municipalities focus on integrating energy concerns into city planning and regard this as an opportunity to further lower greenhouse gas emissions. Due to a lack of tools and clear definitions of what Smart Energy Communities (SECs) are and how planning should be done in order to affect the overarching emission reduction goals, utility companies end up taking a leading role as advisors and influence definitions and strategies in the final design. Based on two case studies of SEC projects in Norway, the authors highlight the need for increased work to create feasible and understandable definitions and strategies for the planning of SECs. In our case studies, city planners struggle to include energy aspects in the early planning phase and to align their objectives of citizen well-being and reduced private car dependency with energy concerns. At the same time, utility companies respond to the perceived threat of more self-sufficient communities by depicting a role closer to the end-user and by offering a pragmatic cost/benefit view on the planning of energy supply options. Copyright 2018 WIT Press.</v>
      </c>
      <c r="F205" s="11" t="str">
        <f>IF($A205="", "", INDEX(Data!E:E,MATCH($A205,Data!$Z:$Z,1)))</f>
        <v>planning</v>
      </c>
      <c r="G205" s="36" t="str">
        <f t="shared" si="7"/>
        <v>planning</v>
      </c>
    </row>
    <row r="206" spans="1:7" ht="16.5" customHeight="1" x14ac:dyDescent="0.35">
      <c r="A206" s="9">
        <f t="shared" si="6"/>
        <v>202</v>
      </c>
      <c r="B206" s="10" t="str">
        <f>IF($A206="", "", INDEX(Data!A:A,MATCH($A206,Data!$Z:$Z,1)))</f>
        <v>Flerchinger (2018)</v>
      </c>
      <c r="C206" s="11" t="str">
        <f>IF($A206="", "", INDEX(Data!B:B,MATCH($A206,Data!$Z:$Z,1)))</f>
        <v>Third-Generation Cellular and Wireless Serial Radio Communications: Field Testing for Smart Grid Applications</v>
      </c>
      <c r="D206" s="10">
        <f>IF($A206="", "", INDEX(Data!C:C,MATCH($A206,Data!$Z:$Z,1)))</f>
        <v>2018</v>
      </c>
      <c r="E206" s="11" t="str">
        <f>IF($A206="", "", INDEX(Data!D:D,MATCH($A206,Data!$Z:$Z,1)))</f>
        <v>Increasingly, smart grid solutions use wireless communications as a core component for moving information and, thus, facilitate more intelligent decision making. This article considers a synchrophasor system implemented on a distribution feeder simultaneously using two separate wireless communication technologies to transmit synchrophasor measurement data. This system was implemented to demonstrate advanced distributed-generation control and how it impacts grid support on the broader electrical feeder. For purposes of performance evaluation, both a wireless serial communications solution and a third-generation (3G) cellular solution were implemented. Phasor measurement unit (PMU ) data, which are streamed without interruption up to 60 messages/s, offer a means to continuously evaluate the two communications systems; performance data measured and archived over a one-week period provided detailed comparison information. Using this information, this article recommends which wireless technology may be better suited for various utility applications.</v>
      </c>
      <c r="F206" s="11" t="str">
        <f>IF($A206="", "", INDEX(Data!E:E,MATCH($A206,Data!$Z:$Z,1)))</f>
        <v>http://dx.doi.org/10.1109/MIAS.2017.2740475</v>
      </c>
      <c r="G206" s="36" t="str">
        <f t="shared" si="7"/>
        <v>http://dx.doi.org/10.1109/MIAS.2017.2740475</v>
      </c>
    </row>
    <row r="207" spans="1:7" ht="16.5" customHeight="1" x14ac:dyDescent="0.35">
      <c r="A207" s="9">
        <f t="shared" si="6"/>
        <v>203</v>
      </c>
      <c r="B207" s="10" t="str">
        <f>IF($A207="", "", INDEX(Data!A:A,MATCH($A207,Data!$Z:$Z,1)))</f>
        <v>Flett (2018)</v>
      </c>
      <c r="C207" s="11" t="str">
        <f>IF($A207="", "", INDEX(Data!B:B,MATCH($A207,Data!$Z:$Z,1)))</f>
        <v>Review of UK Energy System Demonstrators</v>
      </c>
      <c r="D207" s="10">
        <f>IF($A207="", "", INDEX(Data!C:C,MATCH($A207,Data!$Z:$Z,1)))</f>
        <v>2018</v>
      </c>
      <c r="E207" s="11" t="str">
        <f>IF($A207="", "", INDEX(Data!D:D,MATCH($A207,Data!$Z:$Z,1)))</f>
        <v>Executive Summary A review of energy systems demonstrator projects in the UK has been undertaken for the UK Energy Research Centre (UKERC) by the Energy Systems Research Unit (ESRU) at the University of Strathclyde. The review consisted of two phases 1) the identification of demonstrator projects and 2) an analysis of projects and their outcomes. For the purposes of project identification, an energy systems demonstrator was defined as “the deployment and testing of more than one technology type that could underpin the operation of a low-carbon energy infrastructure in the future”. Only projects post-dating 2008 were considered. A search using a wide range of resources yielded a total of 119 projects that met these criteria. Information on each project was recorded using a common template. The collected data was used to develop a GIS layer of UK demonstrators, available at: http://ukerc.rl.ac.uk/TOOLS/EnergyDemonstrators/map.html. Analysis of the collected project data led to the following findings. Most demonstration projects had budgets in excess of £1M, with an average budget of £5.7M. The largest project funder (by number of projects) was the LCNF. Projects were spread across the UK, with SE England and Scotland hosting the largest portion of projects respectively. Most projects were located in urban areas. The majority of projects were electricity-related and the target sector of many projects was the built environment, particularly the domestic sector. Some duplication between projects funded by different bodies was evident. The technology type most frequently appearing in demonstrations was smart controls followed by PV, batteries and active network management. Under a quarter of projects featured some form of direct engagement with consumers. The scale of engagement varied hugely from a handful of participants through to tens of thousands. Approximately 54% of the projects reviewed were classed as completed: this was where the stated project end date had expired. Of these completed projects, 87% had produced an identifiable final report. Note that where a project is recorded as completed it does not imply that the objectives were achieved. The quality of final reports reviewed varied considerably; some funding schemes such as the Low Carbon Network Fund (LCNF) and EU-H2020 had set reporting requirements and this was reflected in the quality and content of the final reports. Project reports from other funding schemes were generally less informative. Approximately 85% of projects had a website, or at least there was evidence that a website had existed. However, persistence of information was an issue, as several project websites (e.g. for older FP7 projects) could not be found. This could be problematic if a web site was the sole public dissemination point for a final report and other project outcomes. Few projects were found with readily accessible datasets. Information on demonstrators was culled from a range of different sources and was frequently difficult to track down. There is a case that findings and learning from projects should be adequately disseminated through a common, accessible and persistent repository. A review of the project outcomes found that most were positive, highlighting technology specific learning derived from the project work. A significant number of findings quantified or provided a qualitative statement of the beneficial impact that a technology or system had on energy performance. It was noted that project outcomes were self-reported. Some common problems were reported including high costs of trialled systems and issues in engaging and recruiting participants. Given that most project reports were written immediately after the completion of a project, there was little evidence of wider policy impacts, as these would be expected to occur later. Finally, the report is intended to provide strategic information on the current demonstrator landscape with a view to guiding and focusing future demonstration calls.</v>
      </c>
      <c r="F207" s="11" t="str">
        <f>IF($A207="", "", INDEX(Data!E:E,MATCH($A207,Data!$Z:$Z,1)))</f>
        <v/>
      </c>
      <c r="G207" s="36" t="str">
        <f t="shared" si="7"/>
        <v/>
      </c>
    </row>
    <row r="208" spans="1:7" ht="16.5" customHeight="1" x14ac:dyDescent="0.35">
      <c r="A208" s="9">
        <f t="shared" si="6"/>
        <v>204</v>
      </c>
      <c r="B208" s="10" t="str">
        <f>IF($A208="", "", INDEX(Data!A:A,MATCH($A208,Data!$Z:$Z,1)))</f>
        <v>Florian (2015)</v>
      </c>
      <c r="C208" s="11" t="str">
        <f>IF($A208="", "", INDEX(Data!B:B,MATCH($A208,Data!$Z:$Z,1)))</f>
        <v>Increasing Data Centre Renewable Power Share Via Intelligent Smart City Power Control</v>
      </c>
      <c r="D208" s="10">
        <f>IF($A208="", "", INDEX(Data!C:C,MATCH($A208,Data!$Z:$Z,1)))</f>
        <v>2015</v>
      </c>
      <c r="E208" s="11" t="str">
        <f>IF($A208="", "", INDEX(Data!D:D,MATCH($A208,Data!$Z:$Z,1)))</f>
        <v>Urbanization has been an increasing trend that has lead to higher population densities in cities worldwide. Providing these large amounts of citizens with a high quality of living is one of the main goals of future smart cities. A high quality of living requires the smart city to offer several services, many of them supported by a sophisticated, power-intensive IT infrastructure. We present a cooperation scheme between smart city and data centres that allows for an effective use of power flexibilities inherently available in data centres. By adapting the power demand of data centres to the availability of renewable energy, smart city goals like a low carbon emission of its IT infrastructure become achievable. To this end, a demand side management scheme under orchestration of a central control system is proposed. The concrete guidelines on power use for data centres are calculated by a component named "Ideal Power Planner", based on smart city goals and renewable power availability forecasts. The effectiveness of the developed approach has been validated in three testbeds</v>
      </c>
      <c r="F208" s="11" t="str">
        <f>IF($A208="", "", INDEX(Data!E:E,MATCH($A208,Data!$Z:$Z,1)))</f>
        <v/>
      </c>
      <c r="G208" s="36" t="str">
        <f t="shared" si="7"/>
        <v/>
      </c>
    </row>
    <row r="209" spans="1:7" ht="16.5" customHeight="1" x14ac:dyDescent="0.35">
      <c r="A209" s="9">
        <f t="shared" si="6"/>
        <v>205</v>
      </c>
      <c r="B209" s="10" t="str">
        <f>IF($A209="", "", INDEX(Data!A:A,MATCH($A209,Data!$Z:$Z,1)))</f>
        <v>Formato (2013)</v>
      </c>
      <c r="C209" s="11" t="str">
        <f>IF($A209="", "", INDEX(Data!B:B,MATCH($A209,Data!$Z:$Z,1)))</f>
        <v>A decentralized and self organizing architecture for wide area synchronized monitoring of smart grids</v>
      </c>
      <c r="D209" s="10">
        <f>IF($A209="", "", INDEX(Data!C:C,MATCH($A209,Data!$Z:$Z,1)))</f>
        <v>2013</v>
      </c>
      <c r="E209" s="11" t="str">
        <f>IF($A209="", "", INDEX(Data!D:D,MATCH($A209,Data!$Z:$Z,1)))</f>
        <v>Synchronized Wide-Area Monitoring Systems (WAMS) involve the use of power system-wide measurements to avoid large disturbances and reduce the probability of catastrophic events. In these systems a large volume of raw data is collected by distributed sensors and sent to central servers for post processing activities. Many research works conjectured that this hierarchical monitoring paradigm could be not affordable in addressing the increasing network complexity and the massive data exchanging characterizing modern smart grids. Unaffordable complexity, hardware redundancy, network bandwidth and data storage resources are the main barriers imposed by technology and costs. Moreover, in WAMS the global absolute time reference for sensors synchronization is typically obtained by satellite-based timing signals processing. Since these signals are extremely vulnerable to radiofrequency interference (i.e. cyber-attacks), effective countermeasures aimed at increasing the resilience of synchronized WAMS to external and internal interferences need to be designed. In trying and addressing these challenges, in this paper the role of decentralized consensus protocols for decentralized and synchronized wide area smart grids monitoring is analyzed. 2013 - IOS Press and the authors.</v>
      </c>
      <c r="F209" s="11" t="str">
        <f>IF($A209="", "", INDEX(Data!E:E,MATCH($A209,Data!$Z:$Z,1)))</f>
        <v>http://dx.doi.org/10.3233/JHS-130471</v>
      </c>
      <c r="G209" s="36" t="str">
        <f t="shared" si="7"/>
        <v>http://dx.doi.org/10.3233/JHS-130471</v>
      </c>
    </row>
    <row r="210" spans="1:7" ht="16.5" customHeight="1" x14ac:dyDescent="0.35">
      <c r="A210" s="9">
        <f t="shared" si="6"/>
        <v>206</v>
      </c>
      <c r="B210" s="10" t="str">
        <f>IF($A210="", "", INDEX(Data!A:A,MATCH($A210,Data!$Z:$Z,1)))</f>
        <v>Frack (2013)</v>
      </c>
      <c r="C210" s="11" t="str">
        <f>IF($A210="", "", INDEX(Data!B:B,MATCH($A210,Data!$Z:$Z,1)))</f>
        <v>Emulation of synchronous generator for frequency control of smart microgrids</v>
      </c>
      <c r="D210" s="10">
        <f>IF($A210="", "", INDEX(Data!C:C,MATCH($A210,Data!$Z:$Z,1)))</f>
        <v>2013</v>
      </c>
      <c r="E210" s="11" t="str">
        <f>IF($A210="", "", INDEX(Data!D:D,MATCH($A210,Data!$Z:$Z,1)))</f>
        <v>Microgrids (MGs) are emerging as a new paradigm for the integration of Distributed Generation (DG) assets. These novel grid structures present significant benefits to the Electric Power System. One of the most important benefits is the reliability improvement due to the capacity of islanded stand-alone operation. Nevertheless, this stand-alone operation can bring some problems related to frequency control, especially in MGs with many DG units connected through power electronics interfaces. In this case, the frequency control capacity and hence the stability margins are drastically reduced. This paper presents the design and implementation of a proton exchange membrane fuel cell integrated with supercapacitor energy storage and its control strategy for the frequency control of ac-MGs 2003-2012 IEEE.</v>
      </c>
      <c r="F210" s="11" t="str">
        <f>IF($A210="", "", INDEX(Data!E:E,MATCH($A210,Data!$Z:$Z,1)))</f>
        <v>http://dx.doi.org/10.1109/TLA.2013.6502850</v>
      </c>
      <c r="G210" s="36" t="str">
        <f t="shared" si="7"/>
        <v>http://dx.doi.org/10.1109/TLA.2013.6502850</v>
      </c>
    </row>
    <row r="211" spans="1:7" ht="16.5" customHeight="1" x14ac:dyDescent="0.35">
      <c r="A211" s="9">
        <f t="shared" si="6"/>
        <v>207</v>
      </c>
      <c r="B211" s="10" t="str">
        <f>IF($A211="", "", INDEX(Data!A:A,MATCH($A211,Data!$Z:$Z,1)))</f>
        <v>Frame (2016)</v>
      </c>
      <c r="C211" s="11" t="str">
        <f>IF($A211="", "", INDEX(Data!B:B,MATCH($A211,Data!$Z:$Z,1)))</f>
        <v>A Review and Synthesis of the Outcomes from Low Carbon Networks Fund Projects</v>
      </c>
      <c r="D211" s="10">
        <f>IF($A211="", "", INDEX(Data!C:C,MATCH($A211,Data!$Z:$Z,1)))</f>
        <v>2016</v>
      </c>
      <c r="E211" s="11" t="str">
        <f>IF($A211="", "", INDEX(Data!D:D,MATCH($A211,Data!$Z:$Z,1)))</f>
        <v>Executive Summary Background The Low Carbon Networks Fund (LCNF) was established by Ofgem in 2009 with an objective to “help Distribution Network Operators (DNOs) understand how they provide security of supply at value for money and facilitate transition to the low carbon economy” [1]. The £500m fund operated in a tiered format, funding small scale projects as Tier 1 and running a Tier 2 annual competitive process to fund a smaller number of large projects. By 31st March 2015, forty Tier 1 projects and twenty-three Tier 2 projects had been approved with project budgets totalling £29.5m and £220.3m respectively. The LCNF governance arrangements [1] state that projects should focus on the trialling of: new equipment (more specifically, that unproven in GB), novel arrangements or applications of existing equipment, novel operational practices, or novel commercial arrangements. Tier 1 projects were specifically required to have a Technology Readiness Level (TRL) between 5 and 8. TRL 9 was excluded, as projects with this TRL were thought to be too low risk and offer limited scope for new knowledge to be generated. TRLs were not specifically mentioned in the governance arrangements for Tier 2 projects; however, it was stated that projects should be neither at the R&amp;D stage nor involve the widespread deployment of proven technology or practices. Instead, the methods being trialled should be “untested at the scale and circumstance in which the DNO wishes it to be deployed and that consequently new learning will result from the project” [1]. The requirement that learning gained from projects could be disseminated was a key feature of the LCNF. In the application process for Tier 1 and Tier 2 projects, DNOs were asked to demonstrate that the projects would generate knowledge which did not exist before the proposed trials. Tier 2 bids also had to provide a robust methodology to capture and disseminate the learning [1]. As a mechanism to reward well managed Tier 2 projects, a Successful Delivery Reward was available up to the value of the DNO’s 10% contribution of a project’s costs. The Successful Delivery Reward Criteria (SDRC) were required to be linked to project milestones, target outputs and learning dissemination activities. The motivation for the review reported here was a recognition that significant learning and data had been generated from a large volume of project activity but, with so many individual reports published, that it was difficult for outside observers to identify clear messages with respect to the innovations investigated under the programme. Moreover, there was a variation in the way outcomes had been reported, published and disseminated. Evaluation of the findings is essential if lessons are to be learned and the results of such trials are to enable appropriate changes to standard practice in the operation, planning, management and regulation of the electricity system and inform related policies. The evaluation and synthesis of the outcomes is also important in helping to define the scale, scope and focus of future innovation, research and development projects. This review is therefore intended to identify, categorise and synthesise the learning outcomes published by LCNF projects up to December 2015. Assessment of project outcomes A register of LCNF projects has been developed that, for each project, categorises both the context of the work and the innovations that were being investigated, i.e. the ‘why’ and the ‘how’ of each project. The categories were used to create a ‘heat map’ of LCNF project activity and from this a set of ‘learning topics’ was derived as a basis for synthesis of outcomes (Figure 1). The main learning for each is summarised in the following sections. The reporting of LCNF learning by DNOs contains a strong focus on the diffusion of an innovation into business as usual (BAU). LCNF project close-down reports require DNOs to provide details on project replication (including BAU costs) and planned implementation of the innovation. However, a motivation for a project investigating a particular, potentially beneficial, innovation to be given LCNF support is that its long-term benefits to electricity users are still uncertain. As LCNF projects may be trialling innovations from vi TRL 5 upwards, the project is not guaranteed to move the innovation to TRL 9 where it is ready for BAU implementation. The purpose of the LCNF project is to gain knowledge about the innovation and reduce uncertainty about its prospects of ever being a cost-effective TRL 9 innovation and how to get there. As a consequence of the above, the approach adopted in this review considers whether a project has generated robust evidence on whether the innovation can be considered as a BAU option ready for appropriate deployment when required or whether the innovation has, in fact, insufficient benefit and should not be regarded as a viable option by the DNO. For each synthesis theme, a range of innovations has been identified and assessed in terms of evidence for, or against, BAU according to the scale shown in Figure 2. This approach does not use the BAU score ascribed to the trialled innovations as the basis for judging the ‘success’ of a project. Judged purely on BAU readiness, projects providing outcomes with scores of -4, -3, +3 or +4 can be regarded as successful in that they have provided robust evidence. However, projects might deliver BAU scores around 0 for two main reasons: trials failed to deliver strong evidence due to inadequate experimental design, unforeseen problems in the LCNF project’s implementation or poor dissemination of findings; or the innovation being tested turned out to have unanticipated issues that would require further work to resolve. The learning from this latter category, in particular, is still useful – the issues would probably not have been revealed without the LNCF work, the TRL may nevertheless have been advanced and important learning can be gained on whether additional work to further advance the TRL, ultimately to TRL 9, is justified relative to the benefits the innovation promises to bring.</v>
      </c>
      <c r="F211" s="11" t="str">
        <f>IF($A211="", "", INDEX(Data!E:E,MATCH($A211,Data!$Z:$Z,1)))</f>
        <v/>
      </c>
      <c r="G211" s="36" t="str">
        <f t="shared" si="7"/>
        <v/>
      </c>
    </row>
    <row r="212" spans="1:7" ht="16.5" customHeight="1" x14ac:dyDescent="0.35">
      <c r="A212" s="9">
        <f t="shared" si="6"/>
        <v>208</v>
      </c>
      <c r="B212" s="10" t="str">
        <f>IF($A212="", "", INDEX(Data!A:A,MATCH($A212,Data!$Z:$Z,1)))</f>
        <v>Frank (2013)</v>
      </c>
      <c r="C212" s="11" t="str">
        <f>IF($A212="", "", INDEX(Data!B:B,MATCH($A212,Data!$Z:$Z,1)))</f>
        <v>Using clustering mechanisms for defining consumer energy services</v>
      </c>
      <c r="D212" s="10">
        <f>IF($A212="", "", INDEX(Data!C:C,MATCH($A212,Data!$Z:$Z,1)))</f>
        <v>2013</v>
      </c>
      <c r="E212" s="11">
        <f>IF($A212="", "", INDEX(Data!D:D,MATCH($A212,Data!$Z:$Z,1)))</f>
        <v>0</v>
      </c>
      <c r="F212" s="11" t="str">
        <f>IF($A212="", "", INDEX(Data!E:E,MATCH($A212,Data!$Z:$Z,1)))</f>
        <v/>
      </c>
      <c r="G212" s="36" t="str">
        <f t="shared" si="7"/>
        <v/>
      </c>
    </row>
    <row r="213" spans="1:7" ht="16.5" customHeight="1" x14ac:dyDescent="0.35">
      <c r="A213" s="9">
        <f t="shared" si="6"/>
        <v>209</v>
      </c>
      <c r="B213" s="10" t="str">
        <f>IF($A213="", "", INDEX(Data!A:A,MATCH($A213,Data!$Z:$Z,1)))</f>
        <v>Frederick (2017)</v>
      </c>
      <c r="C213" s="11" t="str">
        <f>IF($A213="", "", INDEX(Data!B:B,MATCH($A213,Data!$Z:$Z,1)))</f>
        <v>Open communication standards for energy storage and distributed energy resources</v>
      </c>
      <c r="D213" s="10">
        <f>IF($A213="", "", INDEX(Data!C:C,MATCH($A213,Data!$Z:$Z,1)))</f>
        <v>2017</v>
      </c>
      <c r="E213" s="11" t="str">
        <f>IF($A213="", "", INDEX(Data!D:D,MATCH($A213,Data!$Z:$Z,1)))</f>
        <v>Purpose of Review This article reviews the status of communication standards for the integration of energy storage into the operations of an electrical grid increasingly reliant on intermittent renewable resources. Its intent is to demonstrate that open systems communicating over open standards is essential to the effectiveness, efficiency, reliability and flexibility of an electrical grid composed of an intelligent network of distributed energy resources. Recent Findings Grid-integrated energy storage is expected to increase dramatically over the next 10 years, a prediction which assumes substantial industry alignment to a common set of communication standards that will make this growth possible. Four industry alliances have emerged in recent years as the dominant players in the development of open standards for energy storage systems and distributed energy resources: the MESA Standards Alliance (mesastandards.org), the SunSpec Alliance (sunspec. org), the OpenADR Alliance (openadr.org), and the Open Charge Alliance (openchargealliance.org). Summary Historical and pragmatic evidence demonstrates that industry-wide adoption of freely accessible and industry-driven open communication standards is essential to maintaining the grid's flexibility and responsiveness. Two case studies-from Snohomish PUD in Everett, Washington, and at Austin Energy in Austin, Texas-illustrate the application of open communication standards to grid-integrated, utility-scale energy storage, and to the management of circuits with a high penetration of residential solar photovoltaic and actively managed loads.</v>
      </c>
      <c r="F213" s="11" t="str">
        <f>IF($A213="", "", INDEX(Data!E:E,MATCH($A213,Data!$Z:$Z,1)))</f>
        <v>http://dx.doi.org/10.1007/s40518-017-0087-z</v>
      </c>
      <c r="G213" s="36" t="str">
        <f t="shared" si="7"/>
        <v>http://dx.doi.org/10.1007/s40518-017-0087-z</v>
      </c>
    </row>
    <row r="214" spans="1:7" ht="16.5" customHeight="1" x14ac:dyDescent="0.35">
      <c r="A214" s="9">
        <f t="shared" si="6"/>
        <v>210</v>
      </c>
      <c r="B214" s="10" t="str">
        <f>IF($A214="", "", INDEX(Data!A:A,MATCH($A214,Data!$Z:$Z,1)))</f>
        <v>Friis (2016)</v>
      </c>
      <c r="C214" s="11" t="str">
        <f>IF($A214="", "", INDEX(Data!B:B,MATCH($A214,Data!$Z:$Z,1)))</f>
        <v>The challenge of time shifting energy demand practices: insights from Denmark</v>
      </c>
      <c r="D214" s="10">
        <f>IF($A214="", "", INDEX(Data!C:C,MATCH($A214,Data!$Z:$Z,1)))</f>
        <v>2016</v>
      </c>
      <c r="E214" s="11" t="str">
        <f>IF($A214="", "", INDEX(Data!D:D,MATCH($A214,Data!$Z:$Z,1)))</f>
        <v>There is widespread agreement that the decarbonisation objectives of the smart grid agenda involve a reworking of the relationship between electricity supply and demand. Demand-side management on a household level requires changes in the temporality of electricity-consuming practices in everyday life. One dominant approach to demand-side management is to influence the temporality of households' consumption patterns by providing economic incentives through variable electricity prices. This paper explores the temporal flexibility of Danish households' electricity consumption through their participation in two smart grid projects: One is offering households to test an electric vehicle during five months and another is offering static time-of-use pricing. Based on qualitative interviews and hourly-recorded electricity metering data with families living in single-family detached homes, the paper shows that the combined trial influenced the households to time shift consumption from high-tariff to low-tariff hours in relation to three consumption areas: dishwashing, laundering and charging of electric vehicles. The analysis goes beyond this apparent flexibility and explores how time shifting of energy demand challenges the temporality of households' routinised everyday practices. The study recommends that future smart grid interventions acknowledge the temporal complexity and dynamics of interwoven social practices and how this affects the potential for time shifting energy demand. [All rights reserved Elsevier].</v>
      </c>
      <c r="F214" s="11" t="str">
        <f>IF($A214="", "", INDEX(Data!E:E,MATCH($A214,Data!$Z:$Z,1)))</f>
        <v>http://dx.doi.org/10.1016/j.erss.2016.05.017</v>
      </c>
      <c r="G214" s="36" t="str">
        <f t="shared" si="7"/>
        <v>http://dx.doi.org/10.1016/j.erss.2016.05.017</v>
      </c>
    </row>
    <row r="215" spans="1:7" ht="16.5" customHeight="1" x14ac:dyDescent="0.35">
      <c r="A215" s="9">
        <f t="shared" si="6"/>
        <v>211</v>
      </c>
      <c r="B215" s="10" t="str">
        <f>IF($A215="", "", INDEX(Data!A:A,MATCH($A215,Data!$Z:$Z,1)))</f>
        <v>Gadd (2013)</v>
      </c>
      <c r="C215" s="11" t="str">
        <f>IF($A215="", "", INDEX(Data!B:B,MATCH($A215,Data!$Z:$Z,1)))</f>
        <v>Heat load patterns in district heating substations</v>
      </c>
      <c r="D215" s="10">
        <f>IF($A215="", "", INDEX(Data!C:C,MATCH($A215,Data!$Z:$Z,1)))</f>
        <v>2013</v>
      </c>
      <c r="E215" s="11" t="str">
        <f>IF($A215="", "", INDEX(Data!D:D,MATCH($A215,Data!$Z:$Z,1)))</f>
        <v>Future smart energy grids will require more information exchange between interfaces in the energy system. One interface where dearth of information exists is in district heating substations, being the interfaces between the distribution network and the customer building heating systems. Previously, manual meter readings were collected once or a few times a year. Today, automatic meter readings are available resulting in low cost hourly meter reading data. In a district heating system, errors and deviations in customer substations propagates through the network to the heat supply plants. In order to reduce future customer and heat supplier costs, a demand appears for smart functions identifying errors and deviations in the substations. Hereby, also a research demand appears for defining normal and abnormal heat load patterns in customer substations. The main purpose with this article is to perform an introductory analysis of several high resolution measurements in order to provide valuable information about substations for creating future applications in smart heat grids. One year of hourly heat meter readings from 141 substations in two district heating networks were analysed. The connected customer buildings were classified into five different customer categories and four typical heat load patterns were identified. Two descriptive parameters, annual relative daily variation and annual relative seasonal variation, were defined from each 1. year sequence for identifying normal and abnormal heat load patterns. The three major conclusions are associated both with the method used and the objects analysed. First, normal heat load patterns vary with applied control strategy, season, and customer category. Second, it is possible to identify obvious outliers compared to normal heat loads with the two descriptive parameters used in this initial analysis. Third, the developed method can probably be enhanced by redefining the customer categories by their indoor activities. 2013 Elsevier Ltd.</v>
      </c>
      <c r="F215" s="11" t="str">
        <f>IF($A215="", "", INDEX(Data!E:E,MATCH($A215,Data!$Z:$Z,1)))</f>
        <v>http://dx.doi.org/10.1016/j.apenergy.2013.02.062</v>
      </c>
      <c r="G215" s="36" t="str">
        <f t="shared" si="7"/>
        <v>http://dx.doi.org/10.1016/j.apenergy.2013.02.062</v>
      </c>
    </row>
    <row r="216" spans="1:7" ht="16.5" customHeight="1" x14ac:dyDescent="0.35">
      <c r="A216" s="9">
        <f t="shared" si="6"/>
        <v>212</v>
      </c>
      <c r="B216" s="10" t="str">
        <f>IF($A216="", "", INDEX(Data!A:A,MATCH($A216,Data!$Z:$Z,1)))</f>
        <v>Gaffney (2019)</v>
      </c>
      <c r="C216" s="11" t="str">
        <f>IF($A216="", "", INDEX(Data!B:B,MATCH($A216,Data!$Z:$Z,1)))</f>
        <v>Reconciling high renewable electricity ambitions with market economics and system operation: Lessons from Ireland's power system</v>
      </c>
      <c r="D216" s="10">
        <f>IF($A216="", "", INDEX(Data!C:C,MATCH($A216,Data!$Z:$Z,1)))</f>
        <v>2019</v>
      </c>
      <c r="E216" s="11" t="str">
        <f>IF($A216="", "", INDEX(Data!D:D,MATCH($A216,Data!$Z:$Z,1)))</f>
        <v>The integration of variable generation challenges electricity systems globally. Using Ireland's electricity sector as a case study, we highlight multiple challenges in reconciling ambition for variable renewable integration with market economics and system operation. Ireland has the highest share of non-synchronous variable renewable electricity on a single synchronous power system. This case study examines the strategy being implemented to optimally balance between efficiency, flexibility and adequacy while maintaining a fully functional system that strives to adapt to evolving conditions. The transition that the Single Electricity Market underwent to comply with the EU Target Market was a major overhaul of what made the all-island market a success. Volume-based reliability options have distinct advantages over capacity payments. System services are critical for system stability and 14 separate system services are being developed. These actions, when taken together, provide an insight into the lengths to which this electricity market must go to transform from its cost-based nature to a value-based alternative that rewards flexible and reliable capacity with the ability to evolve with market conditions of the future. 2019 Elsevier Ltd</v>
      </c>
      <c r="F216" s="11" t="str">
        <f>IF($A216="", "", INDEX(Data!E:E,MATCH($A216,Data!$Z:$Z,1)))</f>
        <v>http://dx.doi.org/10.1016/j.esr.2019.100381</v>
      </c>
      <c r="G216" s="36" t="str">
        <f t="shared" si="7"/>
        <v>http://dx.doi.org/10.1016/j.esr.2019.100381</v>
      </c>
    </row>
    <row r="217" spans="1:7" ht="16.5" customHeight="1" x14ac:dyDescent="0.35">
      <c r="A217" s="9">
        <f t="shared" si="6"/>
        <v>213</v>
      </c>
      <c r="B217" s="10" t="str">
        <f>IF($A217="", "", INDEX(Data!A:A,MATCH($A217,Data!$Z:$Z,1)))</f>
        <v>Gaurav (2013)</v>
      </c>
      <c r="C217" s="11" t="str">
        <f>IF($A217="", "", INDEX(Data!B:B,MATCH($A217,Data!$Z:$Z,1)))</f>
        <v>Customer-centric energy usage data management and sharing in smart grid systems</v>
      </c>
      <c r="D217" s="10">
        <f>IF($A217="", "", INDEX(Data!C:C,MATCH($A217,Data!$Z:$Z,1)))</f>
        <v>2013</v>
      </c>
      <c r="E217" s="11">
        <f>IF($A217="", "", INDEX(Data!D:D,MATCH($A217,Data!$Z:$Z,1)))</f>
        <v>0</v>
      </c>
      <c r="F217" s="11" t="str">
        <f>IF($A217="", "", INDEX(Data!E:E,MATCH($A217,Data!$Z:$Z,1)))</f>
        <v/>
      </c>
      <c r="G217" s="36" t="str">
        <f t="shared" si="7"/>
        <v/>
      </c>
    </row>
    <row r="218" spans="1:7" ht="16.5" customHeight="1" x14ac:dyDescent="0.35">
      <c r="A218" s="9">
        <f t="shared" si="6"/>
        <v>214</v>
      </c>
      <c r="B218" s="10" t="str">
        <f>IF($A218="", "", INDEX(Data!A:A,MATCH($A218,Data!$Z:$Z,1)))</f>
        <v>Geelen (2013)</v>
      </c>
      <c r="C218" s="11" t="str">
        <f>IF($A218="", "", INDEX(Data!B:B,MATCH($A218,Data!$Z:$Z,1)))</f>
        <v>Empowering the end-user in smart grids: Recommendations for the design of products and services</v>
      </c>
      <c r="D218" s="10">
        <f>IF($A218="", "", INDEX(Data!C:C,MATCH($A218,Data!$Z:$Z,1)))</f>
        <v>2013</v>
      </c>
      <c r="E218" s="11" t="str">
        <f>IF($A218="", "", INDEX(Data!D:D,MATCH($A218,Data!$Z:$Z,1)))</f>
        <v>In discussions on smart grids, it is often stated that residential end-users will play a more active role in the management of electric power supply and demand. They are expected to shift from a passive role as consumer of electricity to an active role as co-provider. In this article, the extent to which current technologies, products and services empower end-users to take up an active role as co-providers is evaluated. Based on a review of literature and related pilot projects, current approaches were found to be driven by technical and financial considerations. There appears to be a lack of product and service design that supports end-users in their role as co-providers in a smart grid. This is reflected in the lack of thought given to how the end-users' process of behavioral change can be supported to enable the transition from consumer to co-provider. Several recommendations are provided for product and service designers towards fostering the role of co-provider, which comes under under: (a) user interaction needs, (b) approaches to behavioral change and (c) community initiatives and management of resources. Designers are considered to play a bridging role between policy making and engineering, while facilitating involvement of end-users in the design process. 2013 Elsevier Ltd.</v>
      </c>
      <c r="F218" s="11" t="str">
        <f>IF($A218="", "", INDEX(Data!E:E,MATCH($A218,Data!$Z:$Z,1)))</f>
        <v>https://www.scopus.com/inward/record.uri?eid=2-s2.0-84893594659&amp;doi=10.1109%2fISGTEurope.2013.6695387&amp;partnerID=40&amp;md5=ae542748ea8f88c2bb01d448d92a2731</v>
      </c>
      <c r="G218" s="36" t="str">
        <f t="shared" si="7"/>
        <v>https://www.scopus.com/inward/record.uri?eid=2-s2.0-84893594659&amp;doi=10.1109%2fISGTEurope.2013.6695387&amp;partnerID=40&amp;md5=ae542748ea8f88c2bb01d448d92a2731</v>
      </c>
    </row>
    <row r="219" spans="1:7" ht="16.5" customHeight="1" x14ac:dyDescent="0.35">
      <c r="A219" s="9">
        <f t="shared" si="6"/>
        <v>215</v>
      </c>
      <c r="B219" s="10" t="str">
        <f>IF($A219="", "", INDEX(Data!A:A,MATCH($A219,Data!$Z:$Z,1)))</f>
        <v>Geelen (2013)</v>
      </c>
      <c r="C219" s="11" t="str">
        <f>IF($A219="", "", INDEX(Data!B:B,MATCH($A219,Data!$Z:$Z,1)))</f>
        <v>An end-user perspective on smart home energy systems in the PowerMatching City demonstration project</v>
      </c>
      <c r="D219" s="10">
        <f>IF($A219="", "", INDEX(Data!C:C,MATCH($A219,Data!$Z:$Z,1)))</f>
        <v>2013</v>
      </c>
      <c r="E219" s="11" t="str">
        <f>IF($A219="", "", INDEX(Data!D:D,MATCH($A219,Data!$Z:$Z,1)))</f>
        <v>In discussions on smart grids, it is often stated that residential end-users will play a more active role in the management of the electric power system. Experience in practice on how to empower end-users for such a role is however limited. This paper presents a field study in the first phase of the PowerMatching City project in which twenty-two households were equipped with demand-response-enabled heating systems and white goods. Although end-users were satisfied with the degree of living comfort afforded by the smart energy system, the user interface did not provide sufficient control and energy feedback to support an active contribution to the balancing of supply and demand. The full potential of demand response was thus not realized. The second phase of the project builds on these findings by design, implementation and evaluation of an improved user interface in combination with two demand response propositions. © 2013 IEEE.</v>
      </c>
      <c r="F219" s="11" t="str">
        <f>IF($A219="", "", INDEX(Data!E:E,MATCH($A219,Data!$Z:$Z,1)))</f>
        <v>http://dx.doi.org/10.1016/j.enpol.2013.05.107</v>
      </c>
      <c r="G219" s="36" t="str">
        <f t="shared" si="7"/>
        <v>http://dx.doi.org/10.1016/j.enpol.2013.05.107</v>
      </c>
    </row>
    <row r="220" spans="1:7" ht="16.5" customHeight="1" x14ac:dyDescent="0.35">
      <c r="A220" s="9">
        <f t="shared" si="6"/>
        <v>216</v>
      </c>
      <c r="B220" s="10" t="str">
        <f>IF($A220="", "", INDEX(Data!A:A,MATCH($A220,Data!$Z:$Z,1)))</f>
        <v>Geelen (2019)</v>
      </c>
      <c r="C220" s="11" t="str">
        <f>IF($A220="", "", INDEX(Data!B:B,MATCH($A220,Data!$Z:$Z,1)))</f>
        <v>The use of apps to promote energy saving: a study of smart meter–related feedback in the Netherlands</v>
      </c>
      <c r="D220" s="10">
        <f>IF($A220="", "", INDEX(Data!C:C,MATCH($A220,Data!$Z:$Z,1)))</f>
        <v>2019</v>
      </c>
      <c r="E220" s="11" t="str">
        <f>IF($A220="", "", INDEX(Data!D:D,MATCH($A220,Data!$Z:$Z,1)))</f>
        <v>Feedback systems with direct feedback have shown to be effective in stimulating households to change their energy consumption levels. This research is one of the first to explore the use of apps to influence household energy use. Compared to dedicated in-home displays, smartphone/tablet apps provide a low-cost and simple design solution for making energy feedback available. This research consisted of three studies conducted with different samples within a selection of households where a smart meter was installed as part of the smart meter implementation program in the Netherlands. First, for a period of 16 months, electricity and gas consumption levels were measured for a large sample of households (n = 519) divided into an application user group and a reference group. Second, questionnaires (n = 270) provided insight in how people used the applications and to what extent the applications increased households’ insight in their energy consumption and stimulated behavior changes. Third, interviews (n = 12) were held to obtain more in-depth insight. In the sample with measured energy consumption, we did not find a significant reduction in electricity and gas consumption during this research. Yet in the questionnaires, the application users reported more energy awareness and indicated to have made more investments and changes in their behavior than the reference group. Most app users started using the first app they found and did not explore the other options. The interview results indicate that, after an initial learning period, the app was used to monitor the electricity and gas consumption levels, rather than to lower them. In line with other research into feedback, the interview results suggest that the apps could be more effective with information that is more actionable and meaningful with respect to one’s own specific situation and goals for the household. Further exploration is recommended with respect to how the design of such apps can encourage a wide audience not only to monitor their consumption, but also guide them in taking action to change their consumption levels.</v>
      </c>
      <c r="F220" s="11" t="str">
        <f>IF($A220="", "", INDEX(Data!E:E,MATCH($A220,Data!$Z:$Z,1)))</f>
        <v>https://search.proquest.com/docview/2186928875?accountid=14511 https://ucl-new-primo.hosted.exlibrisgroup.com/openurl/UCL/UCL_VU2?url_ver=Z39.88-2004&amp;rft_val_fmt=info:ofi/fmt:kev:mtx:journal&amp;genre=article&amp;sid=ProQ:ProQ%3Aabiglobal&amp;atitle=The+use+of+apps+to+promote+energy+saving%3A+a+study+of+smart+meter%E2%80%93related+feedback+in+the+Netherlands&amp;title=Energy+Efficiency&amp;issn=1570646X&amp;date=2019-08-01&amp;volume=12&amp;issue=6&amp;spage=1635&amp;au=Geelen%2C+Daphne%3BMugge%2C+Ruth%3BSilvester%2C+Sacha%3BBulters%</v>
      </c>
      <c r="G220" s="36" t="e">
        <f t="shared" si="7"/>
        <v>#VALUE!</v>
      </c>
    </row>
    <row r="221" spans="1:7" ht="16.5" customHeight="1" x14ac:dyDescent="0.35">
      <c r="A221" s="9">
        <f t="shared" si="6"/>
        <v>217</v>
      </c>
      <c r="B221" s="10" t="str">
        <f>IF($A221="", "", INDEX(Data!A:A,MATCH($A221,Data!$Z:$Z,1)))</f>
        <v>George (2012)</v>
      </c>
      <c r="C221" s="11" t="str">
        <f>IF($A221="", "", INDEX(Data!B:B,MATCH($A221,Data!$Z:$Z,1)))</f>
        <v>A delay based optimization scheme for peak load reduction in the smart grid</v>
      </c>
      <c r="D221" s="10">
        <f>IF($A221="", "", INDEX(Data!C:C,MATCH($A221,Data!$Z:$Z,1)))</f>
        <v>2012</v>
      </c>
      <c r="E221" s="11">
        <f>IF($A221="", "", INDEX(Data!D:D,MATCH($A221,Data!$Z:$Z,1)))</f>
        <v>0</v>
      </c>
      <c r="F221" s="11" t="str">
        <f>IF($A221="", "", INDEX(Data!E:E,MATCH($A221,Data!$Z:$Z,1)))</f>
        <v/>
      </c>
      <c r="G221" s="36" t="str">
        <f t="shared" si="7"/>
        <v/>
      </c>
    </row>
    <row r="222" spans="1:7" ht="16.5" customHeight="1" x14ac:dyDescent="0.35">
      <c r="A222" s="9">
        <f t="shared" si="6"/>
        <v>218</v>
      </c>
      <c r="B222" s="10" t="str">
        <f>IF($A222="", "", INDEX(Data!A:A,MATCH($A222,Data!$Z:$Z,1)))</f>
        <v>Georgios (2013)</v>
      </c>
      <c r="C222" s="11" t="str">
        <f>IF($A222="", "", INDEX(Data!B:B,MATCH($A222,Data!$Z:$Z,1)))</f>
        <v>A greedy algorithm for the unforecasted energy dispatch problemwith storage in smart grids</v>
      </c>
      <c r="D222" s="10">
        <f>IF($A222="", "", INDEX(Data!C:C,MATCH($A222,Data!$Z:$Z,1)))</f>
        <v>2013</v>
      </c>
      <c r="E222" s="11">
        <f>IF($A222="", "", INDEX(Data!D:D,MATCH($A222,Data!$Z:$Z,1)))</f>
        <v>0</v>
      </c>
      <c r="F222" s="11" t="str">
        <f>IF($A222="", "", INDEX(Data!E:E,MATCH($A222,Data!$Z:$Z,1)))</f>
        <v/>
      </c>
      <c r="G222" s="36" t="str">
        <f t="shared" si="7"/>
        <v/>
      </c>
    </row>
    <row r="223" spans="1:7" ht="16.5" customHeight="1" x14ac:dyDescent="0.35">
      <c r="A223" s="9">
        <f t="shared" si="6"/>
        <v>219</v>
      </c>
      <c r="B223" s="10" t="str">
        <f>IF($A223="", "", INDEX(Data!A:A,MATCH($A223,Data!$Z:$Z,1)))</f>
        <v>Georgios (2019)</v>
      </c>
      <c r="C223" s="11" t="str">
        <f>IF($A223="", "", INDEX(Data!B:B,MATCH($A223,Data!$Z:$Z,1)))</f>
        <v>Differentiating Attacks and Faults in Energy Aware Smart Home System using Supervised Machine Learning</v>
      </c>
      <c r="D223" s="10">
        <f>IF($A223="", "", INDEX(Data!C:C,MATCH($A223,Data!$Z:$Z,1)))</f>
        <v>2019</v>
      </c>
      <c r="E223" s="11">
        <f>IF($A223="", "", INDEX(Data!D:D,MATCH($A223,Data!$Z:$Z,1)))</f>
        <v>0</v>
      </c>
      <c r="F223" s="11" t="str">
        <f>IF($A223="", "", INDEX(Data!E:E,MATCH($A223,Data!$Z:$Z,1)))</f>
        <v/>
      </c>
      <c r="G223" s="36" t="str">
        <f t="shared" si="7"/>
        <v/>
      </c>
    </row>
    <row r="224" spans="1:7" ht="16.5" customHeight="1" x14ac:dyDescent="0.35">
      <c r="A224" s="9">
        <f t="shared" si="6"/>
        <v>220</v>
      </c>
      <c r="B224" s="10" t="str">
        <f>IF($A224="", "", INDEX(Data!A:A,MATCH($A224,Data!$Z:$Z,1)))</f>
        <v>Gerard (2019)</v>
      </c>
      <c r="C224" s="11" t="str">
        <f>IF($A224="", "", INDEX(Data!B:B,MATCH($A224,Data!$Z:$Z,1)))</f>
        <v>Design of a Smart Net Metering Controller for the Dual Axis Photovoltaic System with Energy Management System</v>
      </c>
      <c r="D224" s="10">
        <f>IF($A224="", "", INDEX(Data!C:C,MATCH($A224,Data!$Z:$Z,1)))</f>
        <v>2019</v>
      </c>
      <c r="E224" s="11">
        <f>IF($A224="", "", INDEX(Data!D:D,MATCH($A224,Data!$Z:$Z,1)))</f>
        <v>0</v>
      </c>
      <c r="F224" s="11" t="str">
        <f>IF($A224="", "", INDEX(Data!E:E,MATCH($A224,Data!$Z:$Z,1)))</f>
        <v/>
      </c>
      <c r="G224" s="36" t="str">
        <f t="shared" si="7"/>
        <v/>
      </c>
    </row>
    <row r="225" spans="1:7" ht="16.5" customHeight="1" x14ac:dyDescent="0.35">
      <c r="A225" s="9">
        <f t="shared" si="6"/>
        <v>221</v>
      </c>
      <c r="B225" s="10" t="str">
        <f>IF($A225="", "", INDEX(Data!A:A,MATCH($A225,Data!$Z:$Z,1)))</f>
        <v>Ghada (2018)</v>
      </c>
      <c r="C225" s="11" t="str">
        <f>IF($A225="", "", INDEX(Data!B:B,MATCH($A225,Data!$Z:$Z,1)))</f>
        <v>A New Classification of Attacks against the Cyber-Physical Security of Smart Grids</v>
      </c>
      <c r="D225" s="10">
        <f>IF($A225="", "", INDEX(Data!C:C,MATCH($A225,Data!$Z:$Z,1)))</f>
        <v>2018</v>
      </c>
      <c r="E225" s="11">
        <f>IF($A225="", "", INDEX(Data!D:D,MATCH($A225,Data!$Z:$Z,1)))</f>
        <v>0</v>
      </c>
      <c r="F225" s="11" t="str">
        <f>IF($A225="", "", INDEX(Data!E:E,MATCH($A225,Data!$Z:$Z,1)))</f>
        <v/>
      </c>
      <c r="G225" s="36" t="str">
        <f t="shared" si="7"/>
        <v/>
      </c>
    </row>
    <row r="226" spans="1:7" ht="16.5" customHeight="1" x14ac:dyDescent="0.35">
      <c r="A226" s="9">
        <f t="shared" si="6"/>
        <v>222</v>
      </c>
      <c r="B226" s="10" t="str">
        <f>IF($A226="", "", INDEX(Data!A:A,MATCH($A226,Data!$Z:$Z,1)))</f>
        <v>Ghosal (2018)</v>
      </c>
      <c r="C226" s="11" t="str">
        <f>IF($A226="", "", INDEX(Data!B:B,MATCH($A226,Data!$Z:$Z,1)))</f>
        <v>Key Management Systems for Smart Grid Advanced Metering Infrastructure: A Survey [arXiv]</v>
      </c>
      <c r="D226" s="10">
        <f>IF($A226="", "", INDEX(Data!C:C,MATCH($A226,Data!$Z:$Z,1)))</f>
        <v>2018</v>
      </c>
      <c r="E226" s="11" t="str">
        <f>IF($A226="", "", INDEX(Data!D:D,MATCH($A226,Data!$Z:$Z,1)))</f>
        <v>Smart Grids are evolving as the next generation power systems that involve changes in the traditional ways of generation, transmission and distribution of power. Advanced Metering Infrastructure (AMI) is one of the key components in smart grids. An AMI comprises of systems and networks, that collects and analyzes data received from smart meters. In addition, AMI also provides intelligent management of various power-related applications and services based on the data collected from smart meters. Thus, AMI plays a significant role in the smooth functioning of smart grids. AMI is a privileged target for security attacks as it is made up of systems that are highly vulnerable to such attacks. Providing security to AMI is necessary as adversaries can cause potential damage against infrastructures and privacy in smart grid. One of the most effective and challenging topic's identified, is the Key Management System (KMS), for sustaining the security concerns in AMI. Therefore, KMS seeks to be a promising research area for future development of AMI. This survey work highlights the key security issues of advanced metering infrastructures and focuses on how key management techniques can be utilized for safeguarding AMI. First of all, we explore the main features of advanced metering infrastructures and identify the relationship between smart grid and AMI. Then, we introduce the security issues and challenges of AMI. We also provide a classification of the existing works in literature that deal with secure key management system in AMI. Finally, we identify possible future research directions of KMS in AMI.</v>
      </c>
      <c r="F226" s="11" t="str">
        <f>IF($A226="", "", INDEX(Data!E:E,MATCH($A226,Data!$Z:$Z,1)))</f>
        <v>http://arxiv.org/abs/1806.00121</v>
      </c>
      <c r="G226" s="36" t="str">
        <f t="shared" si="7"/>
        <v>http://arxiv.org/abs/1806.00121</v>
      </c>
    </row>
    <row r="227" spans="1:7" ht="16.5" customHeight="1" x14ac:dyDescent="0.35">
      <c r="A227" s="9">
        <f t="shared" si="6"/>
        <v>223</v>
      </c>
      <c r="B227" s="10" t="str">
        <f>IF($A227="", "", INDEX(Data!A:A,MATCH($A227,Data!$Z:$Z,1)))</f>
        <v>Gillich, (2017)</v>
      </c>
      <c r="C227" s="11" t="str">
        <f>IF($A227="", "", INDEX(Data!B:B,MATCH($A227,Data!$Z:$Z,1)))</f>
        <v xml:space="preserve">A smarter way to electrify heat – The Balanced Energy Network approach to demand side response in the UK </v>
      </c>
      <c r="D227" s="10">
        <f>IF($A227="", "", INDEX(Data!C:C,MATCH($A227,Data!$Z:$Z,1)))</f>
        <v>2017</v>
      </c>
      <c r="E227" s="11" t="str">
        <f>IF($A227="", "", INDEX(Data!D:D,MATCH($A227,Data!$Z:$Z,1)))</f>
        <v xml:space="preserve">Abstract The Climate Change Committee states that the UK’s 2050 carbon targets are unachievable without a near complete decarbonisation of the heating sector. With heating at nearly half the UK’s energy use this represents a staggering challenge for the built environment; particularly the ageing existing stock. Any path to low carbon heating requires considerable electrification of heat, and meeting the electric demand through a greener grid. This paper presents early results from a Balanced Energy Network (BEN) demonstration project at London South Bank University that offers a novel approach to electrifying heat. BEN is a heat pump driven network that uses a low temperature heat network to link buildings together, and makes use of demand side response to communicate with the national grid and use electricity at optimal times. This essentially turns the heat pumps and the buildings themselves into distributed storage systems that provide a low cost balancing service for the national grid. This paper is presented in two main parts: 1) A description of the two buildings in the LSBU campus where two heat pumps are installed in parallel to the existing gas boilers. And 2) Calculating/simulating the potential revenue of utilising the DSR potential from the heat pumps at a constant COP and the heat storage (a hot water storage tank) in three different flexibility markets: FFR, STOR and UoS. The implications of expanding BEN networks will be explored in the context of increased capacity for demand side response as a load shifting tool across the UK. </v>
      </c>
      <c r="F227" s="11" t="str">
        <f>IF($A227="", "", INDEX(Data!E:E,MATCH($A227,Data!$Z:$Z,1)))</f>
        <v/>
      </c>
      <c r="G227" s="36" t="str">
        <f t="shared" si="7"/>
        <v/>
      </c>
    </row>
    <row r="228" spans="1:7" ht="16.5" customHeight="1" x14ac:dyDescent="0.35">
      <c r="A228" s="9">
        <f t="shared" si="6"/>
        <v>224</v>
      </c>
      <c r="B228" s="10" t="str">
        <f>IF($A228="", "", INDEX(Data!A:A,MATCH($A228,Data!$Z:$Z,1)))</f>
        <v>Giorgos (2014)</v>
      </c>
      <c r="C228" s="11" t="str">
        <f>IF($A228="", "", INDEX(Data!B:B,MATCH($A228,Data!$Z:$Z,1)))</f>
        <v>Dealing with storage without forecasts in smart grids: problem transformation and online scheduling algorithm</v>
      </c>
      <c r="D228" s="10">
        <f>IF($A228="", "", INDEX(Data!C:C,MATCH($A228,Data!$Z:$Z,1)))</f>
        <v>2014</v>
      </c>
      <c r="E228" s="11">
        <f>IF($A228="", "", INDEX(Data!D:D,MATCH($A228,Data!$Z:$Z,1)))</f>
        <v>0</v>
      </c>
      <c r="F228" s="11" t="str">
        <f>IF($A228="", "", INDEX(Data!E:E,MATCH($A228,Data!$Z:$Z,1)))</f>
        <v/>
      </c>
      <c r="G228" s="36" t="str">
        <f t="shared" si="7"/>
        <v/>
      </c>
    </row>
    <row r="229" spans="1:7" ht="16.5" customHeight="1" x14ac:dyDescent="0.35">
      <c r="A229" s="9">
        <f t="shared" si="6"/>
        <v>225</v>
      </c>
      <c r="B229" s="10" t="str">
        <f>IF($A229="", "", INDEX(Data!A:A,MATCH($A229,Data!$Z:$Z,1)))</f>
        <v>Giorgos (2016)</v>
      </c>
      <c r="C229" s="11" t="str">
        <f>IF($A229="", "", INDEX(Data!B:B,MATCH($A229,Data!$Z:$Z,1)))</f>
        <v>Tailor your curves after your costume: supply-following demand in smart grids through the adwords problem</v>
      </c>
      <c r="D229" s="10">
        <f>IF($A229="", "", INDEX(Data!C:C,MATCH($A229,Data!$Z:$Z,1)))</f>
        <v>2016</v>
      </c>
      <c r="E229" s="11" t="str">
        <f>IF($A229="", "", INDEX(Data!D:D,MATCH($A229,Data!$Z:$Z,1)))</f>
        <v xml:space="preserve"> In deregulated energy markets, consumers -ranging from households to data centers-have access to multiple offers, often through multiple suppliers and energy carriers (i.e. electric, thermal) or through local generation, such as renewable energy sources and energy storage. Ideally, supply should match demand, leading to a balanced power grid, but this is challenging in practice: while some generation sources can be planned in advance (e.g. utility offers), others can be planned to a limited degree or cannot be planned altogether (e.g. storage and renewable energy sources respectively). In this context, we focus on how to address systematically this complex resource allocation problem in the presence of multiple actors. In this work, utilizing a proposed modeling of the energy dispatch problem as an online scheduling problem, we model supply-following demand in terms of the Adwords problem, in order to provide algorithmic solutions of measurable quality. Building on earlier work in the literature, we extend the Adwords problem to incorporate load credit (i.e. storage) and we present and analyze online algorithms that can schedule demand, given availability constraints on supply, with guaranteed competitive ratio. In systems where individual demands are small compared to supply, we prove a (1 - 1/e) -competitive ratio. We also extend the Adwords problem to utilize dynamic budgets, with application in cases where the above assumption does not hold, and present an algorithm with a 1/2-competitive ratio. We also provide examples of algorithmic performance in real world scenarios, by utilizing long term, fine-grained data from a pilot project in Sweden by a major utility company and in collaboration with the local government authority, while taking into account renewable generation on site. </v>
      </c>
      <c r="F229" s="11" t="str">
        <f>IF($A229="", "", INDEX(Data!E:E,MATCH($A229,Data!$Z:$Z,1)))</f>
        <v/>
      </c>
      <c r="G229" s="36" t="str">
        <f t="shared" si="7"/>
        <v/>
      </c>
    </row>
    <row r="230" spans="1:7" ht="16.5" customHeight="1" x14ac:dyDescent="0.35">
      <c r="A230" s="9">
        <f t="shared" si="6"/>
        <v>226</v>
      </c>
      <c r="B230" s="10" t="str">
        <f>IF($A230="", "", INDEX(Data!A:A,MATCH($A230,Data!$Z:$Z,1)))</f>
        <v>Giustina (2015)</v>
      </c>
      <c r="C230" s="11" t="str">
        <f>IF($A230="", "", INDEX(Data!B:B,MATCH($A230,Data!$Z:$Z,1)))</f>
        <v>Hybrid Communication Network for the Smart Grid: Validation of a Field Test Experience</v>
      </c>
      <c r="D230" s="10">
        <f>IF($A230="", "", INDEX(Data!C:C,MATCH($A230,Data!$Z:$Z,1)))</f>
        <v>2015</v>
      </c>
      <c r="E230" s="11" t="str">
        <f>IF($A230="", "", INDEX(Data!D:D,MATCH($A230,Data!$Z:$Z,1)))</f>
        <v>The business of distribution system operators is rapidly evolving as the distribution grid is hosting more distributed energy resources. Technology for monitoring, control, and protecting the grid is progressively pervading the lower segment of the network. These changes require a performing communication infrastructure to enable data exchange among the control centers of the grid. The 7th Framework Program European Project INTEGRIS proposes a hybrid infrastructure-based on broadband power line (BPL), Wi-Fi, and fiber optics (FO)-to enable services for grid management. This mix of technologies provides a balanced tradeoff between investments and benefits, meeting most of the requirements of the smart grid. This paper investigates the technologies that could be adopted and describes the experimental assessment performed in an operational environment in Italy. Using this installation, transfer time, time synchronization accuracy, dependability, and throughput are evaluated and analyzed over a long-term campaign. Results show that the FO is the best communication media, able to provide a two-way latency of 3 ms (95 percentile), whereas BPL has a two-way latency of 57 ms (95 percentile-4 hops). Those results confirm that a careful selection of the technologies is required to satisfy requirements of smart grid. 2015 IEEE.</v>
      </c>
      <c r="F230" s="11" t="str">
        <f>IF($A230="", "", INDEX(Data!E:E,MATCH($A230,Data!$Z:$Z,1)))</f>
        <v>http://dx.doi.org/10.1109/TPWRD.2015.2393836</v>
      </c>
      <c r="G230" s="36" t="str">
        <f t="shared" si="7"/>
        <v>http://dx.doi.org/10.1109/TPWRD.2015.2393836</v>
      </c>
    </row>
    <row r="231" spans="1:7" ht="16.5" customHeight="1" x14ac:dyDescent="0.35">
      <c r="A231" s="9">
        <f t="shared" si="6"/>
        <v>227</v>
      </c>
      <c r="B231" s="10" t="str">
        <f>IF($A231="", "", INDEX(Data!A:A,MATCH($A231,Data!$Z:$Z,1)))</f>
        <v>Gomez-Exposito (2018)</v>
      </c>
      <c r="C231" s="11" t="str">
        <f>IF($A231="", "", INDEX(Data!B:B,MATCH($A231,Data!$Z:$Z,1)))</f>
        <v>City-Friendly Smart Network Technologies and Infrastructures: The Spanish Experience</v>
      </c>
      <c r="D231" s="10">
        <f>IF($A231="", "", INDEX(Data!C:C,MATCH($A231,Data!$Z:$Z,1)))</f>
        <v>2018</v>
      </c>
      <c r="E231" s="11" t="str">
        <f>IF($A231="", "", INDEX(Data!D:D,MATCH($A231,Data!$Z:$Z,1)))</f>
        <v>Efficient, resilient, and sustainable electricity delivery is a key cornerstone in increasingly large and complex urban environments, where citizens expect to keep or rise their living standards. In this context, cost-effective and ubiquitous digital technologies are driving the transformation of existing electrical infrastructures into truly smart systems capable of better providing the services a low-carbon society is demanding. The goal of this paper is twofold: 1) to review the dramatically evolving landscape of power systems, from the old framework based on centralized generation and control, aimed at serving inelastic customers through alternating current (ac) transmission networks and one-way distribution feeders, to a new paradigm centered mainly around two main axes: renewable generation, both centralized and distributed, and active customers (prosumers), interacting with each other through hybrid ac/dc smart grids; 2) to illustrate, through featured success stories, how several smart grid concepts and technologies have been put into practice in Spain over the last few years to optimize the performance of urban electrical assets. 2018 IEEE.</v>
      </c>
      <c r="F231" s="11" t="str">
        <f>IF($A231="", "", INDEX(Data!E:E,MATCH($A231,Data!$Z:$Z,1)))</f>
        <v>http://dx.doi.org/10.1109/JPROC.2018.2793461</v>
      </c>
      <c r="G231" s="36" t="str">
        <f t="shared" si="7"/>
        <v>http://dx.doi.org/10.1109/JPROC.2018.2793461</v>
      </c>
    </row>
    <row r="232" spans="1:7" ht="16.5" customHeight="1" x14ac:dyDescent="0.35">
      <c r="A232" s="9">
        <f t="shared" si="6"/>
        <v>228</v>
      </c>
      <c r="B232" s="10" t="str">
        <f>IF($A232="", "", INDEX(Data!A:A,MATCH($A232,Data!$Z:$Z,1)))</f>
        <v>Gomez-Hernandez (2019)</v>
      </c>
      <c r="C232" s="11" t="str">
        <f>IF($A232="", "", INDEX(Data!B:B,MATCH($A232,Data!$Z:$Z,1)))</f>
        <v>Comparative evaluation of rural electrification project plans: A case study in Mexico</v>
      </c>
      <c r="D232" s="10">
        <f>IF($A232="", "", INDEX(Data!C:C,MATCH($A232,Data!$Z:$Z,1)))</f>
        <v>2019</v>
      </c>
      <c r="E232" s="11" t="str">
        <f>IF($A232="", "", INDEX(Data!D:D,MATCH($A232,Data!$Z:$Z,1)))</f>
        <v>Rural electrification project plans (REPP) aim to expand electricity access through adequate systems for communities without this service in developing countries. Many REPP have been developed, using different strategies in terms of energy uses covered, energy resources, electricity distribution and management models. This paper aims to analyze and compare REPP strategies. To do so, an evaluation methodology is developed, using a novel three-level assessment approach: the general definition at regional scale, the technical design at local scale, and the operation and maintenance (OM) management. More specifically, ad hoc criteria are defined at each level to examine REPP fulfilment through quantitative and qualitative indicators. As case study, three plans from Chiapas (Mexico) are evaluated: national grid extension with national OM; individual photovoltaic systems with regional OM; and wind-photovoltaic microgrids with local OM. Thus, the strengths and limitations of each REPP are identified in terms of strategies at regional scale, local scale and management model. Results show the ability of large plans to provide electricity to many families, while small plans may be adapted to the specific needs of end-users. The proposed criteria and indicators can be easily adjusted to evaluate REPP in different contexts to strengthen future plan strategies. 2019 Elsevier Ltd</v>
      </c>
      <c r="F232" s="11" t="str">
        <f>IF($A232="", "", INDEX(Data!E:E,MATCH($A232,Data!$Z:$Z,1)))</f>
        <v>http://dx.doi.org/10.1016/j.enpol.2019.02.004</v>
      </c>
      <c r="G232" s="36" t="str">
        <f t="shared" si="7"/>
        <v>http://dx.doi.org/10.1016/j.enpol.2019.02.004</v>
      </c>
    </row>
    <row r="233" spans="1:7" ht="16.5" customHeight="1" x14ac:dyDescent="0.35">
      <c r="A233" s="9">
        <f t="shared" si="6"/>
        <v>229</v>
      </c>
      <c r="B233" s="10" t="str">
        <f>IF($A233="", "", INDEX(Data!A:A,MATCH($A233,Data!$Z:$Z,1)))</f>
        <v>Gonzalez-De-La-Rosa (2018)</v>
      </c>
      <c r="C233" s="11" t="str">
        <f>IF($A233="", "", INDEX(Data!B:B,MATCH($A233,Data!$Z:$Z,1)))</f>
        <v>A dual monitoring technique to detect power quality transients based on the fourth-order spectrogram</v>
      </c>
      <c r="D233" s="10">
        <f>IF($A233="", "", INDEX(Data!C:C,MATCH($A233,Data!$Z:$Z,1)))</f>
        <v>2018</v>
      </c>
      <c r="E233" s="11" t="str">
        <f>IF($A233="", "", INDEX(Data!D:D,MATCH($A233,Data!$Z:$Z,1)))</f>
        <v>This paper presents a higher-order statistics-based approach of detecting transients that uses the fourth-order discrete spectrogram to monitor the power supply in a node of the domestic smart grid. Taking advantage of the mixed time-frequency domain information, the method allows for the transient detection and the subsequent identification of the potential area in which the fault takes place. The proposed method is evaluated through real power-line signals from the Spanish electrical grid. Thanks to the peakedness enhancement capability of the higher-order spectra, the results show that the procedure is able to detect low-level transients, which are likely ignored by the traditional detection procedures, where the concern pertains to power reliability (not oriented to micro grids), and this, by analyzing the duration and frequency content of the electrical perturbation, may indicate prospective faulty states of elements in a grid. Easy to implement in a hand-held instrument, the computational strategy has a 5 Hz resolution in the range 0-500 Hz and a 50 Hz resolution in the range of 0-5 kHz, and could be consequently used by technicians in order to allocate new types of transients originated by the distributed energy resources. Four real-life case-studies illustrate the performance. c 2018 by the authors. Licensee MDPI, Basel, Switzerland. 2018 MDPI AG. All rights reserved.</v>
      </c>
      <c r="F233" s="11" t="str">
        <f>IF($A233="", "", INDEX(Data!E:E,MATCH($A233,Data!$Z:$Z,1)))</f>
        <v>http://dx.doi.org/10.3390/en11030503</v>
      </c>
      <c r="G233" s="36" t="str">
        <f t="shared" si="7"/>
        <v>http://dx.doi.org/10.3390/en11030503</v>
      </c>
    </row>
    <row r="234" spans="1:7" ht="16.5" customHeight="1" x14ac:dyDescent="0.35">
      <c r="A234" s="9">
        <f t="shared" si="6"/>
        <v>230</v>
      </c>
      <c r="B234" s="10" t="str">
        <f>IF($A234="", "", INDEX(Data!A:A,MATCH($A234,Data!$Z:$Z,1)))</f>
        <v>Gouveia (2016)</v>
      </c>
      <c r="C234" s="11" t="str">
        <f>IF($A234="", "", INDEX(Data!B:B,MATCH($A234,Data!$Z:$Z,1)))</f>
        <v>Experimental validation of smart distribution grids: development of a microgrid and electric mobility laboratory</v>
      </c>
      <c r="D234" s="10">
        <f>IF($A234="", "", INDEX(Data!C:C,MATCH($A234,Data!$Z:$Z,1)))</f>
        <v>2016</v>
      </c>
      <c r="E234" s="11" t="str">
        <f>IF($A234="", "", INDEX(Data!D:D,MATCH($A234,Data!$Z:$Z,1)))</f>
        <v>The development of the Smart Grid concept is the pathway for assuring high reliability, control and management requirements in future electric power distribution systems. The Smart Grid can be defined as an electricity network supported by an intelligent infrastructure, both hardware and software, capable of accommodating high shares of Distributed Energy Resources. Within this line, a Smart Grid laboratorial infrastructure was developed, being dedicated to advanced research and demonstration activities. The adopted laboratorial architecture was developed according to the Microgrid concept, where Electric Vehicles are regarded as active and flexible players. Following the laboratory implementation, this paper provides a detailed description of its infrastructure and experimental capabilities, presenting and discussing different experimental set-ups and associated results. [All rights reserved Elsevier].</v>
      </c>
      <c r="F234" s="11" t="str">
        <f>IF($A234="", "", INDEX(Data!E:E,MATCH($A234,Data!$Z:$Z,1)))</f>
        <v>http://dx.doi.org/10.1016/j.ijepes.2015.12.005</v>
      </c>
      <c r="G234" s="36" t="str">
        <f t="shared" si="7"/>
        <v>http://dx.doi.org/10.1016/j.ijepes.2015.12.005</v>
      </c>
    </row>
    <row r="235" spans="1:7" ht="16.5" customHeight="1" x14ac:dyDescent="0.35">
      <c r="A235" s="9">
        <f t="shared" si="6"/>
        <v>231</v>
      </c>
      <c r="B235" s="10" t="str">
        <f>IF($A235="", "", INDEX(Data!A:A,MATCH($A235,Data!$Z:$Z,1)))</f>
        <v>Gram-hanssen (2013)</v>
      </c>
      <c r="C235" s="11" t="str">
        <f>IF($A235="", "", INDEX(Data!B:B,MATCH($A235,Data!$Z:$Z,1)))</f>
        <v>Efficient technologies or user behaviour, which is the more important when reducing households' energy consumption?</v>
      </c>
      <c r="D235" s="10">
        <f>IF($A235="", "", INDEX(Data!C:C,MATCH($A235,Data!$Z:$Z,1)))</f>
        <v>2013</v>
      </c>
      <c r="E235" s="11" t="str">
        <f>IF($A235="", "", INDEX(Data!D:D,MATCH($A235,Data!$Z:$Z,1)))</f>
        <v>Much policy effort focuses on energy efficiency of technology, though not only efficiency but also user behaviour is an important factor influencing the amount of consumed energy. This paper explores to what extent energy efficiency of appliances and houses or user behaviour is the more important, both for understanding why some households consume much more energy than others, and when looking for relevant approaches to a future low-carbon society. The paper uses several sources to explore this question, most of them from a Danish context, including results from the researcher's own projects and Danish national statistics. These Danish data are discussed together with international studies. Through the presentation of these different projects and examples, it is shown how user behaviour is at least as important as the efficiency of technology when explaining households' energy consumption in Denmark. In the conclusion, these results are discussed in a broader international perspective and it is concluded that more research in this field is necessary. In relation to energy policy, it is argued that it is not a question of technology efficiency or behaviour, as both have to be included in future policy if energy demand is actually to be reduced. Furthermore, it is also argued that not only individual behaviour is relevant, but also a broader perspective on collectively shared low-carbon practices has to be promoted.[PUBLICATION ABSTRACT]</v>
      </c>
      <c r="F235" s="11" t="str">
        <f>IF($A235="", "", INDEX(Data!E:E,MATCH($A235,Data!$Z:$Z,1)))</f>
        <v>https://search.proquest.com/docview/1380326910?accountid=14511 https://ucl-new-primo.hosted.exlibrisgroup.com/openurl/UCL/UCL_VU2?url_ver=Z39.88-2004&amp;rft_val_fmt=info:ofi/fmt:kev:mtx:journal&amp;genre=article&amp;sid=ProQ:ProQ%3Aabiglobal&amp;atitle=Efficient+technologies+or+user+behaviour%2C+which+is+the+more+important+when+reducing+households%27+energy+consumption%3F&amp;title=Energy+Efficiency&amp;issn=1570646X&amp;date=2013-08-01&amp;volume=6&amp;issue=3&amp;spage=447&amp;au=Gram-hanssen%2C+Kirsten&amp;isbn=&amp;jtitle=Energy+Efficiency&amp;</v>
      </c>
      <c r="G235" s="36" t="e">
        <f t="shared" si="7"/>
        <v>#VALUE!</v>
      </c>
    </row>
    <row r="236" spans="1:7" ht="16.5" customHeight="1" x14ac:dyDescent="0.35">
      <c r="A236" s="9">
        <f t="shared" si="6"/>
        <v>232</v>
      </c>
      <c r="B236" s="10" t="str">
        <f>IF($A236="", "", INDEX(Data!A:A,MATCH($A236,Data!$Z:$Z,1)))</f>
        <v>Green (2017)</v>
      </c>
      <c r="C236" s="11" t="str">
        <f>IF($A236="", "", INDEX(Data!B:B,MATCH($A236,Data!$Z:$Z,1)))</f>
        <v>Citizen utilities: the emerging power paradigm</v>
      </c>
      <c r="D236" s="10">
        <f>IF($A236="", "", INDEX(Data!C:C,MATCH($A236,Data!$Z:$Z,1)))</f>
        <v>2017</v>
      </c>
      <c r="E236" s="11" t="str">
        <f>IF($A236="", "", INDEX(Data!D:D,MATCH($A236,Data!$Z:$Z,1)))</f>
        <v>The emergence of citizen-based power systems in an integrated grid has been anticipated for decades. We can reveal how this is emerging in practice due to the significant uptake of solar photovoltaics (solar PV) and now battery storage in Perth, Australia. The high cost of electricity, high radiant energy levels and easy access to cheap Chinese technology, has led to dramatic buying during Perth's recent boomtown years. The traditional uni-directional power system is rapidly disrupting and this paper assesses where this may lead and what it means for the grid. Results of detailed monitoring in a solar powered house along with the impact of a battery storage system show the impact on the traditional grid is substantial but it will still be needed and must therefore adapt to the new distributed, bi-directional energy system. Surveys and price trajectories reveal how the trends to solar power storage will continue and how a citizen utility paradigm will emerge as the future grid building block using new blockchain support systems. Responses from utilities are then see to be fight, flight or innovate. [All rights reserved Elsevier].</v>
      </c>
      <c r="F236" s="11" t="str">
        <f>IF($A236="", "", INDEX(Data!E:E,MATCH($A236,Data!$Z:$Z,1)))</f>
        <v>http://dx.doi.org/10.1016/j.enpol.2017.02.004</v>
      </c>
      <c r="G236" s="36" t="str">
        <f t="shared" si="7"/>
        <v>http://dx.doi.org/10.1016/j.enpol.2017.02.004</v>
      </c>
    </row>
    <row r="237" spans="1:7" ht="16.5" customHeight="1" x14ac:dyDescent="0.35">
      <c r="A237" s="9">
        <f t="shared" si="6"/>
        <v>233</v>
      </c>
      <c r="B237" s="10" t="str">
        <f>IF($A237="", "", INDEX(Data!A:A,MATCH($A237,Data!$Z:$Z,1)))</f>
        <v>Grimm (2013)</v>
      </c>
      <c r="C237" s="11" t="str">
        <f>IF($A237="", "", INDEX(Data!B:B,MATCH($A237,Data!$Z:$Z,1)))</f>
        <v>Infrastructures and platforms for smart energy buildings and neighborhoods</v>
      </c>
      <c r="D237" s="10">
        <f>IF($A237="", "", INDEX(Data!C:C,MATCH($A237,Data!$Z:$Z,1)))</f>
        <v>2013</v>
      </c>
      <c r="E237" s="11" t="str">
        <f>IF($A237="", "", INDEX(Data!D:D,MATCH($A237,Data!$Z:$Z,1)))</f>
        <v>Integration of today's renewable energies in current power grid infrastructure requires intelligent and efficient use of locally produced energy. An effective way to achieve this is to manage the electrical energy consumption in buildings and neighborhoods. For this purpose, IT infrastructure to network appliances and control their power consumption is required. This IT infrastructure is expected to be inexpensive, to consume low power, and to provide high security while being easy to deploy. Currently, no hardware/software platform fulfills these requirements. This paper gives an overview of technologies and platforms to approach these goals, delving, in particular, in SmartCoDe project outcomes. Copyright 2013 by Begell House, Inc.</v>
      </c>
      <c r="F237" s="11" t="str">
        <f>IF($A237="", "", INDEX(Data!E:E,MATCH($A237,Data!$Z:$Z,1)))</f>
        <v>http://www.dl.begellhouse.com/download/article/08712f2550f096bb/6909-final.pdf</v>
      </c>
      <c r="G237" s="36" t="str">
        <f t="shared" si="7"/>
        <v>http://www.dl.begellhouse.com/download/article/08712f2550f096bb/6909-final.pdf</v>
      </c>
    </row>
    <row r="238" spans="1:7" ht="16.5" customHeight="1" x14ac:dyDescent="0.35">
      <c r="A238" s="9">
        <f t="shared" si="6"/>
        <v>234</v>
      </c>
      <c r="B238" s="10" t="str">
        <f>IF($A238="", "", INDEX(Data!A:A,MATCH($A238,Data!$Z:$Z,1)))</f>
        <v>Groppi (2019)</v>
      </c>
      <c r="C238" s="11" t="str">
        <f>IF($A238="", "", INDEX(Data!B:B,MATCH($A238,Data!$Z:$Z,1)))</f>
        <v>Synergy between smart energy systems simulation tools for greening small Mediterranean islands</v>
      </c>
      <c r="D238" s="10">
        <f>IF($A238="", "", INDEX(Data!C:C,MATCH($A238,Data!$Z:$Z,1)))</f>
        <v>2019</v>
      </c>
      <c r="E238" s="11" t="str">
        <f>IF($A238="", "", INDEX(Data!D:D,MATCH($A238,Data!$Z:$Z,1)))</f>
        <v>Several islands around the world are facing common challenges in terms of high energy costs, local CO2 emissions, security of supply and system stability. In EU, many islands have become sites of energy innovation, where betting on Renewable Energy Sources is a winning choice to meet their energy needs. In this framework, renewable energies play a key role for supporting the transition of small islands to an autonomous, cleaner and low-carbon energy system a in line with the overall EU Energy Union package and EU2030 goals. This study examines the suitability of using hybrid energy system comprising photovoltaic systems, wind turbines, biomass and diesel generators to meet the electricity demand of Favignana Island, to increase the penetration of renewables in the local electricity grid. Additionally, the energy scenarios simulation aimed at identifying foreseeable energy-environmentally improvements associated to the mutual merging of further energy sectors, such as transportation and heating sector. Consequently, the renewable capacity firming issues can be strongly mitigated by integrating new energy demand components. Thus, this work shows in a systemic overview all the outcomes related to the different energy mix layout, with varying the RES share values compatibly with the local grid electrotechnical constraints. Furthermore, this paper studies the impact that the introduction of electric vehicles into the island car fleet will have on the energy system. The smart energy system's components and sizes have been studied both from an energy and an economic point of view by means of two different software (i.e. EnergyPLAN and HOMER). Copyright 2018 Elsevier Ltd</v>
      </c>
      <c r="F238" s="11" t="str">
        <f>IF($A238="", "", INDEX(Data!E:E,MATCH($A238,Data!$Z:$Z,1)))</f>
        <v>http://www.journals.elsevier.com/renewable-and-sustainable-energy-reviews/</v>
      </c>
      <c r="G238" s="36" t="str">
        <f t="shared" si="7"/>
        <v>http://www.journals.elsevier.com/renewable-and-sustainable-energy-reviews/</v>
      </c>
    </row>
    <row r="239" spans="1:7" ht="16.5" customHeight="1" x14ac:dyDescent="0.35">
      <c r="A239" s="9">
        <f t="shared" si="6"/>
        <v>235</v>
      </c>
      <c r="B239" s="10" t="str">
        <f>IF($A239="", "", INDEX(Data!A:A,MATCH($A239,Data!$Z:$Z,1)))</f>
        <v>Grundahl (2016)</v>
      </c>
      <c r="C239" s="11" t="str">
        <f>IF($A239="", "", INDEX(Data!B:B,MATCH($A239,Data!$Z:$Z,1)))</f>
        <v>Comparison of district heating expansion potential based on consumer-economy or socio-economy</v>
      </c>
      <c r="D239" s="10">
        <f>IF($A239="", "", INDEX(Data!C:C,MATCH($A239,Data!$Z:$Z,1)))</f>
        <v>2016</v>
      </c>
      <c r="E239" s="11" t="str">
        <f>IF($A239="", "", INDEX(Data!D:D,MATCH($A239,Data!$Z:$Z,1)))</f>
        <v>Recent studies show that a high share of district heating is an important part of a future sustainable energy system or smart energy system with a high renewable energy penetration. These studies also show socio-economic benefits of expanding the district heating coverage. However, in order to implement such an expansion, district heating needs to be economically feasible for the heat consumers. This aspect is often not investigated and hence it is unknown if calculations based on consumer-economy, where tax payment is included, will yield the same potential of expansion. This study identifies the differences in the expansion potential of district heating calculated with a socio-economic and a consumer-economic approach, respectively, in a case study of Denmark. By also investigating the consumer-economy of expanding district heating, a deeper insight is obtained of possible locations for expanding district heating under the current framework conditions. (C) 2016 Elsevier Ltd. All rights reserved.</v>
      </c>
      <c r="F239" s="11" t="str">
        <f>IF($A239="", "", INDEX(Data!E:E,MATCH($A239,Data!$Z:$Z,1)))</f>
        <v>&lt;Go to ISI&gt;://WOS:000389104300025</v>
      </c>
      <c r="G239" s="36" t="str">
        <f t="shared" si="7"/>
        <v>&lt;Go to ISI&gt;://WOS:000389104300025</v>
      </c>
    </row>
    <row r="240" spans="1:7" ht="16.5" customHeight="1" x14ac:dyDescent="0.35">
      <c r="A240" s="9">
        <f t="shared" si="6"/>
        <v>236</v>
      </c>
      <c r="B240" s="10" t="str">
        <f>IF($A240="", "", INDEX(Data!A:A,MATCH($A240,Data!$Z:$Z,1)))</f>
        <v>Gui-Ping (2018)</v>
      </c>
      <c r="C240" s="11" t="str">
        <f>IF($A240="", "", INDEX(Data!B:B,MATCH($A240,Data!$Z:$Z,1)))</f>
        <v>Design and application of condition monitoring for power transmission and transformation equipment based on smart grid dispatching control system</v>
      </c>
      <c r="D240" s="10">
        <f>IF($A240="", "", INDEX(Data!C:C,MATCH($A240,Data!$Z:$Z,1)))</f>
        <v>2018</v>
      </c>
      <c r="E240" s="11" t="str">
        <f>IF($A240="", "", INDEX(Data!D:D,MATCH($A240,Data!$Z:$Z,1)))</f>
        <v>With the increasing demand for power supply reliability and the transmission equipment is an important part of power generation, transmission and distribution engineering. In the study, which makes use of the advantages and the mechanism of responsibility area of D5000 system platform, in combination with other related applications, the system architecture, software architecture, and related main functions are designed for on-line monitoring application, and realised the comprehensive analysis of the on-line monitoring and collecting data of the transmission and transformation equipment, to obtain the characteristic parameters of the reaction state of the equipment, equipment fault diagnosis, analysis and judge the running state of the equipment, to fill the domestic electrical equipment condition monitoring and analysis system of electrical equipment and States unified data processing, analysis and judgment of technology gaps. The active maintenance system based on multi-dimension data analysis and fault prediction is formed from the state of equipment and referring to the running history of equipment state.</v>
      </c>
      <c r="F240" s="11" t="str">
        <f>IF($A240="", "", INDEX(Data!E:E,MATCH($A240,Data!$Z:$Z,1)))</f>
        <v>http://dx.doi.org/10.1049/joe.2018.8456</v>
      </c>
      <c r="G240" s="36" t="str">
        <f t="shared" si="7"/>
        <v>http://dx.doi.org/10.1049/joe.2018.8456</v>
      </c>
    </row>
    <row r="241" spans="1:7" ht="16.5" customHeight="1" x14ac:dyDescent="0.35">
      <c r="A241" s="9">
        <f t="shared" si="6"/>
        <v>237</v>
      </c>
      <c r="B241" s="10" t="str">
        <f>IF($A241="", "", INDEX(Data!A:A,MATCH($A241,Data!$Z:$Z,1)))</f>
        <v>Gungor (2010)</v>
      </c>
      <c r="C241" s="11" t="str">
        <f>IF($A241="", "", INDEX(Data!B:B,MATCH($A241,Data!$Z:$Z,1)))</f>
        <v>Opportunities and challenges of wireless sensor networks in smart grid</v>
      </c>
      <c r="D241" s="10">
        <f>IF($A241="", "", INDEX(Data!C:C,MATCH($A241,Data!$Z:$Z,1)))</f>
        <v>2010</v>
      </c>
      <c r="E241" s="11" t="str">
        <f>IF($A241="", "", INDEX(Data!D:D,MATCH($A241,Data!$Z:$Z,1)))</f>
        <v>The collaborative and low-cost nature of wireless sensor networks (WSNs) brings significant advantages over traditional communication technologies used in today's electric power systems. Recently, WSNs have been widely recognized as a promising technology that can enhance various aspects of today's electric power systems, including generation, delivery, and utilization, making them a vital component of the next-generation electric power system, the smart grid. However, harsh and complex electric-power-system environments pose great challenges in the reliability of WSN communications in smart-grid applications. This paper starts with an overview of the application of WSNs for electric power systems along with their opportunities and challenges and opens up future work in many unexploited research areas in diverse smart-grid applications. Then, it presents a comprehensive experimental study on the statistical characterization of the wireless channel in different electric-power-system environments, including a 500-kV substation, an industrial power control room, and an underground network transformer vault. Field tests have been performed on IEEE 802.15.4-compliant wireless sensor nodes in real-world power delivery and distribution systems to measure background noise, channel characteristics, and attenuation in the 2.4-GHz frequency band. Overall, the empirical measurements and experimental results provide valuable insights about IEEE 802.15.4-compliant sensor network platforms and guide design decisions and tradeoffs for WSN-based smart-grid applications. 2010 IEEE.</v>
      </c>
      <c r="F241" s="11" t="str">
        <f>IF($A241="", "", INDEX(Data!E:E,MATCH($A241,Data!$Z:$Z,1)))</f>
        <v>http://dx.doi.org/10.1109/TIE.2009.2039455</v>
      </c>
      <c r="G241" s="36" t="str">
        <f t="shared" si="7"/>
        <v>http://dx.doi.org/10.1109/TIE.2009.2039455</v>
      </c>
    </row>
    <row r="242" spans="1:7" ht="16.5" customHeight="1" x14ac:dyDescent="0.35">
      <c r="A242" s="9">
        <f t="shared" si="6"/>
        <v>238</v>
      </c>
      <c r="B242" s="10" t="str">
        <f>IF($A242="", "", INDEX(Data!A:A,MATCH($A242,Data!$Z:$Z,1)))</f>
        <v>Gungor (2012)</v>
      </c>
      <c r="C242" s="11" t="str">
        <f>IF($A242="", "", INDEX(Data!B:B,MATCH($A242,Data!$Z:$Z,1)))</f>
        <v>Smart Grid and Smart Homes: Key Players and Pilot Projects</v>
      </c>
      <c r="D242" s="10">
        <f>IF($A242="", "", INDEX(Data!C:C,MATCH($A242,Data!$Z:$Z,1)))</f>
        <v>2012</v>
      </c>
      <c r="E242" s="11" t="str">
        <f>IF($A242="", "", INDEX(Data!D:D,MATCH($A242,Data!$Z:$Z,1)))</f>
        <v>The smart grid (SG) is envisioned as providing a communications network for the energy industry, similar to that which the Internet now provides for business and personal communications. The SG offers new business opportunities for different kind of industries, such as smart-meter vendors, electric utilities, and telecom operators from all around the world. This article deals with issues related to smart homes (SHs) and smart metering, which are key elements in the new SG. It introduces the key players in this field and points out the research challenges. Finally, SG pilot projects and field tests from all around the world and the deployment of advance metering infrastructure projects in North America, Asia, and Europe are summarized.</v>
      </c>
      <c r="F242" s="11" t="str">
        <f>IF($A242="", "", INDEX(Data!E:E,MATCH($A242,Data!$Z:$Z,1)))</f>
        <v>http://dx.doi.org/10.1109/MVT.2012.2190183</v>
      </c>
      <c r="G242" s="36" t="str">
        <f t="shared" si="7"/>
        <v>http://dx.doi.org/10.1109/MVT.2012.2190183</v>
      </c>
    </row>
    <row r="243" spans="1:7" ht="16.5" customHeight="1" x14ac:dyDescent="0.35">
      <c r="A243" s="9">
        <f t="shared" si="6"/>
        <v>239</v>
      </c>
      <c r="B243" s="10" t="str">
        <f>IF($A243="", "", INDEX(Data!A:A,MATCH($A243,Data!$Z:$Z,1)))</f>
        <v>Gungor (2012)</v>
      </c>
      <c r="C243" s="11" t="str">
        <f>IF($A243="", "", INDEX(Data!B:B,MATCH($A243,Data!$Z:$Z,1)))</f>
        <v>Cognitive radio networks for smart grid applications: A promising technology to overcome spectrum inefficiency</v>
      </c>
      <c r="D243" s="10">
        <f>IF($A243="", "", INDEX(Data!C:C,MATCH($A243,Data!$Z:$Z,1)))</f>
        <v>2012</v>
      </c>
      <c r="E243" s="11" t="str">
        <f>IF($A243="", "", INDEX(Data!D:D,MATCH($A243,Data!$Z:$Z,1)))</f>
        <v>With the rapid increase in world population and power demand, the aging infrastructure of the existing power grid has caused many problems to electric utilities and customers in terms of system reliability, power quality, and customer satisfaction. Field tests show that the power grid has harsh and complex environmental conditions, dynamic topology changes, connectivity problems, interference, and fading, which make wireless communication very challenging in power grid environments. Recently, cognitive radio (CR) network is recognized as a promising technology to address the communication and networking problems of next-generation power grid, i.e., smart grid (SG). This article presents a comprehensive review about SG characteristics and CR-based SG applications. Also, architectures to support CR networks in SG applications, major challenges, and open issues have been discussed. 2005-2012 IEEE.</v>
      </c>
      <c r="F243" s="11" t="str">
        <f>IF($A243="", "", INDEX(Data!E:E,MATCH($A243,Data!$Z:$Z,1)))</f>
        <v>http://dx.doi.org/10.1109/MIE.2012.2207489</v>
      </c>
      <c r="G243" s="36" t="str">
        <f t="shared" si="7"/>
        <v>http://dx.doi.org/10.1109/MIE.2012.2207489</v>
      </c>
    </row>
    <row r="244" spans="1:7" ht="16.5" customHeight="1" x14ac:dyDescent="0.35">
      <c r="A244" s="9">
        <f t="shared" si="6"/>
        <v>240</v>
      </c>
      <c r="B244" s="10" t="str">
        <f>IF($A244="", "", INDEX(Data!A:A,MATCH($A244,Data!$Z:$Z,1)))</f>
        <v>Gungor (2013)</v>
      </c>
      <c r="C244" s="11" t="str">
        <f>IF($A244="", "", INDEX(Data!B:B,MATCH($A244,Data!$Z:$Z,1)))</f>
        <v>A Survey on smart grid potential applications and communication requirements</v>
      </c>
      <c r="D244" s="10">
        <f>IF($A244="", "", INDEX(Data!C:C,MATCH($A244,Data!$Z:$Z,1)))</f>
        <v>2013</v>
      </c>
      <c r="E244" s="11" t="str">
        <f>IF($A244="", "", INDEX(Data!D:D,MATCH($A244,Data!$Z:$Z,1)))</f>
        <v>Information and communication technologies (ICT) represent a fundamental element in the growth and performance of smart grids. A sophisticated, reliable and fast communication infrastructure is, in fact, necessary for the connection among the huge amount of distributed elements, such as generators, substations, energy storage systems and users, enabling a real time exchange of data and information necessary for the management of the system and for ensuring improvements in terms of efficiency, reliability, flexibility and investment return for all those involved in a smart grid: producers, operators and customers. This paper overviews the issues related to the smart grid architecture from the perspective of potential applications and the communications requirements needed for ensuring performance, flexible operation, reliability and economics. 2005-2012 IEEE.</v>
      </c>
      <c r="F244" s="11" t="str">
        <f>IF($A244="", "", INDEX(Data!E:E,MATCH($A244,Data!$Z:$Z,1)))</f>
        <v>http://dx.doi.org/10.1109/TII.2012.2218253</v>
      </c>
      <c r="G244" s="36" t="str">
        <f t="shared" si="7"/>
        <v>http://dx.doi.org/10.1109/TII.2012.2218253</v>
      </c>
    </row>
    <row r="245" spans="1:7" ht="16.5" customHeight="1" x14ac:dyDescent="0.35">
      <c r="A245" s="9">
        <f t="shared" si="6"/>
        <v>241</v>
      </c>
      <c r="B245" s="10" t="str">
        <f>IF($A245="", "", INDEX(Data!A:A,MATCH($A245,Data!$Z:$Z,1)))</f>
        <v>Hagbert (2016)</v>
      </c>
      <c r="C245" s="11" t="str">
        <f>IF($A245="", "", INDEX(Data!B:B,MATCH($A245,Data!$Z:$Z,1)))</f>
        <v>Sustainable homes, or simply energy-efficient buildings?</v>
      </c>
      <c r="D245" s="10">
        <f>IF($A245="", "", INDEX(Data!C:C,MATCH($A245,Data!$Z:$Z,1)))</f>
        <v>2016</v>
      </c>
      <c r="E245" s="11" t="str">
        <f>IF($A245="", "", INDEX(Data!D:D,MATCH($A245,Data!$Z:$Z,1)))</f>
        <v>Environmental consideration within the Swedish construction sector can no longer be considered marginal. It is here discussed whether the same commitment is extended to facilitate deeper dimensions of sustainability in the provision of housing, beyond simply energy-efficient residential buildings? The paper presents the case of a multi-family 'green' residential area being developed in Göteborg, Sweden. An interview study with the seven housing developers building in the area provides primary empirical insights, further complemented by findings from a workshop with architects involved in the project. Conceptualizations of sustainability in housing are explored, based in discourses among these market actors. Issues identified in the inductive data analysis relate to the ambitions set and measures taken in new 'green' building, as well as market perceptions of housing standards, lifestyles and household configurations that are reproduced in the built environment. The paper shows that interpretations of sustainability in market-led housing development do not radically challenge the normative and resource intense contemporary ideals surrounding the urban home and that the realization of goals undertaken in the case of Kvillebäcken is generally dependent on economic considerations and market assessments. In conclusion, the paper emphasizes the need to formulate an integrative approach to more holistic sustainable residential environments.</v>
      </c>
      <c r="F245" s="11" t="str">
        <f>IF($A245="", "", INDEX(Data!E:E,MATCH($A245,Data!$Z:$Z,1)))</f>
        <v>https://search.proquest.com/docview/1771680210?accountid=14511 https://ucl-new-primo.hosted.exlibrisgroup.com/openurl/UCL/UCL_VU2?url_ver=Z39.88-2004&amp;rft_val_fmt=info:ofi/fmt:kev:mtx:journal&amp;genre=article&amp;sid=ProQ:ProQ%3Aabiglobal&amp;atitle=Sustainable+homes%2C+or+simply+energy-efficient+buildings%3F&amp;title=Journal+of+Housing+and+the+Built+Environment&amp;issn=15664910&amp;date=2016-03-01&amp;volume=31&amp;issue=1&amp;spage=1&amp;au=Hagbert%2C+Pernilla%3BFemen%C3%ADas%2C+Paula&amp;isbn=&amp;jtitle=Journal+of+Housing+and+the+Built</v>
      </c>
      <c r="G245" s="36" t="e">
        <f t="shared" si="7"/>
        <v>#VALUE!</v>
      </c>
    </row>
    <row r="246" spans="1:7" ht="16.5" customHeight="1" x14ac:dyDescent="0.35">
      <c r="A246" s="9">
        <f t="shared" si="6"/>
        <v>242</v>
      </c>
      <c r="B246" s="10" t="str">
        <f>IF($A246="", "", INDEX(Data!A:A,MATCH($A246,Data!$Z:$Z,1)))</f>
        <v>Hammons (2008)</v>
      </c>
      <c r="C246" s="11" t="str">
        <f>IF($A246="", "", INDEX(Data!B:B,MATCH($A246,Data!$Z:$Z,1)))</f>
        <v>Integrating renewable energy sources into European grids</v>
      </c>
      <c r="D246" s="10">
        <f>IF($A246="", "", INDEX(Data!C:C,MATCH($A246,Data!$Z:$Z,1)))</f>
        <v>2008</v>
      </c>
      <c r="E246" s="11" t="str">
        <f>IF($A246="", "", INDEX(Data!D:D,MATCH($A246,Data!$Z:$Z,1)))</f>
        <v>This paper examines the integration of new sources of renewable energy into the power systems in Europe-challenges and possible solutions, application of wind power prediction tools for power system operation, new tasks that create new solutions for communication in distribution systems, wind power in Greece, integration of dispersed generation in Denmark, wind power in The Netherlands, EdF and distributed energy resources in France, and new renewable sources in Italy. The paper also examines the European Commission Technology Platform's vision paper on Electricity Networks of the Future that was published in January 2006. In this respect, drivers towards Smart Grids, Grids today, and key challenges for Smart Grids of the Future are critically assessed. 2008 Elsevier Ltd. All rights reserved.</v>
      </c>
      <c r="F246" s="11" t="str">
        <f>IF($A246="", "", INDEX(Data!E:E,MATCH($A246,Data!$Z:$Z,1)))</f>
        <v>http://dx.doi.org/10.1016/j.ijepes.2008.04.010</v>
      </c>
      <c r="G246" s="36" t="str">
        <f t="shared" si="7"/>
        <v>http://dx.doi.org/10.1016/j.ijepes.2008.04.010</v>
      </c>
    </row>
    <row r="247" spans="1:7" ht="16.5" customHeight="1" x14ac:dyDescent="0.35">
      <c r="A247" s="9">
        <f t="shared" si="6"/>
        <v>243</v>
      </c>
      <c r="B247" s="10" t="str">
        <f>IF($A247="", "", INDEX(Data!A:A,MATCH($A247,Data!$Z:$Z,1)))</f>
        <v>Hans (2013)</v>
      </c>
      <c r="C247" s="11" t="str">
        <f>IF($A247="", "", INDEX(Data!B:B,MATCH($A247,Data!$Z:$Z,1)))</f>
        <v>Smart metering using application-tailored networks</v>
      </c>
      <c r="D247" s="10">
        <f>IF($A247="", "", INDEX(Data!C:C,MATCH($A247,Data!$Z:$Z,1)))</f>
        <v>2013</v>
      </c>
      <c r="E247" s="11">
        <f>IF($A247="", "", INDEX(Data!D:D,MATCH($A247,Data!$Z:$Z,1)))</f>
        <v>0</v>
      </c>
      <c r="F247" s="11" t="str">
        <f>IF($A247="", "", INDEX(Data!E:E,MATCH($A247,Data!$Z:$Z,1)))</f>
        <v/>
      </c>
      <c r="G247" s="36" t="str">
        <f t="shared" si="7"/>
        <v/>
      </c>
    </row>
    <row r="248" spans="1:7" ht="16.5" customHeight="1" x14ac:dyDescent="0.35">
      <c r="A248" s="9">
        <f t="shared" si="6"/>
        <v>244</v>
      </c>
      <c r="B248" s="10" t="str">
        <f>IF($A248="", "", INDEX(Data!A:A,MATCH($A248,Data!$Z:$Z,1)))</f>
        <v>Hansen (2017)</v>
      </c>
      <c r="C248" s="11" t="str">
        <f>IF($A248="", "", INDEX(Data!B:B,MATCH($A248,Data!$Z:$Z,1)))</f>
        <v>Prosumers and smart grid technologies in Denmark: developing user competences in smart grid households</v>
      </c>
      <c r="D248" s="10">
        <f>IF($A248="", "", INDEX(Data!C:C,MATCH($A248,Data!$Z:$Z,1)))</f>
        <v>2017</v>
      </c>
      <c r="E248" s="11" t="str">
        <f>IF($A248="", "", INDEX(Data!D:D,MATCH($A248,Data!$Z:$Z,1)))</f>
        <v>This paper explores and describes residents experiences from a smart grid project that involved 20 households in a rural area in Denmark and ran from 2014 to 2015. The study is based on qualitative data from the participating households, collected 6, 12 and 18months after the start of the intervention. Drawing on theories of social practice and the three intertwined elements of a practice: competences, images and materials, the paper contributes with an in-depth analysis of a complex intervention, focusing on how the participants changed energy practices as a result of the installed smart grid technologies. Long-term studies on such comprehensive energy interventions and derived changes in domestic energy practices are exceptional. The results show that people relate to their natural environment in new ways and construct new practices according to the movements of the sun; that they gradually become skilled practitioners and prosumers; and that they also increase consumption and develop expectations towards the energy company, requesting better dialogue on energy consumption and control. The paper concludes with reflections and suggestions on how findings may be relevant to policy and research in the area. 2017, Springer Science+Business Media Dordrecht.</v>
      </c>
      <c r="F248" s="11" t="str">
        <f>IF($A248="", "", INDEX(Data!E:E,MATCH($A248,Data!$Z:$Z,1)))</f>
        <v>http://dx.doi.org/10.1007/s12053-017-9514-7</v>
      </c>
      <c r="G248" s="36" t="str">
        <f t="shared" si="7"/>
        <v>http://dx.doi.org/10.1007/s12053-017-9514-7</v>
      </c>
    </row>
    <row r="249" spans="1:7" ht="16.5" customHeight="1" x14ac:dyDescent="0.35">
      <c r="A249" s="9">
        <f t="shared" si="6"/>
        <v>245</v>
      </c>
      <c r="B249" s="10" t="str">
        <f>IF($A249="", "", INDEX(Data!A:A,MATCH($A249,Data!$Z:$Z,1)))</f>
        <v>Hansen (2017)</v>
      </c>
      <c r="C249" s="11" t="str">
        <f>IF($A249="", "", INDEX(Data!B:B,MATCH($A249,Data!$Z:$Z,1)))</f>
        <v>Security analysis of an advanced metering infrastructure</v>
      </c>
      <c r="D249" s="10">
        <f>IF($A249="", "", INDEX(Data!C:C,MATCH($A249,Data!$Z:$Z,1)))</f>
        <v>2017</v>
      </c>
      <c r="E249" s="11" t="str">
        <f>IF($A249="", "", INDEX(Data!D:D,MATCH($A249,Data!$Z:$Z,1)))</f>
        <v>An advanced metering infrastructure is an integrated system of smart meters, communications networks and data management systems designed to support the safe, efficient and reliable distribution of electricity while providing advanced functionality to energy customers. Unfortunately, sophisticated cyber attacks on advanced metering infrastructures are a clear and present danger. The most devastating scenario involves a computer worm that traverses advanced metering infrastructures and permanently disables millions of smart meters.This paper presents a security analysis of an advanced metering infrastructure comprising more than one million smart meters, 100+ data collectors and two meter data management systems. Specifically, it provides detailed evaluations of the attack surface, targets - especially the critical data collectors - and their functionality, and possible attacks and their impacts. The systematic identification of each target and its functionality, and possible attacks and their direct impacts, are essential to understanding the security landscape as well as specifying and prioritizing mitigation efforts as part of a robust risk management program. Although this work is based on an analysis of one large advanced metering infrastructure, strong attempts have been undertaken to extract and articulate the commonalities when describing the attack surface, targets, possible attacks and their impacts. Thus, the results presented in this paper can be used as a foundation upon which the unique aspects of an advanced metering infrastructure can be added to create a robust risk management program geared for the specific deployment. [All rights reserved Elsevier].</v>
      </c>
      <c r="F249" s="11" t="str">
        <f>IF($A249="", "", INDEX(Data!E:E,MATCH($A249,Data!$Z:$Z,1)))</f>
        <v>http://dx.doi.org/10.1016/j.ijcip.2017.03.004</v>
      </c>
      <c r="G249" s="36" t="str">
        <f t="shared" si="7"/>
        <v>http://dx.doi.org/10.1016/j.ijcip.2017.03.004</v>
      </c>
    </row>
    <row r="250" spans="1:7" ht="16.5" customHeight="1" x14ac:dyDescent="0.35">
      <c r="A250" s="9">
        <f t="shared" si="6"/>
        <v>246</v>
      </c>
      <c r="B250" s="10" t="str">
        <f>IF($A250="", "", INDEX(Data!A:A,MATCH($A250,Data!$Z:$Z,1)))</f>
        <v>Hantao (2018)</v>
      </c>
      <c r="C250" s="11" t="str">
        <f>IF($A250="", "", INDEX(Data!B:B,MATCH($A250,Data!$Z:$Z,1)))</f>
        <v>Distributed Machine Learning on Smart-Gateway Network toward Real-Time Smart-Grid Energy Management with Behavior Cognition</v>
      </c>
      <c r="D250" s="10">
        <f>IF($A250="", "", INDEX(Data!C:C,MATCH($A250,Data!$Z:$Z,1)))</f>
        <v>2018</v>
      </c>
      <c r="E250" s="11">
        <f>IF($A250="", "", INDEX(Data!D:D,MATCH($A250,Data!$Z:$Z,1)))</f>
        <v>0</v>
      </c>
      <c r="F250" s="11" t="str">
        <f>IF($A250="", "", INDEX(Data!E:E,MATCH($A250,Data!$Z:$Z,1)))</f>
        <v/>
      </c>
      <c r="G250" s="36" t="str">
        <f t="shared" si="7"/>
        <v/>
      </c>
    </row>
    <row r="251" spans="1:7" ht="16.5" customHeight="1" x14ac:dyDescent="0.35">
      <c r="A251" s="9">
        <f t="shared" si="6"/>
        <v>247</v>
      </c>
      <c r="B251" s="10" t="str">
        <f>IF($A251="", "", INDEX(Data!A:A,MATCH($A251,Data!$Z:$Z,1)))</f>
        <v>Haq (2018)</v>
      </c>
      <c r="C251" s="11" t="str">
        <f>IF($A251="", "", INDEX(Data!B:B,MATCH($A251,Data!$Z:$Z,1)))</f>
        <v>Prospects of appliance-level load monitoring in off-The-shelf energy monitors: A technical review</v>
      </c>
      <c r="D251" s="10">
        <f>IF($A251="", "", INDEX(Data!C:C,MATCH($A251,Data!$Z:$Z,1)))</f>
        <v>2018</v>
      </c>
      <c r="E251" s="11" t="str">
        <f>IF($A251="", "", INDEX(Data!D:D,MATCH($A251,Data!$Z:$Z,1)))</f>
        <v>The smart grid initiative has encouraged utility companies worldwide to roll-out new and smarter versions of energy meters. Before an extensive roll-out, which is both labor-intensive and incurs high capital costs, consumers need to be incentivised to reap the long-Term benefits of such smart meters. Off-The-shelf energy monitors (e-monitors) can provide consumers with an insight into such potential benefits. As e-monitors are owned by the consumer, the consumer has greater control over the data, which significantly reduces the privacy and data confidentiality concerns. Because only limited online technical information is available about e-monitors, we evaluate several existing e-monitors using an online technical survey directly from the vendors. Besides automated e-monitoring, the use of different off-The-shelf e-monitors can also help to demonstrate state-of-The-Art techniques such as non-intrusive load monitoring (NILM), data analytics, and the predictive maintenance of appliances. Our survey indicates a trend towards the incorporation of such state-of-The-Art capabilities, particularly the appliance-level e-monitoring and load disaggregation. We have also discussed some essential requirements to implement load disaggregation in the next generation e-monitors. In future, these intelligent e-monitoring techniques will encourage effective consumer participation in the demand-side management (DSM) programs. 2018 by the authors. Licensee MDPI, Basel, Switzerland.</v>
      </c>
      <c r="F251" s="11" t="str">
        <f>IF($A251="", "", INDEX(Data!E:E,MATCH($A251,Data!$Z:$Z,1)))</f>
        <v>http://dx.doi.org/10.3390/en11010189</v>
      </c>
      <c r="G251" s="36" t="str">
        <f t="shared" si="7"/>
        <v>http://dx.doi.org/10.3390/en11010189</v>
      </c>
    </row>
    <row r="252" spans="1:7" ht="16.5" customHeight="1" x14ac:dyDescent="0.35">
      <c r="A252" s="9">
        <f t="shared" si="6"/>
        <v>248</v>
      </c>
      <c r="B252" s="10" t="str">
        <f>IF($A252="", "", INDEX(Data!A:A,MATCH($A252,Data!$Z:$Z,1)))</f>
        <v>Hargreaves (2010)</v>
      </c>
      <c r="C252" s="11" t="str">
        <f>IF($A252="", "", INDEX(Data!B:B,MATCH($A252,Data!$Z:$Z,1)))</f>
        <v>Making energy visible: A qualitative field study of how householders interact with feedback from smart energy monitors</v>
      </c>
      <c r="D252" s="10">
        <f>IF($A252="", "", INDEX(Data!C:C,MATCH($A252,Data!$Z:$Z,1)))</f>
        <v>2010</v>
      </c>
      <c r="E252" s="11" t="str">
        <f>IF($A252="", "", INDEX(Data!D:D,MATCH($A252,Data!$Z:$Z,1)))</f>
        <v>This paper explores how UK householders interacted with feedback on their domestic energy consumption in a field trial of real-time displays or smart energy monitors. After examining relevant bodies of literature on the effects of energy feedback on consumption behaviour, and on the complex role of energy and appliances within household moral economies, the paper draws on qualitative evidence from interviews with 15 UK householders trialling smart energy monitors of differing levels of sophistication. It focuses specifically on householder motivations for acquiring the monitors, how the monitors have been used, how feedback has changed consumption behaviour, and the limitations to further behavioural change the householders experienced. The paper concludes by identifying significant implications for future research and policy in this area. [PUBLICATION ABSTRACT]</v>
      </c>
      <c r="F252" s="11" t="str">
        <f>IF($A252="", "", INDEX(Data!E:E,MATCH($A252,Data!$Z:$Z,1)))</f>
        <v>https://search.proquest.com/docview/755215390?accountid=14511 https://ucl-new-primo.hosted.exlibrisgroup.com/openurl/UCL/UCL_VU2?url_ver=Z39.88-2004&amp;rft_val_fmt=info:ofi/fmt:kev:mtx:journal&amp;genre=article&amp;sid=ProQ:ProQ%3Aibss&amp;atitle=Making+energy+visible%3A+A+qualitative+field+study+of+how+householders+interact+with+feedback+from+smart+energy+monitors&amp;title=Energy+Policy&amp;issn=03014215&amp;date=2010-10-01&amp;volume=38&amp;issue=10&amp;spage=6111&amp;au=Hargreaves%2C+Tom%3BNye%2C+Michael%3BBurgess%2C+Jacquelin&amp;isbn=</v>
      </c>
      <c r="G252" s="36" t="e">
        <f t="shared" si="7"/>
        <v>#VALUE!</v>
      </c>
    </row>
    <row r="253" spans="1:7" ht="16.5" customHeight="1" x14ac:dyDescent="0.35">
      <c r="A253" s="9">
        <f t="shared" si="6"/>
        <v>249</v>
      </c>
      <c r="B253" s="10" t="str">
        <f>IF($A253="", "", INDEX(Data!A:A,MATCH($A253,Data!$Z:$Z,1)))</f>
        <v>Hargreaves (2013)</v>
      </c>
      <c r="C253" s="11" t="str">
        <f>IF($A253="", "", INDEX(Data!B:B,MATCH($A253,Data!$Z:$Z,1)))</f>
        <v>Keeping energy visible? Exploring how householders interact with feedback from smart energy monitors in the longer term</v>
      </c>
      <c r="D253" s="10">
        <f>IF($A253="", "", INDEX(Data!C:C,MATCH($A253,Data!$Z:$Z,1)))</f>
        <v>2013</v>
      </c>
      <c r="E253" s="11" t="str">
        <f>IF($A253="", "", INDEX(Data!D:D,MATCH($A253,Data!$Z:$Z,1)))</f>
        <v>This paper reports on how, over a 12-month period, UK householders interacted with feedback on their domestic electricity consumption in a field trial of real time displays or smart energy monitors. Drawing on the findings of 11 follow-up qualitative interviews with householders involved in a 'Visible Energy Trial', the paper suggests that: (i) over time, smart energy monitors gradually become 'backgrounded' within normal household routines and practices; (ii) the monitors do increase householders' knowledge of and confidence about the amount of electricity they consume; (iii) but, beyond a certain level and for a wide variety of reasons, the monitors do not necessarily encourage or motivate householders to reduce their levels of consumption; and (iv) once equipped with new knowledge and expertise about their levels of electricity consumption, household practices may become harder to change as householders realise the limits to their energy saving potential and become frustrated by the absence of wider policy and market support. The paper concludes by reflecting on the policy and research implications of these findings in relation to future transition pathways to a low-carbon economy. [PUBLICATION ABSTRACT]</v>
      </c>
      <c r="F253" s="11" t="str">
        <f>IF($A253="", "", INDEX(Data!E:E,MATCH($A253,Data!$Z:$Z,1)))</f>
        <v>https://search.proquest.com/docview/1222386149?accountid=14511 https://ucl-new-primo.hosted.exlibrisgroup.com/openurl/UCL/UCL_VU2?url_ver=Z39.88-2004&amp;rft_val_fmt=info:ofi/fmt:kev:mtx:journal&amp;genre=article&amp;sid=ProQ:ProQ%3Aibss&amp;atitle=Keeping+energy+visible%3F+Exploring+how+householders+interact+with+feedback+from+smart+energy+monitors+in+the+longer+term&amp;title=Energy+Policy&amp;issn=03014215&amp;date=2013-01-01&amp;volume=52&amp;issue=&amp;spage=126&amp;au=Hargreaves%2C+Tom%3BNye%2C+Michael%3BBurgess%2C+Jacquelin&amp;isbn=&amp;</v>
      </c>
      <c r="G253" s="36" t="e">
        <f t="shared" si="7"/>
        <v>#VALUE!</v>
      </c>
    </row>
    <row r="254" spans="1:7" ht="16.5" customHeight="1" x14ac:dyDescent="0.35">
      <c r="A254" s="9">
        <f t="shared" si="6"/>
        <v>250</v>
      </c>
      <c r="B254" s="10" t="str">
        <f>IF($A254="", "", INDEX(Data!A:A,MATCH($A254,Data!$Z:$Z,1)))</f>
        <v>Haroon (2017)</v>
      </c>
      <c r="C254" s="11" t="str">
        <f>IF($A254="", "", INDEX(Data!B:B,MATCH($A254,Data!$Z:$Z,1)))</f>
        <v>Want to reduce energy consumption?: don't depend on the consumers!</v>
      </c>
      <c r="D254" s="10">
        <f>IF($A254="", "", INDEX(Data!C:C,MATCH($A254,Data!$Z:$Z,1)))</f>
        <v>2017</v>
      </c>
      <c r="E254" s="11">
        <f>IF($A254="", "", INDEX(Data!D:D,MATCH($A254,Data!$Z:$Z,1)))</f>
        <v>0</v>
      </c>
      <c r="F254" s="11" t="str">
        <f>IF($A254="", "", INDEX(Data!E:E,MATCH($A254,Data!$Z:$Z,1)))</f>
        <v/>
      </c>
      <c r="G254" s="36" t="str">
        <f t="shared" si="7"/>
        <v/>
      </c>
    </row>
    <row r="255" spans="1:7" ht="16.5" customHeight="1" x14ac:dyDescent="0.35">
      <c r="A255" s="9">
        <f t="shared" si="6"/>
        <v>251</v>
      </c>
      <c r="B255" s="10" t="str">
        <f>IF($A255="", "", INDEX(Data!A:A,MATCH($A255,Data!$Z:$Z,1)))</f>
        <v>Hatziargyriou (2011)</v>
      </c>
      <c r="C255" s="11" t="str">
        <f>IF($A255="", "", INDEX(Data!B:B,MATCH($A255,Data!$Z:$Z,1)))</f>
        <v>Special issue on microgrids and energy management</v>
      </c>
      <c r="D255" s="10">
        <f>IF($A255="", "", INDEX(Data!C:C,MATCH($A255,Data!$Z:$Z,1)))</f>
        <v>2011</v>
      </c>
      <c r="E255" s="11">
        <f>IF($A255="", "", INDEX(Data!D:D,MATCH($A255,Data!$Z:$Z,1)))</f>
        <v>0</v>
      </c>
      <c r="F255" s="11" t="str">
        <f>IF($A255="", "", INDEX(Data!E:E,MATCH($A255,Data!$Z:$Z,1)))</f>
        <v>http://dx.doi.org/10.1002/etep.538</v>
      </c>
      <c r="G255" s="36" t="str">
        <f t="shared" si="7"/>
        <v>http://dx.doi.org/10.1002/etep.538</v>
      </c>
    </row>
    <row r="256" spans="1:7" ht="16.5" customHeight="1" x14ac:dyDescent="0.35">
      <c r="A256" s="9">
        <f t="shared" si="6"/>
        <v>252</v>
      </c>
      <c r="B256" s="10" t="str">
        <f>IF($A256="", "", INDEX(Data!A:A,MATCH($A256,Data!$Z:$Z,1)))</f>
        <v>Heiskanen (2018)</v>
      </c>
      <c r="C256" s="11" t="str">
        <f>IF($A256="", "", INDEX(Data!B:B,MATCH($A256,Data!$Z:$Z,1)))</f>
        <v>Designing Real-World Laboratories for the Reduction of Residential Energy Use: Articulating Theories of Change</v>
      </c>
      <c r="D256" s="10">
        <f>IF($A256="", "", INDEX(Data!C:C,MATCH($A256,Data!$Z:$Z,1)))</f>
        <v>2018</v>
      </c>
      <c r="E256" s="11" t="str">
        <f>IF($A256="", "", INDEX(Data!D:D,MATCH($A256,Data!$Z:$Z,1)))</f>
        <v>Reducing residential energy use and carbon dioxide emissions is a policy concern across Europe. One of the approaches to address this problem, real-world laboratories (RwLs), has recently gained prominence as a means to generate both sustainability change and social knowledge. Yet RwLs are context-bound, and transferability is an issue for scaling up change. Drawing on Realistic Evaluation (RE) and Theories of Change (T°C), this paper analyses researchers' and practitioners' views on the role of contexts and change mechanisms in the outcomes of interventions targeting residential energy use. The results show that extracting the underlying logic of RwL designs could help to identify where and when these designs are likely to be transferrable. This contribution has implications for the design of future RwLs, given that RwLs have until now rarely articulated their T°C.</v>
      </c>
      <c r="F256" s="11" t="str">
        <f>IF($A256="", "", INDEX(Data!E:E,MATCH($A256,Data!$Z:$Z,1)))</f>
        <v>https://search.proquest.com/docview/2193150485?accountid=14511 https://ucl-new-primo.hosted.exlibrisgroup.com/openurl/UCL/UCL_VU2?url_ver=Z39.88-2004&amp;rft_val_fmt=info:ofi/fmt:kev:mtx:journal&amp;genre=article&amp;sid=ProQ:ProQ%3Aabiglobal&amp;atitle=Designing+Real-World+Laboratories+for+the+Reduction+of+Residential+Energy+Use%3A+Articulating+Theories+of+Change&amp;title=Gaia&amp;issn=09405550&amp;date=2018-03-01&amp;volume=27&amp;issue=1&amp;spage=60&amp;au=Heiskanen%2C+Eva%3BLaakso%2C+Senja%3BMatschoss%2C+Kaisa%3BBackhaus%2C+Julia%3</v>
      </c>
      <c r="G256" s="36" t="e">
        <f t="shared" si="7"/>
        <v>#VALUE!</v>
      </c>
    </row>
    <row r="257" spans="1:7" ht="16.5" customHeight="1" x14ac:dyDescent="0.35">
      <c r="A257" s="9">
        <f t="shared" si="6"/>
        <v>253</v>
      </c>
      <c r="B257" s="10" t="str">
        <f>IF($A257="", "", INDEX(Data!A:A,MATCH($A257,Data!$Z:$Z,1)))</f>
        <v>Henderson (2017)</v>
      </c>
      <c r="C257" s="11" t="str">
        <f>IF($A257="", "", INDEX(Data!B:B,MATCH($A257,Data!$Z:$Z,1)))</f>
        <v>Microgrid controllers: Their important role in the system</v>
      </c>
      <c r="D257" s="10">
        <f>IF($A257="", "", INDEX(Data!C:C,MATCH($A257,Data!$Z:$Z,1)))</f>
        <v>2017</v>
      </c>
      <c r="E257" s="11">
        <f>IF($A257="", "", INDEX(Data!D:D,MATCH($A257,Data!$Z:$Z,1)))</f>
        <v>0</v>
      </c>
      <c r="F257" s="11" t="str">
        <f>IF($A257="", "", INDEX(Data!E:E,MATCH($A257,Data!$Z:$Z,1)))</f>
        <v>http://dx.doi.org/10.1109/MPE.2017.2691378</v>
      </c>
      <c r="G257" s="36" t="str">
        <f t="shared" si="7"/>
        <v>http://dx.doi.org/10.1109/MPE.2017.2691378</v>
      </c>
    </row>
    <row r="258" spans="1:7" ht="16.5" customHeight="1" x14ac:dyDescent="0.35">
      <c r="A258" s="9">
        <f t="shared" si="6"/>
        <v>254</v>
      </c>
      <c r="B258" s="10" t="str">
        <f>IF($A258="", "", INDEX(Data!A:A,MATCH($A258,Data!$Z:$Z,1)))</f>
        <v>Hendrik (2015)</v>
      </c>
      <c r="C258" s="11" t="str">
        <f>IF($A258="", "", INDEX(Data!B:B,MATCH($A258,Data!$Z:$Z,1)))</f>
        <v>From Smart Sensors to Smarter Solutions with Physical Analytics</v>
      </c>
      <c r="D258" s="10">
        <f>IF($A258="", "", INDEX(Data!C:C,MATCH($A258,Data!$Z:$Z,1)))</f>
        <v>2015</v>
      </c>
      <c r="E258" s="11">
        <f>IF($A258="", "", INDEX(Data!D:D,MATCH($A258,Data!$Z:$Z,1)))</f>
        <v>0</v>
      </c>
      <c r="F258" s="11" t="str">
        <f>IF($A258="", "", INDEX(Data!E:E,MATCH($A258,Data!$Z:$Z,1)))</f>
        <v/>
      </c>
      <c r="G258" s="36" t="str">
        <f t="shared" si="7"/>
        <v/>
      </c>
    </row>
    <row r="259" spans="1:7" ht="16.5" customHeight="1" x14ac:dyDescent="0.35">
      <c r="A259" s="9">
        <f t="shared" si="6"/>
        <v>255</v>
      </c>
      <c r="B259" s="10" t="str">
        <f>IF($A259="", "", INDEX(Data!A:A,MATCH($A259,Data!$Z:$Z,1)))</f>
        <v>Hennessy (2018)</v>
      </c>
      <c r="C259" s="11" t="str">
        <f>IF($A259="", "", INDEX(Data!B:B,MATCH($A259,Data!$Z:$Z,1)))</f>
        <v>Towards smart thermal grids: Techno-economic feasibility of commercial heat-to-power technologies for district heating</v>
      </c>
      <c r="D259" s="10">
        <f>IF($A259="", "", INDEX(Data!C:C,MATCH($A259,Data!$Z:$Z,1)))</f>
        <v>2018</v>
      </c>
      <c r="E259" s="11" t="str">
        <f>IF($A259="", "", INDEX(Data!D:D,MATCH($A259,Data!$Z:$Z,1)))</f>
        <v>Recent improvements in low-temperature heat-to-power (LTHtP) technologies have led to an increase in efficiency at lower temperatures and lower cost. LTHtP has so far not been used in district heating. The aim of the study is to establish under what conditions the use of existing LTHtP technology is technically and economically feasible using a district heating system as the heat source. The organic Rankine cycle (ORC) is identified as the most interesting LTHtP technology, due to its high relative efficiency and the commercial availability of devices operating at temperatures in the district heating operating range. The levelised cost of electricity of several ORC devices is calculated for temperatures found in district heating, assuming a zero cost of heat. A case study from Sweden is used to calculate the levelised cost of electricity, the net present value and payback period, based on income from the electricity produced, excluding taxes. Hourly spot market electricity prices from 2017 are used, as well as forecast scenarios for 2020, 2030 and 2040. A sensitivity study tests the importance of electricity price, cost of heat and capital/installation cost. Based on the case study, the best levelised cost of electricity achieved was 26.5 EUR/MWh, with a payback period greater than 30 years. Under current Swedish market conditions, the ORC does not appear to be economically feasible for use in district heating, but the net present value and payback period may be significantly more attractive under other countries market conditions or with reduced capital costs. For a positive net present value in the Swedish market the capital cost should be reduced to 1.7 EUR/W installed, or the average electricity price should be at least 35.2 EUR/MWh, if the cost of heat is zero. The cost of heat is an important factor in these calculations and should be developed further in future work. 2018 Elsevier Ltd</v>
      </c>
      <c r="F259" s="11" t="str">
        <f>IF($A259="", "", INDEX(Data!E:E,MATCH($A259,Data!$Z:$Z,1)))</f>
        <v>http://dx.doi.org/10.1016/j.apenergy.2018.06.105</v>
      </c>
      <c r="G259" s="36" t="str">
        <f t="shared" si="7"/>
        <v>http://dx.doi.org/10.1016/j.apenergy.2018.06.105</v>
      </c>
    </row>
    <row r="260" spans="1:7" ht="16.5" customHeight="1" x14ac:dyDescent="0.35">
      <c r="A260" s="9">
        <f t="shared" si="6"/>
        <v>256</v>
      </c>
      <c r="B260" s="10" t="str">
        <f>IF($A260="", "", INDEX(Data!A:A,MATCH($A260,Data!$Z:$Z,1)))</f>
        <v>Hernandez (2012)</v>
      </c>
      <c r="C260" s="11" t="str">
        <f>IF($A260="", "", INDEX(Data!B:B,MATCH($A260,Data!$Z:$Z,1)))</f>
        <v>A study of the relationship between weather variables and electric power demand inside a smart grid/smart world framework</v>
      </c>
      <c r="D260" s="10">
        <f>IF($A260="", "", INDEX(Data!C:C,MATCH($A260,Data!$Z:$Z,1)))</f>
        <v>2012</v>
      </c>
      <c r="E260" s="11" t="str">
        <f>IF($A260="", "", INDEX(Data!D:D,MATCH($A260,Data!$Z:$Z,1)))</f>
        <v>One of the main challenges of today's society is the need to fulfill at the same time the two sides of the dichotomy between the growing energy demand and the need to look after the environment. Smart Grids are one of the answers: intelligent energy grids which retrieve data about the environment through extensive sensor networks and react accordingly to optimize resource consumption. In order to do this, the Smart Grids need to understand the existing relationship between energy demand and a set of relevant climatic variables. All smart "systems" (buildings, cities, homes, consumers, etc.) have the potential to employ their intelligence for self-adaptation to climate conditions. After introducing the Smart World, a global framework for the collaboration of these smart systems, this paper presents the relationship found at experimental level between a range of relevant weather variables and electric power demand patterns, presenting a case study using an agent-based system, and emphasizing the need to consider this relationship in certain Smart World (and specifically Smart Grid and microgrid) applications. 2012 by the authors; licensee MDPI, Basel, Switzerland.</v>
      </c>
      <c r="F260" s="11" t="str">
        <f>IF($A260="", "", INDEX(Data!E:E,MATCH($A260,Data!$Z:$Z,1)))</f>
        <v>http://dx.doi.org/10.3390/s120911571</v>
      </c>
      <c r="G260" s="36" t="str">
        <f t="shared" si="7"/>
        <v>http://dx.doi.org/10.3390/s120911571</v>
      </c>
    </row>
    <row r="261" spans="1:7" ht="16.5" customHeight="1" x14ac:dyDescent="0.35">
      <c r="A261" s="9">
        <f t="shared" si="6"/>
        <v>257</v>
      </c>
      <c r="B261" s="10" t="str">
        <f>IF($A261="", "", INDEX(Data!A:A,MATCH($A261,Data!$Z:$Z,1)))</f>
        <v>Hicks (2018)</v>
      </c>
      <c r="C261" s="11" t="str">
        <f>IF($A261="", "", INDEX(Data!B:B,MATCH($A261,Data!$Z:$Z,1)))</f>
        <v>An exploration of the boundaries of ‘community’ in community renewable energy projects: Navigating between motivations and context</v>
      </c>
      <c r="D261" s="10">
        <f>IF($A261="", "", INDEX(Data!C:C,MATCH($A261,Data!$Z:$Z,1)))</f>
        <v>2018</v>
      </c>
      <c r="E261" s="11" t="str">
        <f>IF($A261="", "", INDEX(Data!D:D,MATCH($A261,Data!$Z:$Z,1)))</f>
        <v>Community renewable energyAction researchABSTRACTA range of actors involved in energy transitions are increasingly interested in‘community renewable energy’(CRE) for a multitude of reasons.Energy Policyhas published articles exploring CRE since 2008, includingseminal pieces byWalker and Devine-Wright (2007) and Seyfang et al. (2013). CRE has proven to be a diversefield: having emerged in different contexts and having been driven by a range of motivators, it encapsulates adiversity of technological, organisational, economic and social features. Developing a working definition anddelineating what can legitimately be considered CRE is difficult given its varied forms. Drawing on interviewsand document analysis with 25 case studies, we analyse the influence of context and motivations through thedevelopment process to understand the diversity of forms that lay claim to the‘CRE’title. Rather than a singledefinition, we propose a set of conceptual tools for thinking about this nuancedfield. The tools analyse whatconstitutes‘community’RE, enabling proponents to expose the motivations and choices layered into differentenactments of CRE in policy and practice. This article contributes to developing a language and practice that canexplicitly articulate what is meant by CRE, what forms of activity are pursued and why.</v>
      </c>
      <c r="F261" s="11" t="str">
        <f>IF($A261="", "", INDEX(Data!E:E,MATCH($A261,Data!$Z:$Z,1)))</f>
        <v/>
      </c>
      <c r="G261" s="36" t="str">
        <f t="shared" si="7"/>
        <v/>
      </c>
    </row>
    <row r="262" spans="1:7" ht="16.5" customHeight="1" x14ac:dyDescent="0.35">
      <c r="A262" s="9">
        <f t="shared" ref="A262:A325" si="8">IF(A$4&gt;=ROW(A258), ROW(A258), "")</f>
        <v>258</v>
      </c>
      <c r="B262" s="10" t="str">
        <f>IF($A262="", "", INDEX(Data!A:A,MATCH($A262,Data!$Z:$Z,1)))</f>
        <v>Hiroko (2016)</v>
      </c>
      <c r="C262" s="11" t="str">
        <f>IF($A262="", "", INDEX(Data!B:B,MATCH($A262,Data!$Z:$Z,1)))</f>
        <v>Citizen Co-designed and Co-produced Smart City: Japanese Smart City Projects</v>
      </c>
      <c r="D262" s="10">
        <f>IF($A262="", "", INDEX(Data!C:C,MATCH($A262,Data!$Z:$Z,1)))</f>
        <v>2016</v>
      </c>
      <c r="E262" s="11">
        <f>IF($A262="", "", INDEX(Data!D:D,MATCH($A262,Data!$Z:$Z,1)))</f>
        <v>0</v>
      </c>
      <c r="F262" s="11" t="str">
        <f>IF($A262="", "", INDEX(Data!E:E,MATCH($A262,Data!$Z:$Z,1)))</f>
        <v/>
      </c>
      <c r="G262" s="36" t="str">
        <f t="shared" ref="G262:G325" si="9">HYPERLINK(F262)</f>
        <v/>
      </c>
    </row>
    <row r="263" spans="1:7" ht="16.5" customHeight="1" x14ac:dyDescent="0.35">
      <c r="A263" s="9">
        <f t="shared" si="8"/>
        <v>259</v>
      </c>
      <c r="B263" s="10" t="str">
        <f>IF($A263="", "", INDEX(Data!A:A,MATCH($A263,Data!$Z:$Z,1)))</f>
        <v>Holger (2018)</v>
      </c>
      <c r="C263" s="11" t="str">
        <f>IF($A263="", "", INDEX(Data!B:B,MATCH($A263,Data!$Z:$Z,1)))</f>
        <v>On the Tradeoff between Energy Data Aggregation and Clustering Quality</v>
      </c>
      <c r="D263" s="10">
        <f>IF($A263="", "", INDEX(Data!C:C,MATCH($A263,Data!$Z:$Z,1)))</f>
        <v>2018</v>
      </c>
      <c r="E263" s="11">
        <f>IF($A263="", "", INDEX(Data!D:D,MATCH($A263,Data!$Z:$Z,1)))</f>
        <v>0</v>
      </c>
      <c r="F263" s="11" t="str">
        <f>IF($A263="", "", INDEX(Data!E:E,MATCH($A263,Data!$Z:$Z,1)))</f>
        <v/>
      </c>
      <c r="G263" s="36" t="str">
        <f t="shared" si="9"/>
        <v/>
      </c>
    </row>
    <row r="264" spans="1:7" ht="16.5" customHeight="1" x14ac:dyDescent="0.35">
      <c r="A264" s="9">
        <f t="shared" si="8"/>
        <v>260</v>
      </c>
      <c r="B264" s="10" t="str">
        <f>IF($A264="", "", INDEX(Data!A:A,MATCH($A264,Data!$Z:$Z,1)))</f>
        <v>Holland-Cunz (2018)</v>
      </c>
      <c r="C264" s="11" t="str">
        <f>IF($A264="", "", INDEX(Data!B:B,MATCH($A264,Data!$Z:$Z,1)))</f>
        <v>Redox flow batteries—Concepts and chemistries for cost-effective energy storage</v>
      </c>
      <c r="D264" s="10">
        <f>IF($A264="", "", INDEX(Data!C:C,MATCH($A264,Data!$Z:$Z,1)))</f>
        <v>2018</v>
      </c>
      <c r="E264" s="11" t="str">
        <f>IF($A264="", "", INDEX(Data!D:D,MATCH($A264,Data!$Z:$Z,1)))</f>
        <v>Electrochemical energy storage is one of the few options to store the energy from intermittent renewable energy sources like wind and solar. Redox flow batteries (RFBs) are such an energy storage system, which has favorable features over other battery technologies, e.g. solid state batteries, due to their inherent safety and the independent scaling of energy and power content. However, because of their low energy-density, low power-density, and the cost of components such as redox species and membranes, commercialised RFB systems like the all-vanadium chemistry cannot make full use of the inherent advantages over other systems. In principle, there are three pathways to improve RFBs and to make them viable for large scale application: First, to employ electrolytes with higher energy density. This goal can be achieved by increasing the concentration of redox species, employing redox species that store more than one electron or by increasing the cell voltage. Second, to enhance the power output of the battery cells by using high kinetic redox species, increasing the cell voltage, implementing novel cell designs or membranes with lower resistance. The first two means reduce the electrode surface area needed to supply a certain power output, thereby bringing down costs for expensive components such as membranes. Third, to reduce the costs of single or multiple components such as redox species or membranes. To achieve these objectives it is necessary to develop new battery chemistries and cell configurations. In this review, a comparison of promising cell chemistries is focused on, be they all-liquid, slurries or hybrids combining liquid, gas and solid phases. The aim is to elucidate which redox-system is most favorable in terms of energy-density, power-density and capital cost. Besides, the choice of solvent and the selection of an inorganic or organic redox couples with the entailing consequences are discussed.</v>
      </c>
      <c r="F264" s="11" t="str">
        <f>IF($A264="", "", INDEX(Data!E:E,MATCH($A264,Data!$Z:$Z,1)))</f>
        <v>https://search.proquest.com/docview/2021759297?accountid=14511 https://ucl-new-primo.hosted.exlibrisgroup.com/openurl/UCL/UCL_VU2?url_ver=Z39.88-2004&amp;rft_val_fmt=info:ofi/fmt:kev:mtx:journal&amp;genre=article&amp;sid=ProQ:ProQ%3Aabiglobal&amp;atitle=Redox+flow+batteries%E2%80%94Concepts+and+chemistries+for+cost-effective+energy+storage&amp;title=Frontiers+in+Energy&amp;issn=20951701&amp;date=2018-06-01&amp;volume=12&amp;issue=2&amp;spage=198&amp;au=Holland-Cunz%2C+Matth%C3%A4a+Verena%3BCording%2C+Faye%3BFriedl%2C+Jochen%3BStimming%2C</v>
      </c>
      <c r="G264" s="36" t="e">
        <f t="shared" si="9"/>
        <v>#VALUE!</v>
      </c>
    </row>
    <row r="265" spans="1:7" ht="16.5" customHeight="1" x14ac:dyDescent="0.35">
      <c r="A265" s="9">
        <f t="shared" si="8"/>
        <v>261</v>
      </c>
      <c r="B265" s="10" t="str">
        <f>IF($A265="", "", INDEX(Data!A:A,MATCH($A265,Data!$Z:$Z,1)))</f>
        <v>Hongbin (2019)</v>
      </c>
      <c r="C265" s="11" t="str">
        <f>IF($A265="", "", INDEX(Data!B:B,MATCH($A265,Data!$Z:$Z,1)))</f>
        <v>Review of Challenges and Research Opportunities for Voltage Control in Smart Grids</v>
      </c>
      <c r="D265" s="10">
        <f>IF($A265="", "", INDEX(Data!C:C,MATCH($A265,Data!$Z:$Z,1)))</f>
        <v>2019</v>
      </c>
      <c r="E265" s="11" t="str">
        <f>IF($A265="", "", INDEX(Data!D:D,MATCH($A265,Data!$Z:$Z,1)))</f>
        <v>In this paper, we review the emerging challenges and research opportunities for voltage control in smart grids. For transmission grids, the voltage control for accommodating wind and solar power, fault-induced delayed voltage recovery, and measurement-based Thevenin equivalent for voltage stability analysis are reviewed. For distribution grids, the impact of high penetration of distributed energy resources is analyzed, typical control strategies are reviewed, and the challenges for local inverter Volt-Var control is discussed. In addition, the motivation, state-of-the-art, and future directions of the coordination of transmission system operators (TSO) and distribution system operators (DSO) are also thoroughly discussed.</v>
      </c>
      <c r="F265" s="11" t="str">
        <f>IF($A265="", "", INDEX(Data!E:E,MATCH($A265,Data!$Z:$Z,1)))</f>
        <v>http://dx.doi.org/10.1109/TPWRS.2019.2897948</v>
      </c>
      <c r="G265" s="36" t="str">
        <f t="shared" si="9"/>
        <v>http://dx.doi.org/10.1109/TPWRS.2019.2897948</v>
      </c>
    </row>
    <row r="266" spans="1:7" ht="16.5" customHeight="1" x14ac:dyDescent="0.35">
      <c r="A266" s="9">
        <f t="shared" si="8"/>
        <v>262</v>
      </c>
      <c r="B266" s="10" t="str">
        <f>IF($A266="", "", INDEX(Data!A:A,MATCH($A266,Data!$Z:$Z,1)))</f>
        <v>Hooimeijer (2016)</v>
      </c>
      <c r="C266" s="11" t="str">
        <f>IF($A266="", "", INDEX(Data!B:B,MATCH($A266,Data!$Z:$Z,1)))</f>
        <v>Successful development of decentralised district heating: Application of a theoretical framework</v>
      </c>
      <c r="D266" s="10">
        <f>IF($A266="", "", INDEX(Data!C:C,MATCH($A266,Data!$Z:$Z,1)))</f>
        <v>2016</v>
      </c>
      <c r="E266" s="11" t="str">
        <f>IF($A266="", "", INDEX(Data!D:D,MATCH($A266,Data!$Z:$Z,1)))</f>
        <v>One of the most important goals for energy transition is to reduce CO2 by turning to renewable energy, such as solar and wind energy. However, the production of renewable energy is not always an integral part of the energy system. Instead, it may have a decentralized basis, even up to the household level. In the Netherlands, this decentralizing trend coincides with developments in/of spatial planning, in which case the government is retreating to stimulate private and business development. Thus, a new kind of arrangement is emerging in the Netherlands, the so-called organic urban development, in which bottom-up trends meet top-down developments. This paper looks into such organic arrangements, especially those designed for district heating, to get a better understanding of the relationship between the energy sector and spatial planning. The main question of this paper is: How and under what conditions can district heating get a more important role in local energy systems in the Dutch context? Based on an extensive literature study on the international best practices of bottom-up energy initiatives, and two theoretical concepts – institutional theory and technical entrepreneurship – we build a theoretical framework for the organic development of urban energy projects that is then applied in two Dutch cases: the municipal heating company of Rotterdam (top-down) and the privately-owned district heating in Lanxmeer, Culemborg (bottom-up). The results of the study comprise of a practical and scientific contribution. First is a useful framework that makes the iterative and complex character of urban development processes clear and shows how urban energy projects can be successful taken into this process. Second, the study identifies a new important tactic as part of institutional theory: utilization, which represents the linking of existing physical and governance conditions to new urban energy projects. © 2016, Journal of Settlements and Spatial Planning. All rights reserved.</v>
      </c>
      <c r="F266" s="11" t="str">
        <f>IF($A266="", "", INDEX(Data!E:E,MATCH($A266,Data!$Z:$Z,1)))</f>
        <v>https://www.scopus.com/inward/record.uri?eid=2-s2.0-84958742349&amp;partnerID=40&amp;md5=8739074ac1d9e8ffacc7c9381a97283a</v>
      </c>
      <c r="G266" s="36" t="str">
        <f t="shared" si="9"/>
        <v>https://www.scopus.com/inward/record.uri?eid=2-s2.0-84958742349&amp;partnerID=40&amp;md5=8739074ac1d9e8ffacc7c9381a97283a</v>
      </c>
    </row>
    <row r="267" spans="1:7" ht="16.5" customHeight="1" x14ac:dyDescent="0.35">
      <c r="A267" s="9">
        <f t="shared" si="8"/>
        <v>263</v>
      </c>
      <c r="B267" s="10" t="str">
        <f>IF($A267="", "", INDEX(Data!A:A,MATCH($A267,Data!$Z:$Z,1)))</f>
        <v>Hope-Morley (2017)</v>
      </c>
      <c r="C267" s="11" t="str">
        <f>IF($A267="", "", INDEX(Data!B:B,MATCH($A267,Data!$Z:$Z,1)))</f>
        <v>UK Renewable Hydrogen Hub (UKRHH). Techno-economic and environmental assessment for Innovate UK project . FINAL REPORT</v>
      </c>
      <c r="D267" s="10">
        <f>IF($A267="", "", INDEX(Data!C:C,MATCH($A267,Data!$Z:$Z,1)))</f>
        <v>2017</v>
      </c>
      <c r="E267" s="11" t="str">
        <f>IF($A267="", "", INDEX(Data!D:D,MATCH($A267,Data!$Z:$Z,1)))</f>
        <v>1 Executive summary The UK Renewable Hydrogen Hub (UKRHH) project has successfully demonstrated 10 state-of-the-art Van Hool A330 fuel cell buses (the largest FC bus deployment in Europe to date) and a dedicated 300kg/day hydrogen refuelling station (HRS), operated by BOC to dispense ‘green’ hydrogen to the buses on a daily basis. The HRS includes an array of three grid connected alkaline water electrolysers to generate hydrogen fuel on-site – Europe’s largest transport related electrolyser facility to date. Technical assessment In the first year of full operation (between June 2015 and May 2016), Stagecoach and First Group operated the fuel cell buses on commercial routes in Aberdeen, exceeding the target mileage by achieving 487,000 km. After a 3.5-month teething period, average bus availability reached 75%. A number of component failure issues caused long periods of unavailability due to lengthy diagnostics and spare part deliveries, both of which are common for emerging technologies. Efforts to improve spare parts supply chain are in place with the recent decision to house a larger spare part stock in Aberdeen. The fleet have shown an average fuel consumption of 10.3 kg-H2/100km which is higher than the &lt;10kg-H2/100km target but Van Hool, the bus supplier, are in the process of implementing an improved strategy for heating the cabin which is expected to improve fuel consumption. The hydrogen refuelling station, with an installed capacity of 300 kg/day, achieved 99.9% availability since 2015 with only very short periods of downtime caused by tripping components. This is a significant improvement on existing European stations, e.g. in the CHIC project average stations was 97%. The refuelling equipment enabled refills to be completed in 12 minutes. Taking into account that buses in this project had to travel to the HRS from their depots for refuelling, and therefore refuelled every other day, this refuelling time is consistent with bus operators’ requirements for daily refills needing lasting under 10 minutes. The hydrogen production system consistently met the required demand from the buses, with over 74 tonnes of hydrogen produced between July 2015 and October 2016. The electrolyser array was operated under a range of load factors, in part due to variable hydrogen demand caused by periodic low bus availability but also due to the artificial grid environments created to simulate participation in grid balancing services or connection to a renewable generator. The impact of variable load factor on hydrogen production efficiency has been difficult to measure due to unreliable data, which partners hope to rectify in the remaining years of the demonstration activity. Importantly, the electrolysers responded rapidly to ramp-up signals, illustrating the technology’s capability to act as a flexible load and adsorb excess power to meet balancing market requirements or variable load from to renewable generation. Economic assessment Contracts for the UKRHH project were established in 2013. The total cost of ownership (TCO) for owning and operating the Van Hool A330 fuel cell buses in Aberdeen with supporting infrastructure is £267,000 per year per bus (150% premium compared to the incumbent diesel ICE technology) where bus capital costs make up the largest component, representing 35% of the TCO.</v>
      </c>
      <c r="F267" s="11" t="str">
        <f>IF($A267="", "", INDEX(Data!E:E,MATCH($A267,Data!$Z:$Z,1)))</f>
        <v/>
      </c>
      <c r="G267" s="36" t="str">
        <f t="shared" si="9"/>
        <v/>
      </c>
    </row>
    <row r="268" spans="1:7" ht="16.5" customHeight="1" x14ac:dyDescent="0.35">
      <c r="A268" s="9">
        <f t="shared" si="8"/>
        <v>264</v>
      </c>
      <c r="B268" s="10" t="str">
        <f>IF($A268="", "", INDEX(Data!A:A,MATCH($A268,Data!$Z:$Z,1)))</f>
        <v>Hoppe (2015)</v>
      </c>
      <c r="C268" s="11" t="str">
        <f>IF($A268="", "", INDEX(Data!B:B,MATCH($A268,Data!$Z:$Z,1)))</f>
        <v>Local governments supporting local energy initiatives: Lessons from the best practices of Saerbeck (Germany) and Lochem (The Netherlands)</v>
      </c>
      <c r="D268" s="10">
        <f>IF($A268="", "", INDEX(Data!C:C,MATCH($A268,Data!$Z:$Z,1)))</f>
        <v>2015</v>
      </c>
      <c r="E268" s="11" t="str">
        <f>IF($A268="", "", INDEX(Data!D:D,MATCH($A268,Data!$Z:$Z,1)))</f>
        <v>The social dimension of the transition to a low carbon economy is a key challenge to cities. The establishment of local energy initiatives (LEIs) has recently been attracting attention. It is of great importance to draw lessons from best practices when LEIs have been facilitated by local governments and made a substantial contribution to greening local energy systems. The main research questions in this paper are: What lessons can be drawn from successful local low carbon energy transition cases, and which strategies proved successful to support LEIs? We have used analytical notions from the Strategic Niche Management (SNM) and grassroots innovation literature to analyze two best-practice cases: Saerbeck (Germany) and Lochem (The Netherlands). Data collection involved a set of fourteen in-depth interviews and secondary data. The results show that three key factors from SNM (building networks, managing expectations, and facilitation of learning) are of great importance. However, to a great degree it is also strategic, community serving, responsive, reflexive leadership and proper process management by public officials that spurred success, which would not have been possible without close interaction and mutual trust between local government and representatives of the local communities. © 2015 by the authors.</v>
      </c>
      <c r="F268" s="11" t="str">
        <f>IF($A268="", "", INDEX(Data!E:E,MATCH($A268,Data!$Z:$Z,1)))</f>
        <v>https://www.scopus.com/inward/record.uri?eid=2-s2.0-84923169052&amp;doi=10.3390%2fsu7021900&amp;partnerID=40&amp;md5=c5a982560ae2e4c142187ed065c83c18</v>
      </c>
      <c r="G268" s="36" t="str">
        <f t="shared" si="9"/>
        <v>https://www.scopus.com/inward/record.uri?eid=2-s2.0-84923169052&amp;doi=10.3390%2fsu7021900&amp;partnerID=40&amp;md5=c5a982560ae2e4c142187ed065c83c18</v>
      </c>
    </row>
    <row r="269" spans="1:7" ht="16.5" customHeight="1" x14ac:dyDescent="0.35">
      <c r="A269" s="9">
        <f t="shared" si="8"/>
        <v>265</v>
      </c>
      <c r="B269" s="10" t="str">
        <f>IF($A269="", "", INDEX(Data!A:A,MATCH($A269,Data!$Z:$Z,1)))</f>
        <v>Hossain (2018)</v>
      </c>
      <c r="C269" s="11" t="str">
        <f>IF($A269="", "", INDEX(Data!B:B,MATCH($A269,Data!$Z:$Z,1)))</f>
        <v>Utility grid: Present challenges and their potential solutions</v>
      </c>
      <c r="D269" s="10">
        <f>IF($A269="", "", INDEX(Data!C:C,MATCH($A269,Data!$Z:$Z,1)))</f>
        <v>2018</v>
      </c>
      <c r="E269" s="11" t="str">
        <f>IF($A269="", "", INDEX(Data!D:D,MATCH($A269,Data!$Z:$Z,1)))</f>
        <v>Utility electric grid is expected to face some of the major challenges modern power generation, and distribution systems will pose in the years to come. In this paper, a complete overview of those challenges is presented, for the first time, with proper detailed explanation and their implication. Smart grid security, power system generation and distribution side complications, integration of renewable energy systems, storage devices, modern equipment, and technologies make modern-day power generation and transmission more complex than ever. Thus, the utility grid requires major renovations and upgraded protection schemes to adapt to these changes. The required solutions with discussions are also presented in this paper. In addition, the challenges are classified according to their severity, and the solutions that are best suited to mitigate each challenge are also identified. Challenges of the modern utility grid and their prospective solutions are expected to open up a lot of opportunities for researchers around the world, who work toward improving the utility by adopting latest technologies. 2018 IEEE.</v>
      </c>
      <c r="F269" s="11" t="str">
        <f>IF($A269="", "", INDEX(Data!E:E,MATCH($A269,Data!$Z:$Z,1)))</f>
        <v>http://dx.doi.org/10.1109/ACCESS.2018.2873615</v>
      </c>
      <c r="G269" s="36" t="str">
        <f t="shared" si="9"/>
        <v>http://dx.doi.org/10.1109/ACCESS.2018.2873615</v>
      </c>
    </row>
    <row r="270" spans="1:7" ht="16.5" customHeight="1" x14ac:dyDescent="0.35">
      <c r="A270" s="9">
        <f t="shared" si="8"/>
        <v>266</v>
      </c>
      <c r="B270" s="10" t="str">
        <f>IF($A270="", "", INDEX(Data!A:A,MATCH($A270,Data!$Z:$Z,1)))</f>
        <v>Howlader (2018)</v>
      </c>
      <c r="C270" s="11" t="str">
        <f>IF($A270="", "", INDEX(Data!B:B,MATCH($A270,Data!$Z:$Z,1)))</f>
        <v>Distributed voltage regulation using Volt-Var controls of a smart PV inverter in a smart grid: An experimental study</v>
      </c>
      <c r="D270" s="10">
        <f>IF($A270="", "", INDEX(Data!C:C,MATCH($A270,Data!$Z:$Z,1)))</f>
        <v>2018</v>
      </c>
      <c r="E270" s="11" t="str">
        <f>IF($A270="", "", INDEX(Data!D:D,MATCH($A270,Data!$Z:$Z,1)))</f>
        <v>Distributed photovoltaic (PV) generator systems (especially rooftop PV) have been increasing significantly in electrical power systems. However, due to the variability of their output power, it is challenging to integrate large number of these PV generator systems into the existing electrical grid. These distributed PV generator systems can cause large voltage fluctuations due to the oscillation in their power output and reverse power flow in highly penetrated areas. While real power curtailment is an option to manage voltage issues, it reduces the production of this clean energy and is governed by policies and contracts. Traditionally, the use of reactive power to control voltage on a power grid is done through maintaining the voltage within a tolerable range by using transformer tap-changers (TPC), capacitor banks (CB), voltage regulators (VR), static synchronous compensator (STATCOM), and static Var compensators (SVC). Installation and maintenance costs of these devices can be quite high and some have relatively slow response times on the order of many seconds. A smart PV inverter can help regulate voltage by absorbing and injecting reactive power (Var) to/from the grid by using the Volt-Var control function. This paper presents an experimental analysis of the inverter Volt-Var control method for voltage regulation. The capacitive (i.e., Var injection) and inductive (i.e., Var absorption) effects of using a smart inverter and its ability to influence the voltage at the distribution level is investigated in this paper. When the smart PV inverter injects reactive power, it increases the distribution voltage. Conversely, voltage is reduced when the smart inverter absorbs reactive power. As a result, electric power utilities can control the distribution voltage without installing additional devices on the power network. The analyses from a field deployment under the Maui Advanced Solar Initiative Project in Hawaii is discussed here. 2018 Elsevier Ltd</v>
      </c>
      <c r="F270" s="11" t="str">
        <f>IF($A270="", "", INDEX(Data!E:E,MATCH($A270,Data!$Z:$Z,1)))</f>
        <v>http://dx.doi.org/10.1016/j.renene.2018.04.058</v>
      </c>
      <c r="G270" s="36" t="str">
        <f t="shared" si="9"/>
        <v>http://dx.doi.org/10.1016/j.renene.2018.04.058</v>
      </c>
    </row>
    <row r="271" spans="1:7" ht="16.5" customHeight="1" x14ac:dyDescent="0.35">
      <c r="A271" s="9">
        <f t="shared" si="8"/>
        <v>267</v>
      </c>
      <c r="B271" s="10" t="str">
        <f>IF($A271="", "", INDEX(Data!A:A,MATCH($A271,Data!$Z:$Z,1)))</f>
        <v>Huang (2014)</v>
      </c>
      <c r="C271" s="11" t="str">
        <f>IF($A271="", "", INDEX(Data!B:B,MATCH($A271,Data!$Z:$Z,1)))</f>
        <v>Magnetics in smart grid</v>
      </c>
      <c r="D271" s="10">
        <f>IF($A271="", "", INDEX(Data!C:C,MATCH($A271,Data!$Z:$Z,1)))</f>
        <v>2014</v>
      </c>
      <c r="E271" s="11" t="str">
        <f>IF($A271="", "", INDEX(Data!D:D,MATCH($A271,Data!$Z:$Z,1)))</f>
        <v>A revolution in power transmission and distribution, driven by environmental and economic considerations, is occurring all over the world. This revolution is spearheaded by the development of the smart grid. The smart grid is bringing profound change to both the power systems and many related industries. This paper reviews the development of the smart grid and its correlation with magnetics, including electromagnetic compatibility issue, magnetic-field-based measurement/monitoring, and magnetic energy storage/conversion. The challenge to the field of magnetics and the usage of the cutting edge magnetics technology in the development of the smart grid are discussed. This paper enables researchers in the magnetics community to be acquainted with the progress in the smart grid and inspires innovative applications of state-of-the-art magnetics technologies in the smart grid. 2014 IEEE.</v>
      </c>
      <c r="F271" s="11" t="str">
        <f>IF($A271="", "", INDEX(Data!E:E,MATCH($A271,Data!$Z:$Z,1)))</f>
        <v>http://dx.doi.org/10.1109/TMAG.2013.2294471</v>
      </c>
      <c r="G271" s="36" t="str">
        <f t="shared" si="9"/>
        <v>http://dx.doi.org/10.1109/TMAG.2013.2294471</v>
      </c>
    </row>
    <row r="272" spans="1:7" ht="16.5" customHeight="1" x14ac:dyDescent="0.35">
      <c r="A272" s="9">
        <f t="shared" si="8"/>
        <v>268</v>
      </c>
      <c r="B272" s="10" t="str">
        <f>IF($A272="", "", INDEX(Data!A:A,MATCH($A272,Data!$Z:$Z,1)))</f>
        <v>Hufen (2015)</v>
      </c>
      <c r="C272" s="11" t="str">
        <f>IF($A272="", "", INDEX(Data!B:B,MATCH($A272,Data!$Z:$Z,1)))</f>
        <v>Local renewable energy cooperatives: revolution in disguise?</v>
      </c>
      <c r="D272" s="10">
        <f>IF($A272="", "", INDEX(Data!C:C,MATCH($A272,Data!$Z:$Z,1)))</f>
        <v>2015</v>
      </c>
      <c r="E272" s="11" t="str">
        <f>IF($A272="", "", INDEX(Data!D:D,MATCH($A272,Data!$Z:$Z,1)))</f>
        <v>The Eurostat statistics on the 28 EU member states' performance in relation to renewable energy show that the Netherlands comes 25th in the EU-28. Yet, 500 initiatives were started by citizens and social groups over the last years to produce and consume renewable energy. The central question is whether these local renewable energy initiatives can be seen as a radical innovation or whether--and to what extent--they can contribute to a transition towards renewable energy production or consumption in the Netherlands. Content analysis and case studies were the methods used in this study. The establishment of local energy cooperatives is a niche innovation in an early stage of development, and their impact on the energy production system is small, whereas local wind energy cooperatives are qualified as in a mature stage of development. Two of the four case studies of front-running local energy cooperatives demonstrate an energy transition or radical innovation in their home or facility area. One of the energy cooperatives developed an innovative concept that has potential for the production of wind energy (Deltawind). The other three energy cooperatives use a concept (sell green energy and produce renewable electricity) that is probably not suitable for large groups of clients, and the possibilities of up-scaling this formula are limited. The success of one of these three energy cooperatives (Texel Energie) is driven by the characteristics of the facility area and the social and other conditions on the island of Texel. Because of the small scale of these initiatives, the performance of the Netherlands in renewable energy statistics and the rise of local energy cooperatives are not contradictory. Local wind energy cooperatives have proven to be successful, and under specific circumstances, other local energy cooperatives can be successful as well. The potential of the concept to contribute to energy transition or radical innovation is better for the local wind cooperative than for the other energy cooperatives. However, the uniqueness of each of the case studies prevents an easy reproduction of successes. The idea of up-scaling successful concepts is too simplistic, but acquiring knowledge about the mechanisms underlying energy transitions or radical innovations seems to be valuable.</v>
      </c>
      <c r="F272" s="11" t="str">
        <f>IF($A272="", "", INDEX(Data!E:E,MATCH($A272,Data!$Z:$Z,1)))</f>
        <v>https://search.proquest.com/docview/1684646277?accountid=14511 https://ucl-new-primo.hosted.exlibrisgroup.com/openurl/UCL/UCL_VU2?url_ver=Z39.88-2004&amp;rft_val_fmt=info:ofi/fmt:kev:mtx:journal&amp;genre=article&amp;sid=ProQ:ProQ%3Aabiglobal&amp;atitle=Local+renewable+energy+cooperatives%3A+revolution+in+disguise%3F&amp;title=Energy%2C+Sustainability+and+Society&amp;issn=&amp;date=2015-05-01&amp;volume=5&amp;issue=&amp;spage=1&amp;au=Hufen%2C+J+A%3B+M%3BKoppenjan%2C+J+F%3B+M&amp;isbn=&amp;jtitle=Energy%2C+Sustainability+and+Society&amp;btitle=&amp;rft_</v>
      </c>
      <c r="G272" s="36" t="e">
        <f t="shared" si="9"/>
        <v>#VALUE!</v>
      </c>
    </row>
    <row r="273" spans="1:7" ht="16.5" customHeight="1" x14ac:dyDescent="0.35">
      <c r="A273" s="9">
        <f t="shared" si="8"/>
        <v>269</v>
      </c>
      <c r="B273" s="10" t="str">
        <f>IF($A273="", "", INDEX(Data!A:A,MATCH($A273,Data!$Z:$Z,1)))</f>
        <v>Hunter (2018)</v>
      </c>
      <c r="C273" s="11" t="str">
        <f>IF($A273="", "", INDEX(Data!B:B,MATCH($A273,Data!$Z:$Z,1)))</f>
        <v>Creating Smart Energy Cities for Sustainability through Project Implementation: A Case Study of Bolzano, Italy</v>
      </c>
      <c r="D273" s="10">
        <f>IF($A273="", "", INDEX(Data!C:C,MATCH($A273,Data!$Z:$Z,1)))</f>
        <v>2018</v>
      </c>
      <c r="E273" s="11" t="str">
        <f>IF($A273="", "", INDEX(Data!D:D,MATCH($A273,Data!$Z:$Z,1)))</f>
        <v>Globally, cities are experiencing an unprecedented socio-economic, demographic, and environmental transition that brings with it negative environmental externalities, such as climate change and environmental degradation. Smart energy city (SEC) has emerged as the latest urban development strategy in European countries. It can vastly accelerate cities' decarbonisation efforts, which can have several co-benefits. Capitalising on advances in information and communication technologies (ICT), various SEC projects have been initiated and seek to integrate ICT into the urban system. Although there are a significant number of SEC demonstration projects, there has been a scant examination of the performance and overall effect of these projects in addressing core sustainability endogenous principles. This research provides an in-depth analysis of the components of the SEC projects, highlighting the strengths and shortcomings. By highlighting the Smart INitiative of cities Fully cOmmitted to iNvest In Advanced large-scale energy solutions (SINFONIA) project in Bolzano, we aimed to determine the extent to which the current practical processes are achieved in reality. Our methodology entailed a structured literature review of the different components of SEC projects, followed by a content analysis based on the 5W1H (why, what, who, how, where, and when) conceptual framework. The data collection methods adopted included a review of specific open-access sources and project deliverables of each of the selected SEC projects, personal observation of the case study city, and interviews with SEC project experts. We analysed the SEC projects components against fundamental sustainability principles of integration, implementation, equity (intra-generational, procedural, and inter-generational), and scalability and replicability to assess their potential for creating sustainable urban settlements. The study found that the critical components of SEC projects are strategically aligned with sustainability dimensions. However, although ICT integration in urban planning and development provides the core determinants of the components, stakeholder engagement and dynamic business models are critical for successful implementation. Furthermore, through scalability and replicability of SEC projects, diversification of sustainability principles can be actualised throughout the entire city and in other geographical regions to ensure long-term intra-generational and inter-generational equity.</v>
      </c>
      <c r="F273" s="11" t="str">
        <f>IF($A273="", "", INDEX(Data!E:E,MATCH($A273,Data!$Z:$Z,1)))</f>
        <v>http://dx.doi.org/10.3390/su10072167</v>
      </c>
      <c r="G273" s="36" t="str">
        <f t="shared" si="9"/>
        <v>http://dx.doi.org/10.3390/su10072167</v>
      </c>
    </row>
    <row r="274" spans="1:7" ht="16.5" customHeight="1" x14ac:dyDescent="0.35">
      <c r="A274" s="9">
        <f t="shared" si="8"/>
        <v>270</v>
      </c>
      <c r="B274" s="10" t="str">
        <f>IF($A274="", "", INDEX(Data!A:A,MATCH($A274,Data!$Z:$Z,1)))</f>
        <v>Hvelplund (2013)</v>
      </c>
      <c r="C274" s="11" t="str">
        <f>IF($A274="", "", INDEX(Data!B:B,MATCH($A274,Data!$Z:$Z,1)))</f>
        <v>Local ownership, smart energy systems and better wind power economy</v>
      </c>
      <c r="D274" s="10">
        <f>IF($A274="", "", INDEX(Data!C:C,MATCH($A274,Data!$Z:$Z,1)))</f>
        <v>2013</v>
      </c>
      <c r="E274" s="11" t="str">
        <f>IF($A274="", "", INDEX(Data!D:D,MATCH($A274,Data!$Z:$Z,1)))</f>
        <v>Increasing wind power shares enhances the need to integrate wind power into the energy system and to improve its economy. In this study we propose two ways of achieving this end. One is to increase the value of wind power by integrating the heat and power markets, and thus ensures that wind power is never sold at a lower price than the most expensive heat alternative. The other is to lower the average costs of wind power by building more onshore wind power capacity, and proportionally less offshore wind power. This is facilitated by local and regional majority ownership models that increase the acceptance rate of onshore wind. The economy of wind power is thus improved by both increasing its value and reducing its costs.</v>
      </c>
      <c r="F274" s="11" t="str">
        <f>IF($A274="", "", INDEX(Data!E:E,MATCH($A274,Data!$Z:$Z,1)))</f>
        <v>http://www.sciencedirect.com/science/article/pii/S2211467X13000084</v>
      </c>
      <c r="G274" s="36" t="str">
        <f t="shared" si="9"/>
        <v>http://www.sciencedirect.com/science/article/pii/S2211467X13000084</v>
      </c>
    </row>
    <row r="275" spans="1:7" ht="16.5" customHeight="1" x14ac:dyDescent="0.35">
      <c r="A275" s="9">
        <f t="shared" si="8"/>
        <v>271</v>
      </c>
      <c r="B275" s="10" t="str">
        <f>IF($A275="", "", INDEX(Data!A:A,MATCH($A275,Data!$Z:$Z,1)))</f>
        <v>Hvelplund, (2011)</v>
      </c>
      <c r="C275" s="11" t="str">
        <f>IF($A275="", "", INDEX(Data!B:B,MATCH($A275,Data!$Z:$Z,1)))</f>
        <v>Policies for a transition to 100% renewable energy systems in Denmark before 2050</v>
      </c>
      <c r="D275" s="10">
        <f>IF($A275="", "", INDEX(Data!C:C,MATCH($A275,Data!$Z:$Z,1)))</f>
        <v>2011</v>
      </c>
      <c r="E275" s="11" t="str">
        <f>IF($A275="", "", INDEX(Data!D:D,MATCH($A275,Data!$Z:$Z,1)))</f>
        <v>The objective of the CEESA-project is to develop scenarios for a future Danish energy system based upon 100% renewable energy combined with energy conservation by 2050. This goal is related to mitigation of global warming and to the problem of Peak Oil. The research project combines scientific knowledge and methods from three areas – ‘Energy systems’, ‘Life-cycle analysis’, and ‘Market design’ – that normally are not integrated in one project. In this report the final outcome of the ‘Market design’ part - work package 4 (WP4) - in the CEESA project is described. The objective of WP4 has been to define policies and market design in order to make a complete transition in Denmark from fossil fuels to renewable energy sources before 2050. Results from WP4 have been co-ordinated with the other work packages in the CEESA project. The project has been carried out over the period from 2007 to 2011 and was financed by a grant from the Danish Strategic Research Council, the Programme Committee on Sustainable Energy and Environment. The International Advisory Committee of the CEESA project has given constructive advice during the project period. We are grateful for their valuable comments but the working group is solely responsible for the final content of this report.</v>
      </c>
      <c r="F275" s="11" t="str">
        <f>IF($A275="", "", INDEX(Data!E:E,MATCH($A275,Data!$Z:$Z,1)))</f>
        <v/>
      </c>
      <c r="G275" s="36" t="str">
        <f t="shared" si="9"/>
        <v/>
      </c>
    </row>
    <row r="276" spans="1:7" ht="16.5" customHeight="1" x14ac:dyDescent="0.35">
      <c r="A276" s="9">
        <f t="shared" si="8"/>
        <v>272</v>
      </c>
      <c r="B276" s="10" t="str">
        <f>IF($A276="", "", INDEX(Data!A:A,MATCH($A276,Data!$Z:$Z,1)))</f>
        <v>Hyytinen (2015)</v>
      </c>
      <c r="C276" s="11" t="str">
        <f>IF($A276="", "", INDEX(Data!B:B,MATCH($A276,Data!$Z:$Z,1)))</f>
        <v>Future energy services: empowering local communities and citizens</v>
      </c>
      <c r="D276" s="10">
        <f>IF($A276="", "", INDEX(Data!C:C,MATCH($A276,Data!$Z:$Z,1)))</f>
        <v>2015</v>
      </c>
      <c r="E276" s="11" t="str">
        <f>IF($A276="", "", INDEX(Data!D:D,MATCH($A276,Data!$Z:$Z,1)))</f>
        <v>Purpose – The purpose of this paper is to examine the future prospects of innovative services linked to sustainable energy systems. Design/methodology/approach – Service perspective is examined in the context of socio-technical transition and linked to the bottom-up and top-down social processes that foster sustainability. The foresight method applied is trend analysis. Findings – Two groups of trends were identified: the trends driven by technological development and the trends focussing on societal, managerial and consumer issues. The former consists of renewable energy sources, hybrid solutions, smart grids and smart energy markets. The latter involves distributed energy production, demand response, optimisation of sustainability and the role of energy as an opportunity and as service. The study reveals that energy is increasingly understood as a comprehensive and tailor-made service solution for communities and individual households. Consumers will enter the energy market as active participants; it raises the need for many types of services. Research limitations/implications – Deepening of understanding is required in several topics of this study, and more formal methods of foresight are needed to test the generalisability of its qualitative results. Practical implications – More effective policy measures are needed for fostering new services and social and system innovations in the area of sustainable energy. Innovation management practices should be developed in these areas. Originality/value – The paper aims to narrow the research gap linked to foresight in services by examining services in the area of sustainable energy systems – one of the “grand challenges” today.</v>
      </c>
      <c r="F276" s="11" t="str">
        <f>IF($A276="", "", INDEX(Data!E:E,MATCH($A276,Data!$Z:$Z,1)))</f>
        <v>https://search.proquest.com/docview/2085757822?accountid=14511 https://ucl-new-primo.hosted.exlibrisgroup.com/openurl/UCL/UCL_VU2?url_ver=Z39.88-2004&amp;rft_val_fmt=info:ofi/fmt:kev:mtx:journal&amp;genre=article&amp;sid=ProQ:ProQ%3Aabiglobal&amp;atitle=Future+energy+services%3A+empowering+local+communities+and+citizens&amp;title=Foresight+%3A+the+Journal+of+Futures+Studies%2C+Strategic+Thinking+and+Policy&amp;issn=14636689&amp;date=2015-07-01&amp;volume=17&amp;issue=4&amp;spage=349&amp;au=Hyytinen%2C+Kirsi%3BToivonen%2C+Marja&amp;isbn=&amp;jtit</v>
      </c>
      <c r="G276" s="36" t="e">
        <f t="shared" si="9"/>
        <v>#VALUE!</v>
      </c>
    </row>
    <row r="277" spans="1:7" ht="16.5" customHeight="1" x14ac:dyDescent="0.35">
      <c r="A277" s="9">
        <f t="shared" si="8"/>
        <v>273</v>
      </c>
      <c r="B277" s="10" t="str">
        <f>IF($A277="", "", INDEX(Data!A:A,MATCH($A277,Data!$Z:$Z,1)))</f>
        <v>Iazzolino (2019)</v>
      </c>
      <c r="C277" s="11" t="str">
        <f>IF($A277="", "", INDEX(Data!B:B,MATCH($A277,Data!$Z:$Z,1)))</f>
        <v>Energy Innovative Start-ups and Knowledge-based Strategies: The Italian Case</v>
      </c>
      <c r="D277" s="10">
        <f>IF($A277="", "", INDEX(Data!C:C,MATCH($A277,Data!$Z:$Z,1)))</f>
        <v>2019</v>
      </c>
      <c r="E277" s="11" t="str">
        <f>IF($A277="", "", INDEX(Data!D:D,MATCH($A277,Data!$Z:$Z,1)))</f>
        <v>The purpose of this paper is to analyze the energy innovative start-ups currently existing in Italy. An investigation on whether those firms are able to implement a knowledge-based strategy (KS) is described: in particular, it is a strategy based on a high investment in qualified human resources and, in general, this is reflected in the fact that the company adopting a KS pays its employees more than the average of other companies belonging to the same sector. Furthermore the ability to generate a return on the investment in knowledge is analyzed. A methodology already proposed in other papers by the same authors was applied in order to identify firms that adopt a KS understanding also the sustainability of such kind of strategy. A discussion on how firms that do not implement a profitable knowledge-based strategy can improve and consolidate their position in terms of knowledge is proposed.</v>
      </c>
      <c r="F277" s="11" t="str">
        <f>IF($A277="", "", INDEX(Data!E:E,MATCH($A277,Data!$Z:$Z,1)))</f>
        <v>https://search.proquest.com/docview/2288759646?accountid=14511 https://ucl-new-primo.hosted.exlibrisgroup.com/openurl/UCL/UCL_VU2?url_ver=Z39.88-2004&amp;rft_val_fmt=info:ofi/fmt:kev:mtx:journal&amp;genre=article&amp;sid=ProQ:ProQ%3Aabiglobal&amp;atitle=Energy+Innovative+Start-ups+and+Knowledge-based+Strategies%3A+The+Italian+Case&amp;title=International+Journal+of+Energy+Economics+and+Policy&amp;issn=21464553&amp;date=2019-01-01&amp;volume=9&amp;issue=5&amp;spage=88&amp;au=Iazzolino%2C+Gianpaolo%3BDe+Carolis%2C+Monica%3BClemeno%2C+Paola</v>
      </c>
      <c r="G277" s="36" t="e">
        <f t="shared" si="9"/>
        <v>#VALUE!</v>
      </c>
    </row>
    <row r="278" spans="1:7" ht="16.5" customHeight="1" x14ac:dyDescent="0.35">
      <c r="A278" s="9">
        <f t="shared" si="8"/>
        <v>274</v>
      </c>
      <c r="B278" s="10" t="str">
        <f>IF($A278="", "", INDEX(Data!A:A,MATCH($A278,Data!$Z:$Z,1)))</f>
        <v>Ichien (2016)</v>
      </c>
      <c r="C278" s="11" t="str">
        <f>IF($A278="", "", INDEX(Data!B:B,MATCH($A278,Data!$Z:$Z,1)))</f>
        <v>HEMS data utilization solutions using autonomous adaptive control</v>
      </c>
      <c r="D278" s="10">
        <f>IF($A278="", "", INDEX(Data!C:C,MATCH($A278,Data!$Z:$Z,1)))</f>
        <v>2016</v>
      </c>
      <c r="E278" s="11" t="str">
        <f>IF($A278="", "", INDEX(Data!D:D,MATCH($A278,Data!$Z:$Z,1)))</f>
        <v>One of the means through which the transition to a sustainable low-carbon society is expected to be realized is the smart grid, which facilitates more efficient and stable energy use. Achieving this goal will require technology capable of effectively controlling multiple geographically separated systems. This technology also needs to be able to cope with any sudden environmental change. At NEC, we have been working on a control method for use in real world applications which utilizes autonomous adaptive control based on the biological adaptive mechanism to the environment. In this particular application, we are seeking to establish an energy management system (EMS) that doesn't force users to consciously make efforts to save energy; instead, we have applied this technology to the power control on the demand side and employed flexible equipment control as required. Tests have shown that our home energy management system (HEMS) can autonomously control the power to achieve intended target values by adjusting lighting and air-conditioning in response to environmental fluctuations.</v>
      </c>
      <c r="F278" s="11" t="str">
        <f>IF($A278="", "", INDEX(Data!E:E,MATCH($A278,Data!$Z:$Z,1)))</f>
        <v/>
      </c>
      <c r="G278" s="36" t="str">
        <f t="shared" si="9"/>
        <v/>
      </c>
    </row>
    <row r="279" spans="1:7" ht="16.5" customHeight="1" x14ac:dyDescent="0.35">
      <c r="A279" s="9">
        <f t="shared" si="8"/>
        <v>275</v>
      </c>
      <c r="B279" s="10" t="str">
        <f>IF($A279="", "", INDEX(Data!A:A,MATCH($A279,Data!$Z:$Z,1)))</f>
        <v>Ili (2014)</v>
      </c>
      <c r="C279" s="11" t="str">
        <f>IF($A279="", "", INDEX(Data!B:B,MATCH($A279,Data!$Z:$Z,1)))</f>
        <v>Addressing energy forecast errors: an empirical investigation of the capacity distribution impact in a variable storage</v>
      </c>
      <c r="D279" s="10">
        <f>IF($A279="", "", INDEX(Data!C:C,MATCH($A279,Data!$Z:$Z,1)))</f>
        <v>2014</v>
      </c>
      <c r="E279" s="11" t="str">
        <f>IF($A279="", "", INDEX(Data!D:D,MATCH($A279,Data!$Z:$Z,1)))</f>
        <v>Today energy load forecasting is used by retailers to predict their future energy needs and address them in cost-effective ways. However, with the prevalence of the smart grid, accurate forecasting is becoming increasingly important, as the stakeholder base expands and differentiates by transforming to active prosumers who make their own forecasting and take advantage of the new smart grid capabilities for addressing excess or shortage of energy. For instance, they can benefit from participation in demand-response programs, or more futuristic such as local energy marketplaces. To take advantage of such opportunities, controllable energy signature in order to gain predictability is of key importance. We present here an empirical approach towards understanding how the predictability of a stakeholder can be improved through the availability of a variable storage. The guiding question is to investigate the relevance of capacity sizing for absorption of the intra-day forecast errors. The increase of variable storage in existing facilities such as that offered by the presence of electric vehicles in a buildings charging stations, poses new potentially cost-effective ways that facility managers can consider in the effort to maintain control of their infrastructures energy signature. Here we show, in a step-by-step approach, how intra-day energy forecast errors of a building, impact the overall capacity variation required to absorb them, and how proper storage shaping can assist. Although the approach is empirical, the same steps may be applied in other similar cases. 2014, Springer-Verlag Berlin Heidelberg.</v>
      </c>
      <c r="F279" s="11" t="str">
        <f>IF($A279="", "", INDEX(Data!E:E,MATCH($A279,Data!$Z:$Z,1)))</f>
        <v>http://dx.doi.org/10.1007/s12667-014-0119-3</v>
      </c>
      <c r="G279" s="36" t="str">
        <f t="shared" si="9"/>
        <v>http://dx.doi.org/10.1007/s12667-014-0119-3</v>
      </c>
    </row>
    <row r="280" spans="1:7" ht="16.5" customHeight="1" x14ac:dyDescent="0.35">
      <c r="A280" s="9">
        <f t="shared" si="8"/>
        <v>276</v>
      </c>
      <c r="B280" s="10" t="str">
        <f>IF($A280="", "", INDEX(Data!A:A,MATCH($A280,Data!$Z:$Z,1)))</f>
        <v>Ili (2015)</v>
      </c>
      <c r="C280" s="11" t="str">
        <f>IF($A280="", "", INDEX(Data!B:B,MATCH($A280,Data!$Z:$Z,1)))</f>
        <v>Improving accuracy of energy forecasting through the presence of an electric vehicle fleet</v>
      </c>
      <c r="D280" s="10">
        <f>IF($A280="", "", INDEX(Data!C:C,MATCH($A280,Data!$Z:$Z,1)))</f>
        <v>2015</v>
      </c>
      <c r="E280" s="11" t="str">
        <f>IF($A280="", "", INDEX(Data!D:D,MATCH($A280,Data!$Z:$Z,1)))</f>
        <v>Accurate forecasting of energy is of pivotal importance for the Smart Grid vision. Today it is achieved through aggregation of numerous individual energy loads, and hence stochastic behaviour costs are distributed to the entire aggregated stakeholders. However, if one was able to accurately control the internal energy behaviour in order to meet an accurate self-forecast (as seen from external stakeholder's point of view), new business opportunities in the Smart Grid era could be considered. Static storage systems may be used to absorb forecast errors, however these are still costly, and therefore alternatives are sought. Stakeholders, however, can benefit from a plethora of alternative "storages" offered by properly utilizing their assets. We approach the absorption of forecast errors by utilizing a fleet of electric vehicles whose on-premise presence is used to compose a variable energy storage. An empirical assessment with real-world data is provided and results demonstrate the significance of electric vehicles towards helping stakeholders achieve and maintain the accuracy of their self-forecast. 2014 Elsevier B.V. All rights reserved.</v>
      </c>
      <c r="F280" s="11" t="str">
        <f>IF($A280="", "", INDEX(Data!E:E,MATCH($A280,Data!$Z:$Z,1)))</f>
        <v>http://dx.doi.org/10.1016/j.epsr.2014.10.008</v>
      </c>
      <c r="G280" s="36" t="str">
        <f t="shared" si="9"/>
        <v>http://dx.doi.org/10.1016/j.epsr.2014.10.008</v>
      </c>
    </row>
    <row r="281" spans="1:7" ht="16.5" customHeight="1" x14ac:dyDescent="0.35">
      <c r="A281" s="9">
        <f t="shared" si="8"/>
        <v>277</v>
      </c>
      <c r="B281" s="10" t="str">
        <f>IF($A281="", "", INDEX(Data!A:A,MATCH($A281,Data!$Z:$Z,1)))</f>
        <v>Iordanis (2011)</v>
      </c>
      <c r="C281" s="11" t="str">
        <f>IF($A281="", "", INDEX(Data!B:B,MATCH($A281,Data!$Z:$Z,1)))</f>
        <v>Control and optimization meet the smart power grid: scheduling of power demands for optimal energy management</v>
      </c>
      <c r="D281" s="10">
        <f>IF($A281="", "", INDEX(Data!C:C,MATCH($A281,Data!$Z:$Z,1)))</f>
        <v>2011</v>
      </c>
      <c r="E281" s="11" t="str">
        <f>IF($A281="", "", INDEX(Data!D:D,MATCH($A281,Data!$Z:$Z,1)))</f>
        <v xml:space="preserve">The smart power grid aims at harnessing information and communication technologies to enhance reliability and enforce sensible use of energy. Its realization is geared by the fundamental goal of effective management of demand load. In this work, we envision a scenario with real-time communication between the operator and consumers. The grid operator controller receives requests for power demands from consumers, with different power requirement, duration, and a deadline by which it is to be completed. The objective is to devise a power demand task scheduling policy that minimizes the grid operational cost over a time horizon. The operational cost is a convex function of instantaneous power consumption and reflects the fact that each additional unit of power needed to serve demands is more expensive as demand load increases.First, we study the off-line demand scheduling problem, where parameters are fixed and known. Next, we devise a stochastic model for the case when demands are generated continually and scheduling decisions are taken online and focus on long-term average cost. We present two instances of power consumption control based on observing current consumption. First, the controller may choose to serve a new demand request upon arrival or to postpone it to the end of its deadline. Second, the additional option exists to activate one of the postponed demands when an active demand terminates. For both instances, the optimal policies are threshold based. We derive a lower performance bound over all policies, which is asymptotically tight as deadlines increase. We propose the Controlled Release threshold policy and prove it is asymptotically optimal. The policy activates a new demand request if the current power consumption is less than a threshold, otherwise it is queued. Queued demands are scheduled when their deadline expires or when the consumption drops below the threshold. </v>
      </c>
      <c r="F281" s="11" t="str">
        <f>IF($A281="", "", INDEX(Data!E:E,MATCH($A281,Data!$Z:$Z,1)))</f>
        <v/>
      </c>
      <c r="G281" s="36" t="str">
        <f t="shared" si="9"/>
        <v/>
      </c>
    </row>
    <row r="282" spans="1:7" ht="16.5" customHeight="1" x14ac:dyDescent="0.35">
      <c r="A282" s="9">
        <f t="shared" si="8"/>
        <v>278</v>
      </c>
      <c r="B282" s="10" t="str">
        <f>IF($A282="", "", INDEX(Data!A:A,MATCH($A282,Data!$Z:$Z,1)))</f>
        <v>Ivner (2015)</v>
      </c>
      <c r="C282" s="11" t="str">
        <f>IF($A282="", "", INDEX(Data!B:B,MATCH($A282,Data!$Z:$Z,1)))</f>
        <v>A practical approach to stakeholder participation in local energy management</v>
      </c>
      <c r="D282" s="10">
        <f>IF($A282="", "", INDEX(Data!C:C,MATCH($A282,Data!$Z:$Z,1)))</f>
        <v>2015</v>
      </c>
      <c r="E282" s="11" t="str">
        <f>IF($A282="", "", INDEX(Data!D:D,MATCH($A282,Data!$Z:$Z,1)))</f>
        <v>Managing local energy systems is an important part of the transition towards renewable energy resources and efficient energy use. One tool to manage local energy systems is energy-planning performed by local authorities. In order to deal with these tasks capacity building is necessary. This however means that more societal actors are involved at this strategic level. This chapter presents examples of stakeholder participation in local energy-planning and discusses the possible ways of integrating stakeholder participation in current energy planning practice. It is recommended that stakeholders are involved in all steps of the energy-planning process, from inventory and data collection to follow-up and revision. Different methods suitable for the different steps are also proposed and discussed. © 2015 Nova Science Publishers, Inc.</v>
      </c>
      <c r="F282" s="11" t="str">
        <f>IF($A282="", "", INDEX(Data!E:E,MATCH($A282,Data!$Z:$Z,1)))</f>
        <v>https://www.scopus.com/inward/record.uri?eid=2-s2.0-84958603826&amp;partnerID=40&amp;md5=0eb8030aad3e064ffbc3e78c62d91ff6</v>
      </c>
      <c r="G282" s="36" t="str">
        <f t="shared" si="9"/>
        <v>https://www.scopus.com/inward/record.uri?eid=2-s2.0-84958603826&amp;partnerID=40&amp;md5=0eb8030aad3e064ffbc3e78c62d91ff6</v>
      </c>
    </row>
    <row r="283" spans="1:7" ht="16.5" customHeight="1" x14ac:dyDescent="0.35">
      <c r="A283" s="9">
        <f t="shared" si="8"/>
        <v>279</v>
      </c>
      <c r="B283" s="10" t="str">
        <f>IF($A283="", "", INDEX(Data!A:A,MATCH($A283,Data!$Z:$Z,1)))</f>
        <v>Jacky (2014)</v>
      </c>
      <c r="C283" s="11" t="str">
        <f>IF($A283="", "", INDEX(Data!B:B,MATCH($A283,Data!$Z:$Z,1)))</f>
        <v>Conversations with my washing machine: an in-the-wild study of demand shifting with self-generated energy</v>
      </c>
      <c r="D283" s="10">
        <f>IF($A283="", "", INDEX(Data!C:C,MATCH($A283,Data!$Z:$Z,1)))</f>
        <v>2014</v>
      </c>
      <c r="E283" s="11">
        <f>IF($A283="", "", INDEX(Data!D:D,MATCH($A283,Data!$Z:$Z,1)))</f>
        <v>0</v>
      </c>
      <c r="F283" s="11" t="str">
        <f>IF($A283="", "", INDEX(Data!E:E,MATCH($A283,Data!$Z:$Z,1)))</f>
        <v/>
      </c>
      <c r="G283" s="36" t="str">
        <f t="shared" si="9"/>
        <v/>
      </c>
    </row>
    <row r="284" spans="1:7" ht="16.5" customHeight="1" x14ac:dyDescent="0.35">
      <c r="A284" s="9">
        <f t="shared" si="8"/>
        <v>280</v>
      </c>
      <c r="B284" s="10" t="str">
        <f>IF($A284="", "", INDEX(Data!A:A,MATCH($A284,Data!$Z:$Z,1)))</f>
        <v>Jad (2017)</v>
      </c>
      <c r="C284" s="11" t="str">
        <f>IF($A284="", "", INDEX(Data!B:B,MATCH($A284,Data!$Z:$Z,1)))</f>
        <v>Towards Multi-instances QoS Efficient RPL for Smart Grids</v>
      </c>
      <c r="D284" s="10">
        <f>IF($A284="", "", INDEX(Data!C:C,MATCH($A284,Data!$Z:$Z,1)))</f>
        <v>2017</v>
      </c>
      <c r="E284" s="11" t="str">
        <f>IF($A284="", "", INDEX(Data!D:D,MATCH($A284,Data!$Z:$Z,1)))</f>
        <v xml:space="preserve">The Internet of Thing is an ongoing revolution which promises to interconnect most of our world with billions of connected devices. Hence, data routing and prioritization in IoT is a main challenge in this gigantic network. This is all the more true for the Smart Grids data management where heterogeneous applications and signalling messages have different requirements in terms of reliability, latency and priority. So far, standards on Smart Grid have recommended the use of RPL (Routing Protocol for Low-Power and Lossy networks) protocol for distributing commands over the grid. RPL assures Quality of Service (QoS) at the network layer in wireless sensor networks through the logical subdivision of the network in multiple instances, each one relying on a specific Objective Function. However, RPL is not optimized for Smart Grids, as its main objective function and its associated metric does not allow for QoS differentiation. In order to overcome this, we propose OFQS an objective function with a multi-objective metric that considers the delay and the remaining energy in the battery nodes alongside with the quality of the links. Our function automatically adapts to the number of instances (traffic classes) providing a QoS differentiation based on the different Smart Grid applications requirements. Simulations show that our proposal provides a low packet delivery latency and a higher packet delivery ratio while extending the lifetime of the network compared to literature solutions. </v>
      </c>
      <c r="F284" s="11" t="str">
        <f>IF($A284="", "", INDEX(Data!E:E,MATCH($A284,Data!$Z:$Z,1)))</f>
        <v/>
      </c>
      <c r="G284" s="36" t="str">
        <f t="shared" si="9"/>
        <v/>
      </c>
    </row>
    <row r="285" spans="1:7" ht="16.5" customHeight="1" x14ac:dyDescent="0.35">
      <c r="A285" s="9">
        <f t="shared" si="8"/>
        <v>281</v>
      </c>
      <c r="B285" s="10" t="str">
        <f>IF($A285="", "", INDEX(Data!A:A,MATCH($A285,Data!$Z:$Z,1)))</f>
        <v>Jad (2018)</v>
      </c>
      <c r="C285" s="11" t="str">
        <f>IF($A285="", "", INDEX(Data!B:B,MATCH($A285,Data!$Z:$Z,1)))</f>
        <v>Heterogeneous data reduction in WSN: application to smart grids</v>
      </c>
      <c r="D285" s="10">
        <f>IF($A285="", "", INDEX(Data!C:C,MATCH($A285,Data!$Z:$Z,1)))</f>
        <v>2018</v>
      </c>
      <c r="E285" s="11">
        <f>IF($A285="", "", INDEX(Data!D:D,MATCH($A285,Data!$Z:$Z,1)))</f>
        <v>0</v>
      </c>
      <c r="F285" s="11" t="str">
        <f>IF($A285="", "", INDEX(Data!E:E,MATCH($A285,Data!$Z:$Z,1)))</f>
        <v/>
      </c>
      <c r="G285" s="36" t="str">
        <f t="shared" si="9"/>
        <v/>
      </c>
    </row>
    <row r="286" spans="1:7" ht="16.5" customHeight="1" x14ac:dyDescent="0.35">
      <c r="A286" s="9">
        <f t="shared" si="8"/>
        <v>282</v>
      </c>
      <c r="B286" s="10" t="str">
        <f>IF($A286="", "", INDEX(Data!A:A,MATCH($A286,Data!$Z:$Z,1)))</f>
        <v>Jan (2010)</v>
      </c>
      <c r="C286" s="11" t="str">
        <f>IF($A286="", "", INDEX(Data!B:B,MATCH($A286,Data!$Z:$Z,1)))</f>
        <v>Cyber-physical energy systems: focus on smart buildings</v>
      </c>
      <c r="D286" s="10">
        <f>IF($A286="", "", INDEX(Data!C:C,MATCH($A286,Data!$Z:$Z,1)))</f>
        <v>2010</v>
      </c>
      <c r="E286" s="11">
        <f>IF($A286="", "", INDEX(Data!D:D,MATCH($A286,Data!$Z:$Z,1)))</f>
        <v>0</v>
      </c>
      <c r="F286" s="11" t="str">
        <f>IF($A286="", "", INDEX(Data!E:E,MATCH($A286,Data!$Z:$Z,1)))</f>
        <v/>
      </c>
      <c r="G286" s="36" t="str">
        <f t="shared" si="9"/>
        <v/>
      </c>
    </row>
    <row r="287" spans="1:7" ht="16.5" customHeight="1" x14ac:dyDescent="0.35">
      <c r="A287" s="9">
        <f t="shared" si="8"/>
        <v>283</v>
      </c>
      <c r="B287" s="10" t="str">
        <f>IF($A287="", "", INDEX(Data!A:A,MATCH($A287,Data!$Z:$Z,1)))</f>
        <v>Jantzen (2018)</v>
      </c>
      <c r="C287" s="11" t="str">
        <f>IF($A287="", "", INDEX(Data!B:B,MATCH($A287,Data!$Z:$Z,1)))</f>
        <v>Sociotechnical transition to smart energy: The case of Samso 1997-2030</v>
      </c>
      <c r="D287" s="10">
        <f>IF($A287="", "", INDEX(Data!C:C,MATCH($A287,Data!$Z:$Z,1)))</f>
        <v>2018</v>
      </c>
      <c r="E287" s="11" t="str">
        <f>IF($A287="", "", INDEX(Data!D:D,MATCH($A287,Data!$Z:$Z,1)))</f>
        <v>This case study analyses an ongoing practical transition to a smart energy system. The Danish island of Samso, with 3700 inhabitants, aims for a fossil fuel free energy system in the year 2030. Owing to natural limitations, it is necessary to exploit the available energy sources in a manner, which requires careful planning. Furthermore, civic engagement is necessary for a democratic transition to a smart energy system. Therefore the transition has a social side and a technical side, which is analysed. The analysis applies the causal loop diagram of an urban model in order to explain the inner workings of the island community. The analysis illustrates many planning elements, such as political energy targets, socio-technical priorities, energy vision, energy balance, energy action plan, and examples of demand-side management. The analysis shows that the current municipal plan is comprehensive, but not coherent. It will be necessary to consider trade-offs, that is, set a goal that would balance housing, jobs, agriculture, tourism, biomass and energy. An open question for further research is whether this insight from Samso can be scaled or replicated to other regions. (C) 2018 Elsevier Ltd. All rights reserved.</v>
      </c>
      <c r="F287" s="11" t="str">
        <f>IF($A287="", "", INDEX(Data!E:E,MATCH($A287,Data!$Z:$Z,1)))</f>
        <v>&lt;Go to ISI&gt;://WOS:000447576500003</v>
      </c>
      <c r="G287" s="36" t="str">
        <f t="shared" si="9"/>
        <v>&lt;Go to ISI&gt;://WOS:000447576500003</v>
      </c>
    </row>
    <row r="288" spans="1:7" ht="16.5" customHeight="1" x14ac:dyDescent="0.35">
      <c r="A288" s="9">
        <f t="shared" si="8"/>
        <v>284</v>
      </c>
      <c r="B288" s="10" t="str">
        <f>IF($A288="", "", INDEX(Data!A:A,MATCH($A288,Data!$Z:$Z,1)))</f>
        <v>Jennifer (2013)</v>
      </c>
      <c r="C288" s="11" t="str">
        <f>IF($A288="", "", INDEX(Data!B:B,MATCH($A288,Data!$Z:$Z,1)))</f>
        <v>Large-scale smart grids as system of systems</v>
      </c>
      <c r="D288" s="10">
        <f>IF($A288="", "", INDEX(Data!C:C,MATCH($A288,Data!$Z:$Z,1)))</f>
        <v>2013</v>
      </c>
      <c r="E288" s="11">
        <f>IF($A288="", "", INDEX(Data!D:D,MATCH($A288,Data!$Z:$Z,1)))</f>
        <v>0</v>
      </c>
      <c r="F288" s="11" t="str">
        <f>IF($A288="", "", INDEX(Data!E:E,MATCH($A288,Data!$Z:$Z,1)))</f>
        <v/>
      </c>
      <c r="G288" s="36" t="str">
        <f t="shared" si="9"/>
        <v/>
      </c>
    </row>
    <row r="289" spans="1:7" ht="16.5" customHeight="1" x14ac:dyDescent="0.35">
      <c r="A289" s="9">
        <f t="shared" si="8"/>
        <v>285</v>
      </c>
      <c r="B289" s="10" t="str">
        <f>IF($A289="", "", INDEX(Data!A:A,MATCH($A289,Data!$Z:$Z,1)))</f>
        <v>Ji (2019)</v>
      </c>
      <c r="C289" s="11" t="str">
        <f>IF($A289="", "", INDEX(Data!B:B,MATCH($A289,Data!$Z:$Z,1)))</f>
        <v>Real-time energy management of a microgrid using deep reinforcement learning</v>
      </c>
      <c r="D289" s="10">
        <f>IF($A289="", "", INDEX(Data!C:C,MATCH($A289,Data!$Z:$Z,1)))</f>
        <v>2019</v>
      </c>
      <c r="E289" s="11" t="str">
        <f>IF($A289="", "", INDEX(Data!D:D,MATCH($A289,Data!$Z:$Z,1)))</f>
        <v>Driven by the recent advances and applications of smart-grid technologies, our electric power grid is undergoing radical modernization. Microgrid (MG) plays an important role in the course of modernization by providing a flexible way to integrate distributed renewable energy resources (RES) into the power grid. However, distributed RES, such as solar and wind, can be highly intermittent and stochastic. These uncertain resources combined with load demand result in random variations in both the supply and the demand sides, which make it difficult to effectively operate a MG. Focusing on this problem, this paper proposed a novel energy management approach for real-time scheduling of an MG considering the uncertainty of the load demand, renewable energy, and electricity price. Unlike the conventional model-based approaches requiring a predictor to estimate the uncertainty, the proposed solution is learning-based and does not require an explicit model of the uncertainty. Specifically, the MG energy management is modeled as a Markov Decision Process (MDP) with an objective of minimizing the daily operating cost. A deep reinforcement learning (DRL) approach is developed to solve the MDP. In the DRL approach, a deep feedforward neural network is designed to approximate the optimal action-value function, and the deep Q-network (DQN) algorithm is used to train the neural network. The proposed approach takes the state of the MG as inputs, and outputs directly the real-time generation schedules. Finally, using real power-grid data from the California Independent System Operator (CAISO), case studies are carried out to demonstrate the effectiveness of the proposed approach. 2019 by the Authors.</v>
      </c>
      <c r="F289" s="11" t="str">
        <f>IF($A289="", "", INDEX(Data!E:E,MATCH($A289,Data!$Z:$Z,1)))</f>
        <v>http://dx.doi.org/10.3906/elk-1805-183</v>
      </c>
      <c r="G289" s="36" t="str">
        <f t="shared" si="9"/>
        <v>http://dx.doi.org/10.3906/elk-1805-183</v>
      </c>
    </row>
    <row r="290" spans="1:7" ht="16.5" customHeight="1" x14ac:dyDescent="0.35">
      <c r="A290" s="9">
        <f t="shared" si="8"/>
        <v>286</v>
      </c>
      <c r="B290" s="10" t="str">
        <f>IF($A290="", "", INDEX(Data!A:A,MATCH($A290,Data!$Z:$Z,1)))</f>
        <v>Ji (2019)</v>
      </c>
      <c r="C290" s="11" t="str">
        <f>IF($A290="", "", INDEX(Data!B:B,MATCH($A290,Data!$Z:$Z,1)))</f>
        <v>A coordinated DC voltage control strategy for cascaded solid state transformer with star configuration</v>
      </c>
      <c r="D290" s="10">
        <f>IF($A290="", "", INDEX(Data!C:C,MATCH($A290,Data!$Z:$Z,1)))</f>
        <v>2019</v>
      </c>
      <c r="E290" s="11" t="str">
        <f>IF($A290="", "", INDEX(Data!D:D,MATCH($A290,Data!$Z:$Z,1)))</f>
        <v>Cascaded solid-state transformer (SST) can be directly connected to the high-voltage distribution grid, and it has broad applications in the future smart grid, traction locomotive, and renewable energy integration. However, the reliability of the cascaded SST is seriously influenced by the DC voltage and power imbalance issues with this configuration. This paper presents a coordinated DC voltage control strategy for cascaded SST with star configuration, in which the average DC voltage and the balancing DC voltage are controlled separately without current sensors in dual active bridge (DAB) modules. This strategy not only reduces the cost and the complexity of the control system but also realizes the unbalanced reactive compensation to some extent. Simulation and experimental results verify the feasibility and validity of the proposed method. TUBTAK.</v>
      </c>
      <c r="F290" s="11" t="str">
        <f>IF($A290="", "", INDEX(Data!E:E,MATCH($A290,Data!$Z:$Z,1)))</f>
        <v>http://dx.doi.org/10.3390/en12122291</v>
      </c>
      <c r="G290" s="36" t="str">
        <f t="shared" si="9"/>
        <v>http://dx.doi.org/10.3390/en12122291</v>
      </c>
    </row>
    <row r="291" spans="1:7" ht="16.5" customHeight="1" x14ac:dyDescent="0.35">
      <c r="A291" s="9">
        <f t="shared" si="8"/>
        <v>287</v>
      </c>
      <c r="B291" s="10" t="str">
        <f>IF($A291="", "", INDEX(Data!A:A,MATCH($A291,Data!$Z:$Z,1)))</f>
        <v>Jiakang (2010)</v>
      </c>
      <c r="C291" s="11" t="str">
        <f>IF($A291="", "", INDEX(Data!B:B,MATCH($A291,Data!$Z:$Z,1)))</f>
        <v>The smart thermostat: using occupancy sensors to save energy in homes</v>
      </c>
      <c r="D291" s="10">
        <f>IF($A291="", "", INDEX(Data!C:C,MATCH($A291,Data!$Z:$Z,1)))</f>
        <v>2010</v>
      </c>
      <c r="E291" s="11">
        <f>IF($A291="", "", INDEX(Data!D:D,MATCH($A291,Data!$Z:$Z,1)))</f>
        <v>0</v>
      </c>
      <c r="F291" s="11" t="str">
        <f>IF($A291="", "", INDEX(Data!E:E,MATCH($A291,Data!$Z:$Z,1)))</f>
        <v/>
      </c>
      <c r="G291" s="36" t="str">
        <f t="shared" si="9"/>
        <v/>
      </c>
    </row>
    <row r="292" spans="1:7" ht="16.5" customHeight="1" x14ac:dyDescent="0.35">
      <c r="A292" s="9">
        <f t="shared" si="8"/>
        <v>288</v>
      </c>
      <c r="B292" s="10" t="str">
        <f>IF($A292="", "", INDEX(Data!A:A,MATCH($A292,Data!$Z:$Z,1)))</f>
        <v>Jiaming (2014)</v>
      </c>
      <c r="C292" s="11" t="str">
        <f>IF($A292="", "", INDEX(Data!B:B,MATCH($A292,Data!$Z:$Z,1)))</f>
        <v>Optimal Load Scheduling in Smart Grid Considering Environmental Factors</v>
      </c>
      <c r="D292" s="10">
        <f>IF($A292="", "", INDEX(Data!C:C,MATCH($A292,Data!$Z:$Z,1)))</f>
        <v>2014</v>
      </c>
      <c r="E292" s="11" t="str">
        <f>IF($A292="", "", INDEX(Data!D:D,MATCH($A292,Data!$Z:$Z,1)))</f>
        <v>This paper introduced the research status of microgrid control system(MCS) and analyzed the functions of microgrid control center(MCC). A design of multi-functional of microgrid control center was presented , and each relevant functional module was described.</v>
      </c>
      <c r="F292" s="11" t="str">
        <f>IF($A292="", "", INDEX(Data!E:E,MATCH($A292,Data!$Z:$Z,1)))</f>
        <v>http://dx.doi.org/10.4028/www.scientific.net/AMM.556-562.1834</v>
      </c>
      <c r="G292" s="36" t="str">
        <f t="shared" si="9"/>
        <v>http://dx.doi.org/10.4028/www.scientific.net/AMM.556-562.1834</v>
      </c>
    </row>
    <row r="293" spans="1:7" ht="16.5" customHeight="1" x14ac:dyDescent="0.35">
      <c r="A293" s="9">
        <f t="shared" si="8"/>
        <v>289</v>
      </c>
      <c r="B293" s="10" t="str">
        <f>IF($A293="", "", INDEX(Data!A:A,MATCH($A293,Data!$Z:$Z,1)))</f>
        <v>Jian (2011)</v>
      </c>
      <c r="C293" s="11" t="str">
        <f>IF($A293="", "", INDEX(Data!B:B,MATCH($A293,Data!$Z:$Z,1)))</f>
        <v>Scalable real time data management for smart grid</v>
      </c>
      <c r="D293" s="10">
        <f>IF($A293="", "", INDEX(Data!C:C,MATCH($A293,Data!$Z:$Z,1)))</f>
        <v>2011</v>
      </c>
      <c r="E293" s="11">
        <f>IF($A293="", "", INDEX(Data!D:D,MATCH($A293,Data!$Z:$Z,1)))</f>
        <v>0</v>
      </c>
      <c r="F293" s="11" t="str">
        <f>IF($A293="", "", INDEX(Data!E:E,MATCH($A293,Data!$Z:$Z,1)))</f>
        <v/>
      </c>
      <c r="G293" s="36" t="str">
        <f t="shared" si="9"/>
        <v/>
      </c>
    </row>
    <row r="294" spans="1:7" ht="16.5" customHeight="1" x14ac:dyDescent="0.35">
      <c r="A294" s="9">
        <f t="shared" si="8"/>
        <v>290</v>
      </c>
      <c r="B294" s="10" t="str">
        <f>IF($A294="", "", INDEX(Data!A:A,MATCH($A294,Data!$Z:$Z,1)))</f>
        <v>Jian (2015)</v>
      </c>
      <c r="C294" s="11" t="str">
        <f>IF($A294="", "", INDEX(Data!B:B,MATCH($A294,Data!$Z:$Z,1)))</f>
        <v>Voltage control strategies for active distribution networks with multiple distributed energy resources: A survey</v>
      </c>
      <c r="D294" s="10">
        <f>IF($A294="", "", INDEX(Data!C:C,MATCH($A294,Data!$Z:$Z,1)))</f>
        <v>2015</v>
      </c>
      <c r="E294" s="11" t="str">
        <f>IF($A294="", "", INDEX(Data!D:D,MATCH($A294,Data!$Z:$Z,1)))</f>
        <v>With the growing penetration of distributed energy resources on the network the operation regime has been changed from passive to active which brings a number of impacts to the network including voltage control, power flow management and protection issues etc. As one of the dominant impact, the voltage control strategy has become a key enabling technology for the deployment of renewable energy systems. This paper provides a comprehensive review on voltage control for active distribution networks, the efficiency and practicability have been studied in details.</v>
      </c>
      <c r="F294" s="11" t="str">
        <f>IF($A294="", "", INDEX(Data!E:E,MATCH($A294,Data!$Z:$Z,1)))</f>
        <v>http://dx.doi.org/10.4028/www.scientific.net/AMM.785.647</v>
      </c>
      <c r="G294" s="36" t="str">
        <f t="shared" si="9"/>
        <v>http://dx.doi.org/10.4028/www.scientific.net/AMM.785.647</v>
      </c>
    </row>
    <row r="295" spans="1:7" ht="16.5" customHeight="1" x14ac:dyDescent="0.35">
      <c r="A295" s="9">
        <f t="shared" si="8"/>
        <v>291</v>
      </c>
      <c r="B295" s="10" t="str">
        <f>IF($A295="", "", INDEX(Data!A:A,MATCH($A295,Data!$Z:$Z,1)))</f>
        <v>Jianye (2014)</v>
      </c>
      <c r="C295" s="11" t="str">
        <f>IF($A295="", "", INDEX(Data!B:B,MATCH($A295,Data!$Z:$Z,1)))</f>
        <v>Adaptive Defending Strategy for Smart Grid Attacks</v>
      </c>
      <c r="D295" s="10">
        <f>IF($A295="", "", INDEX(Data!C:C,MATCH($A295,Data!$Z:$Z,1)))</f>
        <v>2014</v>
      </c>
      <c r="E295" s="11">
        <f>IF($A295="", "", INDEX(Data!D:D,MATCH($A295,Data!$Z:$Z,1)))</f>
        <v>0</v>
      </c>
      <c r="F295" s="11" t="str">
        <f>IF($A295="", "", INDEX(Data!E:E,MATCH($A295,Data!$Z:$Z,1)))</f>
        <v/>
      </c>
      <c r="G295" s="36" t="str">
        <f t="shared" si="9"/>
        <v/>
      </c>
    </row>
    <row r="296" spans="1:7" ht="16.5" customHeight="1" x14ac:dyDescent="0.35">
      <c r="A296" s="9">
        <f t="shared" si="8"/>
        <v>292</v>
      </c>
      <c r="B296" s="10" t="str">
        <f>IF($A296="", "", INDEX(Data!A:A,MATCH($A296,Data!$Z:$Z,1)))</f>
        <v>Jie (2014)</v>
      </c>
      <c r="C296" s="11" t="str">
        <f>IF($A296="", "", INDEX(Data!B:B,MATCH($A296,Data!$Z:$Z,1)))</f>
        <v>Review on Business Operation Mode and Technical Economy Evaluation of Micro-grid</v>
      </c>
      <c r="D296" s="10">
        <f>IF($A296="", "", INDEX(Data!C:C,MATCH($A296,Data!$Z:$Z,1)))</f>
        <v>2014</v>
      </c>
      <c r="E296" s="11" t="str">
        <f>IF($A296="", "", INDEX(Data!D:D,MATCH($A296,Data!$Z:$Z,1)))</f>
        <v>To make the advantages of smart micro-grid in economy and environment to the greatest extent, many countries choose to make detailed research on the business operation mode and technical economy of micro-grid. Based on the related research, this paper generalizes several typical user modes, and then provides a reasonable technical route to study the operation mode and technical economy of micro-grid. For its business operation mode, not only the existing proposals are analyzed, but also are its method of calculating the cost and benefits of this program. Finally, specific plans about how to assess the technical economy are also analyzed.</v>
      </c>
      <c r="F296" s="11" t="str">
        <f>IF($A296="", "", INDEX(Data!E:E,MATCH($A296,Data!$Z:$Z,1)))</f>
        <v>http://dx.doi.org/10.4028/www.scientific.net/AMR.960-961.1523</v>
      </c>
      <c r="G296" s="36" t="str">
        <f t="shared" si="9"/>
        <v>http://dx.doi.org/10.4028/www.scientific.net/AMR.960-961.1523</v>
      </c>
    </row>
    <row r="297" spans="1:7" ht="16.5" customHeight="1" x14ac:dyDescent="0.35">
      <c r="A297" s="9">
        <f t="shared" si="8"/>
        <v>293</v>
      </c>
      <c r="B297" s="10" t="str">
        <f>IF($A297="", "", INDEX(Data!A:A,MATCH($A297,Data!$Z:$Z,1)))</f>
        <v>Jie (2019)</v>
      </c>
      <c r="C297" s="11" t="str">
        <f>IF($A297="", "", INDEX(Data!B:B,MATCH($A297,Data!$Z:$Z,1)))</f>
        <v>Practical Evaluation of Droop and Consensus Control of Distributed Electric Springs for Both Voltage and Frequency Regulation in Microgrid</v>
      </c>
      <c r="D297" s="10">
        <f>IF($A297="", "", INDEX(Data!C:C,MATCH($A297,Data!$Z:$Z,1)))</f>
        <v>2019</v>
      </c>
      <c r="E297" s="11" t="str">
        <f>IF($A297="", "", INDEX(Data!D:D,MATCH($A297,Data!$Z:$Z,1)))</f>
        <v>Electric spring (ES) was originally proposed as a distributed demand-side management (DSM) technology for stabilizing power distribution network in the presence of intermittent power generation without using communication. This paper explores the practical use of consensus control for a cluster of ESs through a WiFi communication layer for new functions not previously realized in practice. This approach can be considered as a form of DSM for smart grid technology. A novel consensus control is introduced to enable distributed ES circuits to provide local voltage and system frequency regulations in a microgrid with shared responsibility of active and reactive power compensation. The practical implementation details of consensus control for a cluster of ESs are addressed. New plug-and-play functions of ESs are practically demonstrated for the first time under consensus control. Practical results indicate that droop control (without communication) and consensus control (with communication) are complementary. Under normal condition when the communication network is available, distributed ESs can perform with shared power compensation efforts based on consensus control. If the communication network fails, ESs can revert to perform under droop control.</v>
      </c>
      <c r="F297" s="11" t="str">
        <f>IF($A297="", "", INDEX(Data!E:E,MATCH($A297,Data!$Z:$Z,1)))</f>
        <v>http://dx.doi.org/10.1109/TPEL.2018.2874495</v>
      </c>
      <c r="G297" s="36" t="str">
        <f t="shared" si="9"/>
        <v>http://dx.doi.org/10.1109/TPEL.2018.2874495</v>
      </c>
    </row>
    <row r="298" spans="1:7" ht="16.5" customHeight="1" x14ac:dyDescent="0.35">
      <c r="A298" s="9">
        <f t="shared" si="8"/>
        <v>294</v>
      </c>
      <c r="B298" s="10" t="str">
        <f>IF($A298="", "", INDEX(Data!A:A,MATCH($A298,Data!$Z:$Z,1)))</f>
        <v>Jingwen (2015)</v>
      </c>
      <c r="C298" s="11" t="str">
        <f>IF($A298="", "", INDEX(Data!B:B,MATCH($A298,Data!$Z:$Z,1)))</f>
        <v>Smart Energy Harvesting Routing Protocol for WSN based E-Health Systems</v>
      </c>
      <c r="D298" s="10">
        <f>IF($A298="", "", INDEX(Data!C:C,MATCH($A298,Data!$Z:$Z,1)))</f>
        <v>2015</v>
      </c>
      <c r="E298" s="11">
        <f>IF($A298="", "", INDEX(Data!D:D,MATCH($A298,Data!$Z:$Z,1)))</f>
        <v>0</v>
      </c>
      <c r="F298" s="11" t="str">
        <f>IF($A298="", "", INDEX(Data!E:E,MATCH($A298,Data!$Z:$Z,1)))</f>
        <v/>
      </c>
      <c r="G298" s="36" t="str">
        <f t="shared" si="9"/>
        <v/>
      </c>
    </row>
    <row r="299" spans="1:7" ht="16.5" customHeight="1" x14ac:dyDescent="0.35">
      <c r="A299" s="9">
        <f t="shared" si="8"/>
        <v>295</v>
      </c>
      <c r="B299" s="10" t="str">
        <f>IF($A299="", "", INDEX(Data!A:A,MATCH($A299,Data!$Z:$Z,1)))</f>
        <v>Jiuping (2019)</v>
      </c>
      <c r="C299" s="11" t="str">
        <f>IF($A299="", "", INDEX(Data!B:B,MATCH($A299,Data!$Z:$Z,1)))</f>
        <v>A subtransmission metropolitan power grid: using high-voltage dc for enhancement and modernization</v>
      </c>
      <c r="D299" s="10">
        <f>IF($A299="", "", INDEX(Data!C:C,MATCH($A299,Data!$Z:$Z,1)))</f>
        <v>2019</v>
      </c>
      <c r="E299" s="11" t="str">
        <f>IF($A299="", "", INDEX(Data!D:D,MATCH($A299,Data!$Z:$Z,1)))</f>
        <v>Power demand in large or mega cities is increasing as the world urbanizes. Metropolitan transmission networks are continuously upgrading to meet the growing demand for power and to replace old-style generation with local renewable generation and power supplies from cleaner external sources. The cost of land and its scarcity make it difficult to secure new rights-of-way for traditional-style transmission lines. As power transmission levels increase, the risk of exceeding the short circuit capability of existing switchgear equipment as well as other network components becomes a major constraint to the expansion of power networks. Strategies to enhance urban transmission networks must address all of these issues and prioritize solutions that may be easily located within urban boundaries and have short lead times from decision to commercial operation. Advanced transmission technologies can effectively increase the capacity, efficiency, and utilization of existing infrastructure and improve grid resiliency under extreme contingencies or catastrophic events. These technologies have been considered and implemented by electric utilities for urban grid enhancement and modernization.</v>
      </c>
      <c r="F299" s="11" t="str">
        <f>IF($A299="", "", INDEX(Data!E:E,MATCH($A299,Data!$Z:$Z,1)))</f>
        <v>http://dx.doi.org/10.1109/MPE.2019.2896691</v>
      </c>
      <c r="G299" s="36" t="str">
        <f t="shared" si="9"/>
        <v>http://dx.doi.org/10.1109/MPE.2019.2896691</v>
      </c>
    </row>
    <row r="300" spans="1:7" ht="16.5" customHeight="1" x14ac:dyDescent="0.35">
      <c r="A300" s="9">
        <f t="shared" si="8"/>
        <v>296</v>
      </c>
      <c r="B300" s="10" t="str">
        <f>IF($A300="", "", INDEX(Data!A:A,MATCH($A300,Data!$Z:$Z,1)))</f>
        <v>Joachim (2018)</v>
      </c>
      <c r="C300" s="11" t="str">
        <f>IF($A300="", "", INDEX(Data!B:B,MATCH($A300,Data!$Z:$Z,1)))</f>
        <v>Smart city initiatives: designing a project-level smart value assessment instrument</v>
      </c>
      <c r="D300" s="10">
        <f>IF($A300="", "", INDEX(Data!C:C,MATCH($A300,Data!$Z:$Z,1)))</f>
        <v>2018</v>
      </c>
      <c r="E300" s="11">
        <f>IF($A300="", "", INDEX(Data!D:D,MATCH($A300,Data!$Z:$Z,1)))</f>
        <v>0</v>
      </c>
      <c r="F300" s="11" t="str">
        <f>IF($A300="", "", INDEX(Data!E:E,MATCH($A300,Data!$Z:$Z,1)))</f>
        <v/>
      </c>
      <c r="G300" s="36" t="str">
        <f t="shared" si="9"/>
        <v/>
      </c>
    </row>
    <row r="301" spans="1:7" ht="16.5" customHeight="1" x14ac:dyDescent="0.35">
      <c r="A301" s="9">
        <f t="shared" si="8"/>
        <v>297</v>
      </c>
      <c r="B301" s="10" t="str">
        <f>IF($A301="", "", INDEX(Data!A:A,MATCH($A301,Data!$Z:$Z,1)))</f>
        <v>Joel (2013)</v>
      </c>
      <c r="C301" s="11" t="str">
        <f>IF($A301="", "", INDEX(Data!B:B,MATCH($A301,Data!$Z:$Z,1)))</f>
        <v>Recommending energy tariffs and load shifting based on smart household usage profiling</v>
      </c>
      <c r="D301" s="10">
        <f>IF($A301="", "", INDEX(Data!C:C,MATCH($A301,Data!$Z:$Z,1)))</f>
        <v>2013</v>
      </c>
      <c r="E301" s="11">
        <f>IF($A301="", "", INDEX(Data!D:D,MATCH($A301,Data!$Z:$Z,1)))</f>
        <v>0</v>
      </c>
      <c r="F301" s="11" t="str">
        <f>IF($A301="", "", INDEX(Data!E:E,MATCH($A301,Data!$Z:$Z,1)))</f>
        <v/>
      </c>
      <c r="G301" s="36" t="str">
        <f t="shared" si="9"/>
        <v/>
      </c>
    </row>
    <row r="302" spans="1:7" ht="16.5" customHeight="1" x14ac:dyDescent="0.35">
      <c r="A302" s="9">
        <f t="shared" si="8"/>
        <v>298</v>
      </c>
      <c r="B302" s="10" t="str">
        <f>IF($A302="", "", INDEX(Data!A:A,MATCH($A302,Data!$Z:$Z,1)))</f>
        <v>Johannesen (2019)</v>
      </c>
      <c r="C302" s="11" t="str">
        <f>IF($A302="", "", INDEX(Data!B:B,MATCH($A302,Data!$Z:$Z,1)))</f>
        <v>Relative evaluation of regression tools for urban area electrical energy demand forecasting</v>
      </c>
      <c r="D302" s="10">
        <f>IF($A302="", "", INDEX(Data!C:C,MATCH($A302,Data!$Z:$Z,1)))</f>
        <v>2019</v>
      </c>
      <c r="E302" s="11" t="str">
        <f>IF($A302="", "", INDEX(Data!D:D,MATCH($A302,Data!$Z:$Z,1)))</f>
        <v>Load forecasting is the most fundamental application in Smart-Grid, which provides essential input to Demand Response, Topology Optimization and Abnormally Detection, facilitating the integration of intermittent clean energy sources. In this work, several regression tools are analyzed using larger datasets for urban area electrical load forecasting. The regression tools which are used are Random Forest Regressor, k-Nearest Neighbour Regressor and Linear Regressor. This work explores the use of regression tool for regional electric load forecasting by correlating lower distinctive categorical level (season, day of the week) and weather parameters. The regression analysis has been done on continuous time basis as well as vertical time axis approach. The vertical time approach is considering a sample time period (e.g seasonally and weekly) of data for four years and has been tested for the same time period for the consecutive year. This work has uniqueness in electrical demand forecasting using regression tools through vertical approach and it also considers the impact of meteorological parameters. This vertical approach uses less amount of data compare to continuous time-series as well as neural network techniques. A correlation study, where both the Pearson method and visual inspection, of the vertical approach depicts meaningful relation between pre-processing of data, test methods and results, for the regressors examined through Mean Absolute Percentage Error (MAPE). By examining the structure of various regressors they are compared for the lowest MAPE. Random Forest Regressor provides better short-term load prediction (30 min) and kNN offers relatively better long-term load prediction (24 h). 2019</v>
      </c>
      <c r="F302" s="11" t="str">
        <f>IF($A302="", "", INDEX(Data!E:E,MATCH($A302,Data!$Z:$Z,1)))</f>
        <v>http://dx.doi.org/10.1016/j.jclepro.2019.01.108</v>
      </c>
      <c r="G302" s="36" t="str">
        <f t="shared" si="9"/>
        <v>http://dx.doi.org/10.1016/j.jclepro.2019.01.108</v>
      </c>
    </row>
    <row r="303" spans="1:7" ht="16.5" customHeight="1" x14ac:dyDescent="0.35">
      <c r="A303" s="9">
        <f t="shared" si="8"/>
        <v>299</v>
      </c>
      <c r="B303" s="10" t="str">
        <f>IF($A303="", "", INDEX(Data!A:A,MATCH($A303,Data!$Z:$Z,1)))</f>
        <v>John (2014)</v>
      </c>
      <c r="C303" s="11" t="str">
        <f>IF($A303="", "", INDEX(Data!B:B,MATCH($A303,Data!$Z:$Z,1)))</f>
        <v>Piloteur: a lightweight platform for pilot studies of smart homes</v>
      </c>
      <c r="D303" s="10">
        <f>IF($A303="", "", INDEX(Data!C:C,MATCH($A303,Data!$Z:$Z,1)))</f>
        <v>2014</v>
      </c>
      <c r="E303" s="11">
        <f>IF($A303="", "", INDEX(Data!D:D,MATCH($A303,Data!$Z:$Z,1)))</f>
        <v>0</v>
      </c>
      <c r="F303" s="11" t="str">
        <f>IF($A303="", "", INDEX(Data!E:E,MATCH($A303,Data!$Z:$Z,1)))</f>
        <v/>
      </c>
      <c r="G303" s="36" t="str">
        <f t="shared" si="9"/>
        <v/>
      </c>
    </row>
    <row r="304" spans="1:7" ht="16.5" customHeight="1" x14ac:dyDescent="0.35">
      <c r="A304" s="9">
        <f t="shared" si="8"/>
        <v>300</v>
      </c>
      <c r="B304" s="10" t="str">
        <f>IF($A304="", "", INDEX(Data!A:A,MATCH($A304,Data!$Z:$Z,1)))</f>
        <v>John (2016)</v>
      </c>
      <c r="C304" s="11" t="str">
        <f>IF($A304="", "", INDEX(Data!B:B,MATCH($A304,Data!$Z:$Z,1)))</f>
        <v>DevOps for the Urban IoT</v>
      </c>
      <c r="D304" s="10">
        <f>IF($A304="", "", INDEX(Data!C:C,MATCH($A304,Data!$Z:$Z,1)))</f>
        <v>2016</v>
      </c>
      <c r="E304" s="11">
        <f>IF($A304="", "", INDEX(Data!D:D,MATCH($A304,Data!$Z:$Z,1)))</f>
        <v>0</v>
      </c>
      <c r="F304" s="11" t="str">
        <f>IF($A304="", "", INDEX(Data!E:E,MATCH($A304,Data!$Z:$Z,1)))</f>
        <v/>
      </c>
      <c r="G304" s="36" t="str">
        <f t="shared" si="9"/>
        <v/>
      </c>
    </row>
    <row r="305" spans="1:7" ht="16.5" customHeight="1" x14ac:dyDescent="0.35">
      <c r="A305" s="9">
        <f t="shared" si="8"/>
        <v>301</v>
      </c>
      <c r="B305" s="10" t="str">
        <f>IF($A305="", "", INDEX(Data!A:A,MATCH($A305,Data!$Z:$Z,1)))</f>
        <v>Jonathan (2007)</v>
      </c>
      <c r="C305" s="11" t="str">
        <f>IF($A305="", "", INDEX(Data!B:B,MATCH($A305,Data!$Z:$Z,1)))</f>
        <v>Is small beautiful? A multicriteria assessment of small-scale energy technology applications in local governments</v>
      </c>
      <c r="D305" s="10">
        <f>IF($A305="", "", INDEX(Data!C:C,MATCH($A305,Data!$Z:$Z,1)))</f>
        <v>2007</v>
      </c>
      <c r="E305" s="11" t="str">
        <f>IF($A305="", "", INDEX(Data!D:D,MATCH($A305,Data!$Z:$Z,1)))</f>
        <v xml:space="preserve">Abstract In its 2003 White Paper the UK government set ambitious renewable energy targets. Local governments and households have an increasing role in the overall energy system as consumers, suppliers of smaller-scale applications and citizens discussing energy projects. In this paper, we consider if small-scale or large-scale approaches to renewable energy provision can achieve energy targets in the most socially, economically and environmentally (SEE) effective way. We take a local case study of renewable energy provision in the Metropolitan Borough of Kirklees in Yorkshire, UK, and apply a multi-criteria decision analysis methodology to compare the small-scale schemes implemented in Kirklees with large-scale alternatives. The results indicate that small-scale schemes are the most SEE effective, despite large-scale schemes being more financially viable. The selection of the criteria on which the alternatives are assessed and the assigned weights for each criterion are of crucial importance. It is thus very important to include the relevant stakeholders to elicit this information. </v>
      </c>
      <c r="F305" s="11" t="str">
        <f>IF($A305="", "", INDEX(Data!E:E,MATCH($A305,Data!$Z:$Z,1)))</f>
        <v/>
      </c>
      <c r="G305" s="36" t="str">
        <f t="shared" si="9"/>
        <v/>
      </c>
    </row>
    <row r="306" spans="1:7" ht="16.5" customHeight="1" x14ac:dyDescent="0.35">
      <c r="A306" s="9">
        <f t="shared" si="8"/>
        <v>302</v>
      </c>
      <c r="B306" s="10" t="str">
        <f>IF($A306="", "", INDEX(Data!A:A,MATCH($A306,Data!$Z:$Z,1)))</f>
        <v>Jonnathan (2016)</v>
      </c>
      <c r="C306" s="11" t="str">
        <f>IF($A306="", "", INDEX(Data!B:B,MATCH($A306,Data!$Z:$Z,1)))</f>
        <v>Knowledge management applied to Supervision and Control System of Demand Electric for Domestic Use</v>
      </c>
      <c r="D306" s="10">
        <f>IF($A306="", "", INDEX(Data!C:C,MATCH($A306,Data!$Z:$Z,1)))</f>
        <v>2016</v>
      </c>
      <c r="E306" s="11">
        <f>IF($A306="", "", INDEX(Data!D:D,MATCH($A306,Data!$Z:$Z,1)))</f>
        <v>0</v>
      </c>
      <c r="F306" s="11" t="str">
        <f>IF($A306="", "", INDEX(Data!E:E,MATCH($A306,Data!$Z:$Z,1)))</f>
        <v/>
      </c>
      <c r="G306" s="36" t="str">
        <f t="shared" si="9"/>
        <v/>
      </c>
    </row>
    <row r="307" spans="1:7" ht="16.5" customHeight="1" x14ac:dyDescent="0.35">
      <c r="A307" s="9">
        <f t="shared" si="8"/>
        <v>303</v>
      </c>
      <c r="B307" s="10" t="str">
        <f>IF($A307="", "", INDEX(Data!A:A,MATCH($A307,Data!$Z:$Z,1)))</f>
        <v>Joris (2018)</v>
      </c>
      <c r="C307" s="11" t="str">
        <f>IF($A307="", "", INDEX(Data!B:B,MATCH($A307,Data!$Z:$Z,1)))</f>
        <v>LoCoVolt: Distributed Detection of Broken Meters in Smart Grids through Stream Processing</v>
      </c>
      <c r="D307" s="10">
        <f>IF($A307="", "", INDEX(Data!C:C,MATCH($A307,Data!$Z:$Z,1)))</f>
        <v>2018</v>
      </c>
      <c r="E307" s="11" t="str">
        <f>IF($A307="", "", INDEX(Data!D:D,MATCH($A307,Data!$Z:$Z,1)))</f>
        <v>Smart Grids and Advanced Metering Infrastructures are rapidly replacing traditional energy grids. The cumulative computational power of their IT devices, which can be leveraged to continuously monitor the state of the grid, is nonetheless vastly underused. This paper provides evidence of the potential of streaming analysis run at smart grid devices. We propose a structural component, which we name LoCoVolt (Local Comparison of Voltages), that is able to detect in a distributed fashion malfunctioning smart meters, which report erroneous information about the power quality. This is achieved by comparing the voltage readings of meters that, because of their proximity in the network, are expected to report readings following similar trends. Having this information can allow utilities to react promptly and thus increase timeliness, quality and safety of their services to society and, implicitly, their business value. As we show, based on our implementation on Apache Flink and the evaluation conducted with resource-constrained hardware (i.e., with capacity similar to that of hardware in smart grids) and data from a real-world network, the streaming paradigm can deliver efficient and effective monitoring tools and thus achieve the desired goals with almost no additional computational cost</v>
      </c>
      <c r="F307" s="11" t="str">
        <f>IF($A307="", "", INDEX(Data!E:E,MATCH($A307,Data!$Z:$Z,1)))</f>
        <v/>
      </c>
      <c r="G307" s="36" t="str">
        <f t="shared" si="9"/>
        <v/>
      </c>
    </row>
    <row r="308" spans="1:7" ht="16.5" customHeight="1" x14ac:dyDescent="0.35">
      <c r="A308" s="9">
        <f t="shared" si="8"/>
        <v>304</v>
      </c>
      <c r="B308" s="10" t="str">
        <f>IF($A308="", "", INDEX(Data!A:A,MATCH($A308,Data!$Z:$Z,1)))</f>
        <v>José (2018)</v>
      </c>
      <c r="C308" s="11" t="str">
        <f>IF($A308="", "", INDEX(Data!B:B,MATCH($A308,Data!$Z:$Z,1)))</f>
        <v>Augmenting DER hosting capacity of distribution grids through local energy markets and dynamic phase switching</v>
      </c>
      <c r="D308" s="10">
        <f>IF($A308="", "", INDEX(Data!C:C,MATCH($A308,Data!$Z:$Z,1)))</f>
        <v>2018</v>
      </c>
      <c r="E308" s="11">
        <f>IF($A308="", "", INDEX(Data!D:D,MATCH($A308,Data!$Z:$Z,1)))</f>
        <v>0</v>
      </c>
      <c r="F308" s="11" t="str">
        <f>IF($A308="", "", INDEX(Data!E:E,MATCH($A308,Data!$Z:$Z,1)))</f>
        <v/>
      </c>
      <c r="G308" s="36" t="str">
        <f t="shared" si="9"/>
        <v/>
      </c>
    </row>
    <row r="309" spans="1:7" ht="16.5" customHeight="1" x14ac:dyDescent="0.35">
      <c r="A309" s="9">
        <f t="shared" si="8"/>
        <v>305</v>
      </c>
      <c r="B309" s="10" t="str">
        <f>IF($A309="", "", INDEX(Data!A:A,MATCH($A309,Data!$Z:$Z,1)))</f>
        <v>Juliana (2018)</v>
      </c>
      <c r="C309" s="11" t="str">
        <f>IF($A309="", "", INDEX(Data!B:B,MATCH($A309,Data!$Z:$Z,1)))</f>
        <v>ICT solutions for the analysis of the energy supply in Smart Cities: Application case in agrópolis</v>
      </c>
      <c r="D309" s="10">
        <f>IF($A309="", "", INDEX(Data!C:C,MATCH($A309,Data!$Z:$Z,1)))</f>
        <v>2018</v>
      </c>
      <c r="E309" s="11">
        <f>IF($A309="", "", INDEX(Data!D:D,MATCH($A309,Data!$Z:$Z,1)))</f>
        <v>0</v>
      </c>
      <c r="F309" s="11" t="str">
        <f>IF($A309="", "", INDEX(Data!E:E,MATCH($A309,Data!$Z:$Z,1)))</f>
        <v/>
      </c>
      <c r="G309" s="36" t="str">
        <f t="shared" si="9"/>
        <v/>
      </c>
    </row>
    <row r="310" spans="1:7" ht="16.5" customHeight="1" x14ac:dyDescent="0.35">
      <c r="A310" s="9">
        <f t="shared" si="8"/>
        <v>306</v>
      </c>
      <c r="B310" s="10" t="str">
        <f>IF($A310="", "", INDEX(Data!A:A,MATCH($A310,Data!$Z:$Z,1)))</f>
        <v>Jundong (2013)</v>
      </c>
      <c r="C310" s="11" t="str">
        <f>IF($A310="", "", INDEX(Data!B:B,MATCH($A310,Data!$Z:$Z,1)))</f>
        <v>Study on optimal mode of Distributed Generation accessing to Distribution Network</v>
      </c>
      <c r="D310" s="10">
        <f>IF($A310="", "", INDEX(Data!C:C,MATCH($A310,Data!$Z:$Z,1)))</f>
        <v>2013</v>
      </c>
      <c r="E310" s="11" t="str">
        <f>IF($A310="", "", INDEX(Data!D:D,MATCH($A310,Data!$Z:$Z,1)))</f>
        <v>The distributed generation(DG) location, capacity and its influence to distribution network is an important research subject of smart grid. According to the typical daily load curve change rule in distribution network, selecting two operation modes of weighted largest load and weighted least load, taking the minimum of reverse flow times and network loss for the target, combined with the type of DG and operation characteristics , confirming optimal accessing points and optimal capacity of DG. Through the comparative study, the rational introduction of DG improves the voltage level of distribution network and reduces the network loss.</v>
      </c>
      <c r="F310" s="11" t="str">
        <f>IF($A310="", "", INDEX(Data!E:E,MATCH($A310,Data!$Z:$Z,1)))</f>
        <v>http://dx.doi.org/10.4028/www.scientific.net/AMR.614-615.819</v>
      </c>
      <c r="G310" s="36" t="str">
        <f t="shared" si="9"/>
        <v>http://dx.doi.org/10.4028/www.scientific.net/AMR.614-615.819</v>
      </c>
    </row>
    <row r="311" spans="1:7" ht="16.5" customHeight="1" x14ac:dyDescent="0.35">
      <c r="A311" s="9">
        <f t="shared" si="8"/>
        <v>307</v>
      </c>
      <c r="B311" s="10" t="str">
        <f>IF($A311="", "", INDEX(Data!A:A,MATCH($A311,Data!$Z:$Z,1)))</f>
        <v>Junghoon (2013)</v>
      </c>
      <c r="C311" s="11" t="str">
        <f>IF($A311="", "", INDEX(Data!B:B,MATCH($A311,Data!$Z:$Z,1)))</f>
        <v>Evaluation of prediction error effects in wind energy-based electric vehicle charging</v>
      </c>
      <c r="D311" s="10">
        <f>IF($A311="", "", INDEX(Data!C:C,MATCH($A311,Data!$Z:$Z,1)))</f>
        <v>2013</v>
      </c>
      <c r="E311" s="11" t="str">
        <f>IF($A311="", "", INDEX(Data!D:D,MATCH($A311,Data!$Z:$Z,1)))</f>
        <v>This paper first presents a battery operation scheduler for the sake of practical integration of wind energy generation and electric vehicle charging, and then measures its performance mainly focusing on the effect of wind speed prediction errors. The operation scheduler decides whether to charge or discharge a station battery on each time slot based on current wind speed reading and next speed prediction. Its control logic straightforwardly activates generation facilities according to the minimum wind speed for energy generation and the current battery capacity. Next-hour wind speed is predicted by an artificial neural network trained by a series of hour-by-hour speed records. The performance measurement results obtained from simulation show that the depletion ratio is affected by 6.8 % and the energy loss by 3.5 %. This result is valid for the whole given parameter range except only a few cases. Moreover, judging from the observation that the largest renewable energy loss is just 0.9 %, the battery management scheme overcomes the misprediction effect by adaptively compensating for the generation loss on each time slot.</v>
      </c>
      <c r="F311" s="11" t="str">
        <f>IF($A311="", "", INDEX(Data!E:E,MATCH($A311,Data!$Z:$Z,1)))</f>
        <v/>
      </c>
      <c r="G311" s="36" t="str">
        <f t="shared" si="9"/>
        <v/>
      </c>
    </row>
    <row r="312" spans="1:7" ht="16.5" customHeight="1" x14ac:dyDescent="0.35">
      <c r="A312" s="9">
        <f t="shared" si="8"/>
        <v>308</v>
      </c>
      <c r="B312" s="10" t="str">
        <f>IF($A312="", "", INDEX(Data!A:A,MATCH($A312,Data!$Z:$Z,1)))</f>
        <v>Junjian (2017)</v>
      </c>
      <c r="C312" s="11" t="str">
        <f>IF($A312="", "", INDEX(Data!B:B,MATCH($A312,Data!$Z:$Z,1)))</f>
        <v>Demand Response and Smart Buildings: A Survey of Control, Communication, and Cyber-Physical Security</v>
      </c>
      <c r="D312" s="10">
        <f>IF($A312="", "", INDEX(Data!C:C,MATCH($A312,Data!$Z:$Z,1)))</f>
        <v>2017</v>
      </c>
      <c r="E312" s="11" t="str">
        <f>IF($A312="", "", INDEX(Data!D:D,MATCH($A312,Data!$Z:$Z,1)))</f>
        <v xml:space="preserve">In this article, we perform a comprehensive survey of the technical aspects related to the implementation of demand response and smart buildings. Specifically, we discuss various smart loads such as heating, ventilating, and air-conditioning (HVAC) systems and plug-in electric vehicles (PEVs); the power architecture with multibus characteristics; different control algorithms such as the hybrid centralized and decentralized control and the distributed coordination among buildings; the communication technologies and network architectures; and the potential cyber-physical security issues and possible mechanisms for enhancing the system security at both cyber and physical layers. The current status of the demand response in United States, Europe, Japan, and China is reviewed, and the benefits, costs, and challenges of implementing and operating demand response and smart buildings are also discussed. </v>
      </c>
      <c r="F312" s="11" t="str">
        <f>IF($A312="", "", INDEX(Data!E:E,MATCH($A312,Data!$Z:$Z,1)))</f>
        <v/>
      </c>
      <c r="G312" s="36" t="str">
        <f t="shared" si="9"/>
        <v/>
      </c>
    </row>
    <row r="313" spans="1:7" ht="16.5" customHeight="1" x14ac:dyDescent="0.35">
      <c r="A313" s="9">
        <f t="shared" si="8"/>
        <v>309</v>
      </c>
      <c r="B313" s="10" t="str">
        <f>IF($A313="", "", INDEX(Data!A:A,MATCH($A313,Data!$Z:$Z,1)))</f>
        <v>K (2019)</v>
      </c>
      <c r="C313" s="11" t="str">
        <f>IF($A313="", "", INDEX(Data!B:B,MATCH($A313,Data!$Z:$Z,1)))</f>
        <v>Fault-Aware Compression for High Sampling Rate Data Acquisition in Smart Grids</v>
      </c>
      <c r="D313" s="10">
        <f>IF($A313="", "", INDEX(Data!C:C,MATCH($A313,Data!$Z:$Z,1)))</f>
        <v>2019</v>
      </c>
      <c r="E313" s="11" t="str">
        <f>IF($A313="", "", INDEX(Data!D:D,MATCH($A313,Data!$Z:$Z,1)))</f>
        <v xml:space="preserve">High rate sampling of voltage and current signals is required for data acquisition in smart distribution networks to enable fault diagnosis at the center. On the one hand, it is challenging for hardware-constrained sensor platforms to handle and process high volumes of sampled data. On the other hand, the requirement of high sampling rate is only imposed to capture higher harmonics arising during faults, and a much lower sampling rate will suffice for recording data during normal operation. We propose fault aware compressive sampling, FACS for short, which is an algorithm for enabling high rate sampling of data in smart distribution systems. FACS takes advantage of dichotomy in sampling rate requirement and seamlessly switches to a lower resolution for fault-free cycles. This poster reports performance of a simple realization of our general algorithm implemented on a low-cost Parallela board. Our implementation could handle 32kHz sampling rate while losslessly compressing real-time, streaming measurement data using less than 10ms per cycle. We have benchmarked the compression and fault-detection performance of our algorithm for synthetic fault data. </v>
      </c>
      <c r="F313" s="11" t="str">
        <f>IF($A313="", "", INDEX(Data!E:E,MATCH($A313,Data!$Z:$Z,1)))</f>
        <v/>
      </c>
      <c r="G313" s="36" t="str">
        <f t="shared" si="9"/>
        <v/>
      </c>
    </row>
    <row r="314" spans="1:7" ht="16.5" customHeight="1" x14ac:dyDescent="0.35">
      <c r="A314" s="9">
        <f t="shared" si="8"/>
        <v>310</v>
      </c>
      <c r="B314" s="10" t="str">
        <f>IF($A314="", "", INDEX(Data!A:A,MATCH($A314,Data!$Z:$Z,1)))</f>
        <v>Kabalci (2016)</v>
      </c>
      <c r="C314" s="11" t="str">
        <f>IF($A314="", "", INDEX(Data!B:B,MATCH($A314,Data!$Z:$Z,1)))</f>
        <v>A survey on smart metering and smart grid communication</v>
      </c>
      <c r="D314" s="10">
        <f>IF($A314="", "", INDEX(Data!C:C,MATCH($A314,Data!$Z:$Z,1)))</f>
        <v>2016</v>
      </c>
      <c r="E314" s="11" t="str">
        <f>IF($A314="", "", INDEX(Data!D:D,MATCH($A314,Data!$Z:$Z,1)))</f>
        <v>The smart metering and communication methods used in smart grid are being extensively studied owing to widespread applications of smart grid. Although the monitoring and control processes are widely used in industrial systems, the energy management requirements at both service supplier and consumer side for individuals promoted the evolution of smart grid. In this paper, it is aimed to disclose in a clear and clean way that what smart grid is and what kind of communication methods are used. All components of a smart grid are introduced in a logical way to facilitate the understanding, and communication methods are presented regarding to their improvements, advantages, and lacking feature. The developing generation, transmission, distribution and customer appliances are surveyed in terms of smart grid integration. The communication technologies are introduced as wireline and wireless classification where the key features are also tabulated. The security requirements of hardware and software in a smart grid are presented according to their cyber and physical structures. 2015 Elsevier Ltd. All rights reserved.</v>
      </c>
      <c r="F314" s="11" t="str">
        <f>IF($A314="", "", INDEX(Data!E:E,MATCH($A314,Data!$Z:$Z,1)))</f>
        <v>http://dx.doi.org/10.1016/j.rser.2015.12.114</v>
      </c>
      <c r="G314" s="36" t="str">
        <f t="shared" si="9"/>
        <v>http://dx.doi.org/10.1016/j.rser.2015.12.114</v>
      </c>
    </row>
    <row r="315" spans="1:7" ht="16.5" customHeight="1" x14ac:dyDescent="0.35">
      <c r="A315" s="9">
        <f t="shared" si="8"/>
        <v>311</v>
      </c>
      <c r="B315" s="10" t="str">
        <f>IF($A315="", "", INDEX(Data!A:A,MATCH($A315,Data!$Z:$Z,1)))</f>
        <v>Kai (2010)</v>
      </c>
      <c r="C315" s="11" t="str">
        <f>IF($A315="", "", INDEX(Data!B:B,MATCH($A315,Data!$Z:$Z,1)))</f>
        <v>Leveraging CS capstone project and green smart energy computing with WSN in a box</v>
      </c>
      <c r="D315" s="10">
        <f>IF($A315="", "", INDEX(Data!C:C,MATCH($A315,Data!$Z:$Z,1)))</f>
        <v>2010</v>
      </c>
      <c r="E315" s="11" t="str">
        <f>IF($A315="", "", INDEX(Data!D:D,MATCH($A315,Data!$Z:$Z,1)))</f>
        <v>This paper describes an innovative product-oriented and software engineering process-guided Computer Science (CS) capstone project model for green smart energy application with aportable and inexpensive Wireless Sensor Network (WSN) kit in a Box (WinBox). The project is infused with ZigBee wireless technology and requires a wide range of CS and Software Engineering knowledge elements. Students will gain experience to tie their knowledge and skills learned in the CS discipline to analyze, design, and develop deliverable real world oriented product prototypes, and will be motivated to catch up with emerging technologies in "learning by doing" and be promoted for creativity and life-long learning.</v>
      </c>
      <c r="F315" s="11" t="str">
        <f>IF($A315="", "", INDEX(Data!E:E,MATCH($A315,Data!$Z:$Z,1)))</f>
        <v/>
      </c>
      <c r="G315" s="36" t="str">
        <f t="shared" si="9"/>
        <v/>
      </c>
    </row>
    <row r="316" spans="1:7" ht="16.5" customHeight="1" x14ac:dyDescent="0.35">
      <c r="A316" s="9">
        <f t="shared" si="8"/>
        <v>312</v>
      </c>
      <c r="B316" s="10" t="str">
        <f>IF($A316="", "", INDEX(Data!A:A,MATCH($A316,Data!$Z:$Z,1)))</f>
        <v>Kakoli (2017)</v>
      </c>
      <c r="C316" s="11" t="str">
        <f>IF($A316="", "", INDEX(Data!B:B,MATCH($A316,Data!$Z:$Z,1)))</f>
        <v>"Smart Solutions" for a Smart City: a GIS Approach</v>
      </c>
      <c r="D316" s="10">
        <f>IF($A316="", "", INDEX(Data!C:C,MATCH($A316,Data!$Z:$Z,1)))</f>
        <v>2017</v>
      </c>
      <c r="E316" s="11">
        <f>IF($A316="", "", INDEX(Data!D:D,MATCH($A316,Data!$Z:$Z,1)))</f>
        <v>0</v>
      </c>
      <c r="F316" s="11" t="str">
        <f>IF($A316="", "", INDEX(Data!E:E,MATCH($A316,Data!$Z:$Z,1)))</f>
        <v/>
      </c>
      <c r="G316" s="36" t="str">
        <f t="shared" si="9"/>
        <v/>
      </c>
    </row>
    <row r="317" spans="1:7" ht="16.5" customHeight="1" x14ac:dyDescent="0.35">
      <c r="A317" s="9">
        <f t="shared" si="8"/>
        <v>313</v>
      </c>
      <c r="B317" s="10" t="str">
        <f>IF($A317="", "", INDEX(Data!A:A,MATCH($A317,Data!$Z:$Z,1)))</f>
        <v>Kalogridis (2011)</v>
      </c>
      <c r="C317" s="11" t="str">
        <f>IF($A317="", "", INDEX(Data!B:B,MATCH($A317,Data!$Z:$Z,1)))</f>
        <v>Privacy protection system and metrics for hiding electrical events</v>
      </c>
      <c r="D317" s="10">
        <f>IF($A317="", "", INDEX(Data!C:C,MATCH($A317,Data!$Z:$Z,1)))</f>
        <v>2011</v>
      </c>
      <c r="E317" s="11" t="str">
        <f>IF($A317="", "", INDEX(Data!D:D,MATCH($A317,Data!$Z:$Z,1)))</f>
        <v>Smart grid privacy concerns the privacy of information extracted by analysing smart metering data. We present ElecPrivacy: a home electrical power management system that uses a rechargeable battery to mask home energy load signatures and, effectively, protect the privacy of appliance usage information. ElecPrivacy can be studied in the context of the classic communications problem, where input data is passed through a communication channel that distorts it. In this paper, we define and measure how the appearance of ElecPrivacy events can be estimated, or, reversely, how well the secrecy of this data is protected. In particular, we develop a range of privacy metrics by combining clustering, information theoretic (K-divergence), correlation and regression techniques, and testing over a large data set obtained from real home measurements. Copyright 2011 Inderscience Enterprises Ltd.</v>
      </c>
      <c r="F317" s="11" t="str">
        <f>IF($A317="", "", INDEX(Data!E:E,MATCH($A317,Data!$Z:$Z,1)))</f>
        <v>http://dx.doi.org/10.1504/IJSN.2011.039630</v>
      </c>
      <c r="G317" s="36" t="str">
        <f t="shared" si="9"/>
        <v>http://dx.doi.org/10.1504/IJSN.2011.039630</v>
      </c>
    </row>
    <row r="318" spans="1:7" ht="16.5" customHeight="1" x14ac:dyDescent="0.35">
      <c r="A318" s="9">
        <f t="shared" si="8"/>
        <v>314</v>
      </c>
      <c r="B318" s="10" t="str">
        <f>IF($A318="", "", INDEX(Data!A:A,MATCH($A318,Data!$Z:$Z,1)))</f>
        <v>Kari (2004)</v>
      </c>
      <c r="C318" s="11" t="str">
        <f>IF($A318="", "", INDEX(Data!B:B,MATCH($A318,Data!$Z:$Z,1)))</f>
        <v>Distributed energy generation and sustainable development</v>
      </c>
      <c r="D318" s="10">
        <f>IF($A318="", "", INDEX(Data!C:C,MATCH($A318,Data!$Z:$Z,1)))</f>
        <v>2004</v>
      </c>
      <c r="E318" s="11" t="str">
        <f>IF($A318="", "", INDEX(Data!D:D,MATCH($A318,Data!$Z:$Z,1)))</f>
        <v>Abstract Conventionally, power plants have been large, centralized units. A new trend is developing toward distributed energy generation, which means that energy conversion units are situated close to energy consumers, and large units are substituted by smaller ones. A distributed energy system is an efficient, reliable and environmentally friendly alternative to the traditional energy system. In this article, we will first discuss the definitions of a distributed energy system. Then we will evaluate political, economic, social, and technological dimensions associated with regional energy systems on the basis of the degree of decentralization. Finally, we will deal with the characteristics of a distributed energy system in the context of sustainability. This article concludes that a distributed energy system is a good option with respect</v>
      </c>
      <c r="F318" s="11" t="str">
        <f>IF($A318="", "", INDEX(Data!E:E,MATCH($A318,Data!$Z:$Z,1)))</f>
        <v/>
      </c>
      <c r="G318" s="36" t="str">
        <f t="shared" si="9"/>
        <v/>
      </c>
    </row>
    <row r="319" spans="1:7" ht="16.5" customHeight="1" x14ac:dyDescent="0.35">
      <c r="A319" s="9">
        <f t="shared" si="8"/>
        <v>315</v>
      </c>
      <c r="B319" s="10" t="str">
        <f>IF($A319="", "", INDEX(Data!A:A,MATCH($A319,Data!$Z:$Z,1)))</f>
        <v>Kartik (2014)</v>
      </c>
      <c r="C319" s="11" t="str">
        <f>IF($A319="", "", INDEX(Data!B:B,MATCH($A319,Data!$Z:$Z,1)))</f>
        <v>Putting smart meters to work: beyond the usual</v>
      </c>
      <c r="D319" s="10">
        <f>IF($A319="", "", INDEX(Data!C:C,MATCH($A319,Data!$Z:$Z,1)))</f>
        <v>2014</v>
      </c>
      <c r="E319" s="11">
        <f>IF($A319="", "", INDEX(Data!D:D,MATCH($A319,Data!$Z:$Z,1)))</f>
        <v>0</v>
      </c>
      <c r="F319" s="11" t="str">
        <f>IF($A319="", "", INDEX(Data!E:E,MATCH($A319,Data!$Z:$Z,1)))</f>
        <v/>
      </c>
      <c r="G319" s="36" t="str">
        <f t="shared" si="9"/>
        <v/>
      </c>
    </row>
    <row r="320" spans="1:7" ht="16.5" customHeight="1" x14ac:dyDescent="0.35">
      <c r="A320" s="9">
        <f t="shared" si="8"/>
        <v>316</v>
      </c>
      <c r="B320" s="10" t="str">
        <f>IF($A320="", "", INDEX(Data!A:A,MATCH($A320,Data!$Z:$Z,1)))</f>
        <v>Kashiwagi (2015)</v>
      </c>
      <c r="C320" s="11" t="str">
        <f>IF($A320="", "", INDEX(Data!B:B,MATCH($A320,Data!$Z:$Z,1)))</f>
        <v>Electricity system reform to remove market barriers and building a smart energy system and community</v>
      </c>
      <c r="D320" s="10">
        <f>IF($A320="", "", INDEX(Data!C:C,MATCH($A320,Data!$Z:$Z,1)))</f>
        <v>2015</v>
      </c>
      <c r="E320" s="11">
        <f>IF($A320="", "", INDEX(Data!D:D,MATCH($A320,Data!$Z:$Z,1)))</f>
        <v>0</v>
      </c>
      <c r="F320" s="11" t="str">
        <f>IF($A320="", "", INDEX(Data!E:E,MATCH($A320,Data!$Z:$Z,1)))</f>
        <v>https://www.scopus.com/inward/record.uri?eid=2-s2.0-84929920204&amp;partnerID=40&amp;md5=81f3b86c4c3ee243530d7052609cade5</v>
      </c>
      <c r="G320" s="36" t="str">
        <f t="shared" si="9"/>
        <v>https://www.scopus.com/inward/record.uri?eid=2-s2.0-84929920204&amp;partnerID=40&amp;md5=81f3b86c4c3ee243530d7052609cade5</v>
      </c>
    </row>
    <row r="321" spans="1:7" ht="16.5" customHeight="1" x14ac:dyDescent="0.35">
      <c r="A321" s="9">
        <f t="shared" si="8"/>
        <v>317</v>
      </c>
      <c r="B321" s="10" t="str">
        <f>IF($A321="", "", INDEX(Data!A:A,MATCH($A321,Data!$Z:$Z,1)))</f>
        <v>Katiraei (2017)</v>
      </c>
      <c r="C321" s="11" t="str">
        <f>IF($A321="", "", INDEX(Data!B:B,MATCH($A321,Data!$Z:$Z,1)))</f>
        <v>Microgrid control systems: A practical framework</v>
      </c>
      <c r="D321" s="10">
        <f>IF($A321="", "", INDEX(Data!C:C,MATCH($A321,Data!$Z:$Z,1)))</f>
        <v>2017</v>
      </c>
      <c r="E321" s="11">
        <f>IF($A321="", "", INDEX(Data!D:D,MATCH($A321,Data!$Z:$Z,1)))</f>
        <v>0</v>
      </c>
      <c r="F321" s="11" t="str">
        <f>IF($A321="", "", INDEX(Data!E:E,MATCH($A321,Data!$Z:$Z,1)))</f>
        <v>http://dx.doi.org/10.1109/MPE.2017.2690528</v>
      </c>
      <c r="G321" s="36" t="str">
        <f t="shared" si="9"/>
        <v>http://dx.doi.org/10.1109/MPE.2017.2690528</v>
      </c>
    </row>
    <row r="322" spans="1:7" ht="16.5" customHeight="1" x14ac:dyDescent="0.35">
      <c r="A322" s="9">
        <f t="shared" si="8"/>
        <v>318</v>
      </c>
      <c r="B322" s="10" t="str">
        <f>IF($A322="", "", INDEX(Data!A:A,MATCH($A322,Data!$Z:$Z,1)))</f>
        <v>Kayo (2016)</v>
      </c>
      <c r="C322" s="11" t="str">
        <f>IF($A322="", "", INDEX(Data!B:B,MATCH($A322,Data!$Z:$Z,1)))</f>
        <v>On-site Energy Management by Integrating Campus Buildings and Optimizing Local Energy Systems - Case Study of the Campus in Finland</v>
      </c>
      <c r="D322" s="10">
        <f>IF($A322="", "", INDEX(Data!C:C,MATCH($A322,Data!$Z:$Z,1)))</f>
        <v>2016</v>
      </c>
      <c r="E322" s="11" t="str">
        <f>IF($A322="", "", INDEX(Data!D:D,MATCH($A322,Data!$Z:$Z,1)))</f>
        <v>This research describes the potential study on the impact of energy improvements of existing campus buildings by on-site energy management and operational strategies. The focus buildings in the campus were mainly built in the 1960s, and therefore it is time to carry out renovation work. In conjunction with the renovations, the aim is to improve the energy efficiency of the buildings, and to develop the functionality of the properties to meet the current requirements. Thus, in this study, the potentials of on-site energy generation and sharing in the cluster of campus buildings in Finland were studied. By means of optimisation method, the optimal combined heat and power systems capacity distribution and operation mode for minimizing annual primary energy consumption were simulated. The results show that the integration of buildings has an advantage of 23% of primary energy reduction for on-site energy management as compared with the present situation. Consequently, integrating buildings and optimizing on-site energy management can be one of effective strategies for minimizing primary energy consumption. Furthermore, the study to improve operation strategies of building service systems considering current space use in the buildings clarified that up to 13% of total energy use reduction is expected. The research work also proposes a way of providing environmental information to increase awareness of building energy usage in the campus.</v>
      </c>
      <c r="F322" s="11" t="str">
        <f>IF($A322="", "", INDEX(Data!E:E,MATCH($A322,Data!$Z:$Z,1)))</f>
        <v>&lt;Go to ISI&gt;://WOS:000409554200003</v>
      </c>
      <c r="G322" s="36" t="str">
        <f t="shared" si="9"/>
        <v>&lt;Go to ISI&gt;://WOS:000409554200003</v>
      </c>
    </row>
    <row r="323" spans="1:7" ht="16.5" customHeight="1" x14ac:dyDescent="0.35">
      <c r="A323" s="9">
        <f t="shared" si="8"/>
        <v>319</v>
      </c>
      <c r="B323" s="10" t="str">
        <f>IF($A323="", "", INDEX(Data!A:A,MATCH($A323,Data!$Z:$Z,1)))</f>
        <v>Kazuma (2014)</v>
      </c>
      <c r="C323" s="11" t="str">
        <f>IF($A323="", "", INDEX(Data!B:B,MATCH($A323,Data!$Z:$Z,1)))</f>
        <v>Privacy-preserving smart metering with verifiability for both billing and energy management</v>
      </c>
      <c r="D323" s="10">
        <f>IF($A323="", "", INDEX(Data!C:C,MATCH($A323,Data!$Z:$Z,1)))</f>
        <v>2014</v>
      </c>
      <c r="E323" s="11">
        <f>IF($A323="", "", INDEX(Data!D:D,MATCH($A323,Data!$Z:$Z,1)))</f>
        <v>0</v>
      </c>
      <c r="F323" s="11" t="str">
        <f>IF($A323="", "", INDEX(Data!E:E,MATCH($A323,Data!$Z:$Z,1)))</f>
        <v/>
      </c>
      <c r="G323" s="36" t="str">
        <f t="shared" si="9"/>
        <v/>
      </c>
    </row>
    <row r="324" spans="1:7" ht="16.5" customHeight="1" x14ac:dyDescent="0.35">
      <c r="A324" s="9">
        <f t="shared" si="8"/>
        <v>320</v>
      </c>
      <c r="B324" s="10" t="str">
        <f>IF($A324="", "", INDEX(Data!A:A,MATCH($A324,Data!$Z:$Z,1)))</f>
        <v>Kedar (2014)</v>
      </c>
      <c r="C324" s="11" t="str">
        <f>IF($A324="", "", INDEX(Data!B:B,MATCH($A324,Data!$Z:$Z,1)))</f>
        <v>Efficient PMU data dissemination in smart grid</v>
      </c>
      <c r="D324" s="10">
        <f>IF($A324="", "", INDEX(Data!C:C,MATCH($A324,Data!$Z:$Z,1)))</f>
        <v>2014</v>
      </c>
      <c r="E324" s="11">
        <f>IF($A324="", "", INDEX(Data!D:D,MATCH($A324,Data!$Z:$Z,1)))</f>
        <v>0</v>
      </c>
      <c r="F324" s="11" t="str">
        <f>IF($A324="", "", INDEX(Data!E:E,MATCH($A324,Data!$Z:$Z,1)))</f>
        <v/>
      </c>
      <c r="G324" s="36" t="str">
        <f t="shared" si="9"/>
        <v/>
      </c>
    </row>
    <row r="325" spans="1:7" ht="16.5" customHeight="1" x14ac:dyDescent="0.35">
      <c r="A325" s="9">
        <f t="shared" si="8"/>
        <v>321</v>
      </c>
      <c r="B325" s="10" t="str">
        <f>IF($A325="", "", INDEX(Data!A:A,MATCH($A325,Data!$Z:$Z,1)))</f>
        <v>Kement (2017)</v>
      </c>
      <c r="C325" s="11" t="str">
        <f>IF($A325="", "", INDEX(Data!B:B,MATCH($A325,Data!$Z:$Z,1)))</f>
        <v>Comparative analysis of load-shaping-based privacy preservation strategies in a smart grid</v>
      </c>
      <c r="D325" s="10">
        <f>IF($A325="", "", INDEX(Data!C:C,MATCH($A325,Data!$Z:$Z,1)))</f>
        <v>2017</v>
      </c>
      <c r="E325" s="11" t="str">
        <f>IF($A325="", "", INDEX(Data!D:D,MATCH($A325,Data!$Z:$Z,1)))</f>
        <v>A key enabler for the smart grid is the fine-grained monitoring of power utilization. Although such a mechanism is helpful in the optimization of the whole electricity generation, distribution, and consumption cycle, it also creates opportunities for the potential adversaries in deducing the activities and habits of the subscribers. In fact, by utilizing the standard and readily available tools of nonintrusive load monitoring (NILM) techniques on the metered electricity data, many details of customers' personal lives can be easily discovered. Therefore, prevention of such adversarial exploitations is of utmost importance for privacy protection. One strong privacy preservation approach is the modification of the metered data through the use of on-site storage units in conjunction with renewable energy resources. In this study, we introduce a novel mathematical programming framework to model eight privacy-enhanced power-scheduling strategies inspired and elicited from the literature. We employ all the relevant techniques for the modification of the actual electricity utilization (i.e., on-site battery, renewable energy resources, and appliance load moderation). Our evaluation framework is the first in the literature, to the best of our knowledge, for a comprehensive and fair comparison of the load-shaping techniques for privacy preservation. In addition to the privacy concerns, we consider monetary cost and disutility of the users in our objective functions. Evaluation results show that privacy preservation strategies in the literature differ significantly in terms of privacy, cost, and disutility metrics.</v>
      </c>
      <c r="F325" s="11" t="str">
        <f>IF($A325="", "", INDEX(Data!E:E,MATCH($A325,Data!$Z:$Z,1)))</f>
        <v>http://dx.doi.org/10.1109/TII.2017.2718666</v>
      </c>
      <c r="G325" s="36" t="str">
        <f t="shared" si="9"/>
        <v>http://dx.doi.org/10.1109/TII.2017.2718666</v>
      </c>
    </row>
    <row r="326" spans="1:7" ht="16.5" customHeight="1" x14ac:dyDescent="0.35">
      <c r="A326" s="9">
        <f t="shared" ref="A326:A389" si="10">IF(A$4&gt;=ROW(A322), ROW(A322), "")</f>
        <v>322</v>
      </c>
      <c r="B326" s="10" t="str">
        <f>IF($A326="", "", INDEX(Data!A:A,MATCH($A326,Data!$Z:$Z,1)))</f>
        <v>Ketter (2018)</v>
      </c>
      <c r="C326" s="11" t="str">
        <f>IF($A326="", "", INDEX(Data!B:B,MATCH($A326,Data!$Z:$Z,1)))</f>
        <v>Information systems for a smart electricity grid: Emerging challenges and opportunities</v>
      </c>
      <c r="D326" s="10">
        <f>IF($A326="", "", INDEX(Data!C:C,MATCH($A326,Data!$Z:$Z,1)))</f>
        <v>2018</v>
      </c>
      <c r="E326" s="11" t="str">
        <f>IF($A326="", "", INDEX(Data!D:D,MATCH($A326,Data!$Z:$Z,1)))</f>
        <v>The drive for sustainability as evidenced by the Paris Accords is forcing a radical re-examination of the way electricity is produced, managed, and consumed. Research on sustainable smart electricity markets is facilitating the emergence of sustainable energy systems and a revolution in the efficiency and reliability of electricity consumption, production, and distribution. Traditional electricity grids and markets are being disrupted by a range of forces, including the rise of weather-dependent and distributed renewable sources, growing consumer involvement in managing their power consumption and production, and the electrification of transport. These changes will likely bring about complex and dynamic smart electricity markets that rely on analysis of information to inform stakeholders, and on effective integration of stakeholders' actions. We outline a research agenda on how advances in information-intensive processes are fundamental for facilitating these transformations, describe the roles that such processes will play, and discuss Information Systems research challenges necessary to achieve these goals. These challenges span public policy, privacy, and security; market mechanisms; and data-driven decision support. The diverse challenges we outline also underscore that the diverse IS research perspective is instrumental for addressing the complexity and interdisciplinary nature of this research. 2018 Association for Computing Machinery.</v>
      </c>
      <c r="F326" s="11" t="str">
        <f>IF($A326="", "", INDEX(Data!E:E,MATCH($A326,Data!$Z:$Z,1)))</f>
        <v>http://dx.doi.org/10.1145/3230712</v>
      </c>
      <c r="G326" s="36" t="str">
        <f t="shared" ref="G326:G389" si="11">HYPERLINK(F326)</f>
        <v>http://dx.doi.org/10.1145/3230712</v>
      </c>
    </row>
    <row r="327" spans="1:7" ht="16.5" customHeight="1" x14ac:dyDescent="0.35">
      <c r="A327" s="9">
        <f t="shared" si="10"/>
        <v>323</v>
      </c>
      <c r="B327" s="10" t="str">
        <f>IF($A327="", "", INDEX(Data!A:A,MATCH($A327,Data!$Z:$Z,1)))</f>
        <v>Kevin (2015)</v>
      </c>
      <c r="C327" s="11" t="str">
        <f>IF($A327="", "", INDEX(Data!B:B,MATCH($A327,Data!$Z:$Z,1)))</f>
        <v>Smart homes and the challenges of data</v>
      </c>
      <c r="D327" s="10">
        <f>IF($A327="", "", INDEX(Data!C:C,MATCH($A327,Data!$Z:$Z,1)))</f>
        <v>2015</v>
      </c>
      <c r="E327" s="11">
        <f>IF($A327="", "", INDEX(Data!D:D,MATCH($A327,Data!$Z:$Z,1)))</f>
        <v>0</v>
      </c>
      <c r="F327" s="11" t="str">
        <f>IF($A327="", "", INDEX(Data!E:E,MATCH($A327,Data!$Z:$Z,1)))</f>
        <v/>
      </c>
      <c r="G327" s="36" t="str">
        <f t="shared" si="11"/>
        <v/>
      </c>
    </row>
    <row r="328" spans="1:7" ht="16.5" customHeight="1" x14ac:dyDescent="0.35">
      <c r="A328" s="9">
        <f t="shared" si="10"/>
        <v>324</v>
      </c>
      <c r="B328" s="10" t="str">
        <f>IF($A328="", "", INDEX(Data!A:A,MATCH($A328,Data!$Z:$Z,1)))</f>
        <v>Khan (2016)</v>
      </c>
      <c r="C328" s="11" t="str">
        <f>IF($A328="", "", INDEX(Data!B:B,MATCH($A328,Data!$Z:$Z,1)))</f>
        <v>Cognitive radio for smart grids: Survey of architectures, spectrum sensing mechanisms, and networking protocols</v>
      </c>
      <c r="D328" s="10">
        <f>IF($A328="", "", INDEX(Data!C:C,MATCH($A328,Data!$Z:$Z,1)))</f>
        <v>2016</v>
      </c>
      <c r="E328" s="11" t="str">
        <f>IF($A328="", "", INDEX(Data!D:D,MATCH($A328,Data!$Z:$Z,1)))</f>
        <v>Traditional power grids are currently being transformed into smart grids (SGs). SGs feature multi-way communication among energy generation, transmission, distribution, and usage facilities. The reliable, efficient, and intelligent management of complex power systems requires integration of high-speed, reliable, and secure data information and communication technology into the SGs to monitor and regulate power generation and usage. Despite several challenges, such as trade-offs between wireless coverage and capacity as well as limited spectral resources in SGs, wireless communication is a promising SG communications technology. Cognitive radio networks (CRNs) in particular are highly promising for providing timely SG wireless communications by utilizing all available spectrum resources. We provide in this paper a comprehensive survey on the CRN communication paradigm in SGs, including the system architecture, communication network compositions, applications, and CR-based communication technologies. We highlight potential applications of CR-based SG systems. We survey CR-based spectrum sensing approaches with their major classifications. We also provide a survey on CR-based routing and MAC protocols, and describe interference mitigation schemes. We furthermore present open issues and research challenges faced by CR-based SG networks along with future directions. 2015 IEEE.</v>
      </c>
      <c r="F328" s="11" t="str">
        <f>IF($A328="", "", INDEX(Data!E:E,MATCH($A328,Data!$Z:$Z,1)))</f>
        <v>http://dx.doi.org/10.1109/COMST.2015.2481722</v>
      </c>
      <c r="G328" s="36" t="str">
        <f t="shared" si="11"/>
        <v>http://dx.doi.org/10.1109/COMST.2015.2481722</v>
      </c>
    </row>
    <row r="329" spans="1:7" ht="16.5" customHeight="1" x14ac:dyDescent="0.35">
      <c r="A329" s="9">
        <f t="shared" si="10"/>
        <v>325</v>
      </c>
      <c r="B329" s="10" t="str">
        <f>IF($A329="", "", INDEX(Data!A:A,MATCH($A329,Data!$Z:$Z,1)))</f>
        <v>Khan (2019)</v>
      </c>
      <c r="C329" s="11" t="str">
        <f>IF($A329="", "", INDEX(Data!B:B,MATCH($A329,Data!$Z:$Z,1)))</f>
        <v>Optimal energy management and control aspects of distributed microgrid using multi-agent systems</v>
      </c>
      <c r="D329" s="10">
        <f>IF($A329="", "", INDEX(Data!C:C,MATCH($A329,Data!$Z:$Z,1)))</f>
        <v>2019</v>
      </c>
      <c r="E329" s="11" t="str">
        <f>IF($A329="", "", INDEX(Data!D:D,MATCH($A329,Data!$Z:$Z,1)))</f>
        <v>At present, energy generation is evolving into a smart distribution system that assimilates several green energy resources at a distributed level assuring to generate clean energy without producing any harmful gases, to have consistent operational procedures, and to improve energy management and supervision arrangements. The renewable energy resources (RERs) are considered the best suitable approach to generate electrical power at the distributed level since they offer benefits to the power systems as well as to the environment. Therefore, this paper presents the recent research work on multi-agents-based coordination for the optimal management of electrical energy and its proper controlling at the distributed level exploiting RERs. The multi-agent system (MAS) technique is discussed in detail along with the storage and protection system that solve the microgrid (MG) control and management issues efficiently. Several platforms to develop the MASs are addressed including those that empower the MG to control its configuration, generation capacity, power flow, and fault control. There are several controlling approaches used on distributed generation systems to efficiently operate the whole system comprising of centralized, distributed, and hybrid control techniques are discussed. A comprehensive description about different optimization techniques applied to the energy system have also been highlighted, particularly to identify the most common and effective technique that is currently applied to hybrid energy system at the distributed level. The analysis shows that the particle swarm optimization (PSO) is the most useful and effective technique that has been applied since it can minimize the interruption costs, maximize the reliability, and optimize the operational schedules at the MG level. 2018 Elsevier Ltd</v>
      </c>
      <c r="F329" s="11" t="str">
        <f>IF($A329="", "", INDEX(Data!E:E,MATCH($A329,Data!$Z:$Z,1)))</f>
        <v>http://dx.doi.org/10.1016/j.scs.2018.11.009</v>
      </c>
      <c r="G329" s="36" t="str">
        <f t="shared" si="11"/>
        <v>http://dx.doi.org/10.1016/j.scs.2018.11.009</v>
      </c>
    </row>
    <row r="330" spans="1:7" ht="16.5" customHeight="1" x14ac:dyDescent="0.35">
      <c r="A330" s="9">
        <f t="shared" si="10"/>
        <v>326</v>
      </c>
      <c r="B330" s="10" t="str">
        <f>IF($A330="", "", INDEX(Data!A:A,MATCH($A330,Data!$Z:$Z,1)))</f>
        <v>Khansari (2017)</v>
      </c>
      <c r="C330" s="11" t="str">
        <f>IF($A330="", "", INDEX(Data!B:B,MATCH($A330,Data!$Z:$Z,1)))</f>
        <v>A case study of smart energy systems and behavioural aspects of social systems: Systems thinking approach</v>
      </c>
      <c r="D330" s="10">
        <f>IF($A330="", "", INDEX(Data!C:C,MATCH($A330,Data!$Z:$Z,1)))</f>
        <v>2017</v>
      </c>
      <c r="E330" s="11" t="str">
        <f>IF($A330="", "", INDEX(Data!D:D,MATCH($A330,Data!$Z:$Z,1)))</f>
        <v>Energy consumption habits strictly depend on technology, as well as individual and social attitudes. In this paper, we investigate the important factors in changing energy consumption behaviour. To that end, we provide a high level systemic framework to integrate relevant theories of social behaviour and implement them in the context of energy consumption. A survey is designed to demonstrate the usability of this framework. The results of this survey support the hypothesis that education and technology have a positive impact on energy-saving behaviour. However, our findings regarding the role of social aspects of individuals were not conclusive. © 2017 Inderscience Enterprises Ltd.</v>
      </c>
      <c r="F330" s="11" t="str">
        <f>IF($A330="", "", INDEX(Data!E:E,MATCH($A330,Data!$Z:$Z,1)))</f>
        <v>https://www.scopus.com/inward/record.uri?eid=2-s2.0-85019131790&amp;doi=10.1504%2fIJSSE.2017.083935&amp;partnerID=40&amp;md5=4f43933e4462693771776f3b54c8cbaf</v>
      </c>
      <c r="G330" s="36" t="str">
        <f t="shared" si="11"/>
        <v>https://www.scopus.com/inward/record.uri?eid=2-s2.0-85019131790&amp;doi=10.1504%2fIJSSE.2017.083935&amp;partnerID=40&amp;md5=4f43933e4462693771776f3b54c8cbaf</v>
      </c>
    </row>
    <row r="331" spans="1:7" ht="16.5" customHeight="1" x14ac:dyDescent="0.35">
      <c r="A331" s="9">
        <f t="shared" si="10"/>
        <v>327</v>
      </c>
      <c r="B331" s="10" t="str">
        <f>IF($A331="", "", INDEX(Data!A:A,MATCH($A331,Data!$Z:$Z,1)))</f>
        <v>Khaoula (2018)</v>
      </c>
      <c r="C331" s="11" t="str">
        <f>IF($A331="", "", INDEX(Data!B:B,MATCH($A331,Data!$Z:$Z,1)))</f>
        <v>Systems and technologies for Smart Homes/Smart Phones: A study and comparison</v>
      </c>
      <c r="D331" s="10">
        <f>IF($A331="", "", INDEX(Data!C:C,MATCH($A331,Data!$Z:$Z,1)))</f>
        <v>2018</v>
      </c>
      <c r="E331" s="11">
        <f>IF($A331="", "", INDEX(Data!D:D,MATCH($A331,Data!$Z:$Z,1)))</f>
        <v>0</v>
      </c>
      <c r="F331" s="11" t="str">
        <f>IF($A331="", "", INDEX(Data!E:E,MATCH($A331,Data!$Z:$Z,1)))</f>
        <v/>
      </c>
      <c r="G331" s="36" t="str">
        <f t="shared" si="11"/>
        <v/>
      </c>
    </row>
    <row r="332" spans="1:7" ht="16.5" customHeight="1" x14ac:dyDescent="0.35">
      <c r="A332" s="9">
        <f t="shared" si="10"/>
        <v>328</v>
      </c>
      <c r="B332" s="10" t="str">
        <f>IF($A332="", "", INDEX(Data!A:A,MATCH($A332,Data!$Z:$Z,1)))</f>
        <v>Khayrullina (2019)</v>
      </c>
      <c r="C332" s="11" t="str">
        <f>IF($A332="", "", INDEX(Data!B:B,MATCH($A332,Data!$Z:$Z,1)))</f>
        <v>Air heated metal hydride energy storage system design and experiments for microgrid applications</v>
      </c>
      <c r="D332" s="10">
        <f>IF($A332="", "", INDEX(Data!C:C,MATCH($A332,Data!$Z:$Z,1)))</f>
        <v>2019</v>
      </c>
      <c r="E332" s="11" t="str">
        <f>IF($A332="", "", INDEX(Data!D:D,MATCH($A332,Data!$Z:$Z,1)))</f>
        <v>Emerging technologies of the 21st Century introduced bi-directional flows between a big number of uncontrollable and unpredictable generators together with a need for energy storage (ES) capable of solving instability issues. With the aim of developing new control methodologies, Skoltech developed a Smart Grid laboratory that includes a variety of energy generators, and storage systems. The capabilities of the grid were expanded with a metal hydride (MH) ES and 1 kW fuel cell. MH ES performs at the near ambient temperatures and relatively low pressure, it has adjustable properties, satisfactory gravimetric H2 density, and a simple thermal management. However, existing technologies require an external heat source, which cannot serve the purpose of autonomous microgrid applications. The aim of this research was to develop and test an air heated metal hydride energy storage system that utilizes the internal waste heat of the system. Based on low power MH ES system experiments [1] and waste heat investigations [2], an air heated system with 1 m3 H2 MH reactor was developed and tested. The experiments were performed in the system that also includes 1 kW fuel cell and an electrolyzer. Obtained results show higher efficiency rate of the system due to waste heat utilization from the air-cooled polymer electrolyte membrane (PEM) FC, ensure mobility for autonomous applications, and open the opportunity for further research in the field of power system control. 2018 Hydrogen Energy Publications LLC</v>
      </c>
      <c r="F332" s="11" t="str">
        <f>IF($A332="", "", INDEX(Data!E:E,MATCH($A332,Data!$Z:$Z,1)))</f>
        <v>http://dx.doi.org/10.1016/j.ijhydene.2018.05.145</v>
      </c>
      <c r="G332" s="36" t="str">
        <f t="shared" si="11"/>
        <v>http://dx.doi.org/10.1016/j.ijhydene.2018.05.145</v>
      </c>
    </row>
    <row r="333" spans="1:7" ht="16.5" customHeight="1" x14ac:dyDescent="0.35">
      <c r="A333" s="9">
        <f t="shared" si="10"/>
        <v>329</v>
      </c>
      <c r="B333" s="10" t="str">
        <f>IF($A333="", "", INDEX(Data!A:A,MATCH($A333,Data!$Z:$Z,1)))</f>
        <v>Kicinski (2013)</v>
      </c>
      <c r="C333" s="11" t="str">
        <f>IF($A333="", "", INDEX(Data!B:B,MATCH($A333,Data!$Z:$Z,1)))</f>
        <v>Do we have a chance for small-scale energy generation? the examples of technologies and devices for distributed energy systems in micro small scale in Poland</v>
      </c>
      <c r="D333" s="10">
        <f>IF($A333="", "", INDEX(Data!C:C,MATCH($A333,Data!$Z:$Z,1)))</f>
        <v>2013</v>
      </c>
      <c r="E333" s="11" t="str">
        <f>IF($A333="", "", INDEX(Data!D:D,MATCH($A333,Data!$Z:$Z,1)))</f>
        <v>This paper presents examples of technologies for distributed energy generation developed under the projects coordinated by the IFFM PAS in Gdansk. These are CHP units (generating heat and electricity) for houses with a power from several to tens of kW and for municipalities in the form of the Municipal Energy Centers (with a capacity of several hundred kW up to several MW). A unique project, specializing in "energy-plus" technologies for residential houses and other buildings, which aims to build a Research Centre of PAS in Jablonna is also presented,. These are key technologies for energy sector with respect to distributed generation. Additionally, the article discusses the conditions and opportunities for the development of energy generation or more broadly: civic energy generation in our country. Civic energy generation is a great vision in which the citizen becomes an entity and do not subject to the energy market, and additionally has its virtual advisor in the form of smart grid and data processing technologies in a "digital cloud".</v>
      </c>
      <c r="F333" s="11" t="str">
        <f>IF($A333="", "", INDEX(Data!E:E,MATCH($A333,Data!$Z:$Z,1)))</f>
        <v>http://dx.doi.org/10.2478/bpasts-2013-0080</v>
      </c>
      <c r="G333" s="36" t="str">
        <f t="shared" si="11"/>
        <v>http://dx.doi.org/10.2478/bpasts-2013-0080</v>
      </c>
    </row>
    <row r="334" spans="1:7" ht="16.5" customHeight="1" x14ac:dyDescent="0.35">
      <c r="A334" s="9">
        <f t="shared" si="10"/>
        <v>330</v>
      </c>
      <c r="B334" s="10" t="str">
        <f>IF($A334="", "", INDEX(Data!A:A,MATCH($A334,Data!$Z:$Z,1)))</f>
        <v>Kilkis (2015)</v>
      </c>
      <c r="C334" s="11" t="str">
        <f>IF($A334="", "", INDEX(Data!B:B,MATCH($A334,Data!$Z:$Z,1)))</f>
        <v>Composite index for benchmarking local energy systems of Mediterranean port cities</v>
      </c>
      <c r="D334" s="10">
        <f>IF($A334="", "", INDEX(Data!C:C,MATCH($A334,Data!$Z:$Z,1)))</f>
        <v>2015</v>
      </c>
      <c r="E334" s="11" t="str">
        <f>IF($A334="", "", INDEX(Data!D:D,MATCH($A334,Data!$Z:$Z,1)))</f>
        <v>Benchmarking the performance of local energy systems requires an integrated approach. This paper develops a composite index that consists of a unique set of 7 dimensions and 35 main indicators. The SDEWES (Sustainable Development of Energy, Water, and Environment Systems) Index is applied to a sample of 22 Mediterranean port cities. The index integrates energy and CO2 emissions data from SEAP (Sustainable Energy Action Plans). The values of the indicators are aggregated based on the Min-Max method for a final ranking. Nice, Venice, and Dubrovnik are the top three cities. An average city in the sample receives a composite score of 2.71. The results are subjugated to comparison based on three energy scenarios. The scenarios take into account reductions in final energy consumption per capita for a given area of the city based on smart energy measures. The scenarios represent improvements in the energy system that may include combined heat and power based district heating networks. A SDEWES Index Tool is developed to further allow cities to plan for potential changes in the final ranking based on energy scenarios. The SDEWES Index is useful to trigger learning, action, and collaboration among Mediterranean port cities to increase future performance. Copyright 2015 Elsevier B.V. All rights reserved.</v>
      </c>
      <c r="F334" s="11" t="str">
        <f>IF($A334="", "", INDEX(Data!E:E,MATCH($A334,Data!$Z:$Z,1)))</f>
        <v>file://www.elsevier.com/inca/publications/store/4/8/3/</v>
      </c>
      <c r="G334" s="36" t="str">
        <f t="shared" si="11"/>
        <v>file://www.elsevier.com/inca/publications/store/4/8/3/</v>
      </c>
    </row>
    <row r="335" spans="1:7" ht="16.5" customHeight="1" x14ac:dyDescent="0.35">
      <c r="A335" s="9">
        <f t="shared" si="10"/>
        <v>331</v>
      </c>
      <c r="B335" s="10" t="str">
        <f>IF($A335="", "", INDEX(Data!A:A,MATCH($A335,Data!$Z:$Z,1)))</f>
        <v>Kim (2013)</v>
      </c>
      <c r="C335" s="11" t="str">
        <f>IF($A335="", "", INDEX(Data!B:B,MATCH($A335,Data!$Z:$Z,1)))</f>
        <v>Toward smart microgrid with renewable energy: An overview of network design, security, and standards</v>
      </c>
      <c r="D335" s="10">
        <f>IF($A335="", "", INDEX(Data!C:C,MATCH($A335,Data!$Z:$Z,1)))</f>
        <v>2013</v>
      </c>
      <c r="E335" s="11" t="str">
        <f>IF($A335="", "", INDEX(Data!D:D,MATCH($A335,Data!$Z:$Z,1)))</f>
        <v>An increasing demand for efficient and safe electricity management has motivated the development of smart grid and accelerated the technical research for smart grid. On one side, a smart microgrid has been recently given an interest as a relatively small-scale, self-contained, medium/low voltage electric power system (EPS); it houses various distributed energy resources (DERs) with renewable energy and controllable loads in a physically close location. In this paper, we overview the research trend for the network design and security issues of smart microgrid, different from smart grid, and survey the effort of standardization for them. Through the survey, we derive the novel research issues to address for the successful realization of smart microgrid. Springer-Verlag Berlin Heidelberg 2013.</v>
      </c>
      <c r="F335" s="11" t="str">
        <f>IF($A335="", "", INDEX(Data!E:E,MATCH($A335,Data!$Z:$Z,1)))</f>
        <v/>
      </c>
      <c r="G335" s="36" t="str">
        <f t="shared" si="11"/>
        <v/>
      </c>
    </row>
    <row r="336" spans="1:7" ht="16.5" customHeight="1" x14ac:dyDescent="0.35">
      <c r="A336" s="9">
        <f t="shared" si="10"/>
        <v>332</v>
      </c>
      <c r="B336" s="10" t="str">
        <f>IF($A336="", "", INDEX(Data!A:A,MATCH($A336,Data!$Z:$Z,1)))</f>
        <v>King (2014)</v>
      </c>
      <c r="C336" s="11" t="str">
        <f>IF($A336="", "", INDEX(Data!B:B,MATCH($A336,Data!$Z:$Z,1)))</f>
        <v>Smart metering systems and data sharing: why getting a smart meter should also mean getting strong information privacy controls to manage data sharing</v>
      </c>
      <c r="D336" s="10">
        <f>IF($A336="", "", INDEX(Data!C:C,MATCH($A336,Data!$Z:$Z,1)))</f>
        <v>2014</v>
      </c>
      <c r="E336" s="11" t="str">
        <f>IF($A336="", "", INDEX(Data!D:D,MATCH($A336,Data!$Z:$Z,1)))</f>
        <v>Smart meters are being installed in consumers' homes as the world moves to the smart grid of intelligent energy networks. Smart meters are near real-time communication devices that can collect and communicate a vast amount of personal data about each customer's energy use. Questions about who should have access to such data and for what purposes raise significant consumer privacy concerns about data sharing. Because data sharing facilitates secondary uses of energy use data and is essential for third party access to the data, data sharing is a critical activity that needs to be analysed from an information privacy perspective. This article makes three important contributions. First, it identifies the key privacy and data protection concerns for both the EU and USA consumers related to data sharing in smart metering systems. Second, it provides a comparison of EU and US privacy and data protection law as it applies to smart metering systems, revealing gaps in coverage in both systems. Third, it explains how important privacy concerns related to data sharing are being addressed in the EU and the USA, including specific examples of legislation and self-regulatory mechanisms that have been adopted to protect privacy in smart metering systems. From this comparative analysis, potential privacy-enhancing solutions can be identified. Ultimately it will be up to government regulators and industry to adopt local solutions, but the goal of this article is to encourage adoption of regulatory solutions and industry best practices that are consistent with privacy rights and information privacy principles.</v>
      </c>
      <c r="F336" s="11" t="str">
        <f>IF($A336="", "", INDEX(Data!E:E,MATCH($A336,Data!$Z:$Z,1)))</f>
        <v>http://dx.doi.org/10.1093/ijlit/eau001</v>
      </c>
      <c r="G336" s="36" t="str">
        <f t="shared" si="11"/>
        <v>http://dx.doi.org/10.1093/ijlit/eau001</v>
      </c>
    </row>
    <row r="337" spans="1:7" ht="16.5" customHeight="1" x14ac:dyDescent="0.35">
      <c r="A337" s="9">
        <f t="shared" si="10"/>
        <v>333</v>
      </c>
      <c r="B337" s="10" t="str">
        <f>IF($A337="", "", INDEX(Data!A:A,MATCH($A337,Data!$Z:$Z,1)))</f>
        <v>Klaassen (2016)</v>
      </c>
      <c r="C337" s="11" t="str">
        <f>IF($A337="", "", INDEX(Data!B:B,MATCH($A337,Data!$Z:$Z,1)))</f>
        <v>Responsiveness of residential electricity demand to dynamic tariffs: experiences from a large field test in the Netherlands</v>
      </c>
      <c r="D337" s="10">
        <f>IF($A337="", "", INDEX(Data!C:C,MATCH($A337,Data!$Z:$Z,1)))</f>
        <v>2016</v>
      </c>
      <c r="E337" s="11" t="str">
        <f>IF($A337="", "", INDEX(Data!D:D,MATCH($A337,Data!$Z:$Z,1)))</f>
        <v>To efficiently facilitate the energy transition it is essential to evaluate the potential of demand response in practice. Based on the results of a Dutch smart grid pilot, this paper assesses the potential of both manual and semi-automated demand response in residential areas. To stimulate demand response, a dynamic tariff and smart appliances were used. The participating households were informed about the tariff day-ahead through a home energy management system, connected to a display installed on the wall in their living room. The tariff was intuitively displayed: self-consumption of photovoltaic generation was stimulated by means of a low tariff, but also the generation itself played a central role on the display. Household flexibility is analyzed, focusing on: (i) the load shift of (smart) appliances, and (ii) the response of the (overall) peak load towards the dynamic tariff. To assess the latter, i.e. price responsiveness, the participants were split up in two comparable groups which were subject to a different moment of evening peak-pricing. Based on the results, it is concluded that mainly the flexibility of the white goods (i.e. the washing machine, tumble dryer and dishwasher) is used for demand response. The main part of the flexible load of these (smart) appliances is shifted from the evening to the midday, to match local generation. This load shift remained stable over a long period of time (1 year) and is not responsive to the exact moment of peak-pricing. Therefore, it is concluded that a simple and transparent design for dynamic tariffs is sufficient and most effective to stimulate (manual) residential demand response. Such a tariff should emphasize the `right' moments to use electricity, intuitively linked to renewable generation. [All rights reserved Elsevier].</v>
      </c>
      <c r="F337" s="11" t="str">
        <f>IF($A337="", "", INDEX(Data!E:E,MATCH($A337,Data!$Z:$Z,1)))</f>
        <v>http://dx.doi.org/10.1016/j.apenergy.2016.09.051</v>
      </c>
      <c r="G337" s="36" t="str">
        <f t="shared" si="11"/>
        <v>http://dx.doi.org/10.1016/j.apenergy.2016.09.051</v>
      </c>
    </row>
    <row r="338" spans="1:7" ht="16.5" customHeight="1" x14ac:dyDescent="0.35">
      <c r="A338" s="9">
        <f t="shared" si="10"/>
        <v>334</v>
      </c>
      <c r="B338" s="10" t="str">
        <f>IF($A338="", "", INDEX(Data!A:A,MATCH($A338,Data!$Z:$Z,1)))</f>
        <v>Kleineidam (2016)</v>
      </c>
      <c r="C338" s="11" t="str">
        <f>IF($A338="", "", INDEX(Data!B:B,MATCH($A338,Data!$Z:$Z,1)))</f>
        <v>The cellular approach: smart energy region Wunsiedel. Testbed for smart grid, smart metering and smart home solutions</v>
      </c>
      <c r="D338" s="10">
        <f>IF($A338="", "", INDEX(Data!C:C,MATCH($A338,Data!$Z:$Z,1)))</f>
        <v>2016</v>
      </c>
      <c r="E338" s="11" t="str">
        <f>IF($A338="", "", INDEX(Data!D:D,MATCH($A338,Data!$Z:$Z,1)))</f>
        <v>The ongoing transition from a conventional energy supply towards an energy system based on renewable sources requires fundamental changes to the energy infrastructure. In particular, the move from centralized towards distributed power generation significantly increases the demand for ICT-based management and control. Today ICT-based energy management is mostly purely central, making the critical infrastructure of power supply sometimes inflexible and potentially vulnerable to (cyber-)attacks. Addressing these challenges, the future grid requires high automation and distributed intelligence on field level being able to work independently from a central system. Distribution grids are often sparsely monitored and a system wide upgrade of measuring technology is associated with high costs. However, information about load behavior at the nodes of a grid is essential for grid state identification and load forecasting. This paper shows the concept of load balancing and the related IT architecture for monitoring and control of distributed energy systems, where smart metering and smart home technologies play a key role in the smart grid of the future. Readers are invited to contribute to the research work and field laboratory of the University of Bayreuth, which is operated by an innovative utility company in Bavaria. 2016, Springer-Verlag Berlin Heidelberg.</v>
      </c>
      <c r="F338" s="11" t="str">
        <f>IF($A338="", "", INDEX(Data!E:E,MATCH($A338,Data!$Z:$Z,1)))</f>
        <v>http://dx.doi.org/10.1007/s00202-016-0417-y</v>
      </c>
      <c r="G338" s="36" t="str">
        <f t="shared" si="11"/>
        <v>http://dx.doi.org/10.1007/s00202-016-0417-y</v>
      </c>
    </row>
    <row r="339" spans="1:7" ht="16.5" customHeight="1" x14ac:dyDescent="0.35">
      <c r="A339" s="9">
        <f t="shared" si="10"/>
        <v>335</v>
      </c>
      <c r="B339" s="10" t="str">
        <f>IF($A339="", "", INDEX(Data!A:A,MATCH($A339,Data!$Z:$Z,1)))</f>
        <v>Klosinski (2018)</v>
      </c>
      <c r="C339" s="11" t="str">
        <f>IF($A339="", "", INDEX(Data!B:B,MATCH($A339,Data!$Z:$Z,1)))</f>
        <v>Modular protection system for fault detection and selective fault clearing in DC microgrids</v>
      </c>
      <c r="D339" s="10">
        <f>IF($A339="", "", INDEX(Data!C:C,MATCH($A339,Data!$Z:$Z,1)))</f>
        <v>2018</v>
      </c>
      <c r="E339" s="11" t="str">
        <f>IF($A339="", "", INDEX(Data!D:D,MATCH($A339,Data!$Z:$Z,1)))</f>
        <v>A modular protection system was developed for DC radial microgrids. The novelty of the realised protection system is based on the combination of different fault detection, characterisation and localisation criteria. The protection system was developed based on real-time monitoring of voltages and currents at different positions within smart modular switches in the DC system. Intelligent modular DC switches were developed for the setup. On the basis of fault detection criteria, protective measures are initiated and appropriate switching signals are sent to the appropriate switches in order to isolate the faulty part. Different fault locations and types have been tested in the laboratory for a 24 V DC test setup. Hence, the selectivity of the new protection concept has been verified.</v>
      </c>
      <c r="F339" s="11" t="str">
        <f>IF($A339="", "", INDEX(Data!E:E,MATCH($A339,Data!$Z:$Z,1)))</f>
        <v>http://dx.doi.org/10.1049/joe.2018.0193</v>
      </c>
      <c r="G339" s="36" t="str">
        <f t="shared" si="11"/>
        <v>http://dx.doi.org/10.1049/joe.2018.0193</v>
      </c>
    </row>
    <row r="340" spans="1:7" ht="16.5" customHeight="1" x14ac:dyDescent="0.35">
      <c r="A340" s="9">
        <f t="shared" si="10"/>
        <v>336</v>
      </c>
      <c r="B340" s="10" t="str">
        <f>IF($A340="", "", INDEX(Data!A:A,MATCH($A340,Data!$Z:$Z,1)))</f>
        <v>Knezovic (2017)</v>
      </c>
      <c r="C340" s="11" t="str">
        <f>IF($A340="", "", INDEX(Data!B:B,MATCH($A340,Data!$Z:$Z,1)))</f>
        <v>Enhancing the Role of Electric Vehicles in the Power Grid: Field Validation of Multiple Ancillary Services</v>
      </c>
      <c r="D340" s="10">
        <f>IF($A340="", "", INDEX(Data!C:C,MATCH($A340,Data!$Z:$Z,1)))</f>
        <v>2017</v>
      </c>
      <c r="E340" s="11" t="str">
        <f>IF($A340="", "", INDEX(Data!D:D,MATCH($A340,Data!$Z:$Z,1)))</f>
        <v>With increased penetration of distributed energy resources and electric vehicles (EVs), different EV integration strategies can be used for mitigating various adverse effects, and supporting the grid. However, the research regarding EV smart charging has mostly remained on simulations, whereas the experimental validation has rarely been touched upon. This paper focuses mainly on evaluating the technical feasibility of a series-produced EV to provide flexibility in real distribution grids. The implemented controller uses contemporary and widely supported standards for limiting the EV charging rate, which essentially means that it is applicable to any EV complying with IEC 61851 and SAE J1772 standards. The field test validation is conducted in a real Danish distribution grid with a Nissan Leaf providing three ancillary services through unidirectional ac charging, namely, congestion management, local voltage support, and primary frequency regulation. Several performance parameters, such as EV response time and accuracy, are assessed and benchmarked with current requirements. Ultimately, this paper aims to strengthen the applied research within the EV integration domain through validating smart grid concepts on original standard-compliant equipment.</v>
      </c>
      <c r="F340" s="11" t="str">
        <f>IF($A340="", "", INDEX(Data!E:E,MATCH($A340,Data!$Z:$Z,1)))</f>
        <v>http://dx.doi.org/10.1109/TTE.2016.2616864</v>
      </c>
      <c r="G340" s="36" t="str">
        <f t="shared" si="11"/>
        <v>http://dx.doi.org/10.1109/TTE.2016.2616864</v>
      </c>
    </row>
    <row r="341" spans="1:7" ht="16.5" customHeight="1" x14ac:dyDescent="0.35">
      <c r="A341" s="9">
        <f t="shared" si="10"/>
        <v>337</v>
      </c>
      <c r="B341" s="10" t="str">
        <f>IF($A341="", "", INDEX(Data!A:A,MATCH($A341,Data!$Z:$Z,1)))</f>
        <v>Knight, (2012)</v>
      </c>
      <c r="C341" s="11" t="str">
        <f>IF($A341="", "", INDEX(Data!B:B,MATCH($A341,Data!$Z:$Z,1)))</f>
        <v>Smart Systems in the UK context – an ETI view</v>
      </c>
      <c r="D341" s="10">
        <f>IF($A341="", "", INDEX(Data!C:C,MATCH($A341,Data!$Z:$Z,1)))</f>
        <v>2012</v>
      </c>
      <c r="E341" s="11" t="str">
        <f>IF($A341="", "", INDEX(Data!D:D,MATCH($A341,Data!$Z:$Z,1)))</f>
        <v>Presentation overview  Brief introduction to the ETI  UK energy system context and drivers for Smart Systems  Observations about pre-existing Smart trials around the world  What the ETI is planning to do in Smart</v>
      </c>
      <c r="F341" s="11" t="str">
        <f>IF($A341="", "", INDEX(Data!E:E,MATCH($A341,Data!$Z:$Z,1)))</f>
        <v>https://s3-eu-west-1.amazonaws.com/assets.eti.co.uk/legacyUploads/2014/03/Smart_Cities_Richard_Knight_17th_April_2012.pdf</v>
      </c>
      <c r="G341" s="36" t="str">
        <f t="shared" si="11"/>
        <v>https://s3-eu-west-1.amazonaws.com/assets.eti.co.uk/legacyUploads/2014/03/Smart_Cities_Richard_Knight_17th_April_2012.pdf</v>
      </c>
    </row>
    <row r="342" spans="1:7" ht="16.5" customHeight="1" x14ac:dyDescent="0.35">
      <c r="A342" s="9">
        <f t="shared" si="10"/>
        <v>338</v>
      </c>
      <c r="B342" s="10" t="str">
        <f>IF($A342="", "", INDEX(Data!A:A,MATCH($A342,Data!$Z:$Z,1)))</f>
        <v>Koirala (2018)</v>
      </c>
      <c r="C342" s="11" t="str">
        <f>IF($A342="", "", INDEX(Data!B:B,MATCH($A342,Data!$Z:$Z,1)))</f>
        <v>Trust, awareness, and independence: Insights from a socio-psychological factor analysis of citizen knowledge and participation in community energy systems</v>
      </c>
      <c r="D342" s="10">
        <f>IF($A342="", "", INDEX(Data!C:C,MATCH($A342,Data!$Z:$Z,1)))</f>
        <v>2018</v>
      </c>
      <c r="E342" s="11" t="str">
        <f>IF($A342="", "", INDEX(Data!D:D,MATCH($A342,Data!$Z:$Z,1)))</f>
        <v>In order to decarbonize the energy sector, there is a widespread consensus that the role of end-users in the energy system should change from passive consumption to active prosumption and engagement. This is of particular importance as an increasing number of technologies and business models are focusing on the end-users. These developments provide new opportunities for further technical and social innovation to smarter, flexible and integrated systems such as community energy systems (CESs). Through system integration and community engagement CESs assist in transition to a low-carbon energy system. Despite the high importance, there is limited knowledge on willingness of local citizens to participate in the local energy systems such as CESs as well as associated factors determining such willingness. Through a survey among 599 citizens in the Netherlands, this research analyses the impact of demographic, socio-economic, socio-institutional as well as environmental factors on willingness to participate in CESs. Factor and multi-variate regression analysis reveals that the environmental concern, renewables acceptance, energy independence, community trust, community resistance, education, energy related education and awareness about local energy initiatives are the most important factors in determining the citizens’ willingness to participate in CESs. Citizens should be empowered to take active role in steering the local energy initiatives. © 2018 The Author(s)</v>
      </c>
      <c r="F342" s="11" t="str">
        <f>IF($A342="", "", INDEX(Data!E:E,MATCH($A342,Data!$Z:$Z,1)))</f>
        <v>https://www.scopus.com/inward/record.uri?eid=2-s2.0-85041418748&amp;doi=10.1016%2fj.erss.2018.01.009&amp;partnerID=40&amp;md5=863eb356803bd1daae7e40a44a6af04c</v>
      </c>
      <c r="G342" s="36" t="str">
        <f t="shared" si="11"/>
        <v>https://www.scopus.com/inward/record.uri?eid=2-s2.0-85041418748&amp;doi=10.1016%2fj.erss.2018.01.009&amp;partnerID=40&amp;md5=863eb356803bd1daae7e40a44a6af04c</v>
      </c>
    </row>
    <row r="343" spans="1:7" ht="16.5" customHeight="1" x14ac:dyDescent="0.35">
      <c r="A343" s="9">
        <f t="shared" si="10"/>
        <v>339</v>
      </c>
      <c r="B343" s="10" t="str">
        <f>IF($A343="", "", INDEX(Data!A:A,MATCH($A343,Data!$Z:$Z,1)))</f>
        <v>Kolata (2019)</v>
      </c>
      <c r="C343" s="11" t="str">
        <f>IF($A343="", "", INDEX(Data!B:B,MATCH($A343,Data!$Z:$Z,1)))</f>
        <v>Keeping current: How advancements in electricity storage can save money for consumers</v>
      </c>
      <c r="D343" s="10">
        <f>IF($A343="", "", INDEX(Data!C:C,MATCH($A343,Data!$Z:$Z,1)))</f>
        <v>2019</v>
      </c>
      <c r="E343" s="11" t="str">
        <f>IF($A343="", "", INDEX(Data!D:D,MATCH($A343,Data!$Z:$Z,1)))</f>
        <v>Advances in storage and battery technology offer value to the electric grid and individual budgets, with the potential for electric vehicles (EVs) to significantly lower household transportation spending as the best current example. Cost-effective storage is a holy grail for the electrical grid and for consumer advocates. Storage potentially provides opportunities to help lower overall electric system costs, such as by time-shifting, frequency regulation, reducing the cost of renewables integration, and helping to more cheaply balance supply and demand. It also provides opportunities to help individual budgets, with the potential for electric vehicles (EVs) to significantly lower household transportation spending as the best current example. While there are thus many good reasons for advocates to be bullish on electricity storage, maximizing the full consumer value depends on continuing the impressive cost declines of batteries and other storage technologies we have seen over the last decade. It is important for states, regional power markets, and public utility commissions to get policy right. Keeping up with the evolving storage market and maximizing consumer and environmental value will require proactive policies aimed at facilitating integration, aligning incentives, and promoting innovation. Given the great potential, now would be a good time for stakeholders and policymakers to start moving forward. Copyright Materials Research Society 2019.</v>
      </c>
      <c r="F343" s="11" t="str">
        <f>IF($A343="", "", INDEX(Data!E:E,MATCH($A343,Data!$Z:$Z,1)))</f>
        <v>http://dx.doi.org/10.1557/mre.2019.13</v>
      </c>
      <c r="G343" s="36" t="str">
        <f t="shared" si="11"/>
        <v>http://dx.doi.org/10.1557/mre.2019.13</v>
      </c>
    </row>
    <row r="344" spans="1:7" ht="16.5" customHeight="1" x14ac:dyDescent="0.35">
      <c r="A344" s="9">
        <f t="shared" si="10"/>
        <v>340</v>
      </c>
      <c r="B344" s="10" t="str">
        <f>IF($A344="", "", INDEX(Data!A:A,MATCH($A344,Data!$Z:$Z,1)))</f>
        <v>Korosh (2017)</v>
      </c>
      <c r="C344" s="11" t="str">
        <f>IF($A344="", "", INDEX(Data!B:B,MATCH($A344,Data!$Z:$Z,1)))</f>
        <v>Electric Vehicle Optimized Charge and Drive Management</v>
      </c>
      <c r="D344" s="10">
        <f>IF($A344="", "", INDEX(Data!C:C,MATCH($A344,Data!$Z:$Z,1)))</f>
        <v>2017</v>
      </c>
      <c r="E344" s="11">
        <f>IF($A344="", "", INDEX(Data!D:D,MATCH($A344,Data!$Z:$Z,1)))</f>
        <v>0</v>
      </c>
      <c r="F344" s="11" t="str">
        <f>IF($A344="", "", INDEX(Data!E:E,MATCH($A344,Data!$Z:$Z,1)))</f>
        <v/>
      </c>
      <c r="G344" s="36" t="str">
        <f t="shared" si="11"/>
        <v/>
      </c>
    </row>
    <row r="345" spans="1:7" ht="16.5" customHeight="1" x14ac:dyDescent="0.35">
      <c r="A345" s="9">
        <f t="shared" si="10"/>
        <v>341</v>
      </c>
      <c r="B345" s="10" t="str">
        <f>IF($A345="", "", INDEX(Data!A:A,MATCH($A345,Data!$Z:$Z,1)))</f>
        <v>Kouhestani ()</v>
      </c>
      <c r="C345" s="11" t="str">
        <f>IF($A345="", "", INDEX(Data!B:B,MATCH($A345,Data!$Z:$Z,1)))</f>
        <v>Evaluating solar energy technical and economic potential on rooftops in an urban setting: the city of Lethbridge, Canada</v>
      </c>
      <c r="D345" s="10" t="str">
        <f>IF($A345="", "", INDEX(Data!C:C,MATCH($A345,Data!$Z:$Z,1)))</f>
        <v xml:space="preserve"> </v>
      </c>
      <c r="E345" s="11" t="str">
        <f>IF($A345="", "", INDEX(Data!D:D,MATCH($A345,Data!$Z:$Z,1)))</f>
        <v>Solar energy deployment is gaining greater attention as a sustainable source of energy that could alleviate aspects of the current climate crisis. Knowledge of the characteristics and economics of the solar electricity sector is required to integrate it in the energy generation and utilization mix. Unlike energy generation from fossil fuels, renewable energy sources have relatively low geographic density and are spread unevenly over large areas. Therefore, especially in cities, where space has greater value and opportunity costs, finding suitable spaces for implementing solar systems are essential to promote the use of solar technologies. Using remote-sensing data, the intricate topography of cities can be modelled, and insolation incident at each location can be estimated. A multi-criteria approach based on geographic information systems (GIS) and light detection and ranging (LiDAR) is used in this research to estimate rooftop photovoltaic electricity potential of buildings in an urban environment, the city of Lethbridge. An economic assessment is conducted utilizing present market prices to determine economically attractive rooftop PV systems. The total rooftop photovoltaic (PV) electricity potential is evaluated and compared with the local electricity demand. Effective expansion of solar power systems in the city is achieved by determining the geographic distribution of the best locations for exploiting the systems. This study estimates that the rooftop PV electricity generation potential of the city of Lethbridge is approximately 301 ± 29 (SD) GWh annually (almost 38% of its annual electricity consumption in 2016), and about 96% of the recognized potential rooftop PV systems are economically feasible. The results can assist in making informed policy decisions about investment in deployment of renewable energy generation.</v>
      </c>
      <c r="F345" s="11" t="str">
        <f>IF($A345="", "", INDEX(Data!E:E,MATCH($A345,Data!$Z:$Z,1)))</f>
        <v/>
      </c>
      <c r="G345" s="36" t="str">
        <f t="shared" si="11"/>
        <v/>
      </c>
    </row>
    <row r="346" spans="1:7" ht="16.5" customHeight="1" x14ac:dyDescent="0.35">
      <c r="A346" s="9">
        <f t="shared" si="10"/>
        <v>342</v>
      </c>
      <c r="B346" s="10" t="str">
        <f>IF($A346="", "", INDEX(Data!A:A,MATCH($A346,Data!$Z:$Z,1)))</f>
        <v>Koumoutsos (2015)</v>
      </c>
      <c r="C346" s="11" t="str">
        <f>IF($A346="", "", INDEX(Data!B:B,MATCH($A346,Data!$Z:$Z,1)))</f>
        <v>Gathering and processing energy consumption data from public educational buildings over IPv6</v>
      </c>
      <c r="D346" s="10">
        <f>IF($A346="", "", INDEX(Data!C:C,MATCH($A346,Data!$Z:$Z,1)))</f>
        <v>2015</v>
      </c>
      <c r="E346" s="11" t="str">
        <f>IF($A346="", "", INDEX(Data!D:D,MATCH($A346,Data!$Z:$Z,1)))</f>
        <v>Reducing energy consumption and CO2 emissions in order to address climate change requires behavioral changes by the citizens, who will have to adopt more environmentally friendly and energy-saving practices. We present a system and corresponding practices for gathering energy consumption data from public school buildings over the Internet, processing them to identify hidden correlations and produce actionable advice and presenting the results in real-time to its occupants over the Web. We describe the metering infrastructure installed at schools for energy consumption monitoring and the related actions carried out in order to motivate local school communities towards an environmentally friendly behavior. The introduction of IPv6 was found to be a key enabling technology for setting up such a system in a simple, secure, and efficient way. The proposed system and processes are put under test in a pilot installation composed of about 50 IPv6-enabled schools of the Greek School Network (GSN). These are also combined with appropriate educational and social engagement tools. In this way, energy consumption, operating costs, and greenhouse effects can be reduced in the area of educational and public administration buildings in general. Thus, people become almost instantly aware of the energy and environmental implications of their actions, which motivates them towards behavioral changes and the adoption of environmentally friendly practices. The pilot provides a good example of collaboration between the ICT sector, the smart building and automation vendors, and the public authorities.</v>
      </c>
      <c r="F346" s="11" t="str">
        <f>IF($A346="", "", INDEX(Data!E:E,MATCH($A346,Data!$Z:$Z,1)))</f>
        <v>https://search.proquest.com/docview/1700637193?accountid=14511 https://ucl-new-primo.hosted.exlibrisgroup.com/openurl/UCL/UCL_VU2?url_ver=Z39.88-2004&amp;rft_val_fmt=info:ofi/fmt:kev:mtx:journal&amp;genre=article&amp;sid=ProQ:ProQ%3Aabiglobal&amp;atitle=Gathering+and+processing+energy+consumption+data+from+public+educational+buildings+over+IPv6&amp;title=Energy%2C+Sustainability+and+Society&amp;issn=&amp;date=2015-08-01&amp;volume=5&amp;issue=&amp;spage=1&amp;au=Koumoutsos%2C+Kostas%3BKretsis%2C+Aristotelis%3BKokkinos%2C+Panagiotis%3BVar</v>
      </c>
      <c r="G346" s="36" t="e">
        <f t="shared" si="11"/>
        <v>#VALUE!</v>
      </c>
    </row>
    <row r="347" spans="1:7" ht="16.5" customHeight="1" x14ac:dyDescent="0.35">
      <c r="A347" s="9">
        <f t="shared" si="10"/>
        <v>343</v>
      </c>
      <c r="B347" s="10" t="str">
        <f>IF($A347="", "", INDEX(Data!A:A,MATCH($A347,Data!$Z:$Z,1)))</f>
        <v>Kramer (2019)</v>
      </c>
      <c r="C347" s="11" t="str">
        <f>IF($A347="", "", INDEX(Data!B:B,MATCH($A347,Data!$Z:$Z,1)))</f>
        <v>Building analytics and monitoring-based commissioning: industry practice, costs, and savings</v>
      </c>
      <c r="D347" s="10">
        <f>IF($A347="", "", INDEX(Data!C:C,MATCH($A347,Data!$Z:$Z,1)))</f>
        <v>2019</v>
      </c>
      <c r="E347" s="11" t="str">
        <f>IF($A347="", "", INDEX(Data!D:D,MATCH($A347,Data!$Z:$Z,1)))</f>
        <v>As building energy and system-level monitoring becomes more common, facility teams are faced with an overwhelming amount of data. This data does not typically lead to insights, corrective actions, and energy savings unless it is stored, organized, analyzed, and prioritized in automated ways. The Smart Energy Analytics Campaign is a public-private sector partnership program focused on supporting commercially available energy management and information systems (EMIS) technology use and monitoring-based commissioning (MBCx) practices. MBCx is an ongoing commissioning process with focus on analyzing large amounts of data on a continuous basis. EMIS tools are used in the MBCx process to organize, present, visualize, and analyze the data. With campaign data from over 400 million square feet (sq. ft.) of installed space, this paper presents the results achieved by owners that are implementing EMIS, along with associated technology costs. The study’s EMIS users that reported savings achieved the median cost savings of $0.19/sq. ft. and 7% annually, with savings shown to increase over time. For 35 portfolio owners, the median base cost to install an EMIS was $0.03/sq. ft., with an annual recurring software cost of $0.02/sq. ft. and an estimated annual labor cost of $0.03/sq. ft. Two types of EMIS systems—energy information systems and fault detection and diagnostic systems—are defined in the body of the paper. Of the two, we find that fault detection and diagnostic systems have both higher savings and higher costs. The paper offers a characterization of EMIS products, MBCx services, and trends in the industry.</v>
      </c>
      <c r="F347" s="11" t="str">
        <f>IF($A347="", "", INDEX(Data!E:E,MATCH($A347,Data!$Z:$Z,1)))</f>
        <v>https://search.proquest.com/docview/2219340633?accountid=14511 https://ucl-new-primo.hosted.exlibrisgroup.com/openurl/UCL/UCL_VU2?url_ver=Z39.88-2004&amp;rft_val_fmt=info:ofi/fmt:kev:mtx:journal&amp;genre=article&amp;sid=ProQ:ProQ%3Aabiglobal&amp;atitle=Building+analytics+and+monitoring-based+commissioning%3A+industry+practice%2C+costs%2C+and+savings&amp;title=Energy+Efficiency&amp;issn=1570646X&amp;date=2019-05-01&amp;volume=&amp;issue=&amp;spage=1&amp;au=Kramer%2C+Hannah%3BLin%2C+Guanjing%3BCurtin%2C+Claire%3BCrowe%2C+Eliot%3BGranderso</v>
      </c>
      <c r="G347" s="36" t="e">
        <f t="shared" si="11"/>
        <v>#VALUE!</v>
      </c>
    </row>
    <row r="348" spans="1:7" ht="16.5" customHeight="1" x14ac:dyDescent="0.35">
      <c r="A348" s="9">
        <f t="shared" si="10"/>
        <v>344</v>
      </c>
      <c r="B348" s="10" t="str">
        <f>IF($A348="", "", INDEX(Data!A:A,MATCH($A348,Data!$Z:$Z,1)))</f>
        <v>Krog (2019)</v>
      </c>
      <c r="C348" s="11" t="str">
        <f>IF($A348="", "", INDEX(Data!B:B,MATCH($A348,Data!$Z:$Z,1)))</f>
        <v xml:space="preserve">How municipalities act under the new paradigm for energy planning </v>
      </c>
      <c r="D348" s="10">
        <f>IF($A348="", "", INDEX(Data!C:C,MATCH($A348,Data!$Z:$Z,1)))</f>
        <v>2019</v>
      </c>
      <c r="E348" s="11" t="str">
        <f>IF($A348="", "", INDEX(Data!D:D,MATCH($A348,Data!$Z:$Z,1)))</f>
        <v>Radical changes in energy production, going from sector-based energy systems based on fossil energy resourcesto smart energy systems based on renewable resources are starting to occur worldwide. This transition is a matterof balancing technical solutions with societal needs and possibilities, which requires a large effort in terms ofpolicymaking and energy planning. This paper investigates how Danish municipalities are currently dealing withthese issues through strategic energy planning. Through a case study of a Danish municipality, strategic andpractical barriers to municipal strategic energy planning are identified. The paper ends by presenting re-commendations on how to eliminate the identified barriers. In doing so, this paper brings new knowledge intofurther research of national and local framework conditions for strategic energy planning and thereby, the greentransition of the energy system.</v>
      </c>
      <c r="F348" s="11" t="str">
        <f>IF($A348="", "", INDEX(Data!E:E,MATCH($A348,Data!$Z:$Z,1)))</f>
        <v/>
      </c>
      <c r="G348" s="36" t="str">
        <f t="shared" si="11"/>
        <v/>
      </c>
    </row>
    <row r="349" spans="1:7" ht="16.5" customHeight="1" x14ac:dyDescent="0.35">
      <c r="A349" s="9">
        <f t="shared" si="10"/>
        <v>345</v>
      </c>
      <c r="B349" s="10" t="str">
        <f>IF($A349="", "", INDEX(Data!A:A,MATCH($A349,Data!$Z:$Z,1)))</f>
        <v>Kuang (2014)</v>
      </c>
      <c r="C349" s="11" t="str">
        <f>IF($A349="", "", INDEX(Data!B:B,MATCH($A349,Data!$Z:$Z,1)))</f>
        <v>Design Solution of Micro-grid Power Supply System in Campus</v>
      </c>
      <c r="D349" s="10">
        <f>IF($A349="", "", INDEX(Data!C:C,MATCH($A349,Data!$Z:$Z,1)))</f>
        <v>2014</v>
      </c>
      <c r="E349" s="11" t="str">
        <f>IF($A349="", "", INDEX(Data!D:D,MATCH($A349,Data!$Z:$Z,1)))</f>
        <v>The micro-grid power supply scheme in campus based on the grid-connected solar energy PV power generation system is designed in this paper. This system mainly consists of solar power, diesel generation, it will can be incorporated into the local grid after it has been built. This results show that using this scheme can improve the reliability of power supply system in campus and reduce the cost.</v>
      </c>
      <c r="F349" s="11" t="str">
        <f>IF($A349="", "", INDEX(Data!E:E,MATCH($A349,Data!$Z:$Z,1)))</f>
        <v>http://dx.doi.org/10.4028/www.scientific.net/AMR.953-954.8</v>
      </c>
      <c r="G349" s="36" t="str">
        <f t="shared" si="11"/>
        <v>http://dx.doi.org/10.4028/www.scientific.net/AMR.953-954.8</v>
      </c>
    </row>
    <row r="350" spans="1:7" ht="16.5" customHeight="1" x14ac:dyDescent="0.35">
      <c r="A350" s="9">
        <f t="shared" si="10"/>
        <v>346</v>
      </c>
      <c r="B350" s="10" t="str">
        <f>IF($A350="", "", INDEX(Data!A:A,MATCH($A350,Data!$Z:$Z,1)))</f>
        <v>Kuang (2016)</v>
      </c>
      <c r="C350" s="11" t="str">
        <f>IF($A350="", "", INDEX(Data!B:B,MATCH($A350,Data!$Z:$Z,1)))</f>
        <v>A review of renewable energy utilization in islands</v>
      </c>
      <c r="D350" s="10">
        <f>IF($A350="", "", INDEX(Data!C:C,MATCH($A350,Data!$Z:$Z,1)))</f>
        <v>2016</v>
      </c>
      <c r="E350" s="11" t="str">
        <f>IF($A350="", "", INDEX(Data!D:D,MATCH($A350,Data!$Z:$Z,1)))</f>
        <v>With the surge in the fossil fuel prices and increasing environmental concerns, significant efforts have been made to propel and develop alternative energy technologies to cope with the energy shortage for island power grids. Recent advancements and developments on power electronic technologies have enabled the renewable energy sources to be grid-connected with gradually higher penetration in island electricity supply. Consequently, the utilization and efficiency of renewable energy resources in islands has received remarkable attention from both the academia and industry. In this paper, a brief overview on the current status of island energy resources is described. Then, the existing utilization status and development potential of various renewable generations for island power grids, including solar, wind, hydropower, biomass, ocean and geothermal energy, are investigated. Furthermore, the advanced technologies to improve the penetration level of island renewables, including energy storage techniques, hybrid renewable energy system, microgrid, demand side management, distributed generation and smart grid, are presented. 2016 Elsevier Ltd. All rights reserved.</v>
      </c>
      <c r="F350" s="11" t="str">
        <f>IF($A350="", "", INDEX(Data!E:E,MATCH($A350,Data!$Z:$Z,1)))</f>
        <v>http://dx.doi.org/10.1016/j.rser.2016.01.014</v>
      </c>
      <c r="G350" s="36" t="str">
        <f t="shared" si="11"/>
        <v>http://dx.doi.org/10.1016/j.rser.2016.01.014</v>
      </c>
    </row>
    <row r="351" spans="1:7" ht="16.5" customHeight="1" x14ac:dyDescent="0.35">
      <c r="A351" s="9">
        <f t="shared" si="10"/>
        <v>347</v>
      </c>
      <c r="B351" s="10" t="str">
        <f>IF($A351="", "", INDEX(Data!A:A,MATCH($A351,Data!$Z:$Z,1)))</f>
        <v>Kudrat (2018)</v>
      </c>
      <c r="C351" s="11" t="str">
        <f>IF($A351="", "", INDEX(Data!B:B,MATCH($A351,Data!$Z:$Z,1)))</f>
        <v>Exploring ensemble classifiers for detecting attacks in the smart grids</v>
      </c>
      <c r="D351" s="10">
        <f>IF($A351="", "", INDEX(Data!C:C,MATCH($A351,Data!$Z:$Z,1)))</f>
        <v>2018</v>
      </c>
      <c r="E351" s="11" t="str">
        <f>IF($A351="", "", INDEX(Data!D:D,MATCH($A351,Data!$Z:$Z,1)))</f>
        <v xml:space="preserve">The advent of machine learning has made it a popular tool in various areas. It has also been applied in network intrusion detection. However, machine learning hasn't been sufficiently explored in the cyberphysical domains such as smart grids. This is because a lot of factors weigh in while using these tools. This paper is about intrusion detection in smart grids and how some machine learning techniques can help achieve this goal. It considers the problems of feature and classifier selection along with other data ambiguities. The goal is to apply the machine learning ensemble classifiers on the smart grid traffic and evaluate if these methods can detect anomalies in the system. </v>
      </c>
      <c r="F351" s="11" t="str">
        <f>IF($A351="", "", INDEX(Data!E:E,MATCH($A351,Data!$Z:$Z,1)))</f>
        <v/>
      </c>
      <c r="G351" s="36" t="str">
        <f t="shared" si="11"/>
        <v/>
      </c>
    </row>
    <row r="352" spans="1:7" ht="16.5" customHeight="1" x14ac:dyDescent="0.35">
      <c r="A352" s="9">
        <f t="shared" si="10"/>
        <v>348</v>
      </c>
      <c r="B352" s="10" t="str">
        <f>IF($A352="", "", INDEX(Data!A:A,MATCH($A352,Data!$Z:$Z,1)))</f>
        <v>Kumar (2015)</v>
      </c>
      <c r="C352" s="11" t="str">
        <f>IF($A352="", "", INDEX(Data!B:B,MATCH($A352,Data!$Z:$Z,1)))</f>
        <v>Review and retrofitted architectures to form reliable smart microgrid networks for urban buildings</v>
      </c>
      <c r="D352" s="10">
        <f>IF($A352="", "", INDEX(Data!C:C,MATCH($A352,Data!$Z:$Z,1)))</f>
        <v>2015</v>
      </c>
      <c r="E352" s="11" t="str">
        <f>IF($A352="", "", INDEX(Data!D:D,MATCH($A352,Data!$Z:$Z,1)))</f>
        <v>Smart microgrid initiatives for recent urbanisation at power distribution level need an integrated and interoperable environment that can work collectively with local energy systems and utility grid. This is achieved through the design of an architecture by using contemporary information and communication technology. System architecture provides a common work process that span across all the critical subsystems of a building for better informed decisions with reduced human interventions. Two key aspects of architecture development are, the way of its presentation and network reliability. The architecture should be clear in its presentation for the understanding of various stakeholders and possess fault tolerant communication mechanisms to have high network reliability. Considering aforementioned aspects, this study presents review of state-of-the-art architectures developed by IEEE-1547, ISA-95, National Institute of Standards and Technology, IEC-61850 for smart microgrids formation and suggests retrofitted architectures to improve architecture clarity by presenting in a more lucid way and network reliability by the concept of redundant communication paths. © The Institution of Engineering and Technology 2015.</v>
      </c>
      <c r="F352" s="11" t="str">
        <f>IF($A352="", "", INDEX(Data!E:E,MATCH($A352,Data!$Z:$Z,1)))</f>
        <v>https://www.scopus.com/inward/record.uri?eid=2-s2.0-84946556903&amp;doi=10.1049%2fiet-net.2015.0023&amp;partnerID=40&amp;md5=ee367a55d3d0b51bdffd796dc234198c</v>
      </c>
      <c r="G352" s="36" t="str">
        <f t="shared" si="11"/>
        <v>https://www.scopus.com/inward/record.uri?eid=2-s2.0-84946556903&amp;doi=10.1049%2fiet-net.2015.0023&amp;partnerID=40&amp;md5=ee367a55d3d0b51bdffd796dc234198c</v>
      </c>
    </row>
    <row r="353" spans="1:7" ht="16.5" customHeight="1" x14ac:dyDescent="0.35">
      <c r="A353" s="9">
        <f t="shared" si="10"/>
        <v>349</v>
      </c>
      <c r="B353" s="10" t="str">
        <f>IF($A353="", "", INDEX(Data!A:A,MATCH($A353,Data!$Z:$Z,1)))</f>
        <v>Kurczveil (2014)</v>
      </c>
      <c r="C353" s="11" t="str">
        <f>IF($A353="", "", INDEX(Data!B:B,MATCH($A353,Data!$Z:$Z,1)))</f>
        <v>Consumer load measurement in automated buildings</v>
      </c>
      <c r="D353" s="10">
        <f>IF($A353="", "", INDEX(Data!C:C,MATCH($A353,Data!$Z:$Z,1)))</f>
        <v>2014</v>
      </c>
      <c r="E353" s="11" t="str">
        <f>IF($A353="", "", INDEX(Data!D:D,MATCH($A353,Data!$Z:$Z,1)))</f>
        <v>Diminishing fossil fuel supplies accompanied by rising prices is increasingly leading to consumer awareness regarding their energy consumption. With the intent to prepare for diminishing primary energy sources, sustainable alternatives (e.g. energy gained through wind or solar power and trends towards smart grids) have been introduced and found wide application. With the application of intelligent solutions, the energy consumption in buildings can be reduced significantly. One basis for these solutions, such as load and energy management for optimized energy distribution and saving, is the energy metering of components in electric systems. This contribution shall present a field bus system that, due to its local distribution and system architecture, is suitable for energy consumption measurement of its individual components. After presenting the SmallCAN bus system and its concept, a summary of the mathematic algorithm and an example application will be shown to exemplify the functionality. 2013 Elsevier B.V. All rights reserved.</v>
      </c>
      <c r="F353" s="11" t="str">
        <f>IF($A353="", "", INDEX(Data!E:E,MATCH($A353,Data!$Z:$Z,1)))</f>
        <v>http://dx.doi.org/10.1016/j.measurement.2013.11.052</v>
      </c>
      <c r="G353" s="36" t="str">
        <f t="shared" si="11"/>
        <v>http://dx.doi.org/10.1016/j.measurement.2013.11.052</v>
      </c>
    </row>
    <row r="354" spans="1:7" ht="16.5" customHeight="1" x14ac:dyDescent="0.35">
      <c r="A354" s="9">
        <f t="shared" si="10"/>
        <v>350</v>
      </c>
      <c r="B354" s="10" t="str">
        <f>IF($A354="", "", INDEX(Data!A:A,MATCH($A354,Data!$Z:$Z,1)))</f>
        <v>Kuzlu (2012)</v>
      </c>
      <c r="C354" s="11" t="str">
        <f>IF($A354="", "", INDEX(Data!B:B,MATCH($A354,Data!$Z:$Z,1)))</f>
        <v>Hardware demonstration of a home energy management system for demand response applications</v>
      </c>
      <c r="D354" s="10">
        <f>IF($A354="", "", INDEX(Data!C:C,MATCH($A354,Data!$Z:$Z,1)))</f>
        <v>2012</v>
      </c>
      <c r="E354" s="11" t="str">
        <f>IF($A354="", "", INDEX(Data!D:D,MATCH($A354,Data!$Z:$Z,1)))</f>
        <v>A Home Energy Management (HEM) system plays a crucial role in realizing residential Demand Response (DR) programs in the smart grid environment. It provides a homeowner the ability to automatically perform smart load controls based on utility signals, customer's preference and load priority. This paper presents the hardware demonstration of the proposed HEM system for managing end-use appliances. The HEM's communication time delay to perform load control is analyzed, along with its residual energy consumption. 2010-2012 IEEE.</v>
      </c>
      <c r="F354" s="11" t="str">
        <f>IF($A354="", "", INDEX(Data!E:E,MATCH($A354,Data!$Z:$Z,1)))</f>
        <v>http://dx.doi.org/10.1109/TSG.2012.2216295</v>
      </c>
      <c r="G354" s="36" t="str">
        <f t="shared" si="11"/>
        <v>http://dx.doi.org/10.1109/TSG.2012.2216295</v>
      </c>
    </row>
    <row r="355" spans="1:7" ht="16.5" customHeight="1" x14ac:dyDescent="0.35">
      <c r="A355" s="9">
        <f t="shared" si="10"/>
        <v>351</v>
      </c>
      <c r="B355" s="10" t="str">
        <f>IF($A355="", "", INDEX(Data!A:A,MATCH($A355,Data!$Z:$Z,1)))</f>
        <v>Lakshmanan (2016)</v>
      </c>
      <c r="C355" s="11" t="str">
        <f>IF($A355="", "", INDEX(Data!B:B,MATCH($A355,Data!$Z:$Z,1)))</f>
        <v>Provision of secondary frequency control via demand response activation on thermostatically controlled loads: Solutions and experiences from Denmark</v>
      </c>
      <c r="D355" s="10">
        <f>IF($A355="", "", INDEX(Data!C:C,MATCH($A355,Data!$Z:$Z,1)))</f>
        <v>2016</v>
      </c>
      <c r="E355" s="11" t="str">
        <f>IF($A355="", "", INDEX(Data!D:D,MATCH($A355,Data!$Z:$Z,1)))</f>
        <v>This paper studies the provision of secondary frequency control in electric power systems based on demand response (DR) activation on thermostatically controlled loads (TCLs) and quantifies the computation resource constraints for the control of large TCL population. Since TCLs are fast responsive loads, they represent a suitable alternative to conventional sources for providing such control. An experimental investigation with domestic fridges representing the TCLs was conducted in an islanded power system to evaluate the secondary frequency control. The investigation quantifies the flexibility of household fridge performance in terms of response time and ramp-up rate, as well as the impact on fridge temperature and behaviour after the control period. The experimental results show that TCLs are fast responsive loads for DR activation, with the average control signal response time of 24 s and an equivalent ramping rate of 63% per minute, which could also comply with the requirements for primary frequency control. 2016 Elsevier Ltd.</v>
      </c>
      <c r="F355" s="11" t="str">
        <f>IF($A355="", "", INDEX(Data!E:E,MATCH($A355,Data!$Z:$Z,1)))</f>
        <v>http://dx.doi.org/10.1016/j.apenergy.2016.04.054</v>
      </c>
      <c r="G355" s="36" t="str">
        <f t="shared" si="11"/>
        <v>http://dx.doi.org/10.1016/j.apenergy.2016.04.054</v>
      </c>
    </row>
    <row r="356" spans="1:7" ht="16.5" customHeight="1" x14ac:dyDescent="0.35">
      <c r="A356" s="9">
        <f t="shared" si="10"/>
        <v>352</v>
      </c>
      <c r="B356" s="10" t="str">
        <f>IF($A356="", "", INDEX(Data!A:A,MATCH($A356,Data!$Z:$Z,1)))</f>
        <v>Lam (2017)</v>
      </c>
      <c r="C356" s="11" t="str">
        <f>IF($A356="", "", INDEX(Data!B:B,MATCH($A356,Data!$Z:$Z,1)))</f>
        <v>Vehicular Energy Network</v>
      </c>
      <c r="D356" s="10">
        <f>IF($A356="", "", INDEX(Data!C:C,MATCH($A356,Data!$Z:$Z,1)))</f>
        <v>2017</v>
      </c>
      <c r="E356" s="11" t="str">
        <f>IF($A356="", "", INDEX(Data!D:D,MATCH($A356,Data!$Z:$Z,1)))</f>
        <v>The smart grid spawns many innovative ideas, but many of them cannot be easily integrated into the existing power system due to power system constraints, such as the lack of capacity to transport renewable energy in remote areas to the urban centers. An energy delivery system can be built upon the traffic network and electric vehicles (EVs) utilized as energy carriers to transport energy over a large geographical region. A generalized architecture called the vehicular energy network (VEN) is constructed and a mathematically tractable framework is developed. Dynamic wireless (dis)charging allows electric energy, as an energy packet, to be added and subtracted from EV batteries seamlessly. With proper routing, energy can be transported from the sources to destinations through EVs along appropriate vehicular routes. This paper gives a preliminary study of VEN. Models are developed to study its operational and economic feasibilities with real traffic data in U. K. This paper shows that a substantial amount of renewable energy can be transported from some remote wind farms to London under some reasonable settings and VEN is likely to be profitable in the near future. VEN can complement the power network and enhance its power delivery capability.</v>
      </c>
      <c r="F356" s="11" t="str">
        <f>IF($A356="", "", INDEX(Data!E:E,MATCH($A356,Data!$Z:$Z,1)))</f>
        <v>http://dx.doi.org/10.1109/TTE.2017.2649887</v>
      </c>
      <c r="G356" s="36" t="str">
        <f t="shared" si="11"/>
        <v>http://dx.doi.org/10.1109/TTE.2017.2649887</v>
      </c>
    </row>
    <row r="357" spans="1:7" ht="16.5" customHeight="1" x14ac:dyDescent="0.35">
      <c r="A357" s="9">
        <f t="shared" si="10"/>
        <v>353</v>
      </c>
      <c r="B357" s="10" t="str">
        <f>IF($A357="", "", INDEX(Data!A:A,MATCH($A357,Data!$Z:$Z,1)))</f>
        <v>Lammers (2016)</v>
      </c>
      <c r="C357" s="11" t="str">
        <f>IF($A357="", "", INDEX(Data!B:B,MATCH($A357,Data!$Z:$Z,1)))</f>
        <v>Smart design rules for smart grids: analysing local smart grid development through an empirico-legal institutional lens</v>
      </c>
      <c r="D357" s="10">
        <f>IF($A357="", "", INDEX(Data!C:C,MATCH($A357,Data!$Z:$Z,1)))</f>
        <v>2016</v>
      </c>
      <c r="E357" s="11" t="str">
        <f>IF($A357="", "", INDEX(Data!D:D,MATCH($A357,Data!$Z:$Z,1)))</f>
        <v>Background This article entails an innovative approach to smart grid technology implementation, as it connects governance research with legal analysis. We apply the empirico-legal 'ILTIAD framework', which combines Elinor Ostrom's Institutional Analysis and Development (IAD) framework with institutional legal theory (ILT), to an empirical case study of a local smart grid project. Methods Empirical data were collected in an exploratory, descriptive example study of a single case, focusing on the Action Situation and interactions towards establishing a local Smart Grid. The case was chosen because of its complexity, following the 'logic of intensity sampling'. Data triangulation took place combining participatory observation, semi-structured interviews, and document analysis. Results Through an exploratory case study, we showed how the ILTIAD framework can help reduce complexity in local decision-making processes on smart grid implementation, as it allows for analytical description and prescriptive design of local smart grid systems. In the analysis we addressed ownership arrangements and contracts and identified barriers and opportunities for realizing a local smart grid system. The design part includes a scenario which revealed the prescribed patterns of behaviour (liberties and abilities) and the consequential aspects that apply to each situation. Conclusions Analysing and designing normative alignment ex ante to the planning and implementation of a smart grid system provides clarity to stakeholders about their current opportunities. For this reason, the ILTIAD framework can be used as a design guideline for establishing new and integrated smart grid projects.</v>
      </c>
      <c r="F357" s="11" t="str">
        <f>IF($A357="", "", INDEX(Data!E:E,MATCH($A357,Data!$Z:$Z,1)))</f>
        <v>https://search.proquest.com/docview/1860883765?accountid=14511 https://ucl-new-primo.hosted.exlibrisgroup.com/openurl/UCL/UCL_VU2?url_ver=Z39.88-2004&amp;rft_val_fmt=info:ofi/fmt:kev:mtx:journal&amp;genre=article&amp;sid=ProQ:ProQ%3Aabiglobal&amp;atitle=Smart+design+rules+for+smart+grids%3A+analysing+local+smart+grid+development+through+an+empirico-legal+institutional+lens&amp;title=Energy%2C+Sustainability+and+Society&amp;issn=&amp;date=2016-12-01&amp;volume=6&amp;issue=&amp;spage=1&amp;au=Lammers%2C+Imke%3BHeldeweg%2C+Michiel+A&amp;isbn=&amp;j</v>
      </c>
      <c r="G357" s="36" t="e">
        <f t="shared" si="11"/>
        <v>#VALUE!</v>
      </c>
    </row>
    <row r="358" spans="1:7" ht="16.5" customHeight="1" x14ac:dyDescent="0.35">
      <c r="A358" s="9">
        <f t="shared" si="10"/>
        <v>354</v>
      </c>
      <c r="B358" s="10" t="str">
        <f>IF($A358="", "", INDEX(Data!A:A,MATCH($A358,Data!$Z:$Z,1)))</f>
        <v>Lammers (2017)</v>
      </c>
      <c r="C358" s="11" t="str">
        <f>IF($A358="", "", INDEX(Data!B:B,MATCH($A358,Data!$Z:$Z,1)))</f>
        <v>Rethinking Participation in Smart Energy System Planning</v>
      </c>
      <c r="D358" s="10">
        <f>IF($A358="", "", INDEX(Data!C:C,MATCH($A358,Data!$Z:$Z,1)))</f>
        <v>2017</v>
      </c>
      <c r="E358" s="11" t="str">
        <f>IF($A358="", "", INDEX(Data!D:D,MATCH($A358,Data!$Z:$Z,1)))</f>
        <v>While the technical layout of smart energy systems is well advanced, the implementation of these systems is slowed down by the current decision-making practice regarding such energy infrastructures. We call for a reorganisation of the decision-making process on local energy planning and address the question 'how can decision-making on the design and implementation of Smart Energy Systems be accelerated?' Inspired by engineering design thinking and based on two workshop sessions, we identify five design phases and an implementation phase, and distinguish between a design component and a participation component. This allows for the effective participation of external stakeholders at four specific moments in the decision-making process. This way, efficiency and effectiveness in smart energy system planning can be increased, without compromising on participation. When applied to the Dutch context of energy planning, the developed decision-making model is useful for project participants as well as policy-makers in a wide variety of settings.</v>
      </c>
      <c r="F358" s="11" t="str">
        <f>IF($A358="", "", INDEX(Data!E:E,MATCH($A358,Data!$Z:$Z,1)))</f>
        <v/>
      </c>
      <c r="G358" s="36" t="str">
        <f t="shared" si="11"/>
        <v/>
      </c>
    </row>
    <row r="359" spans="1:7" ht="16.5" customHeight="1" x14ac:dyDescent="0.35">
      <c r="A359" s="9">
        <f t="shared" si="10"/>
        <v>355</v>
      </c>
      <c r="B359" s="10" t="str">
        <f>IF($A359="", "", INDEX(Data!A:A,MATCH($A359,Data!$Z:$Z,1)))</f>
        <v>Lammers (2019)</v>
      </c>
      <c r="C359" s="11" t="str">
        <f>IF($A359="", "", INDEX(Data!B:B,MATCH($A359,Data!$Z:$Z,1)))</f>
        <v>Watt rules? Assessing decision-making practices on smart energy systems in Dutch city districts</v>
      </c>
      <c r="D359" s="10">
        <f>IF($A359="", "", INDEX(Data!C:C,MATCH($A359,Data!$Z:$Z,1)))</f>
        <v>2019</v>
      </c>
      <c r="E359" s="11" t="str">
        <f>IF($A359="", "", INDEX(Data!D:D,MATCH($A359,Data!$Z:$Z,1)))</f>
        <v>This article analyzes 'rules of the game' that influence decision-making concerning the introduction of smart energy systems. Smart energy systems are considered as a solution to optimize and make energy systems 'future-proof'. Their introduction, however, is challenged by a complex multi-stakeholder configuration, and by 'rules of the game' (institutional conditions) which are essential for the cooperation between stakeholders but perceived to be outdated. To address this issue, the central research question in this article is: 'which institutional conditions enable or disable decision-making processes regarding the introduction of smart energy systems in selected city district development projects?' We conducted in-depth interviews and collected secondary data for four case studies in the Netherlands. Data were analysed, and cases were compared using the Institutional Analysis and Development framework, and the method of causal process tracing. The results reveal that only stakeholders in the position of project leader were actively pursuing the projects' goals (position rules), legal barriers as well as path dependency of previous decisions limited the available choices (choice rules), and agreement was lacking on sharing costs and benefits (aggregation rules). As 'rules of the game' for decision-making continue to present a challenge for the introduction of smart energy systems, future research and policy-making should pay attention to the creation and adequate orchestration of such rules.</v>
      </c>
      <c r="F359" s="11" t="str">
        <f>IF($A359="", "", INDEX(Data!E:E,MATCH($A359,Data!$Z:$Z,1)))</f>
        <v>&lt;Go to ISI&gt;://WOS:000454343000023</v>
      </c>
      <c r="G359" s="36" t="str">
        <f t="shared" si="11"/>
        <v>&lt;Go to ISI&gt;://WOS:000454343000023</v>
      </c>
    </row>
    <row r="360" spans="1:7" ht="16.5" customHeight="1" x14ac:dyDescent="0.35">
      <c r="A360" s="9">
        <f t="shared" si="10"/>
        <v>356</v>
      </c>
      <c r="B360" s="10" t="str">
        <f>IF($A360="", "", INDEX(Data!A:A,MATCH($A360,Data!$Z:$Z,1)))</f>
        <v>Lars (2009)</v>
      </c>
      <c r="C360" s="11" t="str">
        <f>IF($A360="", "", INDEX(Data!B:B,MATCH($A360,Data!$Z:$Z,1)))</f>
        <v>Towards a zero-configuration wireless sensor network architecture for smart buildings</v>
      </c>
      <c r="D360" s="10">
        <f>IF($A360="", "", INDEX(Data!C:C,MATCH($A360,Data!$Z:$Z,1)))</f>
        <v>2009</v>
      </c>
      <c r="E360" s="11">
        <f>IF($A360="", "", INDEX(Data!D:D,MATCH($A360,Data!$Z:$Z,1)))</f>
        <v>0</v>
      </c>
      <c r="F360" s="11" t="str">
        <f>IF($A360="", "", INDEX(Data!E:E,MATCH($A360,Data!$Z:$Z,1)))</f>
        <v/>
      </c>
      <c r="G360" s="36" t="str">
        <f t="shared" si="11"/>
        <v/>
      </c>
    </row>
    <row r="361" spans="1:7" ht="16.5" customHeight="1" x14ac:dyDescent="0.35">
      <c r="A361" s="9">
        <f t="shared" si="10"/>
        <v>357</v>
      </c>
      <c r="B361" s="10" t="str">
        <f>IF($A361="", "", INDEX(Data!A:A,MATCH($A361,Data!$Z:$Z,1)))</f>
        <v>Lazowski (2018)</v>
      </c>
      <c r="C361" s="11" t="str">
        <f>IF($A361="", "", INDEX(Data!B:B,MATCH($A361,Data!$Z:$Z,1)))</f>
        <v>Towards a smart and sustainable residential energy culture: assessing participant feedback from a long-term smart grid pilot project</v>
      </c>
      <c r="D361" s="10">
        <f>IF($A361="", "", INDEX(Data!C:C,MATCH($A361,Data!$Z:$Z,1)))</f>
        <v>2018</v>
      </c>
      <c r="E361" s="11" t="str">
        <f>IF($A361="", "", INDEX(Data!D:D,MATCH($A361,Data!$Z:$Z,1)))</f>
        <v>BackgroundSmart grid tools (e.g., individualized disaggregated data, goal setting, and behavioural suggestions/feedback) increase opportunities to reduce or shift residential electricity consumption, but can they shape residential energy culture? And what underlying factors influence this shift? Insights are identified from a qualitative analysis of a 3-year residential smart grid project in a suburb of Toronto, Canada. Interviews evaluated whether participants experienced changes in their energy culture and identified underlying factors. In particular, the impacts of the project tools on participants’ norms (attitudes and awareness towards energy management), material culture (technical changes) and energy practices (conservation/peak shifting actions) were assessed, and motivations and barriers towards energy management were identified. The effectiveness of engagement mechanisms (i.e., web portal, reminder emails, webinars, incentivized control programme, and weekly electricity reports) was also evaluated. By examining detailed qualitative feedback following a multi-year suburban smart grid project in Ontario this study aims to (1) assess the changes in energy culture over the duration of the 3-year project and to (2) assess the underlying factors influencing household energy consumption and a smart residential energy culture.ResultsFindings from the interview were compared to the results of an initial project survey to identify longer-term influences on energy culture. Increases in self-reported awareness and practices were accounted for, with the web portal and individualized weekly feedback email reported most frequently as causes of change. While increased awareness was obtained, participants needed additional guidance to make substantial changes. Although participants were financially motivated, norms of lifestyle and convenience, as well as competing household values of energy management were the largest barriers to home energy management.ConclusionsThis study showcases challenges for engaging homeowners with home energy management technologies due to norms as well as competing household interests. Nuanced findings as an outcome of this study framed around energy cultures can influence future studies on smart grid engagement and consumer behaviour with larger samples sizes. In particular, future studies can further investigate the motivations and barriers surrounding residential energy cultures, how to engage different ‘cultures of consumption’ within households, and elements to effectively educate consumers beyond disaggregated feedback.</v>
      </c>
      <c r="F361" s="11" t="str">
        <f>IF($A361="", "", INDEX(Data!E:E,MATCH($A361,Data!$Z:$Z,1)))</f>
        <v>https://search.proquest.com/docview/2102709744?accountid=14511 https://ucl-new-primo.hosted.exlibrisgroup.com/openurl/UCL/UCL_VU2?url_ver=Z39.88-2004&amp;rft_val_fmt=info:ofi/fmt:kev:mtx:journal&amp;genre=article&amp;sid=ProQ:ProQ%3Aabiglobal&amp;atitle=Towards+a+smart+and+sustainable+residential+energy+culture%3A+assessing+participant+feedback+from+a+long-term+smart+grid+pilot+project&amp;title=Energy%2C+Sustainability+and+Society&amp;issn=&amp;date=2018-09-01&amp;volume=8&amp;issue=1&amp;spage=1&amp;au=Lazowski%2C+Bronwyn%3BParker%2C+P</v>
      </c>
      <c r="G361" s="36" t="e">
        <f t="shared" si="11"/>
        <v>#VALUE!</v>
      </c>
    </row>
    <row r="362" spans="1:7" ht="16.5" customHeight="1" x14ac:dyDescent="0.35">
      <c r="A362" s="9">
        <f t="shared" si="10"/>
        <v>358</v>
      </c>
      <c r="B362" s="10" t="str">
        <f>IF($A362="", "", INDEX(Data!A:A,MATCH($A362,Data!$Z:$Z,1)))</f>
        <v>Lee (2014)</v>
      </c>
      <c r="C362" s="11" t="str">
        <f>IF($A362="", "", INDEX(Data!B:B,MATCH($A362,Data!$Z:$Z,1)))</f>
        <v>A Smart Energy System with Distributed Access Control</v>
      </c>
      <c r="D362" s="10">
        <f>IF($A362="", "", INDEX(Data!C:C,MATCH($A362,Data!$Z:$Z,1)))</f>
        <v>2014</v>
      </c>
      <c r="E362" s="11" t="str">
        <f>IF($A362="", "", INDEX(Data!D:D,MATCH($A362,Data!$Z:$Z,1)))</f>
        <v>This paper presents a new smart energy (SE) system with distributed access control. Many other SE systems to date support remote control and automation but not access control, making them applicable to homes but not offices or other public settings. Even if they implement access control, virtually all existing SE systems suffer from central point of failure. To address these problems, we propose a new SE system that supports not only access control but also distributed access from multiple devices without relying on centralized control. In addition to access-control list, we also take advantage of the proximity tag feature supported by the Bluetooth Low Energy (BLE) protocol without requiring users to take out their identifying BLE devices from their pockets as one would have to do with RFID tags. Experimental results show that our SE system to offer the security features required for public deployment with minimal power, latency, and cost overhead.</v>
      </c>
      <c r="F362" s="11" t="str">
        <f>IF($A362="", "", INDEX(Data!E:E,MATCH($A362,Data!$Z:$Z,1)))</f>
        <v>&lt;Go to ISI&gt;://WOS:000380548400008</v>
      </c>
      <c r="G362" s="36" t="str">
        <f t="shared" si="11"/>
        <v>&lt;Go to ISI&gt;://WOS:000380548400008</v>
      </c>
    </row>
    <row r="363" spans="1:7" ht="16.5" customHeight="1" x14ac:dyDescent="0.35">
      <c r="A363" s="9">
        <f t="shared" si="10"/>
        <v>359</v>
      </c>
      <c r="B363" s="10" t="str">
        <f>IF($A363="", "", INDEX(Data!A:A,MATCH($A363,Data!$Z:$Z,1)))</f>
        <v>Lezhniuk (2017)</v>
      </c>
      <c r="C363" s="11" t="str">
        <f>IF($A363="", "", INDEX(Data!B:B,MATCH($A363,Data!$Z:$Z,1)))</f>
        <v>Matching of renewable source of energy generation graphs and electrical load in local energy system</v>
      </c>
      <c r="D363" s="10">
        <f>IF($A363="", "", INDEX(Data!C:C,MATCH($A363,Data!$Z:$Z,1)))</f>
        <v>2017</v>
      </c>
      <c r="E363" s="11" t="str">
        <f>IF($A363="", "", INDEX(Data!D:D,MATCH($A363,Data!$Z:$Z,1)))</f>
        <v>The paper contains the method of matching generation graph of photovoltaic electric stations and consumers. Characteristic feature of this method is the application of morphometric analysis for assessment of non-uniformity of the integrated graph of energy supply, optimal coefficients of current distribution, that enables by mean of refining the powers, transferring in accordance with the graph, to provide the decrease of electric energy losses in the grid and transport task, as the optimization tool. COPYRIGHT SPIE. Downloading of the abstract is permitted for personal use only.</v>
      </c>
      <c r="F363" s="11" t="str">
        <f>IF($A363="", "", INDEX(Data!E:E,MATCH($A363,Data!$Z:$Z,1)))</f>
        <v>http://dx.doi.org/10.1117/12.2280963</v>
      </c>
      <c r="G363" s="36" t="str">
        <f t="shared" si="11"/>
        <v>http://dx.doi.org/10.1117/12.2280963</v>
      </c>
    </row>
    <row r="364" spans="1:7" ht="16.5" customHeight="1" x14ac:dyDescent="0.35">
      <c r="A364" s="9">
        <f t="shared" si="10"/>
        <v>360</v>
      </c>
      <c r="B364" s="10" t="str">
        <f>IF($A364="", "", INDEX(Data!A:A,MATCH($A364,Data!$Z:$Z,1)))</f>
        <v>Li (2008)</v>
      </c>
      <c r="C364" s="11" t="str">
        <f>IF($A364="", "", INDEX(Data!B:B,MATCH($A364,Data!$Z:$Z,1)))</f>
        <v>Overview and development trend of distribution technology</v>
      </c>
      <c r="D364" s="10">
        <f>IF($A364="", "", INDEX(Data!C:C,MATCH($A364,Data!$Z:$Z,1)))</f>
        <v>2008</v>
      </c>
      <c r="E364" s="11" t="str">
        <f>IF($A364="", "", INDEX(Data!D:D,MATCH($A364,Data!$Z:$Z,1)))</f>
        <v>Considerable research on power system concentrates on distribution system. In China, the investment in distribution system was insufficient for a long time. It is suggested that more researchers and engineers would concern distribution system. An assessment for the developing direction and target of the newly established distribution research institute is also provided. The related papers of academic journals and conferences are summarized, accordingly, the summary of the present status, tendency and the focus of domestic distribution research are presented. This paper describes the problem of the distribution system and makes a brief introduction to those problems needed to be focused on. The paper has some conclusions: Distribution grid planning and load forecasting will be more important; Distribution grid automation will still be a hotspot; Power quality and custom power technology will develop at high speed; Distributed Generation and Microgrid will be a new hotspot.</v>
      </c>
      <c r="F364" s="11" t="str">
        <f>IF($A364="", "", INDEX(Data!E:E,MATCH($A364,Data!$Z:$Z,1)))</f>
        <v/>
      </c>
      <c r="G364" s="36" t="str">
        <f t="shared" si="11"/>
        <v/>
      </c>
    </row>
    <row r="365" spans="1:7" ht="16.5" customHeight="1" x14ac:dyDescent="0.35">
      <c r="A365" s="9">
        <f t="shared" si="10"/>
        <v>361</v>
      </c>
      <c r="B365" s="10" t="str">
        <f>IF($A365="", "", INDEX(Data!A:A,MATCH($A365,Data!$Z:$Z,1)))</f>
        <v>Li (2009)</v>
      </c>
      <c r="C365" s="11" t="str">
        <f>IF($A365="", "", INDEX(Data!B:B,MATCH($A365,Data!$Z:$Z,1)))</f>
        <v>Smart microgrid: A novel organization form of smart distribution grid in the future</v>
      </c>
      <c r="D365" s="10">
        <f>IF($A365="", "", INDEX(Data!C:C,MATCH($A365,Data!$Z:$Z,1)))</f>
        <v>2009</v>
      </c>
      <c r="E365" s="11" t="str">
        <f>IF($A365="", "", INDEX(Data!D:D,MATCH($A365,Data!$Z:$Z,1)))</f>
        <v>Smart grid and microgrid are emerging concepts. From concerning the relationship between smart grid and microgrid, and the expatiation of the connotations of developing them in China, a novel organization form of smart distribution grid in the future-smart microgrid is proposed, and the key technological problems of smart microgrid to be solved for the development of smart grid are analyzed emphatically. This work is supported by Qing Lan Project. 2009 State Grid Electric Power Research Institute Press.</v>
      </c>
      <c r="F365" s="11" t="str">
        <f>IF($A365="", "", INDEX(Data!E:E,MATCH($A365,Data!$Z:$Z,1)))</f>
        <v/>
      </c>
      <c r="G365" s="36" t="str">
        <f t="shared" si="11"/>
        <v/>
      </c>
    </row>
    <row r="366" spans="1:7" ht="16.5" customHeight="1" x14ac:dyDescent="0.35">
      <c r="A366" s="9">
        <f t="shared" si="10"/>
        <v>362</v>
      </c>
      <c r="B366" s="10" t="str">
        <f>IF($A366="", "", INDEX(Data!A:A,MATCH($A366,Data!$Z:$Z,1)))</f>
        <v>Li (2016)</v>
      </c>
      <c r="C366" s="11" t="str">
        <f>IF($A366="", "", INDEX(Data!B:B,MATCH($A366,Data!$Z:$Z,1)))</f>
        <v>Key technologies of DC microgrids: an overview</v>
      </c>
      <c r="D366" s="10">
        <f>IF($A366="", "", INDEX(Data!C:C,MATCH($A366,Data!$Z:$Z,1)))</f>
        <v>2016</v>
      </c>
      <c r="E366" s="11" t="str">
        <f>IF($A366="", "", INDEX(Data!D:D,MATCH($A366,Data!$Z:$Z,1)))</f>
        <v>As an important part of the future smart distribution system, microgrid can make a significant contribution to promote energy saving, emission reduction and achieve the sustainable energy development. Compared with AC microgrids, the DC microgrid has been a promising solution for interfacing the solar/wind renewable energy sources based distributed generation systems, energy storage systems, electric vehicles and other DC loads, with less energy conversion stages. So the system can operate with improved energy conversion efficiency, economy and reliability. In this paper, firstly, the latest research and development of technologies and platforms of DC microgrids from industry and academia was summarized. Secondly, the topology structure, optimal planning, operation control, protection and communication technology of DC microgrids were described and analyzed. Finally, the future development and application of DC microgrids were described in AC/DC hybrid microgrids, hybrid distribution systems and energy internets. 2016 Chin. Soc. for Elec. Eng.</v>
      </c>
      <c r="F366" s="11" t="str">
        <f>IF($A366="", "", INDEX(Data!E:E,MATCH($A366,Data!$Z:$Z,1)))</f>
        <v>http://dx.doi.org/10.13334/j.0258-8013.pcsee.2016.01.001</v>
      </c>
      <c r="G366" s="36" t="str">
        <f t="shared" si="11"/>
        <v>http://dx.doi.org/10.13334/j.0258-8013.pcsee.2016.01.001</v>
      </c>
    </row>
    <row r="367" spans="1:7" ht="16.5" customHeight="1" x14ac:dyDescent="0.35">
      <c r="A367" s="9">
        <f t="shared" si="10"/>
        <v>363</v>
      </c>
      <c r="B367" s="10" t="str">
        <f>IF($A367="", "", INDEX(Data!A:A,MATCH($A367,Data!$Z:$Z,1)))</f>
        <v>Li (2016)</v>
      </c>
      <c r="C367" s="11" t="str">
        <f>IF($A367="", "", INDEX(Data!B:B,MATCH($A367,Data!$Z:$Z,1)))</f>
        <v>Secure Data-Centric Access Control for Smart Grid Services Based on Publish/Subscribe Systems</v>
      </c>
      <c r="D367" s="10">
        <f>IF($A367="", "", INDEX(Data!C:C,MATCH($A367,Data!$Z:$Z,1)))</f>
        <v>2016</v>
      </c>
      <c r="E367" s="11">
        <f>IF($A367="", "", INDEX(Data!D:D,MATCH($A367,Data!$Z:$Z,1)))</f>
        <v>0</v>
      </c>
      <c r="F367" s="11" t="str">
        <f>IF($A367="", "", INDEX(Data!E:E,MATCH($A367,Data!$Z:$Z,1)))</f>
        <v/>
      </c>
      <c r="G367" s="36" t="str">
        <f t="shared" si="11"/>
        <v/>
      </c>
    </row>
    <row r="368" spans="1:7" ht="16.5" customHeight="1" x14ac:dyDescent="0.35">
      <c r="A368" s="9">
        <f t="shared" si="10"/>
        <v>364</v>
      </c>
      <c r="B368" s="10" t="str">
        <f>IF($A368="", "", INDEX(Data!A:A,MATCH($A368,Data!$Z:$Z,1)))</f>
        <v>Li (2017)</v>
      </c>
      <c r="C368" s="11" t="str">
        <f>IF($A368="", "", INDEX(Data!B:B,MATCH($A368,Data!$Z:$Z,1)))</f>
        <v>Are building users prepared for energy flexible buildings?A large-scale survey in the Netherlands</v>
      </c>
      <c r="D368" s="10">
        <f>IF($A368="", "", INDEX(Data!C:C,MATCH($A368,Data!$Z:$Z,1)))</f>
        <v>2017</v>
      </c>
      <c r="E368" s="11" t="str">
        <f>IF($A368="", "", INDEX(Data!D:D,MATCH($A368,Data!$Z:$Z,1)))</f>
        <v>Building energy flexibility might play a crucial role in demand side management for integrating intermittent renewables into smart grids. The potential of building energy flexibility depends not only on the physical characteristics of a building but also on occupant behaviour in the building. Building users will have to adopt smart technologies and to change their daily energy use behaviours or routines, if energy flexibility is to be achieved. The willingness of users to make changes will determine how much demand flexibility can be achieved in buildings and whether energy flexible buildings can be realized. This will have a considerable impact on the transition to smart grids. This study is thus to assess the perception of smart grids and energy flexible buildings by building users, and their readiness for them on a large scale. We attempted to identify the key characteristics of the ideal user of flexible buildings. A questionnaire was designed and administered as an online survey in the Netherlands. The questionnaire consisted of questions about the sociodemographic characteristics of the current users, house type, household composition, current energy use behaviour, willingness to use smart technologies, and willingness to change energy use behaviour. The survey was completed by 835 respondents, of which 785 (94%) were considered to have provided a genuine response. Our analysis showed that the concept of smart grids is an unfamiliar one, as more than 60% of the respondents had never heard of smart grids. However, unfamiliarity with smart grids increased with age, and half of the respondents aged 2029years old were aware of the concept. Monetary incentives were identified as the biggest motivating factor for adoption of smart grid technologies. It was also found that people would be most in favour of acquiring smart dishwashers (65% of the respondents) and refrigerator/freezers (60%). Statistical analysis shows that people who are willing to use smart technologies are also willing to change their behaviour, and can thus be categorised as potentially flexible building users. Given certain assumptions, 11% of the respondents were found to be potentially flexible building users. To encourage people to be prepared for energy flexible buildings, awareness of smart grids will have to be increased, and the adoption of smart technologies may have to be promoted by providing incentives such as financial rewards. 2017 The Author(s)</v>
      </c>
      <c r="F368" s="11" t="str">
        <f>IF($A368="", "", INDEX(Data!E:E,MATCH($A368,Data!$Z:$Z,1)))</f>
        <v>http://dx.doi.org/10.1016/j.apenergy.2017.06.067</v>
      </c>
      <c r="G368" s="36" t="str">
        <f t="shared" si="11"/>
        <v>http://dx.doi.org/10.1016/j.apenergy.2017.06.067</v>
      </c>
    </row>
    <row r="369" spans="1:7" ht="16.5" customHeight="1" x14ac:dyDescent="0.35">
      <c r="A369" s="9">
        <f t="shared" si="10"/>
        <v>365</v>
      </c>
      <c r="B369" s="10" t="str">
        <f>IF($A369="", "", INDEX(Data!A:A,MATCH($A369,Data!$Z:$Z,1)))</f>
        <v>Lightner (2010)</v>
      </c>
      <c r="C369" s="11" t="str">
        <f>IF($A369="", "", INDEX(Data!B:B,MATCH($A369,Data!$Z:$Z,1)))</f>
        <v>An orderly transition to a transformed electricity system</v>
      </c>
      <c r="D369" s="10">
        <f>IF($A369="", "", INDEX(Data!C:C,MATCH($A369,Data!$Z:$Z,1)))</f>
        <v>2010</v>
      </c>
      <c r="E369" s="11" t="str">
        <f>IF($A369="", "", INDEX(Data!D:D,MATCH($A369,Data!$Z:$Z,1)))</f>
        <v>In September 2001, the U.S. Department of Energy (DOE) sponsored a workshop to develop a roadmap on communication and control technologies for distributed energy resources. From this and subsequent activities with industry, academia, and other research institutions, the concepts and vision of an interactive and adaptable electricity system emerged; a vision that is now commonly referred to as smart grid. Supported by significant federal investment announced in 2009, the DOE, its national laboratories, and industry partners are now making significant strides in smart grid deployments, demonstrations, and research. An imperative underlying these activities is that they contribute to ensuring the steps taken in transitioning toward a smart grid retain a system with dependable performance to the economy and society it services. This paper summarizes the status of current smart grid related efforts, explains smart grid priorities, and describes the direction of research and development activities supported by the DOE. 2010 IEEE.</v>
      </c>
      <c r="F369" s="11" t="str">
        <f>IF($A369="", "", INDEX(Data!E:E,MATCH($A369,Data!$Z:$Z,1)))</f>
        <v>http://dx.doi.org/10.1109/TSG.2010.2045013</v>
      </c>
      <c r="G369" s="36" t="str">
        <f t="shared" si="11"/>
        <v>http://dx.doi.org/10.1109/TSG.2010.2045013</v>
      </c>
    </row>
    <row r="370" spans="1:7" ht="16.5" customHeight="1" x14ac:dyDescent="0.35">
      <c r="A370" s="9">
        <f t="shared" si="10"/>
        <v>366</v>
      </c>
      <c r="B370" s="10" t="str">
        <f>IF($A370="", "", INDEX(Data!A:A,MATCH($A370,Data!$Z:$Z,1)))</f>
        <v>Lillebo (2019)</v>
      </c>
      <c r="C370" s="11" t="str">
        <f>IF($A370="", "", INDEX(Data!B:B,MATCH($A370,Data!$Z:$Z,1)))</f>
        <v>Impact of large-scale EV integration and fast chargers in a Norwegian LV grid</v>
      </c>
      <c r="D370" s="10">
        <f>IF($A370="", "", INDEX(Data!C:C,MATCH($A370,Data!$Z:$Z,1)))</f>
        <v>2019</v>
      </c>
      <c r="E370" s="11" t="str">
        <f>IF($A370="", "", INDEX(Data!D:D,MATCH($A370,Data!$Z:$Z,1)))</f>
        <v>Norway has implemented economic incentives over several years to encourage a transition from conventional vehicles to electric vehicles (EVs), and now has the largest share of EVs per capita in the world. In this study, the authors explore the impacts of increasing EV penetration levels in a Norwegian distribution grid, by using real power measurements obtained from household smart meters in load flow analyses. The implications of installing a fast charger in the grid have been assessed, and an optimal location for it is proposed, aiming at minimising both grid losses and voltage deviations. Moreover, the potential for reactive power injection to reduce the voltage deviations caused by fast chargers has been investigated. Results show that the EV hosting capacity of the grid is good for a majority of the end-users, but the weakest power cable in the system will be overloaded at a 20% EV penetration level. The network tolerated an EV penetration of 50% with regard to the voltage levels at all end-users. Injecting reactive power at the location of an installed fast charger proved to significantly reduce the largest voltage deviations otherwise imposed by the charger.</v>
      </c>
      <c r="F370" s="11" t="str">
        <f>IF($A370="", "", INDEX(Data!E:E,MATCH($A370,Data!$Z:$Z,1)))</f>
        <v>http://dx.doi.org/10.1049/joe.2018.9318</v>
      </c>
      <c r="G370" s="36" t="str">
        <f t="shared" si="11"/>
        <v>http://dx.doi.org/10.1049/joe.2018.9318</v>
      </c>
    </row>
    <row r="371" spans="1:7" ht="16.5" customHeight="1" x14ac:dyDescent="0.35">
      <c r="A371" s="9">
        <f t="shared" si="10"/>
        <v>367</v>
      </c>
      <c r="B371" s="10" t="str">
        <f>IF($A371="", "", INDEX(Data!A:A,MATCH($A371,Data!$Z:$Z,1)))</f>
        <v>Ling (2012)</v>
      </c>
      <c r="C371" s="11" t="str">
        <f>IF($A371="", "", INDEX(Data!B:B,MATCH($A371,Data!$Z:$Z,1)))</f>
        <v>The Japanese Smart Grid Initiatives, Investments, and Collaborations</v>
      </c>
      <c r="D371" s="10">
        <f>IF($A371="", "", INDEX(Data!C:C,MATCH($A371,Data!$Z:$Z,1)))</f>
        <v>2012</v>
      </c>
      <c r="E371" s="11" t="str">
        <f>IF($A371="", "", INDEX(Data!D:D,MATCH($A371,Data!$Z:$Z,1)))</f>
        <v>A smart grid delivers power around the country and has an intelligent monitoring system, which not only keeps track of all the energy coming in from diverse sources but also can detect where energy is needed through a two-way communication system that collects data about how and when consumers use power. It is safer in many ways, compared with the current one-directional power supply system that seems susceptible to either sabotage or natural disasters, including being more resistant to attack and power outages. In such an autonomic and advanced-grid environment, investing in a pilot study and knowing the nation's readiness to adopt a smart grid absolves the government of complex intervention from any failure to bring Japan into the autonomic-grid environment. This paper looks closely into the concept of the Japanese government's `go green' effort, the objective of which is to make Japan a leading nation in environmental and energy sustainability through green innovation, such as creating a low-carbon society and embracing the natural grid community. This paper paints a clearer conceptual picture of how Japan's smart grid effort compares with that of the US. The structure of Japan's energy sources is describe including its major power generation plants, photovoltaic power generation development, and a comparison of energy sources between Japan and the US. Japan's smart community initiatives are also highlighted, illustrating the Japanese government planned social security system, which focuses on a regional energy management system and lifestyle changes under such an energy supply structure. This paper also discusses Japan's involvement in smart grid pilot projects for development and investment, and its aim of obtaining successful outcomes. Engagement in the pilot projects is undertaken in conjunction with Japan's attempt to implement a fully smart grid city in the near future. In addition, major smart grid awareness activities promotion bodies in Japan are discuss in this paper because of their important initiatives for influencing and shaping policy, architecture, standards, and traditional utility operations. Implementing a smart grid will not happen quickly, because when Japan does adopt one, it will continue to undergo transformation and be updated to support new technologies and functionality.</v>
      </c>
      <c r="F371" s="11" t="str">
        <f>IF($A371="", "", INDEX(Data!E:E,MATCH($A371,Data!$Z:$Z,1)))</f>
        <v/>
      </c>
      <c r="G371" s="36" t="str">
        <f t="shared" si="11"/>
        <v/>
      </c>
    </row>
    <row r="372" spans="1:7" ht="16.5" customHeight="1" x14ac:dyDescent="0.35">
      <c r="A372" s="9">
        <f t="shared" si="10"/>
        <v>368</v>
      </c>
      <c r="B372" s="10" t="str">
        <f>IF($A372="", "", INDEX(Data!A:A,MATCH($A372,Data!$Z:$Z,1)))</f>
        <v>Lingwen (2013)</v>
      </c>
      <c r="C372" s="11" t="str">
        <f>IF($A372="", "", INDEX(Data!B:B,MATCH($A372,Data!$Z:$Z,1)))</f>
        <v>Real-time deferrable load control: handling the uncertainties of renewable generation</v>
      </c>
      <c r="D372" s="10">
        <f>IF($A372="", "", INDEX(Data!C:C,MATCH($A372,Data!$Z:$Z,1)))</f>
        <v>2013</v>
      </c>
      <c r="E372" s="11" t="str">
        <f>IF($A372="", "", INDEX(Data!D:D,MATCH($A372,Data!$Z:$Z,1)))</f>
        <v>Real-time demand response is an essential tool for handling the uncertainties associated with the increasing penetration of renewable generation. Traditionally, demand response has been focused on large industrial and commercial loads, how- ever it is expected that a large number of small residential loads such as air conditioners, dish washers, and electric ve- hicles will also participate in the coming years. The elec- tricity consumption of these smaller loads, which we call de- ferrable loads, can be shifted over time, and can thus be used (in aggregate) to compensate for the random uctuations in renewable generation. In this paper, we propose a real-time distributed deferrable load control algorithm to reduce the variance of aggregate load (load minus renewable genera- tion) by shifting the power consumption of deferrable loads to periods with high renewable generation. At every time step, the algorithm minimizes the expected aggregate load variance with updated predictions. We prove that the sub- optimality of the algorithm vanishes quickly as time horizon expands. Further, we evaluate the algorithm via trace-based simulations.</v>
      </c>
      <c r="F372" s="11" t="str">
        <f>IF($A372="", "", INDEX(Data!E:E,MATCH($A372,Data!$Z:$Z,1)))</f>
        <v/>
      </c>
      <c r="G372" s="36" t="str">
        <f t="shared" si="11"/>
        <v/>
      </c>
    </row>
    <row r="373" spans="1:7" ht="16.5" customHeight="1" x14ac:dyDescent="0.35">
      <c r="A373" s="9">
        <f t="shared" si="10"/>
        <v>369</v>
      </c>
      <c r="B373" s="10" t="str">
        <f>IF($A373="", "", INDEX(Data!A:A,MATCH($A373,Data!$Z:$Z,1)))</f>
        <v>Lipp (2013)</v>
      </c>
      <c r="C373" s="11" t="str">
        <f>IF($A373="", "", INDEX(Data!B:B,MATCH($A373,Data!$Z:$Z,1)))</f>
        <v>Field test with Stirling engine micro-combined heat and power units in residential buildings</v>
      </c>
      <c r="D373" s="10">
        <f>IF($A373="", "", INDEX(Data!C:C,MATCH($A373,Data!$Z:$Z,1)))</f>
        <v>2013</v>
      </c>
      <c r="E373" s="11" t="str">
        <f>IF($A373="", "", INDEX(Data!D:D,MATCH($A373,Data!$Z:$Z,1)))</f>
        <v>The Institute for Energy Economy and Application Technology (IfE), together with the Energie Sudbayern (ESB), the local gas supplier in southern Bavaria, are responsible for a field measurement campaign of four gas fired Stirling engine microcombined heat and power units. These units and the measurement equipment were installed in four different single family houses at the end of 2009. Aftermonitoring over 1 year, it can be said that the Stirling enginemicro-combined heat and power units are capable in supplying small residential buildingswith thermal and electric power. The data evaluation shows the microcombined heat and power-units work with a steady-state efficiency above 90%. The main goals of this field test, besides the verification of the Stirling engine's efficiency, are an analysis of the complete system's overall energy performance. Therefore, a detailed examination of not only the heat-consuming devices, space heating and the domestic hot water system, but also the examination of heat-generating devices, the Stirling engine and the auxiliary burner were made. The implementation of heat demand curves helps to assess not only the steady state, but also the yearly performances of each micro-combined heat and power units. For a future integration of micro-combined heat and power units into a smart grid, they have to be predictable. Hence, a detailed analysis was taken onto the electricity generation curves at different ambient temperatures and its hourly behaviour. Lastly, for the economic evaluation, the onsite consumption characteristics were considered in depth. IMechE 2012.</v>
      </c>
      <c r="F373" s="11" t="str">
        <f>IF($A373="", "", INDEX(Data!E:E,MATCH($A373,Data!$Z:$Z,1)))</f>
        <v>http://dx.doi.org/10.1177/0957650912458755</v>
      </c>
      <c r="G373" s="36" t="str">
        <f t="shared" si="11"/>
        <v>http://dx.doi.org/10.1177/0957650912458755</v>
      </c>
    </row>
    <row r="374" spans="1:7" ht="16.5" customHeight="1" x14ac:dyDescent="0.35">
      <c r="A374" s="9">
        <f t="shared" si="10"/>
        <v>370</v>
      </c>
      <c r="B374" s="10" t="str">
        <f>IF($A374="", "", INDEX(Data!A:A,MATCH($A374,Data!$Z:$Z,1)))</f>
        <v>Lisa (2018)</v>
      </c>
      <c r="C374" s="11" t="str">
        <f>IF($A374="", "", INDEX(Data!B:B,MATCH($A374,Data!$Z:$Z,1)))</f>
        <v>Privacy in the smart grid: end-user concerns and requirements</v>
      </c>
      <c r="D374" s="10">
        <f>IF($A374="", "", INDEX(Data!C:C,MATCH($A374,Data!$Z:$Z,1)))</f>
        <v>2018</v>
      </c>
      <c r="E374" s="11">
        <f>IF($A374="", "", INDEX(Data!D:D,MATCH($A374,Data!$Z:$Z,1)))</f>
        <v>0</v>
      </c>
      <c r="F374" s="11" t="str">
        <f>IF($A374="", "", INDEX(Data!E:E,MATCH($A374,Data!$Z:$Z,1)))</f>
        <v/>
      </c>
      <c r="G374" s="36" t="str">
        <f t="shared" si="11"/>
        <v/>
      </c>
    </row>
    <row r="375" spans="1:7" ht="16.5" customHeight="1" x14ac:dyDescent="0.35">
      <c r="A375" s="9">
        <f t="shared" si="10"/>
        <v>371</v>
      </c>
      <c r="B375" s="10" t="str">
        <f>IF($A375="", "", INDEX(Data!A:A,MATCH($A375,Data!$Z:$Z,1)))</f>
        <v>Liu (2019)</v>
      </c>
      <c r="C375" s="11" t="str">
        <f>IF($A375="", "", INDEX(Data!B:B,MATCH($A375,Data!$Z:$Z,1)))</f>
        <v>An economic evaluation of the coordination between electric vehicle storage and distributed renewable energy</v>
      </c>
      <c r="D375" s="10">
        <f>IF($A375="", "", INDEX(Data!C:C,MATCH($A375,Data!$Z:$Z,1)))</f>
        <v>2019</v>
      </c>
      <c r="E375" s="11" t="str">
        <f>IF($A375="", "", INDEX(Data!D:D,MATCH($A375,Data!$Z:$Z,1)))</f>
        <v>Driven by the booming of electric vehicle (EV) market, the cost of lithium ion battery observes a remarkable decline which could significantly improve the capability of EVs in coordinating with the power generation from distributed renewable energy (DRE). This paper realizes that there are different EV-DRE coordination strategies while the costs and the associated infrastructure of these strategies significantly differ. An economic evaluation that compares these coordination strategies is therefore important. In this study, an economic evaluation is conducted among four EV-DRE coordination strategies. It finds that the cost of power supply from demand side PV plus storage systems could be lower than that of power grid supply before 2025. Besides, although the smart charging is a cost-efficient EV-DRE coordination strategy in the short term, V2G could be more economically attractive in the long run due to its capacity to fully realize the potential of on-board EV batteries. This paper also identifies the key barriers that EVs and distributed storage are facing in participating in the current electricity wholesale market in China and provides policy recommendations in terms of electricity time of use (TOU) tariffs, market thresholds and metering issues. 2019 Elsevier Ltd</v>
      </c>
      <c r="F375" s="11" t="str">
        <f>IF($A375="", "", INDEX(Data!E:E,MATCH($A375,Data!$Z:$Z,1)))</f>
        <v>http://dx.doi.org/10.1109/ACCESS.2019.2924110</v>
      </c>
      <c r="G375" s="36" t="str">
        <f t="shared" si="11"/>
        <v>http://dx.doi.org/10.1109/ACCESS.2019.2924110</v>
      </c>
    </row>
    <row r="376" spans="1:7" ht="16.5" customHeight="1" x14ac:dyDescent="0.35">
      <c r="A376" s="9">
        <f t="shared" si="10"/>
        <v>372</v>
      </c>
      <c r="B376" s="10" t="str">
        <f>IF($A376="", "", INDEX(Data!A:A,MATCH($A376,Data!$Z:$Z,1)))</f>
        <v>Liu (2019)</v>
      </c>
      <c r="C376" s="11" t="str">
        <f>IF($A376="", "", INDEX(Data!B:B,MATCH($A376,Data!$Z:$Z,1)))</f>
        <v>Pricing-Based Demand Response for a Smart Home with Various Types of Household Appliances Considering Customer Satisfaction</v>
      </c>
      <c r="D376" s="10">
        <f>IF($A376="", "", INDEX(Data!C:C,MATCH($A376,Data!$Z:$Z,1)))</f>
        <v>2019</v>
      </c>
      <c r="E376" s="11" t="str">
        <f>IF($A376="", "", INDEX(Data!D:D,MATCH($A376,Data!$Z:$Z,1)))</f>
        <v>A home energy management system (HEMS) can potentially enable demand response (DR) applications for residential customers. This paper presents a detailed pricing-based DR for a smart home with various types of household appliances considering customer satisfaction. A wide variety of household appliances with different characteristics, together with energy storage units (ESUs) and distributed energy resources (DERs) can be flexibly incorporated in the proposed scheme. Besides, with a developed satisfaction model suitable for different types of household appliances, the proposed HEMS can provide multiple flexible solutions with different user satisfaction levels to occupants. In addition, other different DR strategies such as demand-limit-based DR and injection-limit-based DR can be easily adapted to the formulated scheme in this work. The numerical results reported in this paper demonstrate the effectiveness of the proposed scheme. The proposed scheme is generally applicable and valuable for any other kinds of the smart home. 2013 IEEE.</v>
      </c>
      <c r="F376" s="11" t="str">
        <f>IF($A376="", "", INDEX(Data!E:E,MATCH($A376,Data!$Z:$Z,1)))</f>
        <v>http://dx.doi.org/10.1016/j.energy.2019.07.151</v>
      </c>
      <c r="G376" s="36" t="str">
        <f t="shared" si="11"/>
        <v>http://dx.doi.org/10.1016/j.energy.2019.07.151</v>
      </c>
    </row>
    <row r="377" spans="1:7" ht="16.5" customHeight="1" x14ac:dyDescent="0.35">
      <c r="A377" s="9">
        <f t="shared" si="10"/>
        <v>373</v>
      </c>
      <c r="B377" s="10" t="str">
        <f>IF($A377="", "", INDEX(Data!A:A,MATCH($A377,Data!$Z:$Z,1)))</f>
        <v>Loeken (2006)</v>
      </c>
      <c r="C377" s="11" t="str">
        <f>IF($A377="", "", INDEX(Data!B:B,MATCH($A377,Data!$Z:$Z,1)))</f>
        <v>Decision analysis and uncertainties in planning local energy systems</v>
      </c>
      <c r="D377" s="10">
        <f>IF($A377="", "", INDEX(Data!C:C,MATCH($A377,Data!$Z:$Z,1)))</f>
        <v>2006</v>
      </c>
      <c r="E377" s="11" t="str">
        <f>IF($A377="", "", INDEX(Data!D:D,MATCH($A377,Data!$Z:$Z,1)))</f>
        <v>In this paper, we discuss how uncertainties can be represented in two of the most well-known multi-criteria decision analysis (MCDA) methods, the multi-attribute utility theory (MAUT) and the analytical hierarchy process (AHP). There are distinct differences in the treatment of uncertainties in the two methods. MAUT is specially developed for handling uncertainties. In contrast, the AHP method has, in its general form, no systematic approach to integrate uncertainty aspects. However, various procedures for applying AHP in situations involving uncertainties have been proposed in the literature. In a case study, we illustrate how the two methods can be used to assist in decision making under uncertainty in a local energy planning problem. We conclude that MAUT is clearly more suited for handling uncertainties than AHP. However, also many other criteria should be considered when choosing which MCDA method to apply for local energy planning purposes.</v>
      </c>
      <c r="F377" s="11" t="str">
        <f>IF($A377="", "", INDEX(Data!E:E,MATCH($A377,Data!$Z:$Z,1)))</f>
        <v/>
      </c>
      <c r="G377" s="36" t="str">
        <f t="shared" si="11"/>
        <v/>
      </c>
    </row>
    <row r="378" spans="1:7" ht="16.5" customHeight="1" x14ac:dyDescent="0.35">
      <c r="A378" s="9">
        <f t="shared" si="10"/>
        <v>374</v>
      </c>
      <c r="B378" s="10" t="str">
        <f>IF($A378="", "", INDEX(Data!A:A,MATCH($A378,Data!$Z:$Z,1)))</f>
        <v>Lomas (2019)</v>
      </c>
      <c r="C378" s="11" t="str">
        <f>IF($A378="", "", INDEX(Data!B:B,MATCH($A378,Data!$Z:$Z,1)))</f>
        <v>A domestic operational rating for UK homes: Concept, formulation and application</v>
      </c>
      <c r="D378" s="10">
        <f>IF($A378="", "", INDEX(Data!C:C,MATCH($A378,Data!$Z:$Z,1)))</f>
        <v>2019</v>
      </c>
      <c r="E378" s="11" t="str">
        <f>IF($A378="", "", INDEX(Data!D:D,MATCH($A378,Data!$Z:$Z,1)))</f>
        <v>A Domestic Operational Rating (DOR) scheme is presented for assessing the energy performance of occupied dwellings. The DOR is complementary to the method used to generate the asset rating of UK dwellings: the Standard Assessment Procedure (SAP). The DOR is transparent, easy to calculate, based on readily available information, producible from daily smart meter data, calculable for any period on a rolling year basis and applicable across all UK homes. The DOR method was developed using a new primary data set collected from 114 homes as part of the DEFACTO project. All were semi-detached, gas centrally heated, privately owned and internet connected properties, located in the English Midlands. The mean daily energy demands are analysed alongside information gathered through an energy survey and household questionnaires. These data are presented and analysed for the first time in this paper. The DOR method, which is described in full, generates metrics that indicate the absolute and relative energy demands, greenhouse gas emissions and energy costs of homes. The DOR ratings for the D114 homes were stable from year to year. Comparing the DOR with homes asset (SAP) ratings, indicates that the SAP rating poorly reflects the inter-home variation of households actual energy demand. For the D114 homes, it was possible produce a reduced data Domestic Operational Rating, rdDOR, using the energy demands measured on only a few cold days. Although developed in the UK context, the DOR is generally applicable to national, regional or local housing stocks in which daily energy demand is metered. Potential improvements to the DOR, and the need for trials using smart meter data from diverse homes and locations, are discussed. 2019 The Authors</v>
      </c>
      <c r="F378" s="11" t="str">
        <f>IF($A378="", "", INDEX(Data!E:E,MATCH($A378,Data!$Z:$Z,1)))</f>
        <v>http://dx.doi.org/10.1016/j.enbuild.2019.07.021</v>
      </c>
      <c r="G378" s="36" t="str">
        <f t="shared" si="11"/>
        <v>http://dx.doi.org/10.1016/j.enbuild.2019.07.021</v>
      </c>
    </row>
    <row r="379" spans="1:7" ht="16.5" customHeight="1" x14ac:dyDescent="0.35">
      <c r="A379" s="9">
        <f t="shared" si="10"/>
        <v>375</v>
      </c>
      <c r="B379" s="10" t="str">
        <f>IF($A379="", "", INDEX(Data!A:A,MATCH($A379,Data!$Z:$Z,1)))</f>
        <v>Lopes (2011)</v>
      </c>
      <c r="C379" s="11" t="str">
        <f>IF($A379="", "", INDEX(Data!B:B,MATCH($A379,Data!$Z:$Z,1)))</f>
        <v>Distributed generation and distribution market diversity in Europe</v>
      </c>
      <c r="D379" s="10">
        <f>IF($A379="", "", INDEX(Data!C:C,MATCH($A379,Data!$Z:$Z,1)))</f>
        <v>2011</v>
      </c>
      <c r="E379" s="11" t="str">
        <f>IF($A379="", "", INDEX(Data!D:D,MATCH($A379,Data!$Z:$Z,1)))</f>
        <v>The unbundling of the electricity power system will play a key role on the deployment of distributed generation (DG) in European distribution systems evolving towards Smart Grids. The present paper firstly reviews the relevant European Union (EU) regulatory framework: specific attention is paid to the concept of unbundling of power distribution sector in Europe. Afterwards, the focus is on the current state of penetration of DG technologies in the EU Member States and the corresponding interrelations with distribution features. A comparison between the unbundling of the distribution and supply markets using econometric indicators such as the Herfindahl-Hirschmann (IHH) and the Shannon-Wiener (ISW) indices is then presented. Finally, a comparative analysis between these indices and the current level of penetration of distributed generation in most EU is shown; policy recommendations conclude the paper. 2011 Elsevier Ltd.</v>
      </c>
      <c r="F379" s="11" t="str">
        <f>IF($A379="", "", INDEX(Data!E:E,MATCH($A379,Data!$Z:$Z,1)))</f>
        <v>http://dx.doi.org/10.1016/j.enpol.2011.04.064</v>
      </c>
      <c r="G379" s="36" t="str">
        <f t="shared" si="11"/>
        <v>http://dx.doi.org/10.1016/j.enpol.2011.04.064</v>
      </c>
    </row>
    <row r="380" spans="1:7" ht="16.5" customHeight="1" x14ac:dyDescent="0.35">
      <c r="A380" s="9">
        <f t="shared" si="10"/>
        <v>376</v>
      </c>
      <c r="B380" s="10" t="str">
        <f>IF($A380="", "", INDEX(Data!A:A,MATCH($A380,Data!$Z:$Z,1)))</f>
        <v>Lopez (2014)</v>
      </c>
      <c r="C380" s="11" t="str">
        <f>IF($A380="", "", INDEX(Data!B:B,MATCH($A380,Data!$Z:$Z,1)))</f>
        <v>Multi-faceted assessment of a wireless communications infrastructure for the green neighborhoods of the smart grid</v>
      </c>
      <c r="D380" s="10">
        <f>IF($A380="", "", INDEX(Data!C:C,MATCH($A380,Data!$Z:$Z,1)))</f>
        <v>2014</v>
      </c>
      <c r="E380" s="11" t="str">
        <f>IF($A380="", "", INDEX(Data!D:D,MATCH($A380,Data!$Z:$Z,1)))</f>
        <v>Reducing electricity consumption and integrating renewable power generation sources represent two of the main drivers of the so-called Smart Grid. Machine-to-Machine (M2M) communications will play a key role on making such a Smart Grid a reality, since they will enable the required bidirectional real-time bulk information exchange. However, communications for the Smart Grid present specific requirements from both technical and economic perspectives, so it is crucial to evaluate how existing communication architectures and technologies meet them before undertaking the important investments needed to deploy this kind of infrastructure on a large scale. The main goal of this paper is to evaluate, from different perspectives, the core M2M communications infrastructure of a platform designed to reduce electricity consumption and integrate renewable generation at residential level. Such a communications infrastructure is fully based on widely deployed wireless communications technologies such as IEEE 802.11 and General Packet Radio Service (GPRS). Notably, the paper assesses the operational costs of using different security solutions in the GPRS segment and the performance of the selected communications technologies based on different metrics (goodput, in the case of IEEE 802.11, and transmission time, in the case of GPRS). 2014 by the authors.</v>
      </c>
      <c r="F380" s="11" t="str">
        <f>IF($A380="", "", INDEX(Data!E:E,MATCH($A380,Data!$Z:$Z,1)))</f>
        <v>http://dx.doi.org/10.3390/en7053453</v>
      </c>
      <c r="G380" s="36" t="str">
        <f t="shared" si="11"/>
        <v>http://dx.doi.org/10.3390/en7053453</v>
      </c>
    </row>
    <row r="381" spans="1:7" ht="16.5" customHeight="1" x14ac:dyDescent="0.35">
      <c r="A381" s="9">
        <f t="shared" si="10"/>
        <v>377</v>
      </c>
      <c r="B381" s="10" t="str">
        <f>IF($A381="", "", INDEX(Data!A:A,MATCH($A381,Data!$Z:$Z,1)))</f>
        <v>Lopez (2015)</v>
      </c>
      <c r="C381" s="11" t="str">
        <f>IF($A381="", "", INDEX(Data!B:B,MATCH($A381,Data!$Z:$Z,1)))</f>
        <v>Paving the road toward Smart Grids through large-scale advanced metering infrastructures</v>
      </c>
      <c r="D381" s="10">
        <f>IF($A381="", "", INDEX(Data!C:C,MATCH($A381,Data!$Z:$Z,1)))</f>
        <v>2015</v>
      </c>
      <c r="E381" s="11" t="str">
        <f>IF($A381="", "", INDEX(Data!D:D,MATCH($A381,Data!$Z:$Z,1)))</f>
        <v>Upgrading current electricity grid to the so-called Smart Grid represents one of the major engineering challenges ever. Hence, the road toward the Smart Grid will be long and needs to be paved gradually, certainly driving the next wave of research and innovation in both the energy and the ICT (Information and Communications Technologies) sectors. Currently, the earliest stages of such a complex project are being undertaken and AMI (Advanced Metering Infrastructures) stand out as the first steps toward the Smart Grid. The Spanish RD (Research and Development) demonstration project PRICE-GEN aims to be a flagship AMI project at both national and international level. It is focused on increasing the awareness of the status of the low voltage power distribution network through an optimal and interoperable communications architecture which provides detailed information on customers' consumption and generation. The project entails the deployment of over 200,000 smart meters in the area of Madrid, such a pilot scheme being also used as reference in other European RD projects, such as the IGREENGrid (IntegratinG Renewables in the European Electricity Grid). This paper presents the communications architecture and technologies which are deployed in the field, analyzing how they fit some specific Smart Grid communications requirement. In addition, the paper describes in detail the pilot itself along with the services which are currently been delivered as well as with the foreseen ones. Finally, the main trends in AMI from the ICT perspective are also discussed. 2014 Elsevier B.V.</v>
      </c>
      <c r="F381" s="11" t="str">
        <f>IF($A381="", "", INDEX(Data!E:E,MATCH($A381,Data!$Z:$Z,1)))</f>
        <v>http://dx.doi.org/10.1016/j.epsr.2014.05.006</v>
      </c>
      <c r="G381" s="36" t="str">
        <f t="shared" si="11"/>
        <v>http://dx.doi.org/10.1016/j.epsr.2014.05.006</v>
      </c>
    </row>
    <row r="382" spans="1:7" ht="16.5" customHeight="1" x14ac:dyDescent="0.35">
      <c r="A382" s="9">
        <f t="shared" si="10"/>
        <v>378</v>
      </c>
      <c r="B382" s="10" t="str">
        <f>IF($A382="", "", INDEX(Data!A:A,MATCH($A382,Data!$Z:$Z,1)))</f>
        <v>Lorenzen (2018)</v>
      </c>
      <c r="C382" s="11" t="str">
        <f>IF($A382="", "", INDEX(Data!B:B,MATCH($A382,Data!$Z:$Z,1)))</f>
        <v>Design of a smart thermal grid in the Wilhelmsburg district of Hamburg: challenges and approaches</v>
      </c>
      <c r="D382" s="10">
        <f>IF($A382="", "", INDEX(Data!C:C,MATCH($A382,Data!$Z:$Z,1)))</f>
        <v>2018</v>
      </c>
      <c r="E382" s="11" t="str">
        <f>IF($A382="", "", INDEX(Data!D:D,MATCH($A382,Data!$Z:$Z,1)))</f>
        <v>The paper presents the design of a smart thermal grid in the Wilhelmsburg district of Hamburg. It is emphasized how technical and economical concepts are cross-linked and how district heating systems can become more flexible and efficient by focusing on the whole lifecycle process from customer acquisition over implementation up to operation. Technical concepts for centralized and decentralized generation, grid design and consumer integration are shown. Currently some of these are in the process of implementation, e.g. a grid coupling point, power house expansion, and flexible customers using 3-pipe connections and smart substations. [All rights reserved Elsevier].</v>
      </c>
      <c r="F382" s="11" t="str">
        <f>IF($A382="", "", INDEX(Data!E:E,MATCH($A382,Data!$Z:$Z,1)))</f>
        <v>http://dx.doi.org/10.1016/j.egypro.2018.08.214</v>
      </c>
      <c r="G382" s="36" t="str">
        <f t="shared" si="11"/>
        <v>http://dx.doi.org/10.1016/j.egypro.2018.08.214</v>
      </c>
    </row>
    <row r="383" spans="1:7" ht="16.5" customHeight="1" x14ac:dyDescent="0.35">
      <c r="A383" s="9">
        <f t="shared" si="10"/>
        <v>379</v>
      </c>
      <c r="B383" s="10" t="str">
        <f>IF($A383="", "", INDEX(Data!A:A,MATCH($A383,Data!$Z:$Z,1)))</f>
        <v>Lovell (2018)</v>
      </c>
      <c r="C383" s="11" t="str">
        <f>IF($A383="", "", INDEX(Data!B:B,MATCH($A383,Data!$Z:$Z,1)))</f>
        <v>Rural laboratories and experiment at the fringes: A case study of a smart grid on Bruny Island, Australia</v>
      </c>
      <c r="D383" s="10">
        <f>IF($A383="", "", INDEX(Data!C:C,MATCH($A383,Data!$Z:$Z,1)))</f>
        <v>2018</v>
      </c>
      <c r="E383" s="11" t="str">
        <f>IF($A383="", "", INDEX(Data!D:D,MATCH($A383,Data!$Z:$Z,1)))</f>
        <v>This paper examines the possibilities for significant energy innovation in rural locations in developed countries. It thereby questions the dominant framing of energy experiments and `living labs' as urban. We discuss findings from empirical research with a rural community on Bruny Island, Australia, where a 3-year research project (2016-19) - CONSORT - funded by the Australian Renewable Energy Agency (ARENA), is underway with approximately 35 householders trialing a new residential battery storage and photovoltaic energy system. Bruny Island has a problem of peak demand for electricity during tourist periods, and a back-up diesel generator is currently used to supply electricity during peaks. An alternative solution is being trialled through CONSORT: household-level battery storage, which can be drawn upon by the utility to supply the grid as required. In this paper we explore two energy geography issues: first, how global and national energy challenges are manifesting on Bruny Island through the CONSORT project, and, second, the ways in which the particular sociotechnical context of Bruny Island has influenced the CONSORT project, creating tensions as well as opening up opportunities for energy innovation. [All rights reserved Elsevier].</v>
      </c>
      <c r="F383" s="11" t="str">
        <f>IF($A383="", "", INDEX(Data!E:E,MATCH($A383,Data!$Z:$Z,1)))</f>
        <v>http://dx.doi.org/10.1016/j.erss.2017.09.031</v>
      </c>
      <c r="G383" s="36" t="str">
        <f t="shared" si="11"/>
        <v>http://dx.doi.org/10.1016/j.erss.2017.09.031</v>
      </c>
    </row>
    <row r="384" spans="1:7" ht="16.5" customHeight="1" x14ac:dyDescent="0.35">
      <c r="A384" s="9">
        <f t="shared" si="10"/>
        <v>380</v>
      </c>
      <c r="B384" s="10" t="str">
        <f>IF($A384="", "", INDEX(Data!A:A,MATCH($A384,Data!$Z:$Z,1)))</f>
        <v>Ludynia (2012)</v>
      </c>
      <c r="C384" s="11" t="str">
        <f>IF($A384="", "", INDEX(Data!B:B,MATCH($A384,Data!$Z:$Z,1)))</f>
        <v>Smart Grids in the Process of Building a Competitive Economy and Energy Security in Europe</v>
      </c>
      <c r="D384" s="10">
        <f>IF($A384="", "", INDEX(Data!C:C,MATCH($A384,Data!$Z:$Z,1)))</f>
        <v>2012</v>
      </c>
      <c r="E384" s="11" t="str">
        <f>IF($A384="", "", INDEX(Data!D:D,MATCH($A384,Data!$Z:$Z,1)))</f>
        <v>Article aims to present the technological innovation - Smart Grids in the process of maintaining Europ's energy security, competitiveness of economy and environmental protection. Innovative intelligent networks are the solution to accelerate the liberalization process of the energy sector, and also to grow energy efficiency and savings in the consumption of electricity. Management of energy production and efficient planning of consumption will bring benefits for the economic development. Technology of smart grids will change in the future the structure of the supply of energy towards a decentralization system. This article consist of three main parts, the first concerns the analysis of energy policy in Europe with the most significant factors that shape this policy, the seconde part concerns the presentation of the smart grids solutions essence for electricity and the benefits generated by the process of implementing in the energy system. The third part is devoted to European and Polish projects in the subject of smart meters.[PUBLICATION ABSTRACT]</v>
      </c>
      <c r="F384" s="11" t="str">
        <f>IF($A384="", "", INDEX(Data!E:E,MATCH($A384,Data!$Z:$Z,1)))</f>
        <v>https://search.proquest.com/docview/1348567003?accountid=14511 https://ucl-new-primo.hosted.exlibrisgroup.com/openurl/UCL/UCL_VU2?url_ver=Z39.88-2004&amp;rft_val_fmt=info:ofi/fmt:kev:mtx:journal&amp;genre=article&amp;sid=ProQ:ProQ%3Aibss&amp;atitle=Smart+Grids+in+the+Process+of+Building+a+Competitive+Economy+and+Energy+Security+in+Europe&amp;title=Foundations+of+Management&amp;issn=20807279&amp;date=2012-07-01&amp;volume=4&amp;issue=2&amp;spage=37&amp;au=Ludynia%2C+Anna&amp;isbn=&amp;jtitle=Foundations+of+Management&amp;btitle=&amp;rft_id=info:eric/&amp;rft</v>
      </c>
      <c r="G384" s="36" t="e">
        <f t="shared" si="11"/>
        <v>#VALUE!</v>
      </c>
    </row>
    <row r="385" spans="1:7" ht="16.5" customHeight="1" x14ac:dyDescent="0.35">
      <c r="A385" s="9">
        <f t="shared" si="10"/>
        <v>381</v>
      </c>
      <c r="B385" s="10" t="str">
        <f>IF($A385="", "", INDEX(Data!A:A,MATCH($A385,Data!$Z:$Z,1)))</f>
        <v>Lulu (2018)</v>
      </c>
      <c r="C385" s="11" t="str">
        <f>IF($A385="", "", INDEX(Data!B:B,MATCH($A385,Data!$Z:$Z,1)))</f>
        <v>Compression of smart meter big data: a survey</v>
      </c>
      <c r="D385" s="10">
        <f>IF($A385="", "", INDEX(Data!C:C,MATCH($A385,Data!$Z:$Z,1)))</f>
        <v>2018</v>
      </c>
      <c r="E385" s="11" t="str">
        <f>IF($A385="", "", INDEX(Data!D:D,MATCH($A385,Data!$Z:$Z,1)))</f>
        <v>In recent years, the smart grid has attracted wide attention from around the world. Large scale data are collected by sensors and measurement devices in a smart grid. Smart meters can record fine-grained information about electricity consumption in near real-time, thus forming the smart meter big data. Smart meter big data has provided new opportunities for electric load forecasting, anomaly detection, and demand side management. However, the high-dimensional and massive smart meter big data not only creates great pressure on data transmission lines, but also incur enormous storage costs on data centres. Therefore, to reduce the transmission pressure and storage overhead, improve data mining efficiency, and thus fulfil the potential of smart meter big data. This study presents a comprehensive study on the compression techniques for smart meter big data. The development of smart grids and the characteristics and application challenges of electric power big data are first introduced, followed by analysis of the characteristics and benefits of smart meter big data. Finally, this study focuses on the potential data compression methods for smart meter big data, and discusses the evaluation methods for smart meter big data compression. [All rights reserved Elsevier].</v>
      </c>
      <c r="F385" s="11" t="str">
        <f>IF($A385="", "", INDEX(Data!E:E,MATCH($A385,Data!$Z:$Z,1)))</f>
        <v>http://dx.doi.org/10.1016/j.rser.2018.03.088</v>
      </c>
      <c r="G385" s="36" t="str">
        <f t="shared" si="11"/>
        <v>http://dx.doi.org/10.1016/j.rser.2018.03.088</v>
      </c>
    </row>
    <row r="386" spans="1:7" ht="16.5" customHeight="1" x14ac:dyDescent="0.35">
      <c r="A386" s="9">
        <f t="shared" si="10"/>
        <v>382</v>
      </c>
      <c r="B386" s="10" t="str">
        <f>IF($A386="", "", INDEX(Data!A:A,MATCH($A386,Data!$Z:$Z,1)))</f>
        <v>Lund (2012)</v>
      </c>
      <c r="C386" s="11" t="str">
        <f>IF($A386="", "", INDEX(Data!B:B,MATCH($A386,Data!$Z:$Z,1)))</f>
        <v>From electricity smart grids to smart energy systems – A market operation based approach and understanding</v>
      </c>
      <c r="D386" s="10">
        <f>IF($A386="", "", INDEX(Data!C:C,MATCH($A386,Data!$Z:$Z,1)))</f>
        <v>2012</v>
      </c>
      <c r="E386" s="11" t="str">
        <f>IF($A386="", "", INDEX(Data!D:D,MATCH($A386,Data!$Z:$Z,1)))</f>
        <v>The challenge of integrating fluctuating power from renewable energy sources in the electricity grid by the use of smart grids cannot be looked upon as an isolated issue but should be seen as one out of various means and challenges of approaching sustainable energy systems in general. Therefore, electricity smart grids must be coordinated with the utilisation of renewable energy being converted into other forms of carriers than electricity including heat and biofuels as well as energy conservation and efficiency improvements, such as CHP and improved efficiencies e.g. in the form of fuel cells. All such measures have the potential to replace fossil fuels or improve the fuel efficiency of the system. However, they also add to the electricity balancing problem and contribute to the excess electricity production and thereby to the need for electricity smart grids. The long-term relevant systems are those in which such measures are combined with energy conservation and system efficiency improvements. This article illustrates why electricity smart grids should be seen as part of overall smart energy systems and emphasises the inclusion of flexible CHP production in the electricity balancing and grid stabilisation. Furthermore, it highlights some recent developments in the Danish electricity market operation.</v>
      </c>
      <c r="F386" s="11" t="str">
        <f>IF($A386="", "", INDEX(Data!E:E,MATCH($A386,Data!$Z:$Z,1)))</f>
        <v>http://www.sciencedirect.com/science/article/pii/S0360544212002836</v>
      </c>
      <c r="G386" s="36" t="str">
        <f t="shared" si="11"/>
        <v>http://www.sciencedirect.com/science/article/pii/S0360544212002836</v>
      </c>
    </row>
    <row r="387" spans="1:7" ht="16.5" customHeight="1" x14ac:dyDescent="0.35">
      <c r="A387" s="9">
        <f t="shared" si="10"/>
        <v>383</v>
      </c>
      <c r="B387" s="10" t="str">
        <f>IF($A387="", "", INDEX(Data!A:A,MATCH($A387,Data!$Z:$Z,1)))</f>
        <v>Lund (2014)</v>
      </c>
      <c r="C387" s="11" t="str">
        <f>IF($A387="", "", INDEX(Data!B:B,MATCH($A387,Data!$Z:$Z,1)))</f>
        <v>Heat saving strategies in sustainable smart energy systems</v>
      </c>
      <c r="D387" s="10">
        <f>IF($A387="", "", INDEX(Data!C:C,MATCH($A387,Data!$Z:$Z,1)))</f>
        <v>2014</v>
      </c>
      <c r="E387" s="11" t="str">
        <f>IF($A387="", "", INDEX(Data!D:D,MATCH($A387,Data!$Z:$Z,1)))</f>
        <v>This paper investigates to which extent heat should be saved rather than produced and to which extent district heating infrastructures, rather than individual heating solutions, should be used in future sustainable smart energy systems. Based on a concrete proposal to implement the Danish governmental 2050 fossil-free vision, this paper identifies marginal heat production costs and compares these to marginal heat savings costs for two different levels of district heating. A suitable least-cost heating strategy seems to be to invest in an approximately 50% decrease in net heat demands in new buildings and buildings that are being renovated anyway, while the implementation of heat savings in buildings that are not being renovated hardly pays. Moreover, the analysis points in the direction that a least-cost strategy will be to provide approximately 2/3 of the heat demand from district heating and the rest from individual heat pumps. © 2014, Aalborg University press. All rights reserved.</v>
      </c>
      <c r="F387" s="11" t="str">
        <f>IF($A387="", "", INDEX(Data!E:E,MATCH($A387,Data!$Z:$Z,1)))</f>
        <v>https://www.scopus.com/inward/record.uri?eid=2-s2.0-84898028389&amp;doi=10.1016%2fj.energy.2014.02.089&amp;partnerID=40&amp;md5=625fbde5fd8377a908b65015bef4152d</v>
      </c>
      <c r="G387" s="36" t="str">
        <f t="shared" si="11"/>
        <v>https://www.scopus.com/inward/record.uri?eid=2-s2.0-84898028389&amp;doi=10.1016%2fj.energy.2014.02.089&amp;partnerID=40&amp;md5=625fbde5fd8377a908b65015bef4152d</v>
      </c>
    </row>
    <row r="388" spans="1:7" ht="16.5" customHeight="1" x14ac:dyDescent="0.35">
      <c r="A388" s="9">
        <f t="shared" si="10"/>
        <v>384</v>
      </c>
      <c r="B388" s="10" t="str">
        <f>IF($A388="", "", INDEX(Data!A:A,MATCH($A388,Data!$Z:$Z,1)))</f>
        <v>Lund (2014)</v>
      </c>
      <c r="C388" s="11" t="str">
        <f>IF($A388="", "", INDEX(Data!B:B,MATCH($A388,Data!$Z:$Z,1)))</f>
        <v>4th Generation District Heating (4GDH). Integrating smart thermal grids into future sustainable energy systems.</v>
      </c>
      <c r="D388" s="10">
        <f>IF($A388="", "", INDEX(Data!C:C,MATCH($A388,Data!$Z:$Z,1)))</f>
        <v>2014</v>
      </c>
      <c r="E388" s="11" t="str">
        <f>IF($A388="", "", INDEX(Data!D:D,MATCH($A388,Data!$Z:$Z,1)))</f>
        <v>This paper defines the concept of 4th Generation District Heating (4GDH) including the relations to District Cooling and the concepts of smart energy and smart thermal grids. The motive is to identify the future challenges of reaching a future renewable non-fossil heat supply as part of the implementation of overall sustainable energy systems. The basic assumption is that district heating and cooling has an important role to play in future sustainable energy systems - including 100 percent renewable energy systems - but the present generation of district heating and cooling technologies will have to be developed further into a new generation in order to play such a role. Unlike the first three generations, the development of 4GDH involves meeting the challenge of more energy efficient buildings as well as being an integrated part of the operation of smart energy systems, i.e. integrated smart electricity, gas and thermal grids. © 2014 Elsevier Ltd.</v>
      </c>
      <c r="F388" s="11" t="str">
        <f>IF($A388="", "", INDEX(Data!E:E,MATCH($A388,Data!$Z:$Z,1)))</f>
        <v>https://www.scopus.com/inward/record.uri?eid=2-s2.0-84994218648&amp;doi=10.5278%2fijsepm.2014.4.2&amp;partnerID=40&amp;md5=786bbe73c9afd926d0ca398688fd7e74</v>
      </c>
      <c r="G388" s="36" t="str">
        <f t="shared" si="11"/>
        <v>https://www.scopus.com/inward/record.uri?eid=2-s2.0-84994218648&amp;doi=10.5278%2fijsepm.2014.4.2&amp;partnerID=40&amp;md5=786bbe73c9afd926d0ca398688fd7e74</v>
      </c>
    </row>
    <row r="389" spans="1:7" ht="16.5" customHeight="1" x14ac:dyDescent="0.35">
      <c r="A389" s="9">
        <f t="shared" si="10"/>
        <v>385</v>
      </c>
      <c r="B389" s="10" t="str">
        <f>IF($A389="", "", INDEX(Data!A:A,MATCH($A389,Data!$Z:$Z,1)))</f>
        <v>Lund (2015)</v>
      </c>
      <c r="C389" s="11" t="str">
        <f>IF($A389="", "", INDEX(Data!B:B,MATCH($A389,Data!$Z:$Z,1)))</f>
        <v>Smart Energy Systems and 4th Generation District Heating</v>
      </c>
      <c r="D389" s="10">
        <f>IF($A389="", "", INDEX(Data!C:C,MATCH($A389,Data!$Z:$Z,1)))</f>
        <v>2015</v>
      </c>
      <c r="E389" s="11">
        <f>IF($A389="", "", INDEX(Data!D:D,MATCH($A389,Data!$Z:$Z,1)))</f>
        <v>0</v>
      </c>
      <c r="F389" s="11" t="str">
        <f>IF($A389="", "", INDEX(Data!E:E,MATCH($A389,Data!$Z:$Z,1)))</f>
        <v>https://www.scopus.com/inward/record.uri?eid=2-s2.0-84942415677&amp;partnerID=40&amp;md5=537d6ec4b2429300603bd7d14b2862a0</v>
      </c>
      <c r="G389" s="36" t="str">
        <f t="shared" si="11"/>
        <v>https://www.scopus.com/inward/record.uri?eid=2-s2.0-84942415677&amp;partnerID=40&amp;md5=537d6ec4b2429300603bd7d14b2862a0</v>
      </c>
    </row>
    <row r="390" spans="1:7" ht="16.5" customHeight="1" x14ac:dyDescent="0.35">
      <c r="A390" s="9">
        <f t="shared" ref="A390:A453" si="12">IF(A$4&gt;=ROW(A386), ROW(A386), "")</f>
        <v>386</v>
      </c>
      <c r="B390" s="10" t="str">
        <f>IF($A390="", "", INDEX(Data!A:A,MATCH($A390,Data!$Z:$Z,1)))</f>
        <v>Lund (2015)</v>
      </c>
      <c r="C390" s="11" t="str">
        <f>IF($A390="", "", INDEX(Data!B:B,MATCH($A390,Data!$Z:$Z,1)))</f>
        <v>Large combined heat and power plants in sustainable energy systems</v>
      </c>
      <c r="D390" s="10">
        <f>IF($A390="", "", INDEX(Data!C:C,MATCH($A390,Data!$Z:$Z,1)))</f>
        <v>2015</v>
      </c>
      <c r="E390" s="11" t="str">
        <f>IF($A390="", "", INDEX(Data!D:D,MATCH($A390,Data!$Z:$Z,1)))</f>
        <v>In many countries, the electricity supply and power plant operation are challenged by increasing amounts of fluctuating renewable energy sources. A smart energy system should be developed to integrate as much energy supply from fluctuating renewable sources and to utilise the scarce biomass resources as efficiently as possible. Using the advanced energy systems analysis tool EnergyPLAN and Denmark as a case, this analysis defines which of the three assessed types of CHP plants connected to district heating systems is most feasible in terms of total socioeconomic costs and biomass consumption. It is concluded that the CCGT CHP plant is the most feasible both from a technical analysis and a market economic analysis with electricity exchange. It is found that the current economic framework for large CHP plants in Denmark generates a mismatch between socio economy and business economy as well as an unsustainable level of biomass consumption. Therefore, the regulatory framework should generally be considered in long-term planning of sustainable CHP systems. (C) 2015 Elsevier Ltd. All rights reserved.</v>
      </c>
      <c r="F390" s="11" t="str">
        <f>IF($A390="", "", INDEX(Data!E:E,MATCH($A390,Data!$Z:$Z,1)))</f>
        <v>&lt;Go to ISI&gt;://WOS:000350935100034</v>
      </c>
      <c r="G390" s="36" t="str">
        <f t="shared" ref="G390:G453" si="13">HYPERLINK(F390)</f>
        <v>&lt;Go to ISI&gt;://WOS:000350935100034</v>
      </c>
    </row>
    <row r="391" spans="1:7" ht="16.5" customHeight="1" x14ac:dyDescent="0.35">
      <c r="A391" s="9">
        <f t="shared" si="12"/>
        <v>387</v>
      </c>
      <c r="B391" s="10" t="str">
        <f>IF($A391="", "", INDEX(Data!A:A,MATCH($A391,Data!$Z:$Z,1)))</f>
        <v>Lythcke-Jorgensen (2017)</v>
      </c>
      <c r="C391" s="11" t="str">
        <f>IF($A391="", "", INDEX(Data!B:B,MATCH($A391,Data!$Z:$Z,1)))</f>
        <v>Optimization of a flexible multi-generation system based on wood chip gasification and methanol production</v>
      </c>
      <c r="D391" s="10">
        <f>IF($A391="", "", INDEX(Data!C:C,MATCH($A391,Data!$Z:$Z,1)))</f>
        <v>2017</v>
      </c>
      <c r="E391" s="11" t="str">
        <f>IF($A391="", "", INDEX(Data!D:D,MATCH($A391,Data!$Z:$Z,1)))</f>
        <v>Flexible multi-generation systems (FMGs) consist of integrated and flexibly operated facilities that provide multiple links between the different sectors of the energy system. The present study treated the design optimization of a conceptual FMG which integrated a methanol-producing biorefinery with an existing combined heat and power (CHP) unit and industrial energy utility supply in the Danish city of Horsens. The objective was to optimize economic performance and minimize total CO2emission of the FMG while it was required to meet the local district heating demand plus the thermal utility demand of the butchery. The design optimization considered: Selection, dimensioning, location and integration of processes; operation optimization with respect to both hourly variations in operating conditions over the year as well as expected long term energy system development; and uncertainty analysis considering both investment costs and operating conditions. Applying a previously developed FMG design methodology, scalable models of the considered processes were developed and the system design was optimized with respect to hourly operation over the period 2015a2035. The optimal design with respect to both economic and environmental performance involved a maximum-sized biorefinery located next to local industry rather than in connection with the existing CHP unit. As the local industry energy demands were limited when compared to the biorefinery dimensions considered, process integration synergies were found to be marginal when compared to the economic and environmental impact of the biorefinery for the present case. Assessing the impact of uncertainties on the estimated FMG performances, the net present value (NPV) of the optimal design was estimated to vary within the range 252.5a1471.6A M in response to changes of #x00B1;25% in investment costs and methanol price, and considering two different electricity price scenarios. In addition, a change in the interest rate from 5% to 20% was found to reduce the lower bound of the NPV to 181.3A M for reference operating conditions. The results suggest that the applied interest rate and operating conditions, in particular the methanol price, would have a much higher impact on the economic performance of the designs than corresponding uncertainties in investment costs. In addition, the study outcomes emphasize the importance of including systematic uncertainty analysis in the design optimization of FMG concepts. Copyright 2016 Elsevier Ltd</v>
      </c>
      <c r="F391" s="11" t="str">
        <f>IF($A391="", "", INDEX(Data!E:E,MATCH($A391,Data!$Z:$Z,1)))</f>
        <v>http://www.elsevier.com/inca/publications/store/4/0/5/8/9/1/index.htt</v>
      </c>
      <c r="G391" s="36" t="str">
        <f t="shared" si="13"/>
        <v>http://www.elsevier.com/inca/publications/store/4/0/5/8/9/1/index.htt</v>
      </c>
    </row>
    <row r="392" spans="1:7" ht="16.5" customHeight="1" x14ac:dyDescent="0.35">
      <c r="A392" s="9">
        <f t="shared" si="12"/>
        <v>388</v>
      </c>
      <c r="B392" s="10" t="str">
        <f>IF($A392="", "", INDEX(Data!A:A,MATCH($A392,Data!$Z:$Z,1)))</f>
        <v>Maggie (2013)</v>
      </c>
      <c r="C392" s="11" t="str">
        <f>IF($A392="", "", INDEX(Data!B:B,MATCH($A392,Data!$Z:$Z,1)))</f>
        <v>Vulnerability analysis of a smart grid with monitoring and control system</v>
      </c>
      <c r="D392" s="10">
        <f>IF($A392="", "", INDEX(Data!C:C,MATCH($A392,Data!$Z:$Z,1)))</f>
        <v>2013</v>
      </c>
      <c r="E392" s="11">
        <f>IF($A392="", "", INDEX(Data!D:D,MATCH($A392,Data!$Z:$Z,1)))</f>
        <v>0</v>
      </c>
      <c r="F392" s="11" t="str">
        <f>IF($A392="", "", INDEX(Data!E:E,MATCH($A392,Data!$Z:$Z,1)))</f>
        <v/>
      </c>
      <c r="G392" s="36" t="str">
        <f t="shared" si="13"/>
        <v/>
      </c>
    </row>
    <row r="393" spans="1:7" ht="16.5" customHeight="1" x14ac:dyDescent="0.35">
      <c r="A393" s="9">
        <f t="shared" si="12"/>
        <v>389</v>
      </c>
      <c r="B393" s="10" t="str">
        <f>IF($A393="", "", INDEX(Data!A:A,MATCH($A393,Data!$Z:$Z,1)))</f>
        <v>Mah (2012)</v>
      </c>
      <c r="C393" s="11" t="str">
        <f>IF($A393="", "", INDEX(Data!B:B,MATCH($A393,Data!$Z:$Z,1)))</f>
        <v>Consumer perceptions of smart grid development: results of a Hong Kong survey and policy implications</v>
      </c>
      <c r="D393" s="10">
        <f>IF($A393="", "", INDEX(Data!C:C,MATCH($A393,Data!$Z:$Z,1)))</f>
        <v>2012</v>
      </c>
      <c r="E393" s="11" t="str">
        <f>IF($A393="", "", INDEX(Data!D:D,MATCH($A393,Data!$Z:$Z,1)))</f>
        <v>Consumers have a major role to play in smart grid technologies which can be instrumental in addressing climate change and energy challenges. However, little is known about how consumers perceive, and how they might respond to the opportunities that smart grid technologies offer. This paper reports the results from a Hong Kong survey (n=505). It contributes to the literature by providing a better understanding of the perceptions and behaviour of electricity consumers about the possible deployment of smart grids.Our results indicate that Hong Kong consumers generally welcomed smart grid technologies and had a preference for energy saving, energy efficiency and renewable energy while they showed a high level of opposition to nuclear power. They displayed an interest in playing a much more informed and active role in energy decision-making, but they were sensitive to tariff increases. Motivations and barriers for consumers to support smart grid developments are also discussed. We conclude with a discussion of policy implications for effective consumer engagement. More policy attention is needed on demand-side measures, introducing institutional and regulatory changes, and modifying relationships between consumers, the government and utilities. [All rights reserved Elsevier].</v>
      </c>
      <c r="F393" s="11" t="str">
        <f>IF($A393="", "", INDEX(Data!E:E,MATCH($A393,Data!$Z:$Z,1)))</f>
        <v>http://dx.doi.org/10.1016/j.enpol.2012.05.055</v>
      </c>
      <c r="G393" s="36" t="str">
        <f t="shared" si="13"/>
        <v>http://dx.doi.org/10.1016/j.enpol.2012.05.055</v>
      </c>
    </row>
    <row r="394" spans="1:7" ht="16.5" customHeight="1" x14ac:dyDescent="0.35">
      <c r="A394" s="9">
        <f t="shared" si="12"/>
        <v>390</v>
      </c>
      <c r="B394" s="10" t="str">
        <f>IF($A394="", "", INDEX(Data!A:A,MATCH($A394,Data!$Z:$Z,1)))</f>
        <v>Maier (2016)</v>
      </c>
      <c r="C394" s="11" t="str">
        <f>IF($A394="", "", INDEX(Data!B:B,MATCH($A394,Data!$Z:$Z,1)))</f>
        <v>Smart energy systems for smart city districts: case study Reininghaus District</v>
      </c>
      <c r="D394" s="10">
        <f>IF($A394="", "", INDEX(Data!C:C,MATCH($A394,Data!$Z:$Z,1)))</f>
        <v>2016</v>
      </c>
      <c r="E394" s="11" t="str">
        <f>IF($A394="", "", INDEX(Data!D:D,MATCH($A394,Data!$Z:$Z,1)))</f>
        <v>Background Dense settlement structures in cities have high demands of energy. Usually, these demands exceed the local resource availability. Individually developed supply options to cover these demands differ from place to place and can also vary within the boundaries of a city. In a common sense of European governance, cities are pushed to save energy, increase renewables and reduce import dependency on fossil fuels. There are many innovative concepts and technologies available to tackle these needs. The paper provides a comprehensive methodology for planning and assessing the development of 'smart' energy systems leading to complex energy provision technology networks using different on-site as well as off-site resources. Methods The use of the P-graph (process-graph) method allows the optimisation of energy systems by using different energy sources for heating, storing and cooling. This paper discusses this method in the development of an urban brown field, the premises of the Reininghaus District, a former brewery in the city of Graz in Austria. The case study is interesting as it combines on-site energy sources (e.g. solar heat and photovoltaic) with nearby industrial waste heat and cooling at different temperatures and grid-based resources such as existing district heating, natural gas, and electricity. The case study also includes the competition between centralised technologies (e.g. large scale combined heat and power and heat pumps with district heating grids) and decentralised technologies (e.g. small scale combined heat and power, single building gas boilers, solar collectors, etc. in buildings). Ecological assessment with the Energetic Long-Term Analysis of Settlement Structures (ELAS) calculator provides an evaluation of the ecological impact of the developed energy systems. Results Different scenarios based on two building standards OIB (low energy house standard) and NZE (passive house standard) as well as different prices for key energy resources were developed for an urban development concept for the Reininghaus District. The results of these scenarios show a very wide spectrum of structures of the energy system with strong variations often caused by small changes in cost or prices. The optimisation shows that small changes in the setup of the price/cost structure can cause dramatic differences in the optimal energy system to supply a smart city district. However, decentralised systems with low-temperature waste heat and decentralised heat pumps in the building groups show the financially most feasible and, compared to alternatives, most ecological way to supply the new buildings. Conclusions The planning process for the development of the Reininghaus District is a complex and therefore lengthy process and shall be concretised over the next decades. Optimal energy technology networks and scenarios resulting from the application of the described methods support the framework energy plan. The accumulated knowledge can be used to form smart energy supply solutions as an integral part for the discussion of the stakeholders (investors, city department) to guide the forming of their action plan through the development of the city quarter.</v>
      </c>
      <c r="F394" s="11" t="str">
        <f>IF($A394="", "", INDEX(Data!E:E,MATCH($A394,Data!$Z:$Z,1)))</f>
        <v>energy systems</v>
      </c>
      <c r="G394" s="36" t="str">
        <f t="shared" si="13"/>
        <v>energy systems</v>
      </c>
    </row>
    <row r="395" spans="1:7" ht="16.5" customHeight="1" x14ac:dyDescent="0.35">
      <c r="A395" s="9">
        <f t="shared" si="12"/>
        <v>391</v>
      </c>
      <c r="B395" s="10" t="str">
        <f>IF($A395="", "", INDEX(Data!A:A,MATCH($A395,Data!$Z:$Z,1)))</f>
        <v>Makivierikko (2019)</v>
      </c>
      <c r="C395" s="11" t="str">
        <f>IF($A395="", "", INDEX(Data!B:B,MATCH($A395,Data!$Z:$Z,1)))</f>
        <v>Exploring the viability of a local social network for creating persistently engaging energy feedback and improved human well-being</v>
      </c>
      <c r="D395" s="10">
        <f>IF($A395="", "", INDEX(Data!C:C,MATCH($A395,Data!$Z:$Z,1)))</f>
        <v>2019</v>
      </c>
      <c r="E395" s="11" t="str">
        <f>IF($A395="", "", INDEX(Data!D:D,MATCH($A395,Data!$Z:$Z,1)))</f>
        <v>Long-term engagement of residents is crucial for demand response management, and thus grid stability in energy systems, but current approaches often fail to maintain or even achieve the necessary changes in consumer behaviour. Thus future customer engagement approaches will have to relate more strongly to customer needs in order to achieve long-term engagement. This study presents an approach based on a central need identified in psychological research, namely the need to belong to a group. A mixed methods approach was used to examine how an energy feedback approach that connects to this need could be designed. First, based on the Theory of Planned Behaviour and Social Identity Theory, a survey was conducted to examine the influence of e.g. norms held by the local social group of neighbours on energy behaviour. In contrast to previous studies on the influence of social groups on sustainable behaviour, no significant influence was found. However, other findings indicated that this was due to the low level of group identity, leading to the assumption that the need for social belonging was not fulfilled in the survey group. Second, focus group discussions were conducted to test this assumption in more detail. Findings from the focus groups confirm the assumption and reveal detailed insights on residential needs for stronger connections between neighbours. We conclude that a local social network could be a suitable solution to the need for local social belonging and, while also providing a context for energy feedback. Thus, implementing a local social network could lead to both persistently engaging energy feedback and also improve human well-being. 2019 The Authors</v>
      </c>
      <c r="F395" s="11" t="str">
        <f>IF($A395="", "", INDEX(Data!E:E,MATCH($A395,Data!$Z:$Z,1)))</f>
        <v>http://dx.doi.org/10.1016/j.jclepro.2019.03.127</v>
      </c>
      <c r="G395" s="36" t="str">
        <f t="shared" si="13"/>
        <v>http://dx.doi.org/10.1016/j.jclepro.2019.03.127</v>
      </c>
    </row>
    <row r="396" spans="1:7" ht="16.5" customHeight="1" x14ac:dyDescent="0.35">
      <c r="A396" s="9">
        <f t="shared" si="12"/>
        <v>392</v>
      </c>
      <c r="B396" s="10" t="str">
        <f>IF($A396="", "", INDEX(Data!A:A,MATCH($A396,Data!$Z:$Z,1)))</f>
        <v>Makovich (2011)</v>
      </c>
      <c r="C396" s="11" t="str">
        <f>IF($A396="", "", INDEX(Data!B:B,MATCH($A396,Data!$Z:$Z,1)))</f>
        <v>The smart grid separating perception from reality</v>
      </c>
      <c r="D396" s="10">
        <f>IF($A396="", "", INDEX(Data!C:C,MATCH($A396,Data!$Z:$Z,1)))</f>
        <v>2011</v>
      </c>
      <c r="E396" s="11" t="str">
        <f>IF($A396="", "", INDEX(Data!D:D,MATCH($A396,Data!$Z:$Z,1)))</f>
        <v>The implementation of a smart grid system is expected to enable a widespread use of renewable energy sources, allow more distributed electricity generation, and help reduce carbon emissions. The US solution to a smart grid is a continental-scale network of power lines incorporating advanced meters, sensing, and communication and control technologies that are linked through universal standards and protocols. The smart grid will also enable a transformation in power supply, allowing renewable sources such as wind and solar to supplant traditional sources. The evolving smart grid will allow more experiments with various dynamic pricing schemes, but they should be experiments, and they must be gradually introduced or face a possible backlash from consumers, who mostly cannot benefit from dynamic pricing and value the stable and predictable prices of the current system. The pace of smart grid implementation is expected to be slowed by consumer privacy and cybersecurity concerns.</v>
      </c>
      <c r="F396" s="11" t="str">
        <f>IF($A396="", "", INDEX(Data!E:E,MATCH($A396,Data!$Z:$Z,1)))</f>
        <v/>
      </c>
      <c r="G396" s="36" t="str">
        <f t="shared" si="13"/>
        <v/>
      </c>
    </row>
    <row r="397" spans="1:7" ht="16.5" customHeight="1" x14ac:dyDescent="0.35">
      <c r="A397" s="9">
        <f t="shared" si="12"/>
        <v>393</v>
      </c>
      <c r="B397" s="10" t="str">
        <f>IF($A397="", "", INDEX(Data!A:A,MATCH($A397,Data!$Z:$Z,1)))</f>
        <v>Mal (2013)</v>
      </c>
      <c r="C397" s="11" t="str">
        <f>IF($A397="", "", INDEX(Data!B:B,MATCH($A397,Data!$Z:$Z,1)))</f>
        <v>Real-time push middleware and mobile application for electric vehicle smart charging and aggregation</v>
      </c>
      <c r="D397" s="10">
        <f>IF($A397="", "", INDEX(Data!C:C,MATCH($A397,Data!$Z:$Z,1)))</f>
        <v>2013</v>
      </c>
      <c r="E397" s="11" t="str">
        <f>IF($A397="", "", INDEX(Data!D:D,MATCH($A397,Data!$Z:$Z,1)))</f>
        <v>This paper presents a real-time push middleware and mobile application for data and multimedia content delivery to enable electric vehicle smart charging and aggregation. Intelligent aggregation and charge scheduling software can leverage the battery capacity of an EV to level peak loads by delaying or throttling charging during peak loads, `valley fill' during off-peak times, and contribute to demand response and spinning reserves by sending electricity into the grid. EV users are updated on the status of their vehicle and may set their charge parameters via web or native mobile application. Facility and utility operators can monitor and control garage and microgrid status through a separate web or mobile application. The content to facilitate aggregated smart charging and monitoring may come from a variety of sources including web servers, ftp servers, Bluetooth or Zigbee or other protocol sensors, and local or remote databases. The middleware will accept content upload and database storage, securely provide content to outside entities, match content to user subscriptions, use user context including connection speed, device type, and location to deliver appropriately formatted content, and provide a reliable mechanism for push content delivery to a multitude of devices including mobile phones and tablet.</v>
      </c>
      <c r="F397" s="11" t="str">
        <f>IF($A397="", "", INDEX(Data!E:E,MATCH($A397,Data!$Z:$Z,1)))</f>
        <v/>
      </c>
      <c r="G397" s="36" t="str">
        <f t="shared" si="13"/>
        <v/>
      </c>
    </row>
    <row r="398" spans="1:7" ht="16.5" customHeight="1" x14ac:dyDescent="0.35">
      <c r="A398" s="9">
        <f t="shared" si="12"/>
        <v>394</v>
      </c>
      <c r="B398" s="10" t="str">
        <f>IF($A398="", "", INDEX(Data!A:A,MATCH($A398,Data!$Z:$Z,1)))</f>
        <v>Mallett (2016)</v>
      </c>
      <c r="C398" s="11" t="str">
        <f>IF($A398="", "", INDEX(Data!B:B,MATCH($A398,Data!$Z:$Z,1)))</f>
        <v>Electric (dis) connections: Comparative review of smart grid news coverage in the United States and Canada</v>
      </c>
      <c r="D398" s="10">
        <f>IF($A398="", "", INDEX(Data!C:C,MATCH($A398,Data!$Z:$Z,1)))</f>
        <v>2016</v>
      </c>
      <c r="E398" s="11" t="str">
        <f>IF($A398="", "", INDEX(Data!D:D,MATCH($A398,Data!$Z:$Z,1)))</f>
        <v>The term smart grid (SG) has been widely used in both the United States (U.S.) and Canada to represent multiple visions and configurations of electricity system change. In both countries policies, programs, and initiatives have emerged to promote technological and social changes associated with SG, and different patterns of SG implementation and governance are apparent at local, regional, and national levels. This paper reports on a comparative analysis of SG media content in nationally-circulating newspapers in the U.S. and Canada to explore patterns of SG conversations in the two countries. Media reporting about SG provides a valuable lens that reflects public discourse and also contributes to setting the public agenda by shaping public opinion and framing key issues. Despite similarities in terms of policy, program design, and SG deployment strategies, several prominent differences between the two countries emerge in public conversations. Firstly, Canadian SG newspaper content focuses more on implementation and describing people's experiences with smart meters, while the U.S. content focuses more on commercial opportunities with more reference to private sector actors and various technological components beyond smart meters. Secondly, although media coverage in both countries frequently highlights technological and economic benefits of SG, positive SG framing is more frequent in the U.S. newspapers than in the Canadian ones. Negative SG portrayals, including cultural, political and health and safety risks, are more frequently mentioned in the Canadian newspapers. These differing SG framings could be due to national level cultural differences. In the U.S, considered to be more of an individualistic society, there is more emphasis on business opportunities, being entrepreneurial, and more private sector involvement in the electricity sector. By contrast, in Canada, public authorities, more prominent in the electricity market than in the U.S., play a key role in smart grid deployment. Furthermore, in Canada, considered to have more social support structures for individuals and communities, there was more emphasis on the experiences of people. This suggests that cultural differences at the national level be a further contextual lens helpful to policy makers and technology proponents as they embark upon energy system change initiatives. 2017 Elsevier Ltd</v>
      </c>
      <c r="F398" s="11" t="str">
        <f>IF($A398="", "", INDEX(Data!E:E,MATCH($A398,Data!$Z:$Z,1)))</f>
        <v>http://dx.doi.org/10.1016/j.rser.2017.06.017</v>
      </c>
      <c r="G398" s="36" t="str">
        <f t="shared" si="13"/>
        <v>http://dx.doi.org/10.1016/j.rser.2017.06.017</v>
      </c>
    </row>
    <row r="399" spans="1:7" ht="16.5" customHeight="1" x14ac:dyDescent="0.35">
      <c r="A399" s="9">
        <f t="shared" si="12"/>
        <v>395</v>
      </c>
      <c r="B399" s="10" t="str">
        <f>IF($A399="", "", INDEX(Data!A:A,MATCH($A399,Data!$Z:$Z,1)))</f>
        <v>Mammoli (2009)</v>
      </c>
      <c r="C399" s="11" t="str">
        <f>IF($A399="", "", INDEX(Data!B:B,MATCH($A399,Data!$Z:$Z,1)))</f>
        <v>Solar thermal heating and cooling: Experience of a practical implementation</v>
      </c>
      <c r="D399" s="10">
        <f>IF($A399="", "", INDEX(Data!C:C,MATCH($A399,Data!$Z:$Z,1)))</f>
        <v>2009</v>
      </c>
      <c r="E399" s="11" t="str">
        <f>IF($A399="", "", INDEX(Data!D:D,MATCH($A399,Data!$Z:$Z,1)))</f>
        <v>The Mechanical Engineering building at the University of New Mexico was an example of the state of the art in environmentally conscious architecture in the early 1980s. Along with many passive energy-conserving features, it had an active solar thermal heating and energy storage system. In the first decade of the twenty-first century, we were presented with an opportunity to radically modernize this solar thermal system, preserving many of the original features, but also implementing solar cooling and making this project a part of a bigger plan involving a smart energy grid. Here we describe our work, the results in terms of energy savings, and discuss future improvements. copyright 2009 WIT Press.</v>
      </c>
      <c r="F399" s="11" t="str">
        <f>IF($A399="", "", INDEX(Data!E:E,MATCH($A399,Data!$Z:$Z,1)))</f>
        <v/>
      </c>
      <c r="G399" s="36" t="str">
        <f t="shared" si="13"/>
        <v/>
      </c>
    </row>
    <row r="400" spans="1:7" ht="16.5" customHeight="1" x14ac:dyDescent="0.35">
      <c r="A400" s="9">
        <f t="shared" si="12"/>
        <v>396</v>
      </c>
      <c r="B400" s="10" t="str">
        <f>IF($A400="", "", INDEX(Data!A:A,MATCH($A400,Data!$Z:$Z,1)))</f>
        <v>Man (2015)</v>
      </c>
      <c r="C400" s="11" t="str">
        <f>IF($A400="", "", INDEX(Data!B:B,MATCH($A400,Data!$Z:$Z,1)))</f>
        <v>An appliance classification method for residential appliance scheduling</v>
      </c>
      <c r="D400" s="10">
        <f>IF($A400="", "", INDEX(Data!C:C,MATCH($A400,Data!$Z:$Z,1)))</f>
        <v>2015</v>
      </c>
      <c r="E400" s="11">
        <f>IF($A400="", "", INDEX(Data!D:D,MATCH($A400,Data!$Z:$Z,1)))</f>
        <v>0</v>
      </c>
      <c r="F400" s="11" t="str">
        <f>IF($A400="", "", INDEX(Data!E:E,MATCH($A400,Data!$Z:$Z,1)))</f>
        <v/>
      </c>
      <c r="G400" s="36" t="str">
        <f t="shared" si="13"/>
        <v/>
      </c>
    </row>
    <row r="401" spans="1:7" ht="16.5" customHeight="1" x14ac:dyDescent="0.35">
      <c r="A401" s="9">
        <f t="shared" si="12"/>
        <v>397</v>
      </c>
      <c r="B401" s="10" t="str">
        <f>IF($A401="", "", INDEX(Data!A:A,MATCH($A401,Data!$Z:$Z,1)))</f>
        <v>Manaswi (2014)</v>
      </c>
      <c r="C401" s="11" t="str">
        <f>IF($A401="", "", INDEX(Data!B:B,MATCH($A401,Data!$Z:$Z,1)))</f>
        <v>EnergyLens: combining smartphones with electricity meter for accurate activity detection and user annotation</v>
      </c>
      <c r="D401" s="10">
        <f>IF($A401="", "", INDEX(Data!C:C,MATCH($A401,Data!$Z:$Z,1)))</f>
        <v>2014</v>
      </c>
      <c r="E401" s="11">
        <f>IF($A401="", "", INDEX(Data!D:D,MATCH($A401,Data!$Z:$Z,1)))</f>
        <v>0</v>
      </c>
      <c r="F401" s="11" t="str">
        <f>IF($A401="", "", INDEX(Data!E:E,MATCH($A401,Data!$Z:$Z,1)))</f>
        <v/>
      </c>
      <c r="G401" s="36" t="str">
        <f t="shared" si="13"/>
        <v/>
      </c>
    </row>
    <row r="402" spans="1:7" ht="16.5" customHeight="1" x14ac:dyDescent="0.35">
      <c r="A402" s="9">
        <f t="shared" si="12"/>
        <v>398</v>
      </c>
      <c r="B402" s="10" t="str">
        <f>IF($A402="", "", INDEX(Data!A:A,MATCH($A402,Data!$Z:$Z,1)))</f>
        <v>Marc (2017)</v>
      </c>
      <c r="C402" s="11" t="str">
        <f>IF($A402="", "", INDEX(Data!B:B,MATCH($A402,Data!$Z:$Z,1)))</f>
        <v>Integrated building energy management using aquifer thermal energy storage (ATES) in smart thermal grids</v>
      </c>
      <c r="D402" s="10">
        <f>IF($A402="", "", INDEX(Data!C:C,MATCH($A402,Data!$Z:$Z,1)))</f>
        <v>2017</v>
      </c>
      <c r="E402" s="11" t="str">
        <f>IF($A402="", "", INDEX(Data!D:D,MATCH($A402,Data!$Z:$Z,1)))</f>
        <v xml:space="preserve"> Aquifer Thermal Energy Storage (ATES) is an innovative building technology that can be used to store thermal energy in natural subsurface formations [1, 4, 10]. In combination with a heat pump, ATES can reduce the energy demand of larger buildings by more than half, which has made the technology increasingly popular in northern Europe (see Figure 1). Furthermore, the climate and subsurface conditions required for ATES use can be found in areas across Europe, Asia and North America. By the middle of the century, roughly half of the world's urban population is therefore expected to live in areas technically suitable for ATES [2].</v>
      </c>
      <c r="F402" s="11" t="str">
        <f>IF($A402="", "", INDEX(Data!E:E,MATCH($A402,Data!$Z:$Z,1)))</f>
        <v/>
      </c>
      <c r="G402" s="36" t="str">
        <f t="shared" si="13"/>
        <v/>
      </c>
    </row>
    <row r="403" spans="1:7" ht="16.5" customHeight="1" x14ac:dyDescent="0.35">
      <c r="A403" s="9">
        <f t="shared" si="12"/>
        <v>399</v>
      </c>
      <c r="B403" s="10" t="str">
        <f>IF($A403="", "", INDEX(Data!A:A,MATCH($A403,Data!$Z:$Z,1)))</f>
        <v>Marczinkowski (2019)</v>
      </c>
      <c r="C403" s="11" t="str">
        <f>IF($A403="", "", INDEX(Data!B:B,MATCH($A403,Data!$Z:$Z,1)))</f>
        <v>Evaluation of electricity storage versus thermal storage as part of two different energy planning approaches for the islands SamsA~ and Orkney</v>
      </c>
      <c r="D403" s="10">
        <f>IF($A403="", "", INDEX(Data!C:C,MATCH($A403,Data!$Z:$Z,1)))</f>
        <v>2019</v>
      </c>
      <c r="E403" s="11" t="str">
        <f>IF($A403="", "", INDEX(Data!D:D,MATCH($A403,Data!$Z:$Z,1)))</f>
        <v>Island energy systems should aim for a better integration of local resources and exploit their potential for local energy supply to increase their independence and security of supply besides other benefits. Two trends addressing this problem can be observed: On the one hand, increasing the local use of renewable electricity in the electricity sector by investing in Battery Energy Storage Systems (BESS). On the other hand, the integration of all energy sectors into a Smart Energy System (SES) with the conversion of renewable electricity to heat a thus enabling the usage of Thermal Energy Storage (TES). In this paper, these two potential approaches are investigated through energy systems analyses using EnergyPLAN for the Danish island SamsA[cedilla] and the Orkney islands in Scotland. This investigation shows that BESS tend to address only the electricity sector, while TES furthermore improves issues in the heating sector and enables possibilities in the transport sector. The TES approach results in overall reduced energy system costs, while the BESS has a stronger effect on the exchange of electricity. Depending on the various energy systems, both approaches present potential solutions, while the SES approach with the use of TES demonstrates more advantages for the whole energy system. Copyright 2019 Elsevier Ltd</v>
      </c>
      <c r="F403" s="11" t="str">
        <f>IF($A403="", "", INDEX(Data!E:E,MATCH($A403,Data!$Z:$Z,1)))</f>
        <v>file://www.elsevier.com/inca/publications/store/4/8/3/</v>
      </c>
      <c r="G403" s="36" t="str">
        <f t="shared" si="13"/>
        <v>file://www.elsevier.com/inca/publications/store/4/8/3/</v>
      </c>
    </row>
    <row r="404" spans="1:7" ht="16.5" customHeight="1" x14ac:dyDescent="0.35">
      <c r="A404" s="9">
        <f t="shared" si="12"/>
        <v>400</v>
      </c>
      <c r="B404" s="10" t="str">
        <f>IF($A404="", "", INDEX(Data!A:A,MATCH($A404,Data!$Z:$Z,1)))</f>
        <v>Mario (2013)</v>
      </c>
      <c r="C404" s="11" t="str">
        <f>IF($A404="", "", INDEX(Data!B:B,MATCH($A404,Data!$Z:$Z,1)))</f>
        <v>User profiling and micro-accounting for smart energy management</v>
      </c>
      <c r="D404" s="10">
        <f>IF($A404="", "", INDEX(Data!C:C,MATCH($A404,Data!$Z:$Z,1)))</f>
        <v>2013</v>
      </c>
      <c r="E404" s="11">
        <f>IF($A404="", "", INDEX(Data!D:D,MATCH($A404,Data!$Z:$Z,1)))</f>
        <v>0</v>
      </c>
      <c r="F404" s="11" t="str">
        <f>IF($A404="", "", INDEX(Data!E:E,MATCH($A404,Data!$Z:$Z,1)))</f>
        <v/>
      </c>
      <c r="G404" s="36" t="str">
        <f t="shared" si="13"/>
        <v/>
      </c>
    </row>
    <row r="405" spans="1:7" ht="16.5" customHeight="1" x14ac:dyDescent="0.35">
      <c r="A405" s="9">
        <f t="shared" si="12"/>
        <v>401</v>
      </c>
      <c r="B405" s="10" t="str">
        <f>IF($A405="", "", INDEX(Data!A:A,MATCH($A405,Data!$Z:$Z,1)))</f>
        <v>Mark (2015)</v>
      </c>
      <c r="C405" s="11" t="str">
        <f>IF($A405="", "", INDEX(Data!B:B,MATCH($A405,Data!$Z:$Z,1)))</f>
        <v>Local energy policy and managing low carbon transition: The case of Leicester, UK</v>
      </c>
      <c r="D405" s="10">
        <f>IF($A405="", "", INDEX(Data!C:C,MATCH($A405,Data!$Z:$Z,1)))</f>
        <v>2015</v>
      </c>
      <c r="E405" s="11" t="str">
        <f>IF($A405="", "", INDEX(Data!D:D,MATCH($A405,Data!$Z:$Z,1)))</f>
        <v xml:space="preserve">Abstract National and local energy policies are implemented within a complex energy landscape that makes any evaluation of their impacts far from straightforward. Drawing upon a case study of Leicester this paper argues that the ability of local authorities to deliver significant energy savings within this landscape is questionable, albeit with other additional benefits being realised (e.g. job creation, community engagement). It examines existing domestic energy demand and multiple deprivation data for Leicester and neighbouring cities and combines this with a qualitative description of the transition process. The paper identifies the need for a more systematic analysis of how national energy policy translates to the local level and concludes that it is problematic even for a leading, pro-active and innovative local authority to have a statistically meaningful energy policy. Even where energy policies are favourable, carbon reduction is less easy to realise than other – more local - co-benefits and that in the light of significant financial and co-ordination constraints more attention needs to be given to how local communities can be more effectively supported in their desire to meet (or exceed) national targets </v>
      </c>
      <c r="F405" s="11" t="str">
        <f>IF($A405="", "", INDEX(Data!E:E,MATCH($A405,Data!$Z:$Z,1)))</f>
        <v/>
      </c>
      <c r="G405" s="36" t="str">
        <f t="shared" si="13"/>
        <v/>
      </c>
    </row>
    <row r="406" spans="1:7" ht="16.5" customHeight="1" x14ac:dyDescent="0.35">
      <c r="A406" s="9">
        <f t="shared" si="12"/>
        <v>402</v>
      </c>
      <c r="B406" s="10" t="str">
        <f>IF($A406="", "", INDEX(Data!A:A,MATCH($A406,Data!$Z:$Z,1)))</f>
        <v>Markel (2017)</v>
      </c>
      <c r="C406" s="11" t="str">
        <f>IF($A406="", "", INDEX(Data!B:B,MATCH($A406,Data!$Z:$Z,1)))</f>
        <v>IEC 61850 meets CoAP: towards the integration of smart grids and IoT standards</v>
      </c>
      <c r="D406" s="10">
        <f>IF($A406="", "", INDEX(Data!C:C,MATCH($A406,Data!$Z:$Z,1)))</f>
        <v>2017</v>
      </c>
      <c r="E406" s="11">
        <f>IF($A406="", "", INDEX(Data!D:D,MATCH($A406,Data!$Z:$Z,1)))</f>
        <v>0</v>
      </c>
      <c r="F406" s="11" t="str">
        <f>IF($A406="", "", INDEX(Data!E:E,MATCH($A406,Data!$Z:$Z,1)))</f>
        <v/>
      </c>
      <c r="G406" s="36" t="str">
        <f t="shared" si="13"/>
        <v/>
      </c>
    </row>
    <row r="407" spans="1:7" ht="16.5" customHeight="1" x14ac:dyDescent="0.35">
      <c r="A407" s="9">
        <f t="shared" si="12"/>
        <v>403</v>
      </c>
      <c r="B407" s="10" t="str">
        <f>IF($A407="", "", INDEX(Data!A:A,MATCH($A407,Data!$Z:$Z,1)))</f>
        <v>Markus (2010)</v>
      </c>
      <c r="C407" s="11" t="str">
        <f>IF($A407="", "", INDEX(Data!B:B,MATCH($A407,Data!$Z:$Z,1)))</f>
        <v>Increasing energy awareness through web-enabled power outlets</v>
      </c>
      <c r="D407" s="10">
        <f>IF($A407="", "", INDEX(Data!C:C,MATCH($A407,Data!$Z:$Z,1)))</f>
        <v>2010</v>
      </c>
      <c r="E407" s="11">
        <f>IF($A407="", "", INDEX(Data!D:D,MATCH($A407,Data!$Z:$Z,1)))</f>
        <v>0</v>
      </c>
      <c r="F407" s="11" t="str">
        <f>IF($A407="", "", INDEX(Data!E:E,MATCH($A407,Data!$Z:$Z,1)))</f>
        <v/>
      </c>
      <c r="G407" s="36" t="str">
        <f t="shared" si="13"/>
        <v/>
      </c>
    </row>
    <row r="408" spans="1:7" ht="16.5" customHeight="1" x14ac:dyDescent="0.35">
      <c r="A408" s="9">
        <f t="shared" si="12"/>
        <v>404</v>
      </c>
      <c r="B408" s="10" t="str">
        <f>IF($A408="", "", INDEX(Data!A:A,MATCH($A408,Data!$Z:$Z,1)))</f>
        <v>Martensen (2011)</v>
      </c>
      <c r="C408" s="11" t="str">
        <f>IF($A408="", "", INDEX(Data!B:B,MATCH($A408,Data!$Z:$Z,1)))</f>
        <v>The Danish cell project - Status and perspective of a smart grid demonstration</v>
      </c>
      <c r="D408" s="10">
        <f>IF($A408="", "", INDEX(Data!C:C,MATCH($A408,Data!$Z:$Z,1)))</f>
        <v>2011</v>
      </c>
      <c r="E408" s="11" t="str">
        <f>IF($A408="", "", INDEX(Data!D:D,MATCH($A408,Data!$Z:$Z,1)))</f>
        <v>There is a trend all over Europe towards power generation in the distribution network using wind, photo voltaic, and combined heat and power plants. The Danish power system can be considered a leader: al ready today more than 50% of the total production capacity consists of distributed generation, mainly wind and combined heat and power plants. As a con sequence of this development, it has become more difficult to predict and to control the total electricity generation. This article describes the Danish cell project, a new development for optimal management of distribution grids (cells) with large amount of distributed generation.</v>
      </c>
      <c r="F408" s="11" t="str">
        <f>IF($A408="", "", INDEX(Data!E:E,MATCH($A408,Data!$Z:$Z,1)))</f>
        <v/>
      </c>
      <c r="G408" s="36" t="str">
        <f t="shared" si="13"/>
        <v/>
      </c>
    </row>
    <row r="409" spans="1:7" ht="16.5" customHeight="1" x14ac:dyDescent="0.35">
      <c r="A409" s="9">
        <f t="shared" si="12"/>
        <v>405</v>
      </c>
      <c r="B409" s="10" t="str">
        <f>IF($A409="", "", INDEX(Data!A:A,MATCH($A409,Data!$Z:$Z,1)))</f>
        <v>Martensson (2007)</v>
      </c>
      <c r="C409" s="11" t="str">
        <f>IF($A409="", "", INDEX(Data!B:B,MATCH($A409,Data!$Z:$Z,1)))</f>
        <v>How to transform local energy systems towards bioenergy? Three strategy models for transformation</v>
      </c>
      <c r="D409" s="10">
        <f>IF($A409="", "", INDEX(Data!C:C,MATCH($A409,Data!$Z:$Z,1)))</f>
        <v>2007</v>
      </c>
      <c r="E409" s="11" t="str">
        <f>IF($A409="", "", INDEX(Data!D:D,MATCH($A409,Data!$Z:$Z,1)))</f>
        <v>During the last decades, the actors within the energy sector in Sweden-as well as in many other countries-have faced increasing demands to transform the energy system towards ecological sustainability. In Sweden these demands have led to numerous policies and economic incentives promoting the use of renewables (which in the Swedish discourse often also includes a connotation of "indigenous energy sources"), and especially the promotion of bioenergy. To be successful, however, these policies and economic incentives need to be interpreted and adapted to different local contexts and translated into actual transformation processes. In Sweden the municipal authorities have played an important role as interpreters of such institutional frameworks and implementers of local transformation processes. In this article, we re-construct three transformation processes implemented by local municipal authorities, chiselling out the different strategy models developed through them. We argue that such re-constructions help to make visible the different and complex interactions between national institutional frameworks and local contexts as well as interactions within such local contexts. We hope that the strategy models presented can contribute to the understanding of the different kinds of local actions that can foster a further implementation of bioenergy into the energy system. (C) 2007 Elsevier Ltd. All rights reserved.</v>
      </c>
      <c r="F409" s="11" t="str">
        <f>IF($A409="", "", INDEX(Data!E:E,MATCH($A409,Data!$Z:$Z,1)))</f>
        <v>&lt;Go to ISI&gt;://WOS:000251630100012</v>
      </c>
      <c r="G409" s="36" t="str">
        <f t="shared" si="13"/>
        <v>&lt;Go to ISI&gt;://WOS:000251630100012</v>
      </c>
    </row>
    <row r="410" spans="1:7" ht="16.5" customHeight="1" x14ac:dyDescent="0.35">
      <c r="A410" s="9">
        <f t="shared" si="12"/>
        <v>406</v>
      </c>
      <c r="B410" s="10" t="str">
        <f>IF($A410="", "", INDEX(Data!A:A,MATCH($A410,Data!$Z:$Z,1)))</f>
        <v>Martine (2016)</v>
      </c>
      <c r="C410" s="11" t="str">
        <f>IF($A410="", "", INDEX(Data!B:B,MATCH($A410,Data!$Z:$Z,1)))</f>
        <v>Impact of cyber-attacks on islanded microgrid operation</v>
      </c>
      <c r="D410" s="10">
        <f>IF($A410="", "", INDEX(Data!C:C,MATCH($A410,Data!$Z:$Z,1)))</f>
        <v>2016</v>
      </c>
      <c r="E410" s="11">
        <f>IF($A410="", "", INDEX(Data!D:D,MATCH($A410,Data!$Z:$Z,1)))</f>
        <v>0</v>
      </c>
      <c r="F410" s="11" t="str">
        <f>IF($A410="", "", INDEX(Data!E:E,MATCH($A410,Data!$Z:$Z,1)))</f>
        <v/>
      </c>
      <c r="G410" s="36" t="str">
        <f t="shared" si="13"/>
        <v/>
      </c>
    </row>
    <row r="411" spans="1:7" ht="16.5" customHeight="1" x14ac:dyDescent="0.35">
      <c r="A411" s="9">
        <f t="shared" si="12"/>
        <v>407</v>
      </c>
      <c r="B411" s="10" t="str">
        <f>IF($A411="", "", INDEX(Data!A:A,MATCH($A411,Data!$Z:$Z,1)))</f>
        <v>Martinez-Pabon (2017)</v>
      </c>
      <c r="C411" s="11" t="str">
        <f>IF($A411="", "", INDEX(Data!B:B,MATCH($A411,Data!$Z:$Z,1)))</f>
        <v>Smart meter data analytics for optimal customer selection in demand response programs</v>
      </c>
      <c r="D411" s="10">
        <f>IF($A411="", "", INDEX(Data!C:C,MATCH($A411,Data!$Z:$Z,1)))</f>
        <v>2017</v>
      </c>
      <c r="E411" s="11" t="str">
        <f>IF($A411="", "", INDEX(Data!D:D,MATCH($A411,Data!$Z:$Z,1)))</f>
        <v>This paper describes a methodology to predict customers' eligibility to participate in Demand Response (DR) programs using real electricity data collected from customers over time by smart meters. These types of programs have been proposed to improve generation capacity as load demand increases and the two-way communications (between utilities and users) are enabled. Instead of installing new power plants in smart grids, utilities encourage users to shift their electricity consumption from peak hours to off-peak hours. The number of successfully recruited customers participating in demand response programs is usually low, and resources are wasted on recruitment efforts. The results of our research reflect that it is possible to predict with more than 90% accuracy which customers are good targets for DR program participation based on their consumption patterns and lifestyles. These data could ultimately improve the recruitment process for DR programs. [All rights reserved Elsevier].</v>
      </c>
      <c r="F411" s="11" t="str">
        <f>IF($A411="", "", INDEX(Data!E:E,MATCH($A411,Data!$Z:$Z,1)))</f>
        <v>http://dx.doi.org/10.1016/j.egypro.2016.12.128</v>
      </c>
      <c r="G411" s="36" t="str">
        <f t="shared" si="13"/>
        <v>http://dx.doi.org/10.1016/j.egypro.2016.12.128</v>
      </c>
    </row>
    <row r="412" spans="1:7" ht="16.5" customHeight="1" x14ac:dyDescent="0.35">
      <c r="A412" s="9">
        <f t="shared" si="12"/>
        <v>408</v>
      </c>
      <c r="B412" s="10" t="str">
        <f>IF($A412="", "", INDEX(Data!A:A,MATCH($A412,Data!$Z:$Z,1)))</f>
        <v>Masahiro (2012)</v>
      </c>
      <c r="C412" s="11" t="str">
        <f>IF($A412="", "", INDEX(Data!B:B,MATCH($A412,Data!$Z:$Z,1)))</f>
        <v>Risk-sensitive plan execution for connected sustainable home</v>
      </c>
      <c r="D412" s="10">
        <f>IF($A412="", "", INDEX(Data!C:C,MATCH($A412,Data!$Z:$Z,1)))</f>
        <v>2012</v>
      </c>
      <c r="E412" s="11">
        <f>IF($A412="", "", INDEX(Data!D:D,MATCH($A412,Data!$Z:$Z,1)))</f>
        <v>0</v>
      </c>
      <c r="F412" s="11" t="str">
        <f>IF($A412="", "", INDEX(Data!E:E,MATCH($A412,Data!$Z:$Z,1)))</f>
        <v/>
      </c>
      <c r="G412" s="36" t="str">
        <f t="shared" si="13"/>
        <v/>
      </c>
    </row>
    <row r="413" spans="1:7" ht="16.5" customHeight="1" x14ac:dyDescent="0.35">
      <c r="A413" s="9">
        <f t="shared" si="12"/>
        <v>409</v>
      </c>
      <c r="B413" s="10" t="str">
        <f>IF($A413="", "", INDEX(Data!A:A,MATCH($A413,Data!$Z:$Z,1)))</f>
        <v>Masera (2018)</v>
      </c>
      <c r="C413" s="11" t="str">
        <f>IF($A413="", "", INDEX(Data!B:B,MATCH($A413,Data!$Z:$Z,1)))</f>
        <v>Smart (Electricity) Grids for Smart Cities: Assessing Roles and Societal Impacts</v>
      </c>
      <c r="D413" s="10">
        <f>IF($A413="", "", INDEX(Data!C:C,MATCH($A413,Data!$Z:$Z,1)))</f>
        <v>2018</v>
      </c>
      <c r="E413" s="11" t="str">
        <f>IF($A413="", "", INDEX(Data!D:D,MATCH($A413,Data!$Z:$Z,1)))</f>
        <v>Smart energy and electricity networks are a crucial component in building smart city architectures; their consistent and harmonized inclusion in the smart city design should be carefully considered through a detailed analysis of the impacts (environmental, energy, economic, societal) and the implementation of cost benefit analysis (CBA), not only in terms of managing the grid itself but also in a wider perspective that includes environmental, security, and social aspects. This paper first discusses the main impact that smart grid deployment has, in different respects, in smart cities and then presents a methodology for an extended CBA, able to go beyond the strictly financial aspects. It is based on previous developments at the European level. The methodology conceptually illustrated can naturally be extended to the assessment of proposals for the development of smart cities. 2018 IEEE.</v>
      </c>
      <c r="F413" s="11" t="str">
        <f>IF($A413="", "", INDEX(Data!E:E,MATCH($A413,Data!$Z:$Z,1)))</f>
        <v>http://dx.doi.org/10.1109/JPROC.2018.2812212</v>
      </c>
      <c r="G413" s="36" t="str">
        <f t="shared" si="13"/>
        <v>http://dx.doi.org/10.1109/JPROC.2018.2812212</v>
      </c>
    </row>
    <row r="414" spans="1:7" ht="16.5" customHeight="1" x14ac:dyDescent="0.35">
      <c r="A414" s="9">
        <f t="shared" si="12"/>
        <v>410</v>
      </c>
      <c r="B414" s="10" t="str">
        <f>IF($A414="", "", INDEX(Data!A:A,MATCH($A414,Data!$Z:$Z,1)))</f>
        <v>Masood (2014)</v>
      </c>
      <c r="C414" s="11" t="str">
        <f>IF($A414="", "", INDEX(Data!B:B,MATCH($A414,Data!$Z:$Z,1)))</f>
        <v>Fostering smart energy applications through advanced visual interfaces</v>
      </c>
      <c r="D414" s="10">
        <f>IF($A414="", "", INDEX(Data!C:C,MATCH($A414,Data!$Z:$Z,1)))</f>
        <v>2014</v>
      </c>
      <c r="E414" s="11">
        <f>IF($A414="", "", INDEX(Data!D:D,MATCH($A414,Data!$Z:$Z,1)))</f>
        <v>0</v>
      </c>
      <c r="F414" s="11" t="str">
        <f>IF($A414="", "", INDEX(Data!E:E,MATCH($A414,Data!$Z:$Z,1)))</f>
        <v/>
      </c>
      <c r="G414" s="36" t="str">
        <f t="shared" si="13"/>
        <v/>
      </c>
    </row>
    <row r="415" spans="1:7" ht="16.5" customHeight="1" x14ac:dyDescent="0.35">
      <c r="A415" s="9">
        <f t="shared" si="12"/>
        <v>411</v>
      </c>
      <c r="B415" s="10" t="str">
        <f>IF($A415="", "", INDEX(Data!A:A,MATCH($A415,Data!$Z:$Z,1)))</f>
        <v>Mathieu (2014)</v>
      </c>
      <c r="C415" s="11" t="str">
        <f>IF($A415="", "", INDEX(Data!B:B,MATCH($A415,Data!$Z:$Z,1)))</f>
        <v>Energy demand forecasting: industry practices and challenges</v>
      </c>
      <c r="D415" s="10">
        <f>IF($A415="", "", INDEX(Data!C:C,MATCH($A415,Data!$Z:$Z,1)))</f>
        <v>2014</v>
      </c>
      <c r="E415" s="11">
        <f>IF($A415="", "", INDEX(Data!D:D,MATCH($A415,Data!$Z:$Z,1)))</f>
        <v>0</v>
      </c>
      <c r="F415" s="11" t="str">
        <f>IF($A415="", "", INDEX(Data!E:E,MATCH($A415,Data!$Z:$Z,1)))</f>
        <v/>
      </c>
      <c r="G415" s="36" t="str">
        <f t="shared" si="13"/>
        <v/>
      </c>
    </row>
    <row r="416" spans="1:7" ht="16.5" customHeight="1" x14ac:dyDescent="0.35">
      <c r="A416" s="9">
        <f t="shared" si="12"/>
        <v>412</v>
      </c>
      <c r="B416" s="10" t="str">
        <f>IF($A416="", "", INDEX(Data!A:A,MATCH($A416,Data!$Z:$Z,1)))</f>
        <v>Maza-Ortega (2017)</v>
      </c>
      <c r="C416" s="11" t="str">
        <f>IF($A416="", "", INDEX(Data!B:B,MATCH($A416,Data!$Z:$Z,1)))</f>
        <v>Overview of power electronics technology and applications in power generation transmission and distribution</v>
      </c>
      <c r="D416" s="10">
        <f>IF($A416="", "", INDEX(Data!C:C,MATCH($A416,Data!$Z:$Z,1)))</f>
        <v>2017</v>
      </c>
      <c r="E416" s="11" t="str">
        <f>IF($A416="", "", INDEX(Data!D:D,MATCH($A416,Data!$Z:$Z,1)))</f>
        <v>The main objective of this paper is three-fold. First, to provide an overview of the current status of the power electronics technology, one of the key actors in the upcoming smart grid paradigm enabling maximum power throughputs and near-instantaneous control of voltages and currents in all links of the power system chain. Second, to provide a bridge between the power systems and the power electronic communities, in terms of their differing appreciation of how these devices perform when connected to the power grid. Third, to discuss on the role that the power electronics technology will play in supporting the aims and objectives of future decarbonized power systems. This paper merges the equipment, control techniques and methods used in flexible alternating current transmission systems (FACTS) and high voltage direct transmission (HVDC) equipment to enable a single, coherent approach to address a specific power system problem, using best of breed solutions bearing in mind technical, economic and environmental issues. 2017, The Author(s).</v>
      </c>
      <c r="F416" s="11" t="str">
        <f>IF($A416="", "", INDEX(Data!E:E,MATCH($A416,Data!$Z:$Z,1)))</f>
        <v>http://dx.doi.org/10.1007/s40565-017-0308-x</v>
      </c>
      <c r="G416" s="36" t="str">
        <f t="shared" si="13"/>
        <v>http://dx.doi.org/10.1007/s40565-017-0308-x</v>
      </c>
    </row>
    <row r="417" spans="1:7" ht="16.5" customHeight="1" x14ac:dyDescent="0.35">
      <c r="A417" s="9">
        <f t="shared" si="12"/>
        <v>413</v>
      </c>
      <c r="B417" s="10" t="str">
        <f>IF($A417="", "", INDEX(Data!A:A,MATCH($A417,Data!$Z:$Z,1)))</f>
        <v>McArthur (2007)</v>
      </c>
      <c r="C417" s="11" t="str">
        <f>IF($A417="", "", INDEX(Data!B:B,MATCH($A417,Data!$Z:$Z,1)))</f>
        <v>Multi-agent systems for power engineering applications-part II: technologies, standards, and tools for building multi-agent systems</v>
      </c>
      <c r="D417" s="10">
        <f>IF($A417="", "", INDEX(Data!C:C,MATCH($A417,Data!$Z:$Z,1)))</f>
        <v>2007</v>
      </c>
      <c r="E417" s="11" t="str">
        <f>IF($A417="", "", INDEX(Data!D:D,MATCH($A417,Data!$Z:$Z,1)))</f>
        <v>This is the second part of a two-part paper that has arisen from the work of the IEEE Power Engineering Society's Multi-Agent Systems (MAS) Working Group. Part I of this paper examined the potential value of MAS technology to the power industry, described fundamental concepts and approaches within the field of multi-agent systems that are appropriate to power engineering applications, and presented a comprehensive review of the power engineering applications for which MAS are being investigated. It also defined the technical issues which must be addressed in order to accelerate and facilitate the uptake of the technology within the power and energy sector. Part II of this paper explores the decisions inherent in engineering multi-agent systems for applications in the power and energy sector and offers guidance and recommendations on how MAS can be designed and implemented. Given the significant and growing interest in this field, it is imperative that the power engineering community considers the standards, tools, supporting technologies, and design methodologies available to those wishing to implement a MAS solution for a power engineering problem. This paper describes the various options available and makes recommendations on best practice. It also describes the problem of interoperability between different multi-agent systems and proposes how this may be tackled.</v>
      </c>
      <c r="F417" s="11" t="str">
        <f>IF($A417="", "", INDEX(Data!E:E,MATCH($A417,Data!$Z:$Z,1)))</f>
        <v>http://dx.doi.org/10.1109/TPWRS.2007.908472</v>
      </c>
      <c r="G417" s="36" t="str">
        <f t="shared" si="13"/>
        <v>http://dx.doi.org/10.1109/TPWRS.2007.908472</v>
      </c>
    </row>
    <row r="418" spans="1:7" ht="16.5" customHeight="1" x14ac:dyDescent="0.35">
      <c r="A418" s="9">
        <f t="shared" si="12"/>
        <v>414</v>
      </c>
      <c r="B418" s="10" t="str">
        <f>IF($A418="", "", INDEX(Data!A:A,MATCH($A418,Data!$Z:$Z,1)))</f>
        <v>McKerracher (2013)</v>
      </c>
      <c r="C418" s="11" t="str">
        <f>IF($A418="", "", INDEX(Data!B:B,MATCH($A418,Data!$Z:$Z,1)))</f>
        <v>Energy consumption feedback in perspective: integrating Australian data to meta-analyses on in-home displays</v>
      </c>
      <c r="D418" s="10">
        <f>IF($A418="", "", INDEX(Data!C:C,MATCH($A418,Data!$Z:$Z,1)))</f>
        <v>2013</v>
      </c>
      <c r="E418" s="11" t="str">
        <f>IF($A418="", "", INDEX(Data!D:D,MATCH($A418,Data!$Z:$Z,1)))</f>
        <v>Providing homeowners with real-time feedback on their electricity consumption through a dedicated display device has been shown to reduce consumption by approximately 6-10 %. However, recent advances in smart grid technology have enabled larger sample sizes and more representative sample selection and recruitment methods for display trials. By analyzing these factors using data from current studies, this paper argues that a realistic, large-scale conservation effect from feedback is in the range of 3-5 %. Subsequent analysis shows that providing real-time feedback may not be a cost effective strategy for reducing carbon emissions in Australia, but that it may enable additional benefits such as customer retention and peak-load shift.[PUBLICATION ABSTRACT]</v>
      </c>
      <c r="F418" s="11" t="str">
        <f>IF($A418="", "", INDEX(Data!E:E,MATCH($A418,Data!$Z:$Z,1)))</f>
        <v>https://search.proquest.com/docview/1327408918?accountid=14511 https://ucl-new-primo.hosted.exlibrisgroup.com/openurl/UCL/UCL_VU2?url_ver=Z39.88-2004&amp;rft_val_fmt=info:ofi/fmt:kev:mtx:journal&amp;genre=article&amp;sid=ProQ:ProQ%3Aabiglobal&amp;atitle=Energy+consumption+feedback+in+perspective%3A+integrating+Australian+data+to+meta-analyses+on+in-home+displays&amp;title=Energy+Efficiency&amp;issn=1570646X&amp;date=2013-05-01&amp;volume=6&amp;issue=2&amp;spage=387&amp;au=Mckerracher%2C+Colin%3BTorriti%2C+Jacopo&amp;isbn=&amp;jtitle=Energy+Effic</v>
      </c>
      <c r="G418" s="36" t="e">
        <f t="shared" si="13"/>
        <v>#VALUE!</v>
      </c>
    </row>
    <row r="419" spans="1:7" ht="16.5" customHeight="1" x14ac:dyDescent="0.35">
      <c r="A419" s="9">
        <f t="shared" si="12"/>
        <v>415</v>
      </c>
      <c r="B419" s="10" t="str">
        <f>IF($A419="", "", INDEX(Data!A:A,MATCH($A419,Data!$Z:$Z,1)))</f>
        <v>Mehrizi-Sani (2012)</v>
      </c>
      <c r="C419" s="11" t="str">
        <f>IF($A419="", "", INDEX(Data!B:B,MATCH($A419,Data!$Z:$Z,1)))</f>
        <v>Constrained potential function - Based control of microgrids for improved dynamic performance</v>
      </c>
      <c r="D419" s="10">
        <f>IF($A419="", "", INDEX(Data!C:C,MATCH($A419,Data!$Z:$Z,1)))</f>
        <v>2012</v>
      </c>
      <c r="E419" s="11" t="str">
        <f>IF($A419="", "", INDEX(Data!D:D,MATCH($A419,Data!$Z:$Z,1)))</f>
        <v>In the context of the smart grid, this paper focuses on control and management strategies for integration of distributed energy resources in the power system. This work conceptualizes a hierarchical framework for the control of microgrids - the building blocks of the smart grid - and develops the notion of potential functions for the secondary controller for devising intermediate set points to ensure feasibility of operation. A potential function is defined for each controllable unit of the microgrid such that minimizing the potential function corresponds to achieving the control goal. The set points are dynamically updated using communication within the microgrid. This strategy is generalized to include both local and system-wide constraints. Case studies are presented that show effectiveness of the proposed approach in stabilizing a microgrid in response to disturbances such as load change, line outage, and generator malfunctioning. 2010-2012 IEEE.</v>
      </c>
      <c r="F419" s="11" t="str">
        <f>IF($A419="", "", INDEX(Data!E:E,MATCH($A419,Data!$Z:$Z,1)))</f>
        <v>http://dx.doi.org/10.1109/TSG.2012.2197424</v>
      </c>
      <c r="G419" s="36" t="str">
        <f t="shared" si="13"/>
        <v>http://dx.doi.org/10.1109/TSG.2012.2197424</v>
      </c>
    </row>
    <row r="420" spans="1:7" ht="16.5" customHeight="1" x14ac:dyDescent="0.35">
      <c r="A420" s="9">
        <f t="shared" si="12"/>
        <v>416</v>
      </c>
      <c r="B420" s="10" t="str">
        <f>IF($A420="", "", INDEX(Data!A:A,MATCH($A420,Data!$Z:$Z,1)))</f>
        <v>Meisel (2018)</v>
      </c>
      <c r="C420" s="11" t="str">
        <f>IF($A420="", "", INDEX(Data!B:B,MATCH($A420,Data!$Z:$Z,1)))</f>
        <v>Demonstration of new sensor and actuator equipment for distributed grids</v>
      </c>
      <c r="D420" s="10">
        <f>IF($A420="", "", INDEX(Data!C:C,MATCH($A420,Data!$Z:$Z,1)))</f>
        <v>2018</v>
      </c>
      <c r="E420" s="11" t="str">
        <f>IF($A420="", "", INDEX(Data!D:D,MATCH($A420,Data!$Z:$Z,1)))</f>
        <v>Changes in the energy domain have created a high demand for new equipment and strategies to face its new challenges. To this end, stronger coordination between producers and consumers, as well as distributed control gain importance. This demonstration intends to show how developments from the project iniGrid can contribute towards this goal, by utilizing newly developed smart breakers to meet grid sided usage restrictions. The described demonstration system allows energy consumers more control over their usage and provides aggregators and energy suppliers as well as distribution system operators with additional means to improve grid stability and ways to counteract imminent catastrophic failures.</v>
      </c>
      <c r="F420" s="11" t="str">
        <f>IF($A420="", "", INDEX(Data!E:E,MATCH($A420,Data!$Z:$Z,1)))</f>
        <v>http://dx.doi.org/10.1007/s00450-017-0377-0</v>
      </c>
      <c r="G420" s="36" t="str">
        <f t="shared" si="13"/>
        <v>http://dx.doi.org/10.1007/s00450-017-0377-0</v>
      </c>
    </row>
    <row r="421" spans="1:7" ht="16.5" customHeight="1" x14ac:dyDescent="0.35">
      <c r="A421" s="9">
        <f t="shared" si="12"/>
        <v>417</v>
      </c>
      <c r="B421" s="10" t="str">
        <f>IF($A421="", "", INDEX(Data!A:A,MATCH($A421,Data!$Z:$Z,1)))</f>
        <v>Melville (2018)</v>
      </c>
      <c r="C421" s="11" t="str">
        <f>IF($A421="", "", INDEX(Data!B:B,MATCH($A421,Data!$Z:$Z,1)))</f>
        <v>Equality in local energy commons. A UK case study of community and municipal energy</v>
      </c>
      <c r="D421" s="10">
        <f>IF($A421="", "", INDEX(Data!C:C,MATCH($A421,Data!$Z:$Z,1)))</f>
        <v>2018</v>
      </c>
      <c r="E421" s="11" t="str">
        <f>IF($A421="", "", INDEX(Data!D:D,MATCH($A421,Data!$Z:$Z,1)))</f>
        <v>This paper considers the intersection of institutional mechanisms for creating and maintaining commons with mechanisms that increase or decrease inequalities in wealth, power and dignity. This is explored in the context of the development of local energy systems, based on a case study in a UK city. It explores different conceptions of fairness and equality among those working towards a local sustainable energy transition, and how this affects the way that inequality manifests, is perpetuated, and is challenged. The paper explores the inclusion and exclusion of participants in the community energy sector, which has been criticised for being mainly white, middle class and male; the distribution of financial benefit from renewable energy through community investment or municipal ownership; and the focus on people in fuel poverty relative to people who overconsume energy. It concludes that although a commons approach to local energy can risk exacerbating inequalities, it also provides opportunities for increasing equality, of wealth, power and individual dignity. These require commitment, and need to be designed into evolving local institutions.</v>
      </c>
      <c r="F421" s="11" t="str">
        <f>IF($A421="", "", INDEX(Data!E:E,MATCH($A421,Data!$Z:$Z,1)))</f>
        <v>https://www.scopus.com/inward/record.uri?eid=2-s2.0-85051331850&amp;doi=10.1423%2f90582&amp;partnerID=40&amp;md5=d76a414b145f1ed0314e47137cca7118</v>
      </c>
      <c r="G421" s="36" t="str">
        <f t="shared" si="13"/>
        <v>https://www.scopus.com/inward/record.uri?eid=2-s2.0-85051331850&amp;doi=10.1423%2f90582&amp;partnerID=40&amp;md5=d76a414b145f1ed0314e47137cca7118</v>
      </c>
    </row>
    <row r="422" spans="1:7" ht="16.5" customHeight="1" x14ac:dyDescent="0.35">
      <c r="A422" s="9">
        <f t="shared" si="12"/>
        <v>418</v>
      </c>
      <c r="B422" s="10" t="str">
        <f>IF($A422="", "", INDEX(Data!A:A,MATCH($A422,Data!$Z:$Z,1)))</f>
        <v>Menon (2013)</v>
      </c>
      <c r="C422" s="11" t="str">
        <f>IF($A422="", "", INDEX(Data!B:B,MATCH($A422,Data!$Z:$Z,1)))</f>
        <v>Study of optimal design of polygeneration systems in optimal control strategies</v>
      </c>
      <c r="D422" s="10">
        <f>IF($A422="", "", INDEX(Data!C:C,MATCH($A422,Data!$Z:$Z,1)))</f>
        <v>2013</v>
      </c>
      <c r="E422" s="11" t="str">
        <f>IF($A422="", "", INDEX(Data!D:D,MATCH($A422,Data!$Z:$Z,1)))</f>
        <v>The concept of smart grids being developed involves interdependence between the electrical, thermal and material flows. Control strategies are required for the optimal operation of these modern grids. This paper studies the optimal design of multi-node microgrids integrating heat pumps and cogeneration units considering optimal predictive control strategies. A few case studies have been implemented to demonstrate the interest of the optimal design strategies at various levels of the modern grids: at local level, multiple building level and at the grid level. This has been further elaborated by studying the influence of electrical pricing and electrical grid constraints. 2013 Elsevier Ltd.</v>
      </c>
      <c r="F422" s="11" t="str">
        <f>IF($A422="", "", INDEX(Data!E:E,MATCH($A422,Data!$Z:$Z,1)))</f>
        <v>http://dx.doi.org/10.1016/j.energy.2013.03.070</v>
      </c>
      <c r="G422" s="36" t="str">
        <f t="shared" si="13"/>
        <v>http://dx.doi.org/10.1016/j.energy.2013.03.070</v>
      </c>
    </row>
    <row r="423" spans="1:7" ht="16.5" customHeight="1" x14ac:dyDescent="0.35">
      <c r="A423" s="9">
        <f t="shared" si="12"/>
        <v>419</v>
      </c>
      <c r="B423" s="10" t="str">
        <f>IF($A423="", "", INDEX(Data!A:A,MATCH($A423,Data!$Z:$Z,1)))</f>
        <v>Merkert (2019)</v>
      </c>
      <c r="C423" s="11" t="str">
        <f>IF($A423="", "", INDEX(Data!B:B,MATCH($A423,Data!$Z:$Z,1)))</f>
        <v>Optimal scheduling of combined heat and power generation units using the thermal inertia of the connected district heating grid as energy storage</v>
      </c>
      <c r="D423" s="10">
        <f>IF($A423="", "", INDEX(Data!C:C,MATCH($A423,Data!$Z:$Z,1)))</f>
        <v>2019</v>
      </c>
      <c r="E423" s="11" t="str">
        <f>IF($A423="", "", INDEX(Data!D:D,MATCH($A423,Data!$Z:$Z,1)))</f>
        <v>A better integration across sectors is an essential element of 4th generation district heating and smart energy systems allowing to react to volatile renewable energy generation. This sector coupling enables to use more cost-efficient storage as storage prices differ for different forms of energy. Thermal energy for example can be stored in comparably cheap storage tanks. Besides such dedicated storage, the thermal inertia of a heating grid can be used as thermal storage as well. In this paper, a classic unit commitment optimization for scheduling of combined heat and power units not considering grid dynamics is extended to cover thermal dynamics of heating grids. First an outer approximation of the grid storage capabilities is developed. Second, a very efficient formulation for the storage dynamics of a heating grid is introduced and its capabilities are shown in a motivating case study. In this study additional savings of several thousand Euros per day are achieved using the thermal inertia of a heating grid as storage. © 2019 by the authors.</v>
      </c>
      <c r="F423" s="11" t="str">
        <f>IF($A423="", "", INDEX(Data!E:E,MATCH($A423,Data!$Z:$Z,1)))</f>
        <v>https://www.scopus.com/inward/record.uri?eid=2-s2.0-85060551775&amp;doi=10.3390%2fen12020266&amp;partnerID=40&amp;md5=33eb71b6f716b1c38974565942fdd789</v>
      </c>
      <c r="G423" s="36" t="str">
        <f t="shared" si="13"/>
        <v>https://www.scopus.com/inward/record.uri?eid=2-s2.0-85060551775&amp;doi=10.3390%2fen12020266&amp;partnerID=40&amp;md5=33eb71b6f716b1c38974565942fdd789</v>
      </c>
    </row>
    <row r="424" spans="1:7" ht="16.5" customHeight="1" x14ac:dyDescent="0.35">
      <c r="A424" s="9">
        <f t="shared" si="12"/>
        <v>420</v>
      </c>
      <c r="B424" s="10" t="str">
        <f>IF($A424="", "", INDEX(Data!A:A,MATCH($A424,Data!$Z:$Z,1)))</f>
        <v>Meyer (2014)</v>
      </c>
      <c r="C424" s="11" t="str">
        <f>IF($A424="", "", INDEX(Data!B:B,MATCH($A424,Data!$Z:$Z,1)))</f>
        <v>Barriers and potential solutions for energy renovation of buildings in Denmark</v>
      </c>
      <c r="D424" s="10">
        <f>IF($A424="", "", INDEX(Data!C:C,MATCH($A424,Data!$Z:$Z,1)))</f>
        <v>2014</v>
      </c>
      <c r="E424" s="11" t="str">
        <f>IF($A424="", "", INDEX(Data!D:D,MATCH($A424,Data!$Z:$Z,1)))</f>
        <v>Buildings account for a substantial part of the total energy consumption. In Denmark this number is about 40% and this is approximately the same in most industrial countries. On this background there is an urgent need to develop strategies for reducing the energy demand in the building sector. Renovation of existing buildings must have high priority as houses often last for 50 to 100 years, while the time perspective for the desired transformation to low-energy houses is less than 30 years in order to mitigate global warming and avoid irreversible tipping-points. The only sustainable energy supply in the perspective of centuries is renewable energy provided by the sun and exploited in the form of solar heat, solar electricity (PVs), wind power, hydro power, wave power, and some types of biomass etc. A future dominating role of intermittent renewable sources requires new integrated systems thinking on both the supply and demand side for heat, electricity and transport. Implementing such Smart Energy Systems requires integrated strategic energy planning on the national and local level. With the fundamental changes in the energy supply technologies expected during the coming years, it is important to synchronize investments in energy conservation measures with investments in the supply side, in order to avoid overinvestment in supply systems and thus to minimize the total costs of the transformation to Smart Energy Systems. This paper highlights some of the most important barriers for renovation of existing buildings in Denmark and points to policies for overcoming these barriers. Some of the policies have been presented in the reports of a recent Danish research project (CEESA). © 2014, Aalborg University press. All rights reserved.</v>
      </c>
      <c r="F424" s="11" t="str">
        <f>IF($A424="", "", INDEX(Data!E:E,MATCH($A424,Data!$Z:$Z,1)))</f>
        <v>https://www.scopus.com/inward/record.uri?eid=2-s2.0-84994386037&amp;doi=10.5278%2fijsepm.2014.1.5&amp;partnerID=40&amp;md5=f2a687d301f73e320ea9b8430600831c</v>
      </c>
      <c r="G424" s="36" t="str">
        <f t="shared" si="13"/>
        <v>https://www.scopus.com/inward/record.uri?eid=2-s2.0-84994386037&amp;doi=10.5278%2fijsepm.2014.1.5&amp;partnerID=40&amp;md5=f2a687d301f73e320ea9b8430600831c</v>
      </c>
    </row>
    <row r="425" spans="1:7" ht="16.5" customHeight="1" x14ac:dyDescent="0.35">
      <c r="A425" s="9">
        <f t="shared" si="12"/>
        <v>421</v>
      </c>
      <c r="B425" s="10" t="str">
        <f>IF($A425="", "", INDEX(Data!A:A,MATCH($A425,Data!$Z:$Z,1)))</f>
        <v>Milchram (2018)</v>
      </c>
      <c r="C425" s="11" t="str">
        <f>IF($A425="", "", INDEX(Data!B:B,MATCH($A425,Data!$Z:$Z,1)))</f>
        <v>Energy Justice and Smart Grid Systems: Evidence from the Netherlands and the United Kingdom</v>
      </c>
      <c r="D425" s="10">
        <f>IF($A425="", "", INDEX(Data!C:C,MATCH($A425,Data!$Z:$Z,1)))</f>
        <v>2018</v>
      </c>
      <c r="E425" s="11" t="str">
        <f>IF($A425="", "", INDEX(Data!D:D,MATCH($A425,Data!$Z:$Z,1)))</f>
        <v>Smart grid systems are considered as key enablers in the transition to more sustainable energy systems. However, debates reflect concerns that they affect social and moral values such as privacy and justice. The energy justice framework has been proposed as a lens to evaluate social and moral aspects of changes in energy systems. This paper seeks to investigate this proposition for smart grid systems by exploring the public debates in the Netherlands and the United Kingdom. Findings show that smart grids have the potential to effectively address justice issues, for example by facilitating small-scale electricity generation and transparent and reliable billing. It is a matter of debate, however, whether current smart grid designs contribute to cost and energy savings, advance a more equitable and democratic energy system, or reinforce distributive and procedural injustices. The increased use of information and communication technology raises value conflicts on privacy and cyber security, which are related to energy justice. This research contributes by conceptualizing energy justice in the context of smart grids for the first time. The energy justice framework is broadened by including values and value conflicts that pertain directly to the increased use of information and communication technology. For policy makers and designers of smart grids, the paper provides guidance for considering interconnected social and moral values in the design of policies and smart grid technologies. 2018 The Authors</v>
      </c>
      <c r="F425" s="11" t="str">
        <f>IF($A425="", "", INDEX(Data!E:E,MATCH($A425,Data!$Z:$Z,1)))</f>
        <v>http://dx.doi.org/10.1016/j.apenergy.2018.08.053</v>
      </c>
      <c r="G425" s="36" t="str">
        <f t="shared" si="13"/>
        <v>http://dx.doi.org/10.1016/j.apenergy.2018.08.053</v>
      </c>
    </row>
    <row r="426" spans="1:7" ht="16.5" customHeight="1" x14ac:dyDescent="0.35">
      <c r="A426" s="9">
        <f t="shared" si="12"/>
        <v>422</v>
      </c>
      <c r="B426" s="10" t="str">
        <f>IF($A426="", "", INDEX(Data!A:A,MATCH($A426,Data!$Z:$Z,1)))</f>
        <v>Min (2018)</v>
      </c>
      <c r="C426" s="11" t="str">
        <f>IF($A426="", "", INDEX(Data!B:B,MATCH($A426,Data!$Z:$Z,1)))</f>
        <v>Smart home: architecture, technologies and systems</v>
      </c>
      <c r="D426" s="10">
        <f>IF($A426="", "", INDEX(Data!C:C,MATCH($A426,Data!$Z:$Z,1)))</f>
        <v>2018</v>
      </c>
      <c r="E426" s="11" t="str">
        <f>IF($A426="", "", INDEX(Data!D:D,MATCH($A426,Data!$Z:$Z,1)))</f>
        <v>The smart home service is a key part of the smart grid consumption. It is a real-time interactive response between the power grid and users, and enhances the comprehensive service capability of the power grid, also realizes the intelligent and interactive use of electricity, further improves the operation mode of the power grid and the users' Use patterns to improve end-user energy efficiency. The smart home is a residential-based platform that uses IoT, computer technology, control technology, image display technology and communication technology to connect various facilities through the network to meet the automation requirements of the entire system and provide more convenient control and management. This paper analyzes the characteristics of smart home, gives the smart home composition and the application of key equipment; and smart home key technologies to illustrate the design of smart home electricity service system and related communication systems. [All rights reserved Elsevier].</v>
      </c>
      <c r="F426" s="11" t="str">
        <f>IF($A426="", "", INDEX(Data!E:E,MATCH($A426,Data!$Z:$Z,1)))</f>
        <v>http://dx.doi.org/10.1016/j.procs.2018.04.219</v>
      </c>
      <c r="G426" s="36" t="str">
        <f t="shared" si="13"/>
        <v>http://dx.doi.org/10.1016/j.procs.2018.04.219</v>
      </c>
    </row>
    <row r="427" spans="1:7" ht="16.5" customHeight="1" x14ac:dyDescent="0.35">
      <c r="A427" s="9">
        <f t="shared" si="12"/>
        <v>423</v>
      </c>
      <c r="B427" s="10" t="str">
        <f>IF($A427="", "", INDEX(Data!A:A,MATCH($A427,Data!$Z:$Z,1)))</f>
        <v>Ming (2017)</v>
      </c>
      <c r="C427" s="11" t="str">
        <f>IF($A427="", "", INDEX(Data!B:B,MATCH($A427,Data!$Z:$Z,1)))</f>
        <v>Secure Data Provenance in Home Energy Monitoring Networks</v>
      </c>
      <c r="D427" s="10">
        <f>IF($A427="", "", INDEX(Data!C:C,MATCH($A427,Data!$Z:$Z,1)))</f>
        <v>2017</v>
      </c>
      <c r="E427" s="11">
        <f>IF($A427="", "", INDEX(Data!D:D,MATCH($A427,Data!$Z:$Z,1)))</f>
        <v>0</v>
      </c>
      <c r="F427" s="11" t="str">
        <f>IF($A427="", "", INDEX(Data!E:E,MATCH($A427,Data!$Z:$Z,1)))</f>
        <v/>
      </c>
      <c r="G427" s="36" t="str">
        <f t="shared" si="13"/>
        <v/>
      </c>
    </row>
    <row r="428" spans="1:7" ht="16.5" customHeight="1" x14ac:dyDescent="0.35">
      <c r="A428" s="9">
        <f t="shared" si="12"/>
        <v>424</v>
      </c>
      <c r="B428" s="10" t="str">
        <f>IF($A428="", "", INDEX(Data!A:A,MATCH($A428,Data!$Z:$Z,1)))</f>
        <v>Miranda (2017)</v>
      </c>
      <c r="C428" s="11" t="str">
        <f>IF($A428="", "", INDEX(Data!B:B,MATCH($A428,Data!$Z:$Z,1)))</f>
        <v>Successful large-scale renewables integration in Portugal: technology and intelligent tools</v>
      </c>
      <c r="D428" s="10">
        <f>IF($A428="", "", INDEX(Data!C:C,MATCH($A428,Data!$Z:$Z,1)))</f>
        <v>2017</v>
      </c>
      <c r="E428" s="11" t="str">
        <f>IF($A428="", "", INDEX(Data!D:D,MATCH($A428,Data!$Z:$Z,1)))</f>
        <v>Portugal is seen worldwide as a case of success in the large-scale integration of renewables in its power system, especially for wind power. Consistent policies and sound management decisions are fundamental, but a sustainable process is not possible without the development of endogenous knowledge. This paper summarizes a set of models, both applied by the industry and representing actual technologic advancement, denoting the context of research and innovation in the country that helps to explain such success. Novelties arise in reliability assessment for systems with renewables, active and reactive power control, integration of wind farms, storage, electric vehicle integration, wind and solar power forecasting and distribution operation and state estimation taking advantage of smart grid structures. In all cases, one relevant trait is evident: the pervasive use of computational intelligence tools.</v>
      </c>
      <c r="F428" s="11" t="str">
        <f>IF($A428="", "", INDEX(Data!E:E,MATCH($A428,Data!$Z:$Z,1)))</f>
        <v>http://dx.doi.org/10.17775/CSEEJPES.2017.0003</v>
      </c>
      <c r="G428" s="36" t="str">
        <f t="shared" si="13"/>
        <v>http://dx.doi.org/10.17775/CSEEJPES.2017.0003</v>
      </c>
    </row>
    <row r="429" spans="1:7" ht="16.5" customHeight="1" x14ac:dyDescent="0.35">
      <c r="A429" s="9">
        <f t="shared" si="12"/>
        <v>425</v>
      </c>
      <c r="B429" s="10" t="str">
        <f>IF($A429="", "", INDEX(Data!A:A,MATCH($A429,Data!$Z:$Z,1)))</f>
        <v>Mohammad (2016)</v>
      </c>
      <c r="C429" s="11" t="str">
        <f>IF($A429="", "", INDEX(Data!B:B,MATCH($A429,Data!$Z:$Z,1)))</f>
        <v>Online microgrid energy generation scheduling revisited: the benefits of randomization and interval prediction</v>
      </c>
      <c r="D429" s="10">
        <f>IF($A429="", "", INDEX(Data!C:C,MATCH($A429,Data!$Z:$Z,1)))</f>
        <v>2016</v>
      </c>
      <c r="E429" s="11">
        <f>IF($A429="", "", INDEX(Data!D:D,MATCH($A429,Data!$Z:$Z,1)))</f>
        <v>0</v>
      </c>
      <c r="F429" s="11" t="str">
        <f>IF($A429="", "", INDEX(Data!E:E,MATCH($A429,Data!$Z:$Z,1)))</f>
        <v/>
      </c>
      <c r="G429" s="36" t="str">
        <f t="shared" si="13"/>
        <v/>
      </c>
    </row>
    <row r="430" spans="1:7" ht="16.5" customHeight="1" x14ac:dyDescent="0.35">
      <c r="A430" s="9">
        <f t="shared" si="12"/>
        <v>426</v>
      </c>
      <c r="B430" s="10" t="str">
        <f>IF($A430="", "", INDEX(Data!A:A,MATCH($A430,Data!$Z:$Z,1)))</f>
        <v>Mohammadi (2018)</v>
      </c>
      <c r="C430" s="11" t="str">
        <f>IF($A430="", "", INDEX(Data!B:B,MATCH($A430,Data!$Z:$Z,1)))</f>
        <v>An introduction to smart energy systems and definition of smart energy hubs</v>
      </c>
      <c r="D430" s="10">
        <f>IF($A430="", "", INDEX(Data!C:C,MATCH($A430,Data!$Z:$Z,1)))</f>
        <v>2018</v>
      </c>
      <c r="E430" s="11">
        <f>IF($A430="", "", INDEX(Data!D:D,MATCH($A430,Data!$Z:$Z,1)))</f>
        <v>0</v>
      </c>
      <c r="F430" s="11" t="str">
        <f>IF($A430="", "", INDEX(Data!E:E,MATCH($A430,Data!$Z:$Z,1)))</f>
        <v>https://www.scopus.com/inward/record.uri?eid=2-s2.0-85053292183&amp;doi=10.1007%2f978-3-319-75097-2_1&amp;partnerID=40&amp;md5=0dcafc98ae1129ee35260f9c2ba0250e</v>
      </c>
      <c r="G430" s="36" t="str">
        <f t="shared" si="13"/>
        <v>https://www.scopus.com/inward/record.uri?eid=2-s2.0-85053292183&amp;doi=10.1007%2f978-3-319-75097-2_1&amp;partnerID=40&amp;md5=0dcafc98ae1129ee35260f9c2ba0250e</v>
      </c>
    </row>
    <row r="431" spans="1:7" ht="16.5" customHeight="1" x14ac:dyDescent="0.35">
      <c r="A431" s="9">
        <f t="shared" si="12"/>
        <v>427</v>
      </c>
      <c r="B431" s="10" t="str">
        <f>IF($A431="", "", INDEX(Data!A:A,MATCH($A431,Data!$Z:$Z,1)))</f>
        <v>Moller (2019)</v>
      </c>
      <c r="C431" s="11" t="str">
        <f>IF($A431="", "", INDEX(Data!B:B,MATCH($A431,Data!$Z:$Z,1)))</f>
        <v>Heat Roadmap Europe: Towards EU-Wide, local heat supply strategies</v>
      </c>
      <c r="D431" s="10">
        <f>IF($A431="", "", INDEX(Data!C:C,MATCH($A431,Data!$Z:$Z,1)))</f>
        <v>2019</v>
      </c>
      <c r="E431" s="11" t="str">
        <f>IF($A431="", "", INDEX(Data!D:D,MATCH($A431,Data!$Z:$Z,1)))</f>
        <v>The present paper describes a quantitative method for preparing local heat supply strategies. Detailed spatial data on heat demand and supply are generated using combined top-down and bottom-up modelling for 14 member states of the European Union, which constitute 91% of its heat demand in buildings. Spatial analysis is used for zoning of heat supply into individual and collective heating. Continuous cost curves are used to model economically feasible district heating shares within prospective supply districts. Excess heat is appraised and allocated to prospective district heating systems by means of a two-stage network allocation process. Access to renewable energy sources such as geothermal, large-scale solar thermal, as well as sustainable biomass, is analysed. The result is a comprehensive and detailed set of heat supply strategies in a spatially discrete manner. The findings indicate that in the 14 European Union member states, up to 71% of building heat demand in urban areas can be met with district heating. Of this, up to 78% can be covered with excess heat, while the remainder can be covered with low enthalpy renewable energy sources. The conclusion shows the possibility of a largely de-carbonised heat sector as part of a smart energy system for Europe. Copyright 2019 Elsevier Ltd</v>
      </c>
      <c r="F431" s="11" t="str">
        <f>IF($A431="", "", INDEX(Data!E:E,MATCH($A431,Data!$Z:$Z,1)))</f>
        <v>file://www.elsevier.com/inca/publications/store/4/8/3/</v>
      </c>
      <c r="G431" s="36" t="str">
        <f t="shared" si="13"/>
        <v>file://www.elsevier.com/inca/publications/store/4/8/3/</v>
      </c>
    </row>
    <row r="432" spans="1:7" ht="16.5" customHeight="1" x14ac:dyDescent="0.35">
      <c r="A432" s="9">
        <f t="shared" si="12"/>
        <v>428</v>
      </c>
      <c r="B432" s="10" t="str">
        <f>IF($A432="", "", INDEX(Data!A:A,MATCH($A432,Data!$Z:$Z,1)))</f>
        <v>Moreno-Munoz (2010)</v>
      </c>
      <c r="C432" s="11" t="str">
        <f>IF($A432="", "", INDEX(Data!B:B,MATCH($A432,Data!$Z:$Z,1)))</f>
        <v>Grid interconnection of renewable energy sources: Spanish legislation</v>
      </c>
      <c r="D432" s="10">
        <f>IF($A432="", "", INDEX(Data!C:C,MATCH($A432,Data!$Z:$Z,1)))</f>
        <v>2010</v>
      </c>
      <c r="E432" s="11" t="str">
        <f>IF($A432="", "", INDEX(Data!D:D,MATCH($A432,Data!$Z:$Z,1)))</f>
        <v>The present production and use of energy are causing depletion of resources and serious environmental problems. Accordingly, more and more countries are examining a whole range of new policies and technology issues to make their energy futures "sustainable," thus increasing governmental incentives for technology providers and utility mandates to incorporate significant levels of renewable resources. Hand-in-hand with the sustainable development initiative, in recent years the concept of a "Smart Grid" for the delivery of energy to consumers has emerged. Existing distribution networks were not designed to accept extensive distributed generation (DG). The actual paradigm may change in the near future impelled by a worldwide increasing of DG penetration in distribution grids. This paper presents the status and content of Spanish legislation on DG. Fundamental considerations are first discussed, exclusively regarding the grid-interconnection requirement. This paper also analyses the relationship between that guidelines and recognized international standard in a systematic way. Major requirement areas include general specifications, safety and protection strategies, and power quality requirements. This study reveals the diversity of requirements for DG grid connection coexisting, considering both the national and the international context; this stresses the urgent need for international harmonization. It is interesting to note that in Spain (as in most of the European countries), protections for LV photovoltaic systems are defined but not for the rest of the distributed generation technologies in low voltage. Thus, one could conclude from this study that probably the most important barriers are the lack of adequate requirements and procedures. 2010 Elsevier Ltd.</v>
      </c>
      <c r="F432" s="11" t="str">
        <f>IF($A432="", "", INDEX(Data!E:E,MATCH($A432,Data!$Z:$Z,1)))</f>
        <v>http://dx.doi.org/10.1016/j.esd.2010.03.003</v>
      </c>
      <c r="G432" s="36" t="str">
        <f t="shared" si="13"/>
        <v>http://dx.doi.org/10.1016/j.esd.2010.03.003</v>
      </c>
    </row>
    <row r="433" spans="1:7" ht="16.5" customHeight="1" x14ac:dyDescent="0.35">
      <c r="A433" s="9">
        <f t="shared" si="12"/>
        <v>429</v>
      </c>
      <c r="B433" s="10" t="str">
        <f>IF($A433="", "", INDEX(Data!A:A,MATCH($A433,Data!$Z:$Z,1)))</f>
        <v>Morgan (2017)</v>
      </c>
      <c r="C433" s="11" t="str">
        <f>IF($A433="", "", INDEX(Data!B:B,MATCH($A433,Data!$Z:$Z,1)))</f>
        <v>Testing and validation of ‘building as power station technologies’ in practice, to maximise energy efficiency and user comfort and minimise carbon emissions</v>
      </c>
      <c r="D433" s="10">
        <f>IF($A433="", "", INDEX(Data!C:C,MATCH($A433,Data!$Z:$Z,1)))</f>
        <v>2017</v>
      </c>
      <c r="E433" s="11" t="str">
        <f>IF($A433="", "", INDEX(Data!D:D,MATCH($A433,Data!$Z:$Z,1)))</f>
        <v>Abstract This paper discusses a research project investigating whether the application of ‘buildings as power stations’ (BPS) technologies actually work in practice to maximise energy efficiency and user comfort, while minimising energy costs and associated carbon emissions, which commenced in April 2017. The aim of the project is to determine whether the inclusion of BPS technologies therefore contributes to a more sustainable built environment and to evaluate the parameters needed to create energy positive buildings. The project will consider how ‘buildings as power stations’ can help address the challenges facing the construction industry in meeting Welsh and UK Government targets for reducing carbon emissions and improving the industry, as well as global targets for dealing with climate change. The research methodology is also discussed and describes the inclusion of both quantitative and qualitative data gathered from literature reviews and case studies. Moreover, the expected outcomes of the research project are also discussed. This paper will be of interest to academics, architects, engineers and developers evaluating building fabric integrated energy generating technologies. Sustainability in Energy and Buildings: Research Advances ISSN 2054-3743 Vol. 6. No. 1 : pp.20-28 : seb17s-008 Copyright</v>
      </c>
      <c r="F433" s="11" t="str">
        <f>IF($A433="", "", INDEX(Data!E:E,MATCH($A433,Data!$Z:$Z,1)))</f>
        <v/>
      </c>
      <c r="G433" s="36" t="str">
        <f t="shared" si="13"/>
        <v/>
      </c>
    </row>
    <row r="434" spans="1:7" ht="16.5" customHeight="1" x14ac:dyDescent="0.35">
      <c r="A434" s="9">
        <f t="shared" si="12"/>
        <v>430</v>
      </c>
      <c r="B434" s="10" t="str">
        <f>IF($A434="", "", INDEX(Data!A:A,MATCH($A434,Data!$Z:$Z,1)))</f>
        <v>Morstyn (2019)</v>
      </c>
      <c r="C434" s="11" t="str">
        <f>IF($A434="", "", INDEX(Data!B:B,MATCH($A434,Data!$Z:$Z,1)))</f>
        <v>Bilateral contract networks for peer-to-peer energy trading</v>
      </c>
      <c r="D434" s="10">
        <f>IF($A434="", "", INDEX(Data!C:C,MATCH($A434,Data!$Z:$Z,1)))</f>
        <v>2019</v>
      </c>
      <c r="E434" s="11" t="str">
        <f>IF($A434="", "", INDEX(Data!D:D,MATCH($A434,Data!$Z:$Z,1)))</f>
        <v>This paper proposes bilateral contract networks as a new scalable market design for peer-to-peer energy trading. Coordinating small-scale distributed energy resources to shape overall demand could offer significant value to power systems, by alleviating the need for investments in upstream generation and transmission infrastructure, increasing network efficiency and increasing energy security. However, incentivising coordination between the owners of large-scale and small-scale energy resources at different levels of the power system remains an unsolved challenge. This paper introduces real-time and forward markets, consisting of energy contracts offered between generators with fuel-based sources, suppliers acting as intermediaries and consumers with inflexible loads, time-coupled flexible loads and/or renewable sources. For each type of agent, utility-maximising preferences for real-time contracts and forward contracts are derived. It is shown that these preferences satisfy full substitutability conditions essential for establishing the existence of a stable outcome-an agreed network of contracts specifying energy trades and prices, which agents do not wish to mutually deviate from. Important characteristics of energy trading are incorporated, including upstream-downstream energy balance and forward market uncertainty. Full substitutability ensures a distributed price-adjustment process can be used, which only requires local agent decisions and agent-to-agent communication between trading partners. 2018 IEEE.</v>
      </c>
      <c r="F434" s="11" t="str">
        <f>IF($A434="", "", INDEX(Data!E:E,MATCH($A434,Data!$Z:$Z,1)))</f>
        <v>http://dx.doi.org/10.1109/TSG.2017.2786668</v>
      </c>
      <c r="G434" s="36" t="str">
        <f t="shared" si="13"/>
        <v>http://dx.doi.org/10.1109/TSG.2017.2786668</v>
      </c>
    </row>
    <row r="435" spans="1:7" ht="16.5" customHeight="1" x14ac:dyDescent="0.35">
      <c r="A435" s="9">
        <f t="shared" si="12"/>
        <v>431</v>
      </c>
      <c r="B435" s="10" t="str">
        <f>IF($A435="", "", INDEX(Data!A:A,MATCH($A435,Data!$Z:$Z,1)))</f>
        <v>Moser (2017)</v>
      </c>
      <c r="C435" s="11" t="str">
        <f>IF($A435="", "", INDEX(Data!B:B,MATCH($A435,Data!$Z:$Z,1)))</f>
        <v>The role of perceived control over appliances in the acceptance of electricity load-shifting programmes</v>
      </c>
      <c r="D435" s="10">
        <f>IF($A435="", "", INDEX(Data!C:C,MATCH($A435,Data!$Z:$Z,1)))</f>
        <v>2017</v>
      </c>
      <c r="E435" s="11" t="str">
        <f>IF($A435="", "", INDEX(Data!D:D,MATCH($A435,Data!$Z:$Z,1)))</f>
        <v>Many countries, Switzerland included, envisage an energy transition characterised by the increased production of renewables. One challenge faced by these nations is that peak household electricity demand often does not correspond with the peak production of renewables such as photovoltaics (PV) and wind. Load-shifting via the use of smart appliances provides one option to better match renewable electricity production with household electricity demand. However, load-shifting requires the adoption of smart grid and smart metering technologies, which the public often views as a form of surrender to a lack of control and data security issues. Thus, load-shifting might encounter social disapproval. This paper analyses how control over the use of appliances and data security perceptions influence the social acceptance of load-shifting programmes via a social psychological online experiment (N = 250) by taking the example of the dishwasher. Results suggest a significant causal influence of the level of control over appliance on the acceptance of a load-shifting programme. In situations where participants perceived a lack of control over their appliance, acceptance levels dropped significantly. Regarding data security, experimental manipulation has been unsuccessful; therefore, no valid conclusions can be drawn regarding this factor. These results indicate the presence of serious concerns regarding the control of appliances when people are asked to consider a load-shifting programme. The development of a deeper understanding of these concerns may help utilities to create more successful, socially accepted load-shifting programmes and communication strategies.</v>
      </c>
      <c r="F435" s="11" t="str">
        <f>IF($A435="", "", INDEX(Data!E:E,MATCH($A435,Data!$Z:$Z,1)))</f>
        <v>https://search.proquest.com/docview/1943036341?accountid=14511 https://ucl-new-primo.hosted.exlibrisgroup.com/openurl/UCL/UCL_VU2?url_ver=Z39.88-2004&amp;rft_val_fmt=info:ofi/fmt:kev:mtx:journal&amp;genre=article&amp;sid=ProQ:ProQ%3Aabiglobal&amp;atitle=The+role+of+perceived+control+over+appliances+in+the+acceptance+of+electricity+load-shifting+programmes&amp;title=Energy+Efficiency&amp;issn=1570646X&amp;date=2017-10-01&amp;volume=10&amp;issue=5&amp;spage=1115&amp;au=Moser%2C+Corinne&amp;isbn=&amp;jtitle=Energy+Efficiency&amp;btitle=&amp;rft_id=info:eri</v>
      </c>
      <c r="G435" s="36" t="e">
        <f t="shared" si="13"/>
        <v>#VALUE!</v>
      </c>
    </row>
    <row r="436" spans="1:7" ht="16.5" customHeight="1" x14ac:dyDescent="0.35">
      <c r="A436" s="9">
        <f t="shared" si="12"/>
        <v>432</v>
      </c>
      <c r="B436" s="10" t="str">
        <f>IF($A436="", "", INDEX(Data!A:A,MATCH($A436,Data!$Z:$Z,1)))</f>
        <v>Mostafa (2014)</v>
      </c>
      <c r="C436" s="11" t="str">
        <f>IF($A436="", "", INDEX(Data!B:B,MATCH($A436,Data!$Z:$Z,1)))</f>
        <v>Optimal distribution systems operation using smart matching scheme (SMS) for smart grid applications</v>
      </c>
      <c r="D436" s="10">
        <f>IF($A436="", "", INDEX(Data!C:C,MATCH($A436,Data!$Z:$Z,1)))</f>
        <v>2014</v>
      </c>
      <c r="E436" s="11" t="str">
        <f>IF($A436="", "", INDEX(Data!D:D,MATCH($A436,Data!$Z:$Z,1)))</f>
        <v>In the context of the implementation of smart grid, electric distribution systems operation should be managed and optimized in a way that saves energy, reduce CO2emissions, allow for a seamless integration of renewable energy sources and improves the power quality, while still meeting increasing demands with minimum operating costs. Achieving these objectives requires efficient smart techniques that address both existing and future challenges with respect to the implementation of smart grid. This paper proposes a smart matching scheme (SMS) that will select the most efficient and economical distribution system (DS) controlled resources for a reliable and improved DS operation. The selected resources will then be optimally controlled to fulfill the operator's needs while adhering to the operational constraints. Performance evaluation of different optimization problems with and without the use of the proposed SMS were conducted and applied on the IEEE 123 bus DS. The IEEE 123 test system is modified to include dispatchable and renewable distributed generations to match the performance of a typical electric distributions system. 2014 IEEE.</v>
      </c>
      <c r="F436" s="11" t="str">
        <f>IF($A436="", "", INDEX(Data!E:E,MATCH($A436,Data!$Z:$Z,1)))</f>
        <v>http://dx.doi.org/10.1109/TSG.2013.2294055</v>
      </c>
      <c r="G436" s="36" t="str">
        <f t="shared" si="13"/>
        <v>http://dx.doi.org/10.1109/TSG.2013.2294055</v>
      </c>
    </row>
    <row r="437" spans="1:7" ht="16.5" customHeight="1" x14ac:dyDescent="0.35">
      <c r="A437" s="9">
        <f t="shared" si="12"/>
        <v>433</v>
      </c>
      <c r="B437" s="10" t="str">
        <f>IF($A437="", "", INDEX(Data!A:A,MATCH($A437,Data!$Z:$Z,1)))</f>
        <v>Motevasel (2014)</v>
      </c>
      <c r="C437" s="11" t="str">
        <f>IF($A437="", "", INDEX(Data!B:B,MATCH($A437,Data!$Z:$Z,1)))</f>
        <v>Expert energy management of a micro-grid considering wind energy uncertainty</v>
      </c>
      <c r="D437" s="10">
        <f>IF($A437="", "", INDEX(Data!C:C,MATCH($A437,Data!$Z:$Z,1)))</f>
        <v>2014</v>
      </c>
      <c r="E437" s="11" t="str">
        <f>IF($A437="", "", INDEX(Data!D:D,MATCH($A437,Data!$Z:$Z,1)))</f>
        <v>Recently, the use of wind generation has rapidly increased in micro-grids. Due to the fluctuation of wind power, it is difficult to schedule wind turbines (WTs) with other distributed energy resources (DERs). In this paper, we propose an expert energy management system (EEMS) for optimal operation of WTs and other DERs in an interconnected micro-grid. The main purpose of the proposed EEMS is to find the optimal set points of DERs and storage devices, in such a way that the total operation cost and the net emission are simultaneously minimized. The EEMS consists of wind power forecasting module, smart energy storage system (ESS) module and optimization module. For optimal scheduling of WTs, the power forecasting module determines the possible available capacity of wind generation in the micro-grid. To do this, first, an artificial neural network (ANN) is used to forecast wind speed. Then, the obtaining results are used considering forecasting uncertainty by the probabilistic concept of confidence interval. To reduce the fluctuations of wind power generation and improve the micro-grid performances, a smart energy storage system (ESS) module is used. For optimal management of the ESS, the comprehensive mathematical model with practical constraints is extracted. Finally, an efficient modified Bacterial Foraging Optimization (MBFO) module is proposed to solve the multi-objective problem. An interactive fuzzy satisfying method is also used to simulate the trade-off between the conflicting objectives (cost and emission). To evaluate the proposed algorithm, the EEMS is applied to a typical micro-grid which consists of various DERs, smart ESS and electrical loads. The results show that the EEMS can effectively coordinate the power generation of DERs and ESS with respect to economic and environmental considerations. 2014 Elsevier B.V.</v>
      </c>
      <c r="F437" s="11" t="str">
        <f>IF($A437="", "", INDEX(Data!E:E,MATCH($A437,Data!$Z:$Z,1)))</f>
        <v>http://dx.doi.org/10.1016/j.enconman.2014.03.022</v>
      </c>
      <c r="G437" s="36" t="str">
        <f t="shared" si="13"/>
        <v>http://dx.doi.org/10.1016/j.enconman.2014.03.022</v>
      </c>
    </row>
    <row r="438" spans="1:7" ht="16.5" customHeight="1" x14ac:dyDescent="0.35">
      <c r="A438" s="9">
        <f t="shared" si="12"/>
        <v>434</v>
      </c>
      <c r="B438" s="10" t="str">
        <f>IF($A438="", "", INDEX(Data!A:A,MATCH($A438,Data!$Z:$Z,1)))</f>
        <v>Muddasser (2013)</v>
      </c>
      <c r="C438" s="11" t="str">
        <f>IF($A438="", "", INDEX(Data!B:B,MATCH($A438,Data!$Z:$Z,1)))</f>
        <v>Towards a Smart Home Framework</v>
      </c>
      <c r="D438" s="10">
        <f>IF($A438="", "", INDEX(Data!C:C,MATCH($A438,Data!$Z:$Z,1)))</f>
        <v>2013</v>
      </c>
      <c r="E438" s="11">
        <f>IF($A438="", "", INDEX(Data!D:D,MATCH($A438,Data!$Z:$Z,1)))</f>
        <v>0</v>
      </c>
      <c r="F438" s="11" t="str">
        <f>IF($A438="", "", INDEX(Data!E:E,MATCH($A438,Data!$Z:$Z,1)))</f>
        <v/>
      </c>
      <c r="G438" s="36" t="str">
        <f t="shared" si="13"/>
        <v/>
      </c>
    </row>
    <row r="439" spans="1:7" ht="16.5" customHeight="1" x14ac:dyDescent="0.35">
      <c r="A439" s="9">
        <f t="shared" si="12"/>
        <v>435</v>
      </c>
      <c r="B439" s="10" t="str">
        <f>IF($A439="", "", INDEX(Data!A:A,MATCH($A439,Data!$Z:$Z,1)))</f>
        <v>Muench (2014)</v>
      </c>
      <c r="C439" s="11" t="str">
        <f>IF($A439="", "", INDEX(Data!B:B,MATCH($A439,Data!$Z:$Z,1)))</f>
        <v>What hampers energy system transformations? The case of smart grids</v>
      </c>
      <c r="D439" s="10">
        <f>IF($A439="", "", INDEX(Data!C:C,MATCH($A439,Data!$Z:$Z,1)))</f>
        <v>2014</v>
      </c>
      <c r="E439" s="11" t="str">
        <f>IF($A439="", "", INDEX(Data!D:D,MATCH($A439,Data!$Z:$Z,1)))</f>
        <v>Energy systems are undergoing significant change. Many countries have ambitions to increase the share of renewable energy in their energy mix. This development entails the challenge of incorporating an increasing amount of volatile energy supply and a higher number of energy providers on distribution grid level. The smart grid could be a solution for this challenge. However, the implementation of smart grid technologies is rather slow. In this paper, we examine which barriers exist for the implementation of smart grid technologies. Fourteen in-depth expert interviews were conducted and qualitatively analysed using the grounded theory approach. First, a dynamic definition framework of the term "smart grid" was developed that incorporates contextual factors. Second, barriers to the implementation of smart grid technologies were gathered. We identified (1) cost and benefit, (2) knowledge, and (3) institutional mechanisms as barrier categories. Third, policy implications were derived. We recommend (1) the acceptance of a diversity of solutions, (2) the acceptance of incremental change, (3) the implementation of a stable regulatory framework, (4) the alignment of interests of individual market participants with the entire system, (5) the definition of a suitable scope of regulations, and (6) the collection of problem-specific information. 2014 Elsevier Ltd.</v>
      </c>
      <c r="F439" s="11" t="str">
        <f>IF($A439="", "", INDEX(Data!E:E,MATCH($A439,Data!$Z:$Z,1)))</f>
        <v>http://dx.doi.org/10.1016/j.enpol.2014.05.051</v>
      </c>
      <c r="G439" s="36" t="str">
        <f t="shared" si="13"/>
        <v>http://dx.doi.org/10.1016/j.enpol.2014.05.051</v>
      </c>
    </row>
    <row r="440" spans="1:7" ht="16.5" customHeight="1" x14ac:dyDescent="0.35">
      <c r="A440" s="9">
        <f t="shared" si="12"/>
        <v>436</v>
      </c>
      <c r="B440" s="10" t="str">
        <f>IF($A440="", "", INDEX(Data!A:A,MATCH($A440,Data!$Z:$Z,1)))</f>
        <v>Mundaca (2018)</v>
      </c>
      <c r="C440" s="11" t="str">
        <f>IF($A440="", "", INDEX(Data!B:B,MATCH($A440,Data!$Z:$Z,1)))</f>
        <v>Successful low-carbon energy transitions at the community level? An energy justice perspective</v>
      </c>
      <c r="D440" s="10">
        <f>IF($A440="", "", INDEX(Data!C:C,MATCH($A440,Data!$Z:$Z,1)))</f>
        <v>2018</v>
      </c>
      <c r="E440" s="11" t="str">
        <f>IF($A440="", "", INDEX(Data!D:D,MATCH($A440,Data!$Z:$Z,1)))</f>
        <v>The aim of this paper is to critically analyse so-called successful low-carbon energy transitions under the energy justice magnifying glass. We focus on two case studies that have been arguably referred to as successful local energy transitions in the literature: Samso (Denmark) and Feldheim (Germany). The study examines community perspectives and causal inferences about perceived energy (in)justice during the transition to a low-carbon local energy system. Theories of justice and process tracing form the core of our methodological approach. We identify and examine evidence in relation to four main areas: consultation processes, information flow/sharing, decision-making and outcomes. The findings reveal that the transition processes were triggered by a multi-dimensional crisis in a unique context, and highlight the role of procedural justice in the investigated areas. Multiple tensions and conflicts were identified (notably concerning the location and ownership of wind turbines). However, and strongly driven by local, bottom-up, intensive information and consultation processes, evidence of perceived procedural justice was found in both cases. With regard to distributive justice, communities perceived the outcomes of the transition as beneficial to some groups, particularly from the point of view of benefits for individuals. Perceived energy justice was more positive if social and environmental outcomes were considered, including the implementation of compensation schemes. However, a quantitative analysis is required to qualify these assertions. With due limitations, we conclude that the perceived fairness of procedures, as identified in both cases, seemed to be a critical pre-condition for the perceived legitimacy of outcomes. 2018 Elsevier Ltd</v>
      </c>
      <c r="F440" s="11" t="str">
        <f>IF($A440="", "", INDEX(Data!E:E,MATCH($A440,Data!$Z:$Z,1)))</f>
        <v>http://dx.doi.org/10.1016/j.apenergy.2018.02.146</v>
      </c>
      <c r="G440" s="36" t="str">
        <f t="shared" si="13"/>
        <v>http://dx.doi.org/10.1016/j.apenergy.2018.02.146</v>
      </c>
    </row>
    <row r="441" spans="1:7" ht="16.5" customHeight="1" x14ac:dyDescent="0.35">
      <c r="A441" s="9">
        <f t="shared" si="12"/>
        <v>437</v>
      </c>
      <c r="B441" s="10" t="str">
        <f>IF($A441="", "", INDEX(Data!A:A,MATCH($A441,Data!$Z:$Z,1)))</f>
        <v>Murphy (2014)</v>
      </c>
      <c r="C441" s="11" t="str">
        <f>IF($A441="", "", INDEX(Data!B:B,MATCH($A441,Data!$Z:$Z,1)))</f>
        <v>Ashton Hayes Smart Village Tier 1 LCN Fund Project SPT1002: Close Down Report</v>
      </c>
      <c r="D441" s="10">
        <f>IF($A441="", "", INDEX(Data!C:C,MATCH($A441,Data!$Z:$Z,1)))</f>
        <v>2014</v>
      </c>
      <c r="E441" s="11" t="str">
        <f>IF($A441="", "", INDEX(Data!D:D,MATCH($A441,Data!$Z:$Z,1)))</f>
        <v>Executive Summary British communities are moving towards playing a more active role with regard to the way in which they consume, and increasingly produce, electricity. Since this projects inception there has been a significant increase in the number of community energy pilot schemes across the country as well as the release of Britain’s first ‘Community Energy Strategy’1 by the Department for Energy and Climate Change (DECC). The strategy outlines the role communities can play in Britain’s low carbon transition and the potential benefits they can deliver. With the greater empowerment, awareness and support from the strategy and other initiatives it is likely that there will be a substantial increase in the interactions between communities and the Distributed Network Operator (DNO) industry. As such this project provided a precursor to many of the current projects working in this area and provided a DNO with an early opportunity to explore this relationship and ultimately the role of DNOs within community energy schemes. Scope The scope of the Smart Village project was to work with an engaged community (Ashton Hayes, a village in Cheshire) to help a DNO (ScottishPower Energy Networks) to better understand how increased small scale generation would affect the network while also helping Ashton Hayes reduce its carbon footprint. In order to ensure this was done successfully, it was necessary to understand in more detail the varying loads and voltages being encountered on the Low Voltage (LV) network. This more detailed understanding was expected to help inform future Tier 2 LCNF projects and existing planning processes within a DNO as well as helping to maintain network safety. Aims The project aimed to support Ashton Hayes towards its goal of becoming a carbon neutral community through examining the feasibility of connecting a range of low carbon technologies to the network. It also aimed to explore the relationship between the DNO and the community, establishing a blueprint for community engagement that could be adopted for projects across the country and integrated into normal business practice where appropriate. To achieve these goals, the project sought to engage directly with the community on methods for reducing and optimising total energy consumption, install additional metering to help improve the accuracy and granularity with which total energy consumption was measured, and introduce new techniques to support demand side reduction including behaviour change in residential homes and public properties. The project sought to ensure it worked in a way which would allow maximum adoption of low carbon technologies without compromising the network. 1 https://www.gov.uk/government/publications/community-energy-strategy Ashton Hayes Smart Village Tier 1 LCN Fund Project SPT1002 Close Down Report 5 Work Undertaken The work undertaken was split into three areas: community engagement, network monitoring and data analysis. The community engagement work was an overall success. SPEN invested significant effort in building their relationship with residents, through a series of meetings with key stakeholders from the community, and a dedicated communications campaign though a wide range of channels. This ensured information reached as many people as possible. The process was documented at all stages, to enable dissemination of key lessons and support replication by other like-minded communities and DNOs. Significant work was also carried out to improve network monitoring. The project aimed to improve the accuracy and granularity with which total electricity consumption was measured, by installing additional metering on the network. To achieve this, a tendering exercise was undertaken and monitoring equipment was subsequently installed at all distribution substations, and two feeders as well as in some buildings. The data collected from the network monitoring made it possible to perform detailed analysis of LV profiles. In turn, this permitted completion of a more rigorous assessment of potential connections of new technologies to the network as well as their implications for the design and operation of the network. This analysis included observing the effects of varying voltage and also analysing the variations in rating of a transformer at different times of day and year according to the temperature experienced. The planned Demand Side Response (DSR) trial was not achieved due to a delay in the role out of Smart Meters and hence a lack of any means by which to accurately measure individual customer demand and observe the effects of demand shifting. The project was slightly ahead of the progress of the sector with regard to the deployment of Smart Meters and was therefore unable to reach agreement with any of the four energy suppliers approached. No method of interfacing directly between the DNO and the customer to engage in DSR could be established within the time and budget restrictions of the project.</v>
      </c>
      <c r="F441" s="11" t="str">
        <f>IF($A441="", "", INDEX(Data!E:E,MATCH($A441,Data!$Z:$Z,1)))</f>
        <v/>
      </c>
      <c r="G441" s="36" t="str">
        <f t="shared" si="13"/>
        <v/>
      </c>
    </row>
    <row r="442" spans="1:7" ht="16.5" customHeight="1" x14ac:dyDescent="0.35">
      <c r="A442" s="9">
        <f t="shared" si="12"/>
        <v>438</v>
      </c>
      <c r="B442" s="10" t="str">
        <f>IF($A442="", "", INDEX(Data!A:A,MATCH($A442,Data!$Z:$Z,1)))</f>
        <v>Mylrea (2017)</v>
      </c>
      <c r="C442" s="11" t="str">
        <f>IF($A442="", "", INDEX(Data!B:B,MATCH($A442,Data!$Z:$Z,1)))</f>
        <v>Smart energy-internet-of-things opportunities require smart treatment of legal, privacy and cybersecurity challenges</v>
      </c>
      <c r="D442" s="10">
        <f>IF($A442="", "", INDEX(Data!C:C,MATCH($A442,Data!$Z:$Z,1)))</f>
        <v>2017</v>
      </c>
      <c r="E442" s="11" t="str">
        <f>IF($A442="", "", INDEX(Data!D:D,MATCH($A442,Data!$Z:$Z,1)))</f>
        <v>The Digital Age has given impetus to new smart energy technology opportunities that are transformational and inspiring. However, a number of legal privacy and cybersecurity challenges present potential barriers to realizing these new economic, environmental and energy opportunities. This technological trend is best characterized as an energy-internet-of-things environment and is being driven by a rapid convergence and digitization of operational technology and information technology. This can be seen in the modernization of infrastructures, from power grids to smart cities, which increasingly weave together networked sensors and cyber and physical systems that enable big data to be collected, aggregated, exchanged, stored and monetized in new ways. This article explores and analyses these smart energy technology opportunities and challenges from a legal perspective, examining relevant privacy laws, torts and precedents, revealing some gaps in current privacy laws and cybersecurity regulations. Next, I analyse recent smart energy technology legislation passed in Europe and various states in the USA. Comparing and contrasting these laws in the European Union and USA is informative in their findings and different jurisdictional legal precedents. This analysis may provide valuable insight on how precedents on smart grid technology privacy and cybersecurity will establish future laws in jurisdictions where they are currently absent. These precedents and laws will also help inform evolving regulations, standards and legal precedents for internet-of-things technology that is woven into electricity infrastructure as part of grid modernizations efforts. While the legal literature outlining the challenges and potential solutions for privacy law and smart technology is at nascent stage, I conclude by listing a set of recommendations, which may apply ideas for future legal and scholarly research at the nexus of energy technology opportunities and legal privacy challenges.</v>
      </c>
      <c r="F442" s="11" t="str">
        <f>IF($A442="", "", INDEX(Data!E:E,MATCH($A442,Data!$Z:$Z,1)))</f>
        <v>http://dx.doi.org/10.1093/jwelb/jwx001</v>
      </c>
      <c r="G442" s="36" t="str">
        <f t="shared" si="13"/>
        <v>http://dx.doi.org/10.1093/jwelb/jwx001</v>
      </c>
    </row>
    <row r="443" spans="1:7" ht="16.5" customHeight="1" x14ac:dyDescent="0.35">
      <c r="A443" s="9">
        <f t="shared" si="12"/>
        <v>439</v>
      </c>
      <c r="B443" s="10" t="str">
        <f>IF($A443="", "", INDEX(Data!A:A,MATCH($A443,Data!$Z:$Z,1)))</f>
        <v>Nagy (2019)</v>
      </c>
      <c r="C443" s="11" t="str">
        <f>IF($A443="", "", INDEX(Data!B:B,MATCH($A443,Data!$Z:$Z,1)))</f>
        <v>Regional disparities in Hungarian Urban energy consumption a A link between smart cities and successful cities</v>
      </c>
      <c r="D443" s="10">
        <f>IF($A443="", "", INDEX(Data!C:C,MATCH($A443,Data!$Z:$Z,1)))</f>
        <v>2019</v>
      </c>
      <c r="E443" s="11" t="str">
        <f>IF($A443="", "", INDEX(Data!D:D,MATCH($A443,Data!$Z:$Z,1)))</f>
        <v>Cities account for 60a80% of global energy consumption, and based on projections the development of urban areas will be the main engine of energy use growth in the future. While it may seem that this topic plays only a marginal role in urban research, in energy economics more and more studies are focusing on the concept of the smart energy city and resilient city related to energy use as a possible way toward sustainability and human well-being. Our main objective is to examine the dimension of smart environment through residential energy use. We focus on the regional disparities of urban energy use (electricity use and natural gas consumption) in Hungary. The analysis covers 23 Hungarian cities and Budapest during the period from 2010 to 2015. The Theil Index and the area-based Gini index are calculated. We conclude that on the whole no significant inequalities or spatial differences were identified among the cities. The Theil Index components (within-group inequality component and between-group inequality component) draw attention to the within-group differences related to natural gas consumption. These disparities are more decisive than values of the between-group inequality components. It cannot be stated that belonging to the aoeelitea groups of cities causes significant changes in the urban electricity and natural gas consumption patterns. Copyright 2019, Asociatia Geographia Technica. All rights reserved.</v>
      </c>
      <c r="F443" s="11" t="str">
        <f>IF($A443="", "", INDEX(Data!E:E,MATCH($A443,Data!$Z:$Z,1)))</f>
        <v>area</v>
      </c>
      <c r="G443" s="36" t="str">
        <f t="shared" si="13"/>
        <v>area</v>
      </c>
    </row>
    <row r="444" spans="1:7" ht="16.5" customHeight="1" x14ac:dyDescent="0.35">
      <c r="A444" s="9">
        <f t="shared" si="12"/>
        <v>440</v>
      </c>
      <c r="B444" s="10" t="str">
        <f>IF($A444="", "", INDEX(Data!A:A,MATCH($A444,Data!$Z:$Z,1)))</f>
        <v>Nair (2009)</v>
      </c>
      <c r="C444" s="11" t="str">
        <f>IF($A444="", "", INDEX(Data!B:B,MATCH($A444,Data!$Z:$Z,1)))</f>
        <v>SmartGrid: Future networks for New Zealand power systems incorporating distributed generation</v>
      </c>
      <c r="D444" s="10">
        <f>IF($A444="", "", INDEX(Data!C:C,MATCH($A444,Data!$Z:$Z,1)))</f>
        <v>2009</v>
      </c>
      <c r="E444" s="11" t="str">
        <f>IF($A444="", "", INDEX(Data!D:D,MATCH($A444,Data!$Z:$Z,1)))</f>
        <v>The concept of intelligent electricity grids, which primarily involves the integration of new information and communication technologies with power transmission lines and distribution cables, is being actively explored in the European Union and the United States. Both developments share common technological developmental goals but also differ distinctly towards the role of distributed generation for their future electrical energy security. This paper looks at options that could find relevance to New Zealand (NZ), in the context of its aspiration of achieving 90% renewable energy electricity generation portfolio by 2025. It also identifies developments in technical standardization and industry investments that facilitate a pathway towards an intelligent or smart grid development for NZ. Some areas where policy can support research in NZ being a "fast adapter" to future grid development are also listed. This paper will help policy makers quickly review developments surrounding SmartGrid and also identify its potential to support NZ Energy Strategy in the electricity infrastructure. This paper will also help researchers and power system stakeholders for identifying international standardization, projects and potential partners in the area of future grid technologies. 2009 Elsevier Ltd. All rights reserved.</v>
      </c>
      <c r="F444" s="11" t="str">
        <f>IF($A444="", "", INDEX(Data!E:E,MATCH($A444,Data!$Z:$Z,1)))</f>
        <v>http://dx.doi.org/10.1016/j.enpol.2009.03.025</v>
      </c>
      <c r="G444" s="36" t="str">
        <f t="shared" si="13"/>
        <v>http://dx.doi.org/10.1016/j.enpol.2009.03.025</v>
      </c>
    </row>
    <row r="445" spans="1:7" ht="16.5" customHeight="1" x14ac:dyDescent="0.35">
      <c r="A445" s="9">
        <f t="shared" si="12"/>
        <v>441</v>
      </c>
      <c r="B445" s="10" t="str">
        <f>IF($A445="", "", INDEX(Data!A:A,MATCH($A445,Data!$Z:$Z,1)))</f>
        <v>Najem (2018)</v>
      </c>
      <c r="C445" s="11" t="str">
        <f>IF($A445="", "", INDEX(Data!B:B,MATCH($A445,Data!$Z:$Z,1)))</f>
        <v>CASANET Energy Management System: a Wireless Sensors based solution for Heaters Control</v>
      </c>
      <c r="D445" s="10">
        <f>IF($A445="", "", INDEX(Data!C:C,MATCH($A445,Data!$Z:$Z,1)))</f>
        <v>2018</v>
      </c>
      <c r="E445" s="11" t="str">
        <f>IF($A445="", "", INDEX(Data!D:D,MATCH($A445,Data!$Z:$Z,1)))</f>
        <v>Energy Efficient Buildings (EEB) rely on Energy Management System (EMS) to optimize energy consumption, and on Information and Communication Technologies (ICT) to implement relevant energy policies. Data acquisition constitutes a major ICT component for EMS, and consists mostly on deploying appropriate Wireless Sensor Network (WSN). The acquired data is then processed to monitor building's loads and appliances. In this paper, we present an EMS solution developed in a real-world project (CASANET EMS) deployed at a university campus. At this stage of the project, CASANET EMS controls electrical heaters and is based on the classical control method. This control method takes as input several parameters to decide on the adequate timing for turning heaters On/Off. The CASANET EMS is shaped to fit educational, administrative, and residential buildings at the university campus.</v>
      </c>
      <c r="F445" s="11" t="str">
        <f>IF($A445="", "", INDEX(Data!E:E,MATCH($A445,Data!$Z:$Z,1)))</f>
        <v/>
      </c>
      <c r="G445" s="36" t="str">
        <f t="shared" si="13"/>
        <v/>
      </c>
    </row>
    <row r="446" spans="1:7" ht="16.5" customHeight="1" x14ac:dyDescent="0.35">
      <c r="A446" s="9">
        <f t="shared" si="12"/>
        <v>442</v>
      </c>
      <c r="B446" s="10" t="str">
        <f>IF($A446="", "", INDEX(Data!A:A,MATCH($A446,Data!$Z:$Z,1)))</f>
        <v>Nale (2019)</v>
      </c>
      <c r="C446" s="11" t="str">
        <f>IF($A446="", "", INDEX(Data!B:B,MATCH($A446,Data!$Z:$Z,1)))</f>
        <v>A Transient Component Based Approach for Islanding Detection in Distributed Generation</v>
      </c>
      <c r="D446" s="10">
        <f>IF($A446="", "", INDEX(Data!C:C,MATCH($A446,Data!$Z:$Z,1)))</f>
        <v>2019</v>
      </c>
      <c r="E446" s="11" t="str">
        <f>IF($A446="", "", INDEX(Data!D:D,MATCH($A446,Data!$Z:$Z,1)))</f>
        <v>In this paper, transient response of the microgrid caused due to unintended switching events and faults have been investigated in distributed generation (DG) system. The proposed technique is based on two new criteria transient index value (TIV) and positive sequence superimposed current angle at point of common coupling. The proposed method utilizes three phase voltage signals at DG end to compute the TIV. The performance of the proposed integrated approach has been evaluated on a sample test system and a practical distribution network consisting of combined heat and power plant, wind turbine generators, and photovoltaic system. The simulation results demonstrate that the proposed technique exhibits high reliability and leads to faster detection of islanding condition as compared to the existing passive islanding detection methods not only for zero active and reactive power mismatch conditions, but also for transient events caused due to nonlinear loads. 2010-2012 IEEE.</v>
      </c>
      <c r="F446" s="11" t="str">
        <f>IF($A446="", "", INDEX(Data!E:E,MATCH($A446,Data!$Z:$Z,1)))</f>
        <v>http://dx.doi.org/10.1109/TSTE.2018.2861883</v>
      </c>
      <c r="G446" s="36" t="str">
        <f t="shared" si="13"/>
        <v>http://dx.doi.org/10.1109/TSTE.2018.2861883</v>
      </c>
    </row>
    <row r="447" spans="1:7" ht="16.5" customHeight="1" x14ac:dyDescent="0.35">
      <c r="A447" s="9">
        <f t="shared" si="12"/>
        <v>443</v>
      </c>
      <c r="B447" s="10" t="str">
        <f>IF($A447="", "", INDEX(Data!A:A,MATCH($A447,Data!$Z:$Z,1)))</f>
        <v>Nateghizad (2016)</v>
      </c>
      <c r="C447" s="11" t="str">
        <f>IF($A447="", "", INDEX(Data!B:B,MATCH($A447,Data!$Z:$Z,1)))</f>
        <v>An efficient privacy-preserving comparison protocol in smart metering systems</v>
      </c>
      <c r="D447" s="10">
        <f>IF($A447="", "", INDEX(Data!C:C,MATCH($A447,Data!$Z:$Z,1)))</f>
        <v>2016</v>
      </c>
      <c r="E447" s="11" t="str">
        <f>IF($A447="", "", INDEX(Data!D:D,MATCH($A447,Data!$Z:$Z,1)))</f>
        <v>In smart grids, providing power consumption statistics to the customers and generating recommendations for managing electrical devices are considered to be effective methods that can help to reduce energy consumption. Unfortunately, providing power consumption statistics and generating recommendations rely on highly privacy-sensitive smart meter consumption data. From the past experience, we see that it is essential to find scientific solutions that enable the utility providers to provide such services for their customers without damaging customers privacy. One effective approach relies on cryptography, where sensitive data is only given in the encrypted form to the utility provider and is processed under encryption without leaking content. The proposed solutions using this approach are very effective for privacy protection but very expensive in terms of computation and communication. In this paper, we focus on an essential operation for designing a privacy-preserving recommender system for smart grids, namely comparison, that takes two encrypted values and outputs which one is greater than the other one. We improve the state-of-the-art comparison protocol based on Homomorphic Encryption in terms of computation and communication by 56 and 25 %, respectively, by introducing algorithmic changes and data packing. As the smart meters are very limited devices, the overall improvement achieved is promising for the future deployment of such cryptographic protocols for enabling privacy enhanced services in smart grids. 2016, Nateghizad et al.</v>
      </c>
      <c r="F447" s="11" t="str">
        <f>IF($A447="", "", INDEX(Data!E:E,MATCH($A447,Data!$Z:$Z,1)))</f>
        <v>http://dx.doi.org/10.1186/s13635-016-0033-4</v>
      </c>
      <c r="G447" s="36" t="str">
        <f t="shared" si="13"/>
        <v>http://dx.doi.org/10.1186/s13635-016-0033-4</v>
      </c>
    </row>
    <row r="448" spans="1:7" ht="16.5" customHeight="1" x14ac:dyDescent="0.35">
      <c r="A448" s="9">
        <f t="shared" si="12"/>
        <v>444</v>
      </c>
      <c r="B448" s="10" t="str">
        <f>IF($A448="", "", INDEX(Data!A:A,MATCH($A448,Data!$Z:$Z,1)))</f>
        <v>Naus (2014)</v>
      </c>
      <c r="C448" s="11" t="str">
        <f>IF($A448="", "", INDEX(Data!B:B,MATCH($A448,Data!$Z:$Z,1)))</f>
        <v>Smart grids, information flows and emerging domestic energy practices</v>
      </c>
      <c r="D448" s="10">
        <f>IF($A448="", "", INDEX(Data!C:C,MATCH($A448,Data!$Z:$Z,1)))</f>
        <v>2014</v>
      </c>
      <c r="E448" s="11" t="str">
        <f>IF($A448="", "", INDEX(Data!D:D,MATCH($A448,Data!$Z:$Z,1)))</f>
        <v>Smart energy grids and smart meters are commonly expected to promote more sustainable ways of living. This paper presents a conceptual framework for analysing the different ways in which smart grid developments shape - and are shaped by - the everyday lives of residents. Drawing upon theories of social practices and the concept of informational governance, the framework discerns three categories of 'information flows': flows between household-members, flows between households and energy service providers, and flows between local and distant households. Based on interviews with Dutch stakeholders and observations at workshops we examine, for all three information flows, the changes in domestic energy practices and the social relations they help to create. The analysis reveals that new information flows may not produce more sustainable practices in linear and predictable ways. Instead, changes are contextual and emergent. Second, new possibilities for information sharing between households open up a terrain for new practices. Third, information flows affect social relationships in ways as illustrated by the debates on consumer privacy in the Netherlands. An exclusive focus on privacy, however, deviates attention from opportunities for information disclosure by energy providers, and from the significance of transparency issues in redefining relationships both within and between households. 2014 Elsevier Ltd.</v>
      </c>
      <c r="F448" s="11" t="str">
        <f>IF($A448="", "", INDEX(Data!E:E,MATCH($A448,Data!$Z:$Z,1)))</f>
        <v>http://dx.doi.org/10.1016/j.enpol.2014.01.038</v>
      </c>
      <c r="G448" s="36" t="str">
        <f t="shared" si="13"/>
        <v>http://dx.doi.org/10.1016/j.enpol.2014.01.038</v>
      </c>
    </row>
    <row r="449" spans="1:7" ht="16.5" customHeight="1" x14ac:dyDescent="0.35">
      <c r="A449" s="9">
        <f t="shared" si="12"/>
        <v>445</v>
      </c>
      <c r="B449" s="10" t="str">
        <f>IF($A449="", "", INDEX(Data!A:A,MATCH($A449,Data!$Z:$Z,1)))</f>
        <v>Naus (2015)</v>
      </c>
      <c r="C449" s="11" t="str">
        <f>IF($A449="", "", INDEX(Data!B:B,MATCH($A449,Data!$Z:$Z,1)))</f>
        <v>Households as change agents in a Dutch smart energy transition: On power, privacy and participation</v>
      </c>
      <c r="D449" s="10">
        <f>IF($A449="", "", INDEX(Data!C:C,MATCH($A449,Data!$Z:$Z,1)))</f>
        <v>2015</v>
      </c>
      <c r="E449" s="11" t="str">
        <f>IF($A449="", "", INDEX(Data!D:D,MATCH($A449,Data!$Z:$Z,1)))</f>
        <v>This paper examines the participation of Dutch households in a smart and sustainable energy transition. Particular attention is paid to new forms of cooperation that are arising between households (horizontal opening-up) and between households and service providers (vertical opening-up). Data are drawn from an online survey and a focus group discussion among householders who have some experience with sustainable energy practices. To guide the analysis we discern three energy management practices that come along with the advent of smart energy systems (energy monitoring, renewable energy production and time-shifting), and three social arrangements entailing different ways of organising these practices (private, horizontal and vertical arrangements). While survey respondents, in general, prove to be supportive of both vertically and horizontally arranged energy management practices, we also find that they run into specific privacy and autonomy problems that shape or even impede their participation. In addition, the focus group shows that shared understandings of conventional energy systems and shared experiences with alternative schemes create strong parallels between anticipated arrangements of new practices. It is concluded that decentralised systems are particularly promising for promoting householder participation, as they enable the bundling of energy management practices and the renegotiation of horizontal-vertical relationships. © 2015 Elsevier Ltd. All rights reserved.</v>
      </c>
      <c r="F449" s="11" t="str">
        <f>IF($A449="", "", INDEX(Data!E:E,MATCH($A449,Data!$Z:$Z,1)))</f>
        <v>https://www.scopus.com/inward/record.uri?eid=2-s2.0-84945455055&amp;doi=10.1016%2fj.erss.2015.08.025&amp;partnerID=40&amp;md5=0f01155631a24135ca0d2ffb517ed8cb</v>
      </c>
      <c r="G449" s="36" t="str">
        <f t="shared" si="13"/>
        <v>https://www.scopus.com/inward/record.uri?eid=2-s2.0-84945455055&amp;doi=10.1016%2fj.erss.2015.08.025&amp;partnerID=40&amp;md5=0f01155631a24135ca0d2ffb517ed8cb</v>
      </c>
    </row>
    <row r="450" spans="1:7" ht="16.5" customHeight="1" x14ac:dyDescent="0.35">
      <c r="A450" s="9">
        <f t="shared" si="12"/>
        <v>446</v>
      </c>
      <c r="B450" s="10" t="str">
        <f>IF($A450="", "", INDEX(Data!A:A,MATCH($A450,Data!$Z:$Z,1)))</f>
        <v>Neal (2013)</v>
      </c>
      <c r="C450" s="11" t="str">
        <f>IF($A450="", "", INDEX(Data!B:B,MATCH($A450,Data!$Z:$Z,1)))</f>
        <v>Using mobile agents and overlay networks to secure electrical networks</v>
      </c>
      <c r="D450" s="10">
        <f>IF($A450="", "", INDEX(Data!C:C,MATCH($A450,Data!$Z:$Z,1)))</f>
        <v>2013</v>
      </c>
      <c r="E450" s="11">
        <f>IF($A450="", "", INDEX(Data!D:D,MATCH($A450,Data!$Z:$Z,1)))</f>
        <v>0</v>
      </c>
      <c r="F450" s="11" t="str">
        <f>IF($A450="", "", INDEX(Data!E:E,MATCH($A450,Data!$Z:$Z,1)))</f>
        <v/>
      </c>
      <c r="G450" s="36" t="str">
        <f t="shared" si="13"/>
        <v/>
      </c>
    </row>
    <row r="451" spans="1:7" ht="16.5" customHeight="1" x14ac:dyDescent="0.35">
      <c r="A451" s="9">
        <f t="shared" si="12"/>
        <v>447</v>
      </c>
      <c r="B451" s="10" t="str">
        <f>IF($A451="", "", INDEX(Data!A:A,MATCH($A451,Data!$Z:$Z,1)))</f>
        <v>Neil (2013)</v>
      </c>
      <c r="C451" s="11" t="str">
        <f>IF($A451="", "", INDEX(Data!B:B,MATCH($A451,Data!$Z:$Z,1)))</f>
        <v>A Distributed Energy Monitoring and Analytics Platform and its Use Cases</v>
      </c>
      <c r="D451" s="10">
        <f>IF($A451="", "", INDEX(Data!C:C,MATCH($A451,Data!$Z:$Z,1)))</f>
        <v>2013</v>
      </c>
      <c r="E451" s="11">
        <f>IF($A451="", "", INDEX(Data!D:D,MATCH($A451,Data!$Z:$Z,1)))</f>
        <v>0</v>
      </c>
      <c r="F451" s="11" t="str">
        <f>IF($A451="", "", INDEX(Data!E:E,MATCH($A451,Data!$Z:$Z,1)))</f>
        <v/>
      </c>
      <c r="G451" s="36" t="str">
        <f t="shared" si="13"/>
        <v/>
      </c>
    </row>
    <row r="452" spans="1:7" ht="16.5" customHeight="1" x14ac:dyDescent="0.35">
      <c r="A452" s="9">
        <f t="shared" si="12"/>
        <v>448</v>
      </c>
      <c r="B452" s="10" t="str">
        <f>IF($A452="", "", INDEX(Data!A:A,MATCH($A452,Data!$Z:$Z,1)))</f>
        <v>Neil (2014)</v>
      </c>
      <c r="C452" s="11" t="str">
        <f>IF($A452="", "", INDEX(Data!B:B,MATCH($A452,Data!$Z:$Z,1)))</f>
        <v>Hot, cold and in between: enabling fine-grained environmental control in homes for efficiency and comfort</v>
      </c>
      <c r="D452" s="10">
        <f>IF($A452="", "", INDEX(Data!C:C,MATCH($A452,Data!$Z:$Z,1)))</f>
        <v>2014</v>
      </c>
      <c r="E452" s="11">
        <f>IF($A452="", "", INDEX(Data!D:D,MATCH($A452,Data!$Z:$Z,1)))</f>
        <v>0</v>
      </c>
      <c r="F452" s="11" t="str">
        <f>IF($A452="", "", INDEX(Data!E:E,MATCH($A452,Data!$Z:$Z,1)))</f>
        <v/>
      </c>
      <c r="G452" s="36" t="str">
        <f t="shared" si="13"/>
        <v/>
      </c>
    </row>
    <row r="453" spans="1:7" ht="16.5" customHeight="1" x14ac:dyDescent="0.35">
      <c r="A453" s="9">
        <f t="shared" si="12"/>
        <v>449</v>
      </c>
      <c r="B453" s="10" t="str">
        <f>IF($A453="", "", INDEX(Data!A:A,MATCH($A453,Data!$Z:$Z,1)))</f>
        <v>Nejabatkhah (2019)</v>
      </c>
      <c r="C453" s="11" t="str">
        <f>IF($A453="", "", INDEX(Data!B:B,MATCH($A453,Data!$Z:$Z,1)))</f>
        <v>Power Quality Control of Smart Hybrid AC/DC Microgrids: An Overview</v>
      </c>
      <c r="D453" s="10">
        <f>IF($A453="", "", INDEX(Data!C:C,MATCH($A453,Data!$Z:$Z,1)))</f>
        <v>2019</v>
      </c>
      <c r="E453" s="11" t="str">
        <f>IF($A453="", "", INDEX(Data!D:D,MATCH($A453,Data!$Z:$Z,1)))</f>
        <v>Today, conventional power systems are evolving to smart grids, which encompass clusters of AC/DC microgrids, interfaced through power electronics converters. In such systems, increasing penetration of the power electronics-based distributed generations, energy storages, and modern loads provide a great opportunity for power quality control. In this paper, an overview of the power quality control of smart hybrid AC/DC microgrids is presented. Different types of power quality issues are studied first, with consideration of real-world hybrid microgrid examples, including data centers, electric railway systems, and electric vehicles charging stations. It shows that compared to traditional centralized power quality compensations, smart interfacing power converters from distributed generations, energy storages, and loads, and the AC and DC subgrids interfacing converters are promising candidates for power quality control. To realize the smart interfacing converters' power quality control, both primary converters control and secondary system coordination are required. In this paper, a thorough review of the primary control of interfacing converters to integrate the power quality compensation are presented, with a focus on the hybrid AC/DC microgrid harmonics compensation and unbalance compensation. For multiple interfacing converters, the secondary control with system-level coordination and optimization for harmonics and unbalance compensation (considering both unbalance and harmonics in single-phase and three-phase systems) are also presented. Challenges like low switching frequency of interfacing converters, parallel interfacing converters operation, and interfacing converters communications are discussed, and typical solutions for primary and secondary controls to deal with them are presented. The paper also includes rich case study results.</v>
      </c>
      <c r="F453" s="11" t="str">
        <f>IF($A453="", "", INDEX(Data!E:E,MATCH($A453,Data!$Z:$Z,1)))</f>
        <v>http://dx.doi.org/10.1109/ACCESS.2019.2912376</v>
      </c>
      <c r="G453" s="36" t="str">
        <f t="shared" si="13"/>
        <v>http://dx.doi.org/10.1109/ACCESS.2019.2912376</v>
      </c>
    </row>
    <row r="454" spans="1:7" ht="16.5" customHeight="1" x14ac:dyDescent="0.35">
      <c r="A454" s="9">
        <f t="shared" ref="A454:A517" si="14">IF(A$4&gt;=ROW(A450), ROW(A450), "")</f>
        <v>450</v>
      </c>
      <c r="B454" s="10" t="str">
        <f>IF($A454="", "", INDEX(Data!A:A,MATCH($A454,Data!$Z:$Z,1)))</f>
        <v>Neves (2015)</v>
      </c>
      <c r="C454" s="11" t="str">
        <f>IF($A454="", "", INDEX(Data!B:B,MATCH($A454,Data!$Z:$Z,1)))</f>
        <v>An outlook of electric vehicle daily use in the framework of an energy management system</v>
      </c>
      <c r="D454" s="10">
        <f>IF($A454="", "", INDEX(Data!C:C,MATCH($A454,Data!$Z:$Z,1)))</f>
        <v>2015</v>
      </c>
      <c r="E454" s="11" t="str">
        <f>IF($A454="", "", INDEX(Data!D:D,MATCH($A454,Data!$Z:$Z,1)))</f>
        <v>Purpose - The purpose of this paper is to present a prospective study of sustainable mobility in the framework of a supporting energy management systems (EMS). Technological advances are still required, namely electric vehicles (EV) endowed with improved EMS in order to increase their performance by making the most of available energy storage technologies. As EVs may be seen as a special domestic load, EMS are proposed based on demand-sensitive pricing strategies such as the Energy Box discussed in this paper. Design/methodology/approach - The study presents an overview of electric mobility and an urban EV project, with special focus on the utilization of its energy sources and their relation with the energy demand of a typical urban driving cycle. Results based on the ECE 15 standard driving cycle for different free market electricity tariffs are presented. Findings - The analysis based on present Portuguese power and energy tariffs reveals that it is highly questionable whether the resulting profit will be enough to justify the potential inconveniences to the vehicle user, as well as those resulting from the increased use of batteries. Practical implications - The conclusions indicate that more studies on the trade-offs between grid to vehicle and vehicle to grid schemes and electricity pricing mechanisms are needed in order to understand how the utilization of EVs can become more attractive in the end-users' and utilities' perspectives. Originality/value - The paper proposes an approach for future electricity tariff behavior that could be applied to EVs in order to understand whether or not their grid integration in charge and discharge situations would be beneficial for end-users and utilities, in the framework of smart energy management technologies.</v>
      </c>
      <c r="F454" s="11" t="str">
        <f>IF($A454="", "", INDEX(Data!E:E,MATCH($A454,Data!$Z:$Z,1)))</f>
        <v>https://search.proquest.com/docview/1683579842?accountid=14511 https://ucl-new-primo.hosted.exlibrisgroup.com/openurl/UCL/UCL_VU2?url_ver=Z39.88-2004&amp;rft_val_fmt=info:ofi/fmt:kev:mtx:journal&amp;genre=article&amp;sid=ProQ:ProQ%3Aabiglobal&amp;atitle=An+outlook+of+electric+vehicle+daily+use+in+the+framework+of+an+energy+management+system&amp;title=Management+of+Environmental+Quality&amp;issn=14777835&amp;date=2015-07-01&amp;volume=26&amp;issue=4&amp;spage=588&amp;au=Neves+de+Melo%2C+Hugo%3BTrov%C3%A3o%2C+Jo%C3%A3o+P.%3BHenggeler+Antun</v>
      </c>
      <c r="G454" s="36" t="e">
        <f t="shared" ref="G454:G517" si="15">HYPERLINK(F454)</f>
        <v>#VALUE!</v>
      </c>
    </row>
    <row r="455" spans="1:7" ht="16.5" customHeight="1" x14ac:dyDescent="0.35">
      <c r="A455" s="9">
        <f t="shared" si="14"/>
        <v>451</v>
      </c>
      <c r="B455" s="10" t="str">
        <f>IF($A455="", "", INDEX(Data!A:A,MATCH($A455,Data!$Z:$Z,1)))</f>
        <v>Nicole (2019)</v>
      </c>
      <c r="C455" s="11" t="str">
        <f>IF($A455="", "", INDEX(Data!B:B,MATCH($A455,Data!$Z:$Z,1)))</f>
        <v>Industrial Demand-Side Flexibility: A Benchmark Data Set</v>
      </c>
      <c r="D455" s="10">
        <f>IF($A455="", "", INDEX(Data!C:C,MATCH($A455,Data!$Z:$Z,1)))</f>
        <v>2019</v>
      </c>
      <c r="E455" s="11">
        <f>IF($A455="", "", INDEX(Data!D:D,MATCH($A455,Data!$Z:$Z,1)))</f>
        <v>0</v>
      </c>
      <c r="F455" s="11" t="str">
        <f>IF($A455="", "", INDEX(Data!E:E,MATCH($A455,Data!$Z:$Z,1)))</f>
        <v/>
      </c>
      <c r="G455" s="36" t="str">
        <f t="shared" si="15"/>
        <v/>
      </c>
    </row>
    <row r="456" spans="1:7" ht="16.5" customHeight="1" x14ac:dyDescent="0.35">
      <c r="A456" s="9">
        <f t="shared" si="14"/>
        <v>452</v>
      </c>
      <c r="B456" s="10" t="str">
        <f>IF($A456="", "", INDEX(Data!A:A,MATCH($A456,Data!$Z:$Z,1)))</f>
        <v>Nihan (2013)</v>
      </c>
      <c r="C456" s="11" t="str">
        <f>IF($A456="", "", INDEX(Data!B:B,MATCH($A456,Data!$Z:$Z,1)))</f>
        <v>Demand response computation for future smart grids incorporating wind power</v>
      </c>
      <c r="D456" s="10">
        <f>IF($A456="", "", INDEX(Data!C:C,MATCH($A456,Data!$Z:$Z,1)))</f>
        <v>2013</v>
      </c>
      <c r="E456" s="11">
        <f>IF($A456="", "", INDEX(Data!D:D,MATCH($A456,Data!$Z:$Z,1)))</f>
        <v>0</v>
      </c>
      <c r="F456" s="11" t="str">
        <f>IF($A456="", "", INDEX(Data!E:E,MATCH($A456,Data!$Z:$Z,1)))</f>
        <v/>
      </c>
      <c r="G456" s="36" t="str">
        <f t="shared" si="15"/>
        <v/>
      </c>
    </row>
    <row r="457" spans="1:7" ht="16.5" customHeight="1" x14ac:dyDescent="0.35">
      <c r="A457" s="9">
        <f t="shared" si="14"/>
        <v>453</v>
      </c>
      <c r="B457" s="10" t="str">
        <f>IF($A457="", "", INDEX(Data!A:A,MATCH($A457,Data!$Z:$Z,1)))</f>
        <v>Nijhuis (2017)</v>
      </c>
      <c r="C457" s="11" t="str">
        <f>IF($A457="", "", INDEX(Data!B:B,MATCH($A457,Data!$Z:$Z,1)))</f>
        <v>Demand Response: Social Welfare Maximization in an Unbundled Energy Market Case Study for the Low-Voltage Networks of a Distribution Network Operator in the Netherlands</v>
      </c>
      <c r="D457" s="10">
        <f>IF($A457="", "", INDEX(Data!C:C,MATCH($A457,Data!$Z:$Z,1)))</f>
        <v>2017</v>
      </c>
      <c r="E457" s="11" t="str">
        <f>IF($A457="", "", INDEX(Data!D:D,MATCH($A457,Data!$Z:$Z,1)))</f>
        <v>With the introduction of smart meters, dynamic pricing, and home energy management systems, residential customers are able to react to changes in electricity prices. In an unbundled market, the energy supplier and the network operator may have conflicting interests with respect to demand response (DR) programs. As customer participation is essential to a well-functioning DR program, it is needed to assess which DR programs offer most customer benefits. Two DR program options are analyzed for low-voltage feeders: a program from the energy supplier based on the electricity price, and a DR program from the network operator based on the loading of the network. Depending on the network topology the benefits can change significantly between the two DR programs. DR from an energy supplier point of view might induce undervoltages which lead to additional network reinforcements, while load shifting from a network point of view can generate higher electricity cost. 2016 IEEE.</v>
      </c>
      <c r="F457" s="11" t="str">
        <f>IF($A457="", "", INDEX(Data!E:E,MATCH($A457,Data!$Z:$Z,1)))</f>
        <v>http://dx.doi.org/10.1109/TIA.2016.2608783</v>
      </c>
      <c r="G457" s="36" t="str">
        <f t="shared" si="15"/>
        <v>http://dx.doi.org/10.1109/TIA.2016.2608783</v>
      </c>
    </row>
    <row r="458" spans="1:7" ht="16.5" customHeight="1" x14ac:dyDescent="0.35">
      <c r="A458" s="9">
        <f t="shared" si="14"/>
        <v>454</v>
      </c>
      <c r="B458" s="10" t="str">
        <f>IF($A458="", "", INDEX(Data!A:A,MATCH($A458,Data!$Z:$Z,1)))</f>
        <v>Nilsson (2003)</v>
      </c>
      <c r="C458" s="11" t="str">
        <f>IF($A458="", "", INDEX(Data!B:B,MATCH($A458,Data!$Z:$Z,1)))</f>
        <v>Municipal energy-planning and development of local energy-systems</v>
      </c>
      <c r="D458" s="10">
        <f>IF($A458="", "", INDEX(Data!C:C,MATCH($A458,Data!$Z:$Z,1)))</f>
        <v>2003</v>
      </c>
      <c r="E458" s="11" t="str">
        <f>IF($A458="", "", INDEX(Data!D:D,MATCH($A458,Data!$Z:$Z,1)))</f>
        <v>Over the past three decades, Swedish energy policy has evolved in three major stages-oil reduction, phase-out of nuclear energy, renewable energy-each with a different focus. Since 1977, Swedish law has required municipalities to develop an energy plan that addresses the supply, distribution, and use of energy. Whether such plans have contributed to the development of local energy-systems has been a subject for debate. This paper is based on a study of 12 municipal energy-plans that attempted to control and develop local energy-systems in southern Sweden. The analysis examines how municipalities promote oil reduction, efficient energy use, and the use of renewable energy. The plans varied in planning processes, contents, and level of ambition. The results of the study show that the contents of the plans follow the national energy-policies with respect to reduction of oil use, improved energy efficiency, and increased use of renewable energy. (C) 2003 Elsevier Ltd. All rights reserved.</v>
      </c>
      <c r="F458" s="11" t="str">
        <f>IF($A458="", "", INDEX(Data!E:E,MATCH($A458,Data!$Z:$Z,1)))</f>
        <v>&lt;Go to ISI&gt;://WOS:000184860200017</v>
      </c>
      <c r="G458" s="36" t="str">
        <f t="shared" si="15"/>
        <v>&lt;Go to ISI&gt;://WOS:000184860200017</v>
      </c>
    </row>
    <row r="459" spans="1:7" ht="16.5" customHeight="1" x14ac:dyDescent="0.35">
      <c r="A459" s="9">
        <f t="shared" si="14"/>
        <v>455</v>
      </c>
      <c r="B459" s="10" t="str">
        <f>IF($A459="", "", INDEX(Data!A:A,MATCH($A459,Data!$Z:$Z,1)))</f>
        <v>Nilsson (2018)</v>
      </c>
      <c r="C459" s="11" t="str">
        <f>IF($A459="", "", INDEX(Data!B:B,MATCH($A459,Data!$Z:$Z,1)))</f>
        <v>Smart homes, home energy management systems and real-time feedback: Lessons for influencing household energy consumption from a Swedish field study</v>
      </c>
      <c r="D459" s="10">
        <f>IF($A459="", "", INDEX(Data!C:C,MATCH($A459,Data!$Z:$Z,1)))</f>
        <v>2018</v>
      </c>
      <c r="E459" s="11" t="str">
        <f>IF($A459="", "", INDEX(Data!D:D,MATCH($A459,Data!$Z:$Z,1)))</f>
        <v>Home energy management systems (HEMS), providing energy feedback and smart features through in-home displays, have the potential to support more sustainable household decisions concerning energy consumption. However, recent findings from European smart metering trials have reduced the optimism, suggesting only modest savings from energy feedback. In this paper, we investigate the potential of HEMS to foster reductions in energy use, focusing on a population segment of particular relevance; high-income and highly educated households, considered as early adopters of smart grid technologies. Covering 154 households participating in a field trial in a sustainable city district in Stockholm, Sweden during one year, this study draws on the analyses of smart meter electricity and hot tap water data and in-depth interviews to provide an increased understanding of how feedback and features are perceived, used, and acted upon, and resulting effects on awareness, behavior, and consumption. Our results show that impact on energy consumption varies widely across individual households, suggesting that households respond to energy feedback highly individually. Although HEMS may lead to increased awareness of energy consumption, as well as increased home comfort, several obstacles for energy consumption behavioral change are identified. Drawing from these findings, we suggest policy implications and key issues for future research. 2018 Elsevier B.V.</v>
      </c>
      <c r="F459" s="11" t="str">
        <f>IF($A459="", "", INDEX(Data!E:E,MATCH($A459,Data!$Z:$Z,1)))</f>
        <v>http://dx.doi.org/10.1016/j.enbuild.2018.08.026</v>
      </c>
      <c r="G459" s="36" t="str">
        <f t="shared" si="15"/>
        <v>http://dx.doi.org/10.1016/j.enbuild.2018.08.026</v>
      </c>
    </row>
    <row r="460" spans="1:7" ht="16.5" customHeight="1" x14ac:dyDescent="0.35">
      <c r="A460" s="9">
        <f t="shared" si="14"/>
        <v>456</v>
      </c>
      <c r="B460" s="10" t="str">
        <f>IF($A460="", "", INDEX(Data!A:A,MATCH($A460,Data!$Z:$Z,1)))</f>
        <v>Noman (2017)</v>
      </c>
      <c r="C460" s="11" t="str">
        <f>IF($A460="", "", INDEX(Data!B:B,MATCH($A460,Data!$Z:$Z,1)))</f>
        <v>Enforcing fair grid energy access for controllable distributed solar capacity</v>
      </c>
      <c r="D460" s="10">
        <f>IF($A460="", "", INDEX(Data!C:C,MATCH($A460,Data!$Z:$Z,1)))</f>
        <v>2017</v>
      </c>
      <c r="E460" s="11">
        <f>IF($A460="", "", INDEX(Data!D:D,MATCH($A460,Data!$Z:$Z,1)))</f>
        <v>0</v>
      </c>
      <c r="F460" s="11" t="str">
        <f>IF($A460="", "", INDEX(Data!E:E,MATCH($A460,Data!$Z:$Z,1)))</f>
        <v/>
      </c>
      <c r="G460" s="36" t="str">
        <f t="shared" si="15"/>
        <v/>
      </c>
    </row>
    <row r="461" spans="1:7" ht="16.5" customHeight="1" x14ac:dyDescent="0.35">
      <c r="A461" s="9">
        <f t="shared" si="14"/>
        <v>457</v>
      </c>
      <c r="B461" s="10" t="str">
        <f>IF($A461="", "", INDEX(Data!A:A,MATCH($A461,Data!$Z:$Z,1)))</f>
        <v>Noppers (2014)</v>
      </c>
      <c r="C461" s="11" t="str">
        <f>IF($A461="", "", INDEX(Data!B:B,MATCH($A461,Data!$Z:$Z,1)))</f>
        <v>The adoption of sustainable innovations: Driven by symbolic and environmental motives</v>
      </c>
      <c r="D461" s="10">
        <f>IF($A461="", "", INDEX(Data!C:C,MATCH($A461,Data!$Z:$Z,1)))</f>
        <v>2014</v>
      </c>
      <c r="E461" s="11" t="str">
        <f>IF($A461="", "", INDEX(Data!D:D,MATCH($A461,Data!$Z:$Z,1)))</f>
        <v>Critical to the environmental success of sustainable innovations is the adoption by consumers. The consensus is that instrumental shortcomings of sustainable innovations inhibit their adoption. However, we argue that the adoption of sustainable innovations does not exclusively depend on their instrumental attributes. In addition, people may be motivated to adopt sustainable innovations because of their positive environmental and symbolic attributes, that is, they benefit the environment and can be used to signal positive characteristics to oneself and others. We studied the significance of instrumental, environmental and symbolic attributes for the adoption of two sustainable innovations: electric cars (Study 1) and local renewable energy systems (Study 2), following two methods. Results showed that when asked directly, participants claimed that instrumental and environmental attributes are most important for their decision to adopt sustainable innovations, while symbolic attributes were rated as less important. Interestingly, evaluations of the symbolic and environmental attributes of sustainable innovations, but not evaluations of their instrumental attributes, predicted different indicators of adoption (i.e., interest in, the acceptability of, and intention to adopt these sustainable innovations), suggesting that the significance of symbolic motives for adopting sustainable innovations may not be recognized by consumers. Moreover, favorable evaluations of symbolic attributes particularly enhanced interest in and acceptability of sustainable innovation when participants evaluated the instrumental attributes more negatively, but not when instrumental attributes were evaluated relatively positively. This suggests that the instrumental drawbacks of sustainable innovations may sometimes strengthen their positive signal, which can promote interest in sustainable innovations. © 2014 Elsevier Ltd.</v>
      </c>
      <c r="F461" s="11" t="str">
        <f>IF($A461="", "", INDEX(Data!E:E,MATCH($A461,Data!$Z:$Z,1)))</f>
        <v>https://www.scopus.com/inward/record.uri?eid=2-s2.0-84898468481&amp;doi=10.1016%2fj.gloenvcha.2014.01.012&amp;partnerID=40&amp;md5=bcb9ddaacc64bdb49a8fab6fb24e81b1</v>
      </c>
      <c r="G461" s="36" t="str">
        <f t="shared" si="15"/>
        <v>https://www.scopus.com/inward/record.uri?eid=2-s2.0-84898468481&amp;doi=10.1016%2fj.gloenvcha.2014.01.012&amp;partnerID=40&amp;md5=bcb9ddaacc64bdb49a8fab6fb24e81b1</v>
      </c>
    </row>
    <row r="462" spans="1:7" ht="16.5" customHeight="1" x14ac:dyDescent="0.35">
      <c r="A462" s="9">
        <f t="shared" si="14"/>
        <v>458</v>
      </c>
      <c r="B462" s="10" t="str">
        <f>IF($A462="", "", INDEX(Data!A:A,MATCH($A462,Data!$Z:$Z,1)))</f>
        <v>Norris (2017)</v>
      </c>
      <c r="C462" s="11" t="str">
        <f>IF($A462="", "", INDEX(Data!B:B,MATCH($A462,Data!$Z:$Z,1)))</f>
        <v>Accelerating Renewable Connections: ARC Closedown report</v>
      </c>
      <c r="D462" s="10">
        <f>IF($A462="", "", INDEX(Data!C:C,MATCH($A462,Data!$Z:$Z,1)))</f>
        <v>2017</v>
      </c>
      <c r="E462" s="11" t="str">
        <f>IF($A462="", "", INDEX(Data!D:D,MATCH($A462,Data!$Z:$Z,1)))</f>
        <v>2. Executive summary SPD committed as part of the ARC project to deliver nine successful delivery reward criteria to provide robust learning that would inform future DNO network policies and processes and aid the deployment of a range of flexible and alternative connection solutions. SPD was awarded second tier Low Carbon Network Funding (LCNF) of £7.62M in 2012 to carry out Accelerating Renewable Connections (ARC) with the project commencing in January 2013. A further £0.84M was invested by SPD with some additional contribution, through benefits in kind, from project partners to deliver the project and raised the total project funding to £8.46M. The Scottish Borders and East Lothian area of the SPD network was chosen as the trial location as it had reached or was close to network limits in respect of DG connections. Using conventional planning assessment methodologies, this had already resulted in a number of developers wishing to connect distributed generation being constrained or subject to prohibitively expensive network reinforcement options. The specific issues faced by SPD in the trial area location are mirrored across UK electricity distribution networks and the project provided the opportunity to implement a range of flexible technical and commercial solutions to address these. For the learning to be relevant, representative and robust, it was essential that there was a strong focus on verification of the trial and its ability to produce learning on the implementation of new technical and commercial solutions to facilitate flexible connections. These were critical factors in the trial site selection process as well as partnering with University of Strathclyde; Smarter Grid Solutions and Community Energy Scotland. The ARC project aimed to implement a range of flexible technical and commercial solutions to accelerate the process and time to connect for distributed generation. It is recognised that there are some inherent conflicts between the ideal design, operation and management of a distribution network when seeking to implement new ways of delivering capacity. A significant advantage of applying a holistic approach has been that it has facilitated and recognised the requirement for greater interaction between business functions including planning, delivery, operations and asset management, to optimise the tools and techniques trialled. The objectives of the various activities (work packages) were as follows:  Empowerment of customers and improvement of their ability to ‘optioneer’ potential connection opportunities ahead of formal connection application through provision of improved network information and identification of a range of alternative connection solutions  Review of current internal design policies and processes to facilitate the connection of distributed generation and inform on advancements required to deploy the application of flexible connection solutions.  Identification and implementation of necessary network enablers in order to facilitate flexible connection solutions and connection trials  Trial the application of a range of flexible connection solutions that demonstrate how additional distributed generation can be enabled within network limits in network areas considered to be at full capacity Accelerating Renewable Connections (ARC) – Final Closedown Report Page 6 of 69  Disseminate learning to multiple industry stakeholders to enable sustainable user adoption and implementation of the techniques trialled as part of the project Facilitating quicker and cheaper means of connection has resulted in investments estimated to be worth £283M in project construction and will generate in the order of £333k p.a. in community fund payments for local residents/communities. Tracking benefits extends beyond that of MWh’s generated from clean renewable energy sources. Many of the projects cross multiple energy vectors and contribute toward the concept of the circular economy, examples include;  Dunbar Energy Recovery Facility will service a £700-million waste contract with the Clyde Valley Residual Waste Project putting an end to landfill in central Scotland, create 55 full time jobs once complete and is estimated that it will create a £10millon in economic boost to the area of East Lothian. https://www.viridor.co.uk/our-developments/dunbar-erf/  Hoprigshiels Community Wind Farm where all operating profits will be shared between two charities, allowing Berwickshire Housing Association to invest in much-needed new homes for social rent in the area, and Community Energy Scotland to support community groups across the country to develop new renewable energy projects. https://hoprigshielswindfarm.wordpress.com/  Standhill Farm AD Plant has already commenced with an investment of £2m to develop a new glasshouse to produce tomatoes for the Scottish market - the size of one-and-a-half football pitches. The energy and heat generated from the new AD plant will feed directly into this activity and will also create and sustain jobs at the Farm. http://www.renewableenergyonfarms.co.uk/project/standhill-farm Jim Shanks, Proprietor of Standhill Farm said “I’m sorry to hear that the ARC project is coming to an end as I’m sure without it I’d never have managed to get to first base. We’ve managed to create a lot of jobs and we’ve turned an average dairy farm into a hub of production both in terms of food and energy”</v>
      </c>
      <c r="F462" s="11" t="str">
        <f>IF($A462="", "", INDEX(Data!E:E,MATCH($A462,Data!$Z:$Z,1)))</f>
        <v/>
      </c>
      <c r="G462" s="36" t="str">
        <f t="shared" si="15"/>
        <v/>
      </c>
    </row>
    <row r="463" spans="1:7" ht="16.5" customHeight="1" x14ac:dyDescent="0.35">
      <c r="A463" s="9">
        <f t="shared" si="14"/>
        <v>459</v>
      </c>
      <c r="B463" s="10" t="str">
        <f>IF($A463="", "", INDEX(Data!A:A,MATCH($A463,Data!$Z:$Z,1)))</f>
        <v>Nozaki (2012)</v>
      </c>
      <c r="C463" s="11" t="str">
        <f>IF($A463="", "", INDEX(Data!B:B,MATCH($A463,Data!$Z:$Z,1)))</f>
        <v>Research and Development of Smart Energy</v>
      </c>
      <c r="D463" s="10">
        <f>IF($A463="", "", INDEX(Data!C:C,MATCH($A463,Data!$Z:$Z,1)))</f>
        <v>2012</v>
      </c>
      <c r="E463" s="11" t="str">
        <f>IF($A463="", "", INDEX(Data!D:D,MATCH($A463,Data!$Z:$Z,1)))</f>
        <v>This article introduces the status of research and development being performed by NTT Energy and Environment Systems Laboratories based on the concept of information and communications technology (ICT) combined with energy called ICT energy. This should lead to systems capable of ensuring stable power supply, saving energy, and shifting load peaks as well as to technologies that use smart energy management.</v>
      </c>
      <c r="F463" s="11" t="str">
        <f>IF($A463="", "", INDEX(Data!E:E,MATCH($A463,Data!$Z:$Z,1)))</f>
        <v/>
      </c>
      <c r="G463" s="36" t="str">
        <f t="shared" si="15"/>
        <v/>
      </c>
    </row>
    <row r="464" spans="1:7" ht="16.5" customHeight="1" x14ac:dyDescent="0.35">
      <c r="A464" s="9">
        <f t="shared" si="14"/>
        <v>460</v>
      </c>
      <c r="B464" s="10" t="str">
        <f>IF($A464="", "", INDEX(Data!A:A,MATCH($A464,Data!$Z:$Z,1)))</f>
        <v>Nyborg (2013)</v>
      </c>
      <c r="C464" s="11" t="str">
        <f>IF($A464="", "", INDEX(Data!B:B,MATCH($A464,Data!$Z:$Z,1)))</f>
        <v>Constructing users in the smart grid--insights from the Danish eFlex project</v>
      </c>
      <c r="D464" s="10">
        <f>IF($A464="", "", INDEX(Data!C:C,MATCH($A464,Data!$Z:$Z,1)))</f>
        <v>2013</v>
      </c>
      <c r="E464" s="11" t="str">
        <f>IF($A464="", "", INDEX(Data!D:D,MATCH($A464,Data!$Z:$Z,1)))</f>
        <v>The smart grid is promoted as one of the key elements in a low-carbon transition in many countries. In Denmark, the dominant framing of the smart grid emphasises the challenge of integrating much more wind power into the electricity system and using electricity for heating (heat pumps) and transport (electric cars). In the process of radically transforming the electricity system, strategic system builders need to align many forces, including consumers, who play an important role in the functioning of such large networked systems. System builders need to explore, for instance, whether and how users can be motivated to be flexible in relation to moving electricity consumption over time. This paper reports on one of the first smart-grid-related projects in Denmark in which consumer aspects have been central and where potentials for flexible electricity consumption have been tested. The aim of the paper is to explore what can be learned from such experiments and which roles they play in the construction of the smart grid. In this context, the concept of the aligned user is introduced. [PUBLICATION ABSTRACT]</v>
      </c>
      <c r="F464" s="11" t="str">
        <f>IF($A464="", "", INDEX(Data!E:E,MATCH($A464,Data!$Z:$Z,1)))</f>
        <v>https://search.proquest.com/docview/1437734259?accountid=14511 https://ucl-new-primo.hosted.exlibrisgroup.com/openurl/UCL/UCL_VU2?url_ver=Z39.88-2004&amp;rft_val_fmt=info:ofi/fmt:kev:mtx:journal&amp;genre=article&amp;sid=ProQ:ProQ%3Aabiglobal&amp;atitle=Constructing+users+in+the+smart+grid--insights+from+the+Danish+eFlex+project&amp;title=Energy+Efficiency&amp;issn=1570646X&amp;date=2013-11-01&amp;volume=6&amp;issue=4&amp;spage=655&amp;au=Nyborg%2C+Sophie%3BR%C3%B8pke%2C+Inge&amp;isbn=&amp;jtitle=Energy+Efficiency&amp;btitle=&amp;rft_id=info:eric/&amp;rft_i</v>
      </c>
      <c r="G464" s="36" t="e">
        <f t="shared" si="15"/>
        <v>#VALUE!</v>
      </c>
    </row>
    <row r="465" spans="1:7" ht="16.5" customHeight="1" x14ac:dyDescent="0.35">
      <c r="A465" s="9">
        <f t="shared" si="14"/>
        <v>461</v>
      </c>
      <c r="B465" s="10" t="str">
        <f>IF($A465="", "", INDEX(Data!A:A,MATCH($A465,Data!$Z:$Z,1)))</f>
        <v>Nykamp (2013)</v>
      </c>
      <c r="C465" s="11" t="str">
        <f>IF($A465="", "", INDEX(Data!B:B,MATCH($A465,Data!$Z:$Z,1)))</f>
        <v>Value of storage in distribution grids-competition or cooperation of stakeholders?</v>
      </c>
      <c r="D465" s="10">
        <f>IF($A465="", "", INDEX(Data!C:C,MATCH($A465,Data!$Z:$Z,1)))</f>
        <v>2013</v>
      </c>
      <c r="E465" s="11" t="str">
        <f>IF($A465="", "", INDEX(Data!D:D,MATCH($A465,Data!$Z:$Z,1)))</f>
        <v>The implementation of storage capacities in distribution grids is seen as an important element for the integration of fluctuating feed-in caused by photovoltaic and wind generators. However, the responsibility for the operating of these assets is not defined in most market designs. Since decreasing costs are to be expected with further market penetration, next to distribution grid operators (DSO) further storage stake holders may be interested in controlling local storage devices. In this paper optimal storage profiles for different stakeholders (DSO and energy traders) are derived based on a case study with real world data. The results reveal conflicting interests-peak shaving of fluctuating feed-in (objective o the DSO to avoid reinforcements) is hampered significantly by storage usage of trading companies (objective of exploiting price spreads in the spot market). It is shown that unreasonable high costs occur with undesired economical side-effects if no control or cooperation mechanism is implemented. 2010-2012 IEEE.</v>
      </c>
      <c r="F465" s="11" t="str">
        <f>IF($A465="", "", INDEX(Data!E:E,MATCH($A465,Data!$Z:$Z,1)))</f>
        <v>http://dx.doi.org/10.1109/TSG.2013.2254730</v>
      </c>
      <c r="G465" s="36" t="str">
        <f t="shared" si="15"/>
        <v>http://dx.doi.org/10.1109/TSG.2013.2254730</v>
      </c>
    </row>
    <row r="466" spans="1:7" ht="16.5" customHeight="1" x14ac:dyDescent="0.35">
      <c r="A466" s="9">
        <f t="shared" si="14"/>
        <v>462</v>
      </c>
      <c r="B466" s="10" t="str">
        <f>IF($A466="", "", INDEX(Data!A:A,MATCH($A466,Data!$Z:$Z,1)))</f>
        <v>Obinna (2017)</v>
      </c>
      <c r="C466" s="11" t="str">
        <f>IF($A466="", "", INDEX(Data!B:B,MATCH($A466,Data!$Z:$Z,1)))</f>
        <v>Comparison of two residential Smart Grid pilots in the Netherlands and in the USA, focusing on energy performance and user experiences</v>
      </c>
      <c r="D466" s="10">
        <f>IF($A466="", "", INDEX(Data!C:C,MATCH($A466,Data!$Z:$Z,1)))</f>
        <v>2017</v>
      </c>
      <c r="E466" s="11" t="str">
        <f>IF($A466="", "", INDEX(Data!D:D,MATCH($A466,Data!$Z:$Z,1)))</f>
        <v>Two residential Smart Grid pilots, PowerMatching City, Groningen (NL) and Pecan Street, Austin Texas (USA) have been compared regarding their energy performance and the experiences of users in these pilots. The objective of the comparison was to gain new insights that could support the successful deployment of future residential Smart Grids. Measured data on electricity generation and electricity consumption of households in 2013 and 2014 were evaluated. Existing reports with results of surveys of users were also analyzed. The energy performance revealed that the average domestic electricity consumption of households in PowerMatching City was lower compared to Pecan Street (2.6 GW h versus 10.1 GW h). At the same time, households in Pecan Street generated a higher amount of electricity compared to PowerMatching City (6.8 GW h versus 1.14 GW h). Households in Pecan Street consumed on average, 8% less electricity with respect to the USA average household domestic electricity consumption of 10.9 GW h; while households in PowerMatching City consumed 19% less electricity compared to the Dutch average household domestic electricity consumption of 3.1 GW h. Households in PowerMatching City appeared to have a higher potential to contribute to electricity demand and supply balancing, because their electricity consumption from the grid was largely reduced with increased self-generation. User experiences revealed that end-users in both pilots preferred technologies that automatically shift their energy use, since this requires minimal effort from them. We conclude that the pattern of households electricity generation and consumption in Smart Grid pilot projects, and their contribution to peak load balancing in the electricity network is largely influenced by existing Smart Grid set-ups, local climate and related needs for heating and cooling, the average capacity of installed energy generating technologies and the prevailing energy behavior. 2017 The Authors</v>
      </c>
      <c r="F466" s="11" t="str">
        <f>IF($A466="", "", INDEX(Data!E:E,MATCH($A466,Data!$Z:$Z,1)))</f>
        <v>http://dx.doi.org/10.1016/j.apenergy.2017.01.086</v>
      </c>
      <c r="G466" s="36" t="str">
        <f t="shared" si="15"/>
        <v>http://dx.doi.org/10.1016/j.apenergy.2017.01.086</v>
      </c>
    </row>
    <row r="467" spans="1:7" ht="16.5" customHeight="1" x14ac:dyDescent="0.35">
      <c r="A467" s="9">
        <f t="shared" si="14"/>
        <v>463</v>
      </c>
      <c r="B467" s="10" t="str">
        <f>IF($A467="", "", INDEX(Data!A:A,MATCH($A467,Data!$Z:$Z,1)))</f>
        <v>O'Brien (2010)</v>
      </c>
      <c r="C467" s="11" t="str">
        <f>IF($A467="", "", INDEX(Data!B:B,MATCH($A467,Data!$Z:$Z,1)))</f>
        <v>Localism and energy:Negotiating approaches to embedding resilience in energy systems</v>
      </c>
      <c r="D467" s="10">
        <f>IF($A467="", "", INDEX(Data!C:C,MATCH($A467,Data!$Z:$Z,1)))</f>
        <v>2010</v>
      </c>
      <c r="E467" s="11" t="str">
        <f>IF($A467="", "", INDEX(Data!D:D,MATCH($A467,Data!$Z:$Z,1)))</f>
        <v>Tensionsareevidentinenergypolicyobjectivesbetweencentralisedtop-downinterconnectedenergy systems andlocaliseddistributedapproaches.Examinationofthesetensionsindicatesthatalocalised approachcanaddressasystemicproblemofinterconnectedsystems;namelyvulnerability. The challengeforenergypolicyistorealisetheinterrelatedgoalsofenergysecurity,climateand environmentaltargetsandsocialandeconomicissuessuchasfuelpoverty,whilstmitigating vulnerability.Theeffectivenessofconventionalapproachesisdebatable.Atransitiontoalowcarbon pathwayshouldfocusonresilience,countertovulnerability. This articledrawsfromon-going work which evaluates theenergyaspectsofaPrivateFinance Initiative(PFI)projecttorefurbishandre-buildalocalauthority’sentirestockofsheltered accommodationtohighenvironmentalstandards.Initialfindingssuggestthatwhereasmore conventionalprocurementprocessestendtoincreasesystemicvulnerability,auserfocussedprocess driven throughPFIcompetitivedialogueisbeginningtomotivatesomedeveloperstoadoptinnovative approachestoenergysystemdevelopment.</v>
      </c>
      <c r="F467" s="11" t="str">
        <f>IF($A467="", "", INDEX(Data!E:E,MATCH($A467,Data!$Z:$Z,1)))</f>
        <v/>
      </c>
      <c r="G467" s="36" t="str">
        <f t="shared" si="15"/>
        <v/>
      </c>
    </row>
    <row r="468" spans="1:7" ht="16.5" customHeight="1" x14ac:dyDescent="0.35">
      <c r="A468" s="9">
        <f t="shared" si="14"/>
        <v>464</v>
      </c>
      <c r="B468" s="10" t="str">
        <f>IF($A468="", "", INDEX(Data!A:A,MATCH($A468,Data!$Z:$Z,1)))</f>
        <v>OFGEM (2017c)</v>
      </c>
      <c r="C468" s="11" t="str">
        <f>IF($A468="", "", INDEX(Data!B:B,MATCH($A468,Data!$Z:$Z,1)))</f>
        <v>Ofgem’ s Future Insights Series: Local Energy in a Transforming Energy System (c)</v>
      </c>
      <c r="D468" s="10">
        <f>IF($A468="", "", INDEX(Data!C:C,MATCH($A468,Data!$Z:$Z,1)))</f>
        <v>2017</v>
      </c>
      <c r="E468" s="11">
        <f>IF($A468="", "", INDEX(Data!D:D,MATCH($A468,Data!$Z:$Z,1)))</f>
        <v>0</v>
      </c>
      <c r="F468" s="11" t="str">
        <f>IF($A468="", "", INDEX(Data!E:E,MATCH($A468,Data!$Z:$Z,1)))</f>
        <v>file:///N:/UCL/BSEER/EnergyRev/Lit/ofgem_future_insights_series_3_local_energy_final_300117.pdf</v>
      </c>
      <c r="G468" s="36" t="str">
        <f t="shared" si="15"/>
        <v>file:///N:/UCL/BSEER/EnergyRev/Lit/ofgem_future_insights_series_3_local_energy_final_300117.pdf</v>
      </c>
    </row>
    <row r="469" spans="1:7" ht="16.5" customHeight="1" x14ac:dyDescent="0.35">
      <c r="A469" s="9">
        <f t="shared" si="14"/>
        <v>465</v>
      </c>
      <c r="B469" s="10" t="str">
        <f>IF($A469="", "", INDEX(Data!A:A,MATCH($A469,Data!$Z:$Z,1)))</f>
        <v>Oliver (2017)</v>
      </c>
      <c r="C469" s="11" t="str">
        <f>IF($A469="", "", INDEX(Data!B:B,MATCH($A469,Data!$Z:$Z,1)))</f>
        <v>The Energy Trilemma and the Smart Grid: Implications Beyond the United States</v>
      </c>
      <c r="D469" s="10">
        <f>IF($A469="", "", INDEX(Data!C:C,MATCH($A469,Data!$Z:$Z,1)))</f>
        <v>2017</v>
      </c>
      <c r="E469" s="11" t="str">
        <f>IF($A469="", "", INDEX(Data!D:D,MATCH($A469,Data!$Z:$Z,1)))</f>
        <v>This article argues that smart grid technologies enable policy-makers and communities to successfully manage enduring energy policy concerns. It defines what 'smart' energy technologies, grids and policies mean, and then evaluates how the smart grid can enable policy-makers to respond to an emerging energy 'trilemma'. Drawing on case studies from the United States, the article suggests that the automated communications enabled by smart grid technologies significantly benefit each dimension of the energy trilemma: economic, social and environmental. However, successful smart grid implementation requires smart communication beyond technology. Failure to engage with customers through targeted communication, or to adequately address customers' privacy concerns, risks alienating customers, threatening the value of the smart grid investment. This article concludes that, with smart communication, both technical and human, the smart grid is an important step towards a sustainable energy future for stakeholders well beyond the United States.</v>
      </c>
      <c r="F469" s="11" t="str">
        <f>IF($A469="", "", INDEX(Data!E:E,MATCH($A469,Data!$Z:$Z,1)))</f>
        <v>https://search.proquest.com/docview/1859444854?accountid=14511 https://ucl-new-primo.hosted.exlibrisgroup.com/openurl/UCL/UCL_VU2?url_ver=Z39.88-2004&amp;rft_val_fmt=info:ofi/fmt:kev:mtx:journal&amp;genre=article&amp;sid=ProQ:ProQ%3Aibss&amp;atitle=The+Energy+Trilemma+and+the+Smart+Grid%3A+Implications+Beyond+the+United+States&amp;title=Asia+%26+the+Pacific+Policy+Studies&amp;issn=&amp;date=2017-01-01&amp;volume=4&amp;issue=1&amp;spage=70&amp;au=Oliver%2C+Jeannie%3BSovacool%2C+Benjamin&amp;isbn=&amp;jtitle=Asia+%26+the+Pacific+Policy+Studies&amp;bti</v>
      </c>
      <c r="G469" s="36" t="e">
        <f t="shared" si="15"/>
        <v>#VALUE!</v>
      </c>
    </row>
    <row r="470" spans="1:7" ht="16.5" customHeight="1" x14ac:dyDescent="0.35">
      <c r="A470" s="9">
        <f t="shared" si="14"/>
        <v>466</v>
      </c>
      <c r="B470" s="10" t="str">
        <f>IF($A470="", "", INDEX(Data!A:A,MATCH($A470,Data!$Z:$Z,1)))</f>
        <v>Oliver (2018)</v>
      </c>
      <c r="C470" s="11" t="str">
        <f>IF($A470="", "", INDEX(Data!B:B,MATCH($A470,Data!$Z:$Z,1)))</f>
        <v>Lessons Learned From Field Test Data of a Robust Smart Grid Concept</v>
      </c>
      <c r="D470" s="10">
        <f>IF($A470="", "", INDEX(Data!C:C,MATCH($A470,Data!$Z:$Z,1)))</f>
        <v>2018</v>
      </c>
      <c r="E470" s="11" t="str">
        <f>IF($A470="", "", INDEX(Data!D:D,MATCH($A470,Data!$Z:$Z,1)))</f>
        <v>he future energy system needs to be reliable, affordable for all parties, and capable of integrating fluctuating renewable energy sources into the grid. In this work we present first field test results of a resilient Smart Grid concept using dynamic tariff rates for end customers. The tariff system is based on the course of the EPEX Day-Ahead electricity price. Ripple control was used as a robust and reliable communication system. This work focuses on three main aspects: the reliability of the communication system, the financial advantages for the end-customers, and the load shifting potential given by the external incentive signals. Results show that ripple control is an adequate communication system for sending tariff information signals to the end customers. A financial benefit for all field test participants was achieved by implementing the dynamic tariff system. We show that during the field test period, the Prosumers changed their energy consumption behavior when stimulated by the external incentives.</v>
      </c>
      <c r="F470" s="11" t="str">
        <f>IF($A470="", "", INDEX(Data!E:E,MATCH($A470,Data!$Z:$Z,1)))</f>
        <v/>
      </c>
      <c r="G470" s="36" t="str">
        <f t="shared" si="15"/>
        <v/>
      </c>
    </row>
    <row r="471" spans="1:7" ht="16.5" customHeight="1" x14ac:dyDescent="0.35">
      <c r="A471" s="9">
        <f t="shared" si="14"/>
        <v>467</v>
      </c>
      <c r="B471" s="10" t="str">
        <f>IF($A471="", "", INDEX(Data!A:A,MATCH($A471,Data!$Z:$Z,1)))</f>
        <v>Olivieri (2013)</v>
      </c>
      <c r="C471" s="11" t="str">
        <f>IF($A471="", "", INDEX(Data!B:B,MATCH($A471,Data!$Z:$Z,1)))</f>
        <v>The Italian regulatory framework for developing smart distribution grids</v>
      </c>
      <c r="D471" s="10">
        <f>IF($A471="", "", INDEX(Data!C:C,MATCH($A471,Data!$Z:$Z,1)))</f>
        <v>2013</v>
      </c>
      <c r="E471" s="11" t="str">
        <f>IF($A471="", "", INDEX(Data!D:D,MATCH($A471,Data!$Z:$Z,1)))</f>
        <v>The integration of Dispersed Generation (DG) is by far the most important and challenging issue that modern power systems are facing nowadays, and is the only way of exploiting Renewable Energy Sources (RES) for electric production. This revolution is running particularly fast in Europe, where significant incentive schemes have been promoted by many Member States in order to match the targets decided by the European institutions. As a consequence of the important share of RES already connected (especially to low voltage and medium voltage networks), new technical challenges have to be faced both at a distribution network level and at a transmission system level. Some of these challenges are covered by Smart grids that represent a new framework for improved management of distribution and transmission networks with attention to interoperability, security, resilience problems, and quality of service (QoS). It is recognized that an intelligent use of Information and Communication Technology (ICT), as enabling technology, is the only approach able to solve new problems arising on energy networks due to larger DG penetration, without hindering system security and QoS. The paper focuses on the Italian case and in particular on the Italian regulatory framework for developing Smart Grids, and describes the technical foundations of the regulatory innovations introduced by the Italian energy regulatory authority (Autorita per l'energia elettrica e il gas-AEEG). After a selection process based on cost/benefit assessment, some demonstration projects for Smart Grid proposed by Distribution System Operators have been awarded with special capital cost remuneration (extra WACC of 2% for 12 years, on top of the ordinary WACC equal to 7% for distribution investments). The smart grid demonstration projects founded by AEEG introduce and test a new advanced management of DG in order to avoid the problems coming from reverse power flowing and maintain the necessary level of security, availability and quality of service. 2012 De Gruyter. All rights reserved.</v>
      </c>
      <c r="F471" s="11" t="str">
        <f>IF($A471="", "", INDEX(Data!E:E,MATCH($A471,Data!$Z:$Z,1)))</f>
        <v>http://dx.doi.org/10.1515/1553-779X.2889</v>
      </c>
      <c r="G471" s="36" t="str">
        <f t="shared" si="15"/>
        <v>http://dx.doi.org/10.1515/1553-779X.2889</v>
      </c>
    </row>
    <row r="472" spans="1:7" ht="16.5" customHeight="1" x14ac:dyDescent="0.35">
      <c r="A472" s="9">
        <f t="shared" si="14"/>
        <v>468</v>
      </c>
      <c r="B472" s="10" t="str">
        <f>IF($A472="", "", INDEX(Data!A:A,MATCH($A472,Data!$Z:$Z,1)))</f>
        <v>Ooka (2015)</v>
      </c>
      <c r="C472" s="11" t="str">
        <f>IF($A472="", "", INDEX(Data!B:B,MATCH($A472,Data!$Z:$Z,1)))</f>
        <v>A review on optimization techniques for active thermal energy storage control</v>
      </c>
      <c r="D472" s="10">
        <f>IF($A472="", "", INDEX(Data!C:C,MATCH($A472,Data!$Z:$Z,1)))</f>
        <v>2015</v>
      </c>
      <c r="E472" s="11" t="str">
        <f>IF($A472="", "", INDEX(Data!D:D,MATCH($A472,Data!$Z:$Z,1)))</f>
        <v>The increasing popularity of smart energy systems has led to a gradual increase in the importance of thermal energy storage (TES) technology. Thus, the control strategy employed to efficiently take advantage of TES is expected to be very important. In other words, the time schedule, the particular components to be activated, and the amount of charging/discharging have to be appropriately determined. To date, a number of studies have investigated the optimization of TES operations by using optimization techniques. Current methods being used to achieve optimal TES operation are reviewed in this paper. © 2015 Elsevier B.V. All rights reserved.</v>
      </c>
      <c r="F472" s="11" t="str">
        <f>IF($A472="", "", INDEX(Data!E:E,MATCH($A472,Data!$Z:$Z,1)))</f>
        <v>https://www.scopus.com/inward/record.uri?eid=2-s2.0-84943348552&amp;doi=10.1016%2fj.enbuild.2015.07.031&amp;partnerID=40&amp;md5=2361fda903d98700b6cf31a5f444abae</v>
      </c>
      <c r="G472" s="36" t="str">
        <f t="shared" si="15"/>
        <v>https://www.scopus.com/inward/record.uri?eid=2-s2.0-84943348552&amp;doi=10.1016%2fj.enbuild.2015.07.031&amp;partnerID=40&amp;md5=2361fda903d98700b6cf31a5f444abae</v>
      </c>
    </row>
    <row r="473" spans="1:7" ht="16.5" customHeight="1" x14ac:dyDescent="0.35">
      <c r="A473" s="9">
        <f t="shared" si="14"/>
        <v>469</v>
      </c>
      <c r="B473" s="10" t="str">
        <f>IF($A473="", "", INDEX(Data!A:A,MATCH($A473,Data!$Z:$Z,1)))</f>
        <v>Ordono (2019)</v>
      </c>
      <c r="C473" s="11" t="str">
        <f>IF($A473="", "", INDEX(Data!B:B,MATCH($A473,Data!$Z:$Z,1)))</f>
        <v>Interlinking converters and their contribution to primary regulation: a review</v>
      </c>
      <c r="D473" s="10">
        <f>IF($A473="", "", INDEX(Data!C:C,MATCH($A473,Data!$Z:$Z,1)))</f>
        <v>2019</v>
      </c>
      <c r="E473" s="11" t="str">
        <f>IF($A473="", "", INDEX(Data!D:D,MATCH($A473,Data!$Z:$Z,1)))</f>
        <v>Classical power systems, which are typically structured in top-down topologies, are gradually evolving towards more decentralized systems comprised by clusters of smart subgrids to cope with the increasing penetration of distributed generation, energy storage systems and controllable loads. These clusters will increase the overall reliability, optimize resource usage and reduce investments in back-up systems. However, tying subgrids via passive devices (tie lines or power transformers) poses certain problems from the point of view of modularity and controllability. They also limit the connection capability of subgrids, as it is expected that systems with different voltage natures (ac and dc) will coexist in the future network. In this context, interlinking converters (IC) have emerged as a universal approach for the interconnection of such subgrids regardless of their characteristics. These power converters not only provide power flow control, but they also improve the power quality of networks through different ancillary services. Therefore, ICs are expected to be the energy routers of the future, smartly connecting and managing the interaction among grids. In the literature several topologies and control techniques have been proposed for this type of converters to transfer power between grids and provide support under contingencies. However, there are no classifications from the point of view of the participation of ICs in the primary regulation of the power system. The aim of this paper is to 1) identify the main characteristics of ICs compared to conventional interconnections based on passive devices, 2) review the most usual IC topologies depending on the nature of the grids they are interconnecting (ac-ac, ac-dc or dc-dc) and 3) analyse and compare the different control approaches for the primary regulation via ICs and propose a general classification based on this analysis regardless of the number of conversion power stages of the IC and the nature and characteristics of tied grids. 2019 Elsevier Ltd</v>
      </c>
      <c r="F473" s="11" t="str">
        <f>IF($A473="", "", INDEX(Data!E:E,MATCH($A473,Data!$Z:$Z,1)))</f>
        <v>http://dx.doi.org/10.1016/j.ijepes.2019.03.057</v>
      </c>
      <c r="G473" s="36" t="str">
        <f t="shared" si="15"/>
        <v>http://dx.doi.org/10.1016/j.ijepes.2019.03.057</v>
      </c>
    </row>
    <row r="474" spans="1:7" ht="16.5" customHeight="1" x14ac:dyDescent="0.35">
      <c r="A474" s="9">
        <f t="shared" si="14"/>
        <v>470</v>
      </c>
      <c r="B474" s="10" t="str">
        <f>IF($A474="", "", INDEX(Data!A:A,MATCH($A474,Data!$Z:$Z,1)))</f>
        <v>Osti (2018)</v>
      </c>
      <c r="C474" s="11" t="str">
        <f>IF($A474="", "", INDEX(Data!B:B,MATCH($A474,Data!$Z:$Z,1)))</f>
        <v>The uncertain games of energy transition in the island of Sardinia (Italy)</v>
      </c>
      <c r="D474" s="10">
        <f>IF($A474="", "", INDEX(Data!C:C,MATCH($A474,Data!$Z:$Z,1)))</f>
        <v>2018</v>
      </c>
      <c r="E474" s="11" t="str">
        <f>IF($A474="", "", INDEX(Data!D:D,MATCH($A474,Data!$Z:$Z,1)))</f>
        <v>Energy is a basic issue for cleaner production and more sustainable consumption. A transition to renewable sources and massive energy savings face several problems: technological lock-ins, energy companies oligopoly, unsteadily governments policies. These problems are especially severe in small island developing states or regions. For these territories, however, energy transition can be a chance to improve their situation, especially if they are rich of renewable sources and they can mobilise important cultural and organisational resources, such as claims for identity and autonomy. An exemplary case study is Sardinia, the second biggest island in the Mediterranean Sea. It has problems of energy supply, strained political relationships with the mainland, and low economic development. The framework for this case study is rooted in multilevel perspective and political economy, complemented by games playing metaphor. The research hypothesis is that sustainable energy practices emerge if a variety of games are visible, if they stimulate lay people participation, and if they are consistent with key goals for islanders, including independence, development and identity. In Sardinia, three games are identified: fossil fuels vs. renewables, competition on smart grid and storage system technologies, energy sovereignty vs. energy interdependency. There is not a single result of these games. Variable situations emerge, which allow forecasting a very slow progress of the energy transition. 2018 Elsevier Ltd</v>
      </c>
      <c r="F474" s="11" t="str">
        <f>IF($A474="", "", INDEX(Data!E:E,MATCH($A474,Data!$Z:$Z,1)))</f>
        <v>http://dx.doi.org/10.1016/j.jclepro.2018.08.346</v>
      </c>
      <c r="G474" s="36" t="str">
        <f t="shared" si="15"/>
        <v>http://dx.doi.org/10.1016/j.jclepro.2018.08.346</v>
      </c>
    </row>
    <row r="475" spans="1:7" ht="16.5" customHeight="1" x14ac:dyDescent="0.35">
      <c r="A475" s="9">
        <f t="shared" si="14"/>
        <v>471</v>
      </c>
      <c r="B475" s="10" t="str">
        <f>IF($A475="", "", INDEX(Data!A:A,MATCH($A475,Data!$Z:$Z,1)))</f>
        <v>Otá (2017)</v>
      </c>
      <c r="C475" s="11" t="str">
        <f>IF($A475="", "", INDEX(Data!B:B,MATCH($A475,Data!$Z:$Z,1)))</f>
        <v>A Distributed Stream Processing based Architecture for IoT Smart Grids Monitoring</v>
      </c>
      <c r="D475" s="10">
        <f>IF($A475="", "", INDEX(Data!C:C,MATCH($A475,Data!$Z:$Z,1)))</f>
        <v>2017</v>
      </c>
      <c r="E475" s="11">
        <f>IF($A475="", "", INDEX(Data!D:D,MATCH($A475,Data!$Z:$Z,1)))</f>
        <v>0</v>
      </c>
      <c r="F475" s="11" t="str">
        <f>IF($A475="", "", INDEX(Data!E:E,MATCH($A475,Data!$Z:$Z,1)))</f>
        <v/>
      </c>
      <c r="G475" s="36" t="str">
        <f t="shared" si="15"/>
        <v/>
      </c>
    </row>
    <row r="476" spans="1:7" ht="16.5" customHeight="1" x14ac:dyDescent="0.35">
      <c r="A476" s="9">
        <f t="shared" si="14"/>
        <v>472</v>
      </c>
      <c r="B476" s="10" t="str">
        <f>IF($A476="", "", INDEX(Data!A:A,MATCH($A476,Data!$Z:$Z,1)))</f>
        <v>P (2015)</v>
      </c>
      <c r="C476" s="11" t="str">
        <f>IF($A476="", "", INDEX(Data!B:B,MATCH($A476,Data!$Z:$Z,1)))</f>
        <v>Enhanced Dynamic Power Scheduling Interoperable System for Smart Home Environment</v>
      </c>
      <c r="D476" s="10">
        <f>IF($A476="", "", INDEX(Data!C:C,MATCH($A476,Data!$Z:$Z,1)))</f>
        <v>2015</v>
      </c>
      <c r="E476" s="11">
        <f>IF($A476="", "", INDEX(Data!D:D,MATCH($A476,Data!$Z:$Z,1)))</f>
        <v>0</v>
      </c>
      <c r="F476" s="11" t="str">
        <f>IF($A476="", "", INDEX(Data!E:E,MATCH($A476,Data!$Z:$Z,1)))</f>
        <v/>
      </c>
      <c r="G476" s="36" t="str">
        <f t="shared" si="15"/>
        <v/>
      </c>
    </row>
    <row r="477" spans="1:7" ht="16.5" customHeight="1" x14ac:dyDescent="0.35">
      <c r="A477" s="9">
        <f t="shared" si="14"/>
        <v>473</v>
      </c>
      <c r="B477" s="10" t="str">
        <f>IF($A477="", "", INDEX(Data!A:A,MATCH($A477,Data!$Z:$Z,1)))</f>
        <v>Paardekooper (2019)</v>
      </c>
      <c r="C477" s="11" t="str">
        <f>IF($A477="", "", INDEX(Data!B:B,MATCH($A477,Data!$Z:$Z,1)))</f>
        <v>Smart Energy Systems</v>
      </c>
      <c r="D477" s="10">
        <f>IF($A477="", "", INDEX(Data!C:C,MATCH($A477,Data!$Z:$Z,1)))</f>
        <v>2019</v>
      </c>
      <c r="E477" s="11" t="str">
        <f>IF($A477="", "", INDEX(Data!D:D,MATCH($A477,Data!$Z:$Z,1)))</f>
        <v>Smart energy systems are a concept to support the design of coherent and sustainable energy supply strategies. A smart energy system is a combination of the currently isolated energy sectors, such as electricity, heating and transport, and it includes three smart energy grid infrastructures, namely the electricity, thermal and gas grids. These grids connect the energy resources with the demands, energy production, energy storage and interconnection points. When these grids and sectors are analysed in detail and assessed as one coherent energy system, a number of synergies can be identified across the sectors, which an approach that considers only one or two sectors could not have done. The two studies 'IDA's Energy Vision 2050' and 'Smart Energy Europe' are used as case studies to demonstrate and discuss the potential of the smart energy approach. In these studies, different storage options are considered and analysed, and generally it is found that hydroelectric storage, batteries in electric vehicles, thermal storage in district heating systems and storage of renewable electrofuels are important and provide a cost-efficient flexibility to the overall energy system. However, large-scale batteries on the grid level and stationary batteries in buildings are not found feasible in an energy system perspective. © 2019 The Royal Society of Chemistry.</v>
      </c>
      <c r="F477" s="11" t="str">
        <f>IF($A477="", "", INDEX(Data!E:E,MATCH($A477,Data!$Z:$Z,1)))</f>
        <v>https://www.scopus.com/inward/record.uri?eid=2-s2.0-85056618265&amp;doi=10.1039%2f9781788015530-00228&amp;partnerID=40&amp;md5=7e729a837c38ee9b4d458618955f0176</v>
      </c>
      <c r="G477" s="36" t="str">
        <f t="shared" si="15"/>
        <v>https://www.scopus.com/inward/record.uri?eid=2-s2.0-85056618265&amp;doi=10.1039%2f9781788015530-00228&amp;partnerID=40&amp;md5=7e729a837c38ee9b4d458618955f0176</v>
      </c>
    </row>
    <row r="478" spans="1:7" ht="16.5" customHeight="1" x14ac:dyDescent="0.35">
      <c r="A478" s="9">
        <f t="shared" si="14"/>
        <v>474</v>
      </c>
      <c r="B478" s="10" t="str">
        <f>IF($A478="", "", INDEX(Data!A:A,MATCH($A478,Data!$Z:$Z,1)))</f>
        <v>Padilla (2014)</v>
      </c>
      <c r="C478" s="11" t="str">
        <f>IF($A478="", "", INDEX(Data!B:B,MATCH($A478,Data!$Z:$Z,1)))</f>
        <v>Towards smart integration of distributed energy resources using distributed network protocol over ethernet</v>
      </c>
      <c r="D478" s="10">
        <f>IF($A478="", "", INDEX(Data!C:C,MATCH($A478,Data!$Z:$Z,1)))</f>
        <v>2014</v>
      </c>
      <c r="E478" s="11" t="str">
        <f>IF($A478="", "", INDEX(Data!D:D,MATCH($A478,Data!$Z:$Z,1)))</f>
        <v>The Distributed Network Protocol (DNP3) is the communication protocol standardized by IEEE for electric power systems (EPS) and it is a promising communication standard in the context of Smart Grids. This paper presents the Distributed Network Protocol over Ethernet (E-DNP3) using field programmable gate array (FPGA) technology as the first step to the EPS automation. The communication architecture improves the delivery time comparing with previous works and provides an adaptable solution for real-time information exchange in electrical applications such as management, control, and protection of power systems. The developed work allows the analysis of the feasibility of the proposed communication architecture in a real microgrid scenario. This implementation accomplishes a new technique for the communication architecture in order to integrate the distributed energy resources (DERs) to the local power system. The experimental results prove that the proposed architecture satisfies the communication requirements for real-time monitoring and control of EPS towards Smart Grid applications. 2014 IEEE.</v>
      </c>
      <c r="F478" s="11" t="str">
        <f>IF($A478="", "", INDEX(Data!E:E,MATCH($A478,Data!$Z:$Z,1)))</f>
        <v>http://dx.doi.org/10.1109/TSG.2014.2303857</v>
      </c>
      <c r="G478" s="36" t="str">
        <f t="shared" si="15"/>
        <v>http://dx.doi.org/10.1109/TSG.2014.2303857</v>
      </c>
    </row>
    <row r="479" spans="1:7" ht="16.5" customHeight="1" x14ac:dyDescent="0.35">
      <c r="A479" s="9">
        <f t="shared" si="14"/>
        <v>475</v>
      </c>
      <c r="B479" s="10" t="str">
        <f>IF($A479="", "", INDEX(Data!A:A,MATCH($A479,Data!$Z:$Z,1)))</f>
        <v>Paetz (2012)</v>
      </c>
      <c r="C479" s="11" t="str">
        <f>IF($A479="", "", INDEX(Data!B:B,MATCH($A479,Data!$Z:$Z,1)))</f>
        <v>Smart Homes as a Means to Sustainable Energy Consumption: A Study of Consumer Perceptions: Journal of Consumer Policy</v>
      </c>
      <c r="D479" s="10">
        <f>IF($A479="", "", INDEX(Data!C:C,MATCH($A479,Data!$Z:$Z,1)))</f>
        <v>2012</v>
      </c>
      <c r="E479" s="11" t="str">
        <f>IF($A479="", "", INDEX(Data!D:D,MATCH($A479,Data!$Z:$Z,1)))</f>
        <v>European and national policies are aimed at reducing greenhouse gases and increasing energy efficiency - also in the household sector. For this purpose, new solutions for private homes based on information and communication technologies (ICT) are being developed and tested. However, up to now, hardly anyone has seen, experienced or lived in an environment that offers the full range of ICT-based energy management solutions. In this study, consumer reactions to a fully furnished and equipped smart home are analysed using focus groups (four groups with a total of 29 participants). The analysis looks at consumer perceptions of and reactions to an energy management system which optimizes electricity consumption based on different ICT solutions. The topics that were demonstrated in practice and then discussed with the participants included variable tariffs, smart metering, smart appliances, and home automation. In general, there were positive group reactions to the smart home environment. Consumers saw many advantages for themselves; especially the chance to save money. However, giving up high levels of flexibility and adapting everyday routines to fit in with electricity tariffs were regarded as difficult. Smart appliances and smart meters were therefore considered to be necessary elements by most participants. Concerns regarding data privacy played a major role in one of the groups. [PUBLICATION ABSTRACT]</v>
      </c>
      <c r="F479" s="11" t="str">
        <f>IF($A479="", "", INDEX(Data!E:E,MATCH($A479,Data!$Z:$Z,1)))</f>
        <v>https://search.proquest.com/docview/922368404?accountid=14511 https://ucl-new-primo.hosted.exlibrisgroup.com/openurl/UCL/UCL_VU2?url_ver=Z39.88-2004&amp;rft_val_fmt=info:ofi/fmt:kev:mtx:journal&amp;genre=article&amp;sid=ProQ:ProQ%3Aibss&amp;atitle=Smart+Homes+as+a+Means+to+Sustainable+Energy+Consumption%3A+A+Study+of+Consumer+Perceptions%3A+Journal+of+Consumer+Policy&amp;title=Journal+of+Consumer+Policy&amp;issn=01687034&amp;date=2012-03-01&amp;volume=35&amp;issue=1&amp;spage=23&amp;au=Paetz%2C+Alexandra-gwyn%3BD%C3%BCtschke%2C+Elisabeth</v>
      </c>
      <c r="G479" s="36" t="e">
        <f t="shared" si="15"/>
        <v>#VALUE!</v>
      </c>
    </row>
    <row r="480" spans="1:7" ht="16.5" customHeight="1" x14ac:dyDescent="0.35">
      <c r="A480" s="9">
        <f t="shared" si="14"/>
        <v>476</v>
      </c>
      <c r="B480" s="10" t="str">
        <f>IF($A480="", "", INDEX(Data!A:A,MATCH($A480,Data!$Z:$Z,1)))</f>
        <v>Paiho (2017)</v>
      </c>
      <c r="C480" s="11" t="str">
        <f>IF($A480="", "", INDEX(Data!B:B,MATCH($A480,Data!$Z:$Z,1)))</f>
        <v>Energy and emission analyses of solar assisted local energy solutions with seasonal heat storage in a Finnish case district</v>
      </c>
      <c r="D480" s="10">
        <f>IF($A480="", "", INDEX(Data!C:C,MATCH($A480,Data!$Z:$Z,1)))</f>
        <v>2017</v>
      </c>
      <c r="E480" s="11" t="str">
        <f>IF($A480="", "", INDEX(Data!D:D,MATCH($A480,Data!$Z:$Z,1)))</f>
        <v>Pilots for the seasonal thermal energy storage of solar energy on a local basis are few in Finland, even if international demonstrations show that the utilization level of solar energy can exceed 50% of the annual local heat requirement in similar climate zones. This study presents options for heat and electricity generation based on local energy systems and utilizing seasonal thermal energy storages. Energy needs and production on Vartiosaari district in Helsinki in Finland were explored as a case area. The project studied the impacts of introducing solar thermal energy on local energy self-sufficiency and emissions from heating energy supply, if excess solar heat in the summer is stored using borehole thermal energy storage or tank storage for use in the winter. Around 60% self-sufficiency in heat production would have been achieved in the scenarios studied. In addition, carbon dioxide emissions could be reduced by around 50%, and sulphur dioxide and particulate emissions by up to 70% compared to the business-as-usual situation. © 2017 Elsevier Ltd</v>
      </c>
      <c r="F480" s="11" t="str">
        <f>IF($A480="", "", INDEX(Data!E:E,MATCH($A480,Data!$Z:$Z,1)))</f>
        <v>https://www.scopus.com/inward/record.uri?eid=2-s2.0-85011842187&amp;doi=10.1016%2fj.renene.2017.02.003&amp;partnerID=40&amp;md5=68078016a250f8bf9b410efc025f879d</v>
      </c>
      <c r="G480" s="36" t="str">
        <f t="shared" si="15"/>
        <v>https://www.scopus.com/inward/record.uri?eid=2-s2.0-85011842187&amp;doi=10.1016%2fj.renene.2017.02.003&amp;partnerID=40&amp;md5=68078016a250f8bf9b410efc025f879d</v>
      </c>
    </row>
    <row r="481" spans="1:7" ht="16.5" customHeight="1" x14ac:dyDescent="0.35">
      <c r="A481" s="9">
        <f t="shared" si="14"/>
        <v>477</v>
      </c>
      <c r="B481" s="10" t="str">
        <f>IF($A481="", "", INDEX(Data!A:A,MATCH($A481,Data!$Z:$Z,1)))</f>
        <v>Palaniappan (2018)</v>
      </c>
      <c r="C481" s="11" t="str">
        <f>IF($A481="", "", INDEX(Data!B:B,MATCH($A481,Data!$Z:$Z,1)))</f>
        <v>Viable residential DC microgrids combined with household smart AC and DC loads for underserved communities</v>
      </c>
      <c r="D481" s="10">
        <f>IF($A481="", "", INDEX(Data!C:C,MATCH($A481,Data!$Z:$Z,1)))</f>
        <v>2018</v>
      </c>
      <c r="E481" s="11" t="str">
        <f>IF($A481="", "", INDEX(Data!D:D,MATCH($A481,Data!$Z:$Z,1)))</f>
        <v>The availability of fossil fuels in the future and the environmental effects such as the carbon footprint of the existing methodologies to produce electricity is an increasing area of concern. In rural areas of under-developed parts of the world, the problem is lack of access to electrification. DC microgrids have become a proven solution to electrification in these areas with demonstrated exceptional quality of power, high reliability, efficiency, and simplified integration between renewable energy sources (principally solar PV) and energy storage. In the United States, a different problem occurs that can be addressed with the same DC microgrid approach that is finding success internationally. In disinvested, underserved communities of with high unemployment and low wages, households contribute a significant portion of their income toward the fixed cost of their electrical utility connection, which by law must be supplied to every household. This paper analyzes a residential DC microgrid in an urban, underserved area that enables the sharing of renewable and stored energy resources between dwellings. The goal of the residential DC microgrid is to drive down to fixed costs of utility-provided electricity to all participants, such that the percentage of utility cost to total household income comes can be made comparable to that of more advantaged communities. A group of renovated dwellings constitute the community which the DC microgrid would serve. The distributed installation of solar panels and battery storage among dwelling locations are optimized based upon varying consumption patterns. Also, consumption patterns during different seasons of the year are considered. Electrical distribution architectures within the dwellings are based upon conventional AC. Each dwelling has a DC interface to the residential microgrid and progressive insertion of DC loads, with associated household DC distribution, is considered.</v>
      </c>
      <c r="F481" s="11" t="str">
        <f>IF($A481="", "", INDEX(Data!E:E,MATCH($A481,Data!$Z:$Z,1)))</f>
        <v>https://search.proquest.com/docview/2160978197?accountid=14511 https://ucl-new-primo.hosted.exlibrisgroup.com/openurl/UCL/UCL_VU2?url_ver=Z39.88-2004&amp;rft_val_fmt=info:ofi/fmt:kev:mtx:journal&amp;genre=article&amp;sid=ProQ:ProQ%3Aabiglobal&amp;atitle=Viable+residential+DC+microgrids+combined+with+household+smart+AC+and+DC+loads+for+underserved+communities&amp;title=Energy+Efficiency&amp;issn=1570646X&amp;date=2018-12-01&amp;volume=&amp;issue=&amp;spage=1&amp;au=Palaniappan%2C+Karthik%3BVeerapeneni%2C+Swachala%3BCuzner%2C+Robert+M%3BZh</v>
      </c>
      <c r="G481" s="36" t="e">
        <f t="shared" si="15"/>
        <v>#VALUE!</v>
      </c>
    </row>
    <row r="482" spans="1:7" ht="16.5" customHeight="1" x14ac:dyDescent="0.35">
      <c r="A482" s="9">
        <f t="shared" si="14"/>
        <v>478</v>
      </c>
      <c r="B482" s="10" t="str">
        <f>IF($A482="", "", INDEX(Data!A:A,MATCH($A482,Data!$Z:$Z,1)))</f>
        <v>Palensky (2013)</v>
      </c>
      <c r="C482" s="11" t="str">
        <f>IF($A482="", "", INDEX(Data!B:B,MATCH($A482,Data!$Z:$Z,1)))</f>
        <v>Smart Grids</v>
      </c>
      <c r="D482" s="10">
        <f>IF($A482="", "", INDEX(Data!C:C,MATCH($A482,Data!$Z:$Z,1)))</f>
        <v>2013</v>
      </c>
      <c r="E482" s="11" t="str">
        <f>IF($A482="", "", INDEX(Data!D:D,MATCH($A482,Data!$Z:$Z,1)))</f>
        <v>This review covers the current state of "smart" grid research and demonstration projects. At present, smart elements are making their way into traditional electricity grid systems at every level, from transmission down to distribution. The vast size of the power grid makes the extension of digitally enabled electric rastructure a question of cost. Drivers for this development are the growing security requirements and sustainability of supply in the face of rising demand and aging rastructure. ormation technology (IT) is one of the key elements of smart grids because it enables cooperation of distributed energy resources, local control, and globalized energy markets. Smart grids are expected to make our power system more resilient, "green," and efficient; a challenge that the automotive industry could only manage by introducing digital controls in engines. We now witness the same development in electric energy systems. This article provides an introduction to the topic, a snapshot of current activities, and a general outlook on what still is needed. 2013 by Annual Reviews. All rights reserved.</v>
      </c>
      <c r="F482" s="11" t="str">
        <f>IF($A482="", "", INDEX(Data!E:E,MATCH($A482,Data!$Z:$Z,1)))</f>
        <v>http://dx.doi.org/10.1146/annurev-environ-031312-102947</v>
      </c>
      <c r="G482" s="36" t="str">
        <f t="shared" si="15"/>
        <v>http://dx.doi.org/10.1146/annurev-environ-031312-102947</v>
      </c>
    </row>
    <row r="483" spans="1:7" ht="16.5" customHeight="1" x14ac:dyDescent="0.35">
      <c r="A483" s="9">
        <f t="shared" si="14"/>
        <v>479</v>
      </c>
      <c r="B483" s="10" t="str">
        <f>IF($A483="", "", INDEX(Data!A:A,MATCH($A483,Data!$Z:$Z,1)))</f>
        <v>Pallesen (2018)</v>
      </c>
      <c r="C483" s="11" t="str">
        <f>IF($A483="", "", INDEX(Data!B:B,MATCH($A483,Data!$Z:$Z,1)))</f>
        <v>Solving infrastructural concerns through a market reorganization: A case study of a Danish smart grid demonstration</v>
      </c>
      <c r="D483" s="10">
        <f>IF($A483="", "", INDEX(Data!C:C,MATCH($A483,Data!$Z:$Z,1)))</f>
        <v>2018</v>
      </c>
      <c r="E483" s="11" t="str">
        <f>IF($A483="", "", INDEX(Data!D:D,MATCH($A483,Data!$Z:$Z,1)))</f>
        <v>Following the rapid growth of wind power in Denmark in the past 20 years, energy infrastructure has become increasingly politicized. Fluctuating renewables not only contest the dominant `logic' of operating the system, namely `supply-follows-demand', but it also introduces new actors like aggregators and reconfigures existing market actors. In this paper, we study a case, EcoGrid 2.0 on the Danish island Bornholm, as a case of a `marketized' solution to the infrastructural concerns emerging from the large share of fluctuating wind power in the system. The market design involves transforming `flexible consumption' into an exchangeable good, as well as a transformation of households into `distributed energy resources', making it possible to capitalize on the existing infrastructure in new ways. We end the paper with a discussion of the implications for infrastructure; when households become balancing entities and a digital and smart infrastructure is made indispensable to the operation of the system, the infrastructure grows significantly in terms of scope and complexity eventually introducing yet new challenges. [All rights reserved Elsevier].</v>
      </c>
      <c r="F483" s="11" t="str">
        <f>IF($A483="", "", INDEX(Data!E:E,MATCH($A483,Data!$Z:$Z,1)))</f>
        <v>http://dx.doi.org/10.1016/j.erss.2018.04.005</v>
      </c>
      <c r="G483" s="36" t="str">
        <f t="shared" si="15"/>
        <v>http://dx.doi.org/10.1016/j.erss.2018.04.005</v>
      </c>
    </row>
    <row r="484" spans="1:7" ht="16.5" customHeight="1" x14ac:dyDescent="0.35">
      <c r="A484" s="9">
        <f t="shared" si="14"/>
        <v>480</v>
      </c>
      <c r="B484" s="10" t="str">
        <f>IF($A484="", "", INDEX(Data!A:A,MATCH($A484,Data!$Z:$Z,1)))</f>
        <v>Pan (2014)</v>
      </c>
      <c r="C484" s="11" t="str">
        <f>IF($A484="", "", INDEX(Data!B:B,MATCH($A484,Data!$Z:$Z,1)))</f>
        <v>A survey of energy efficiency in buildings and microgrids using networking technologies</v>
      </c>
      <c r="D484" s="10">
        <f>IF($A484="", "", INDEX(Data!C:C,MATCH($A484,Data!$Z:$Z,1)))</f>
        <v>2014</v>
      </c>
      <c r="E484" s="11" t="str">
        <f>IF($A484="", "", INDEX(Data!D:D,MATCH($A484,Data!$Z:$Z,1)))</f>
        <v>Intelligent buildings and microgrids are important parts of the future smart grid. The adoption and development process of the intelligent buildings has been slow. There are multiple technical and non-technical reasons. However, two recent trends have accelerated the research and application of the technologies related to this area. First, skyrocketing energy price and the global need for reducing fossil oil consumption for environmental sustainability combined with the fact that buildings are a significant source of energy consumption, making buildings intelligent and energy efficient will have huge impacts on the total CO2 emission and hence global sustainability. Second, rapid popularity and maturation of mobile smart phone technology and Internet technologies like cloud computing enable smart phone holders to be aware of their energy consumption and participate in controlling and running their buildings with seamless Internet connections. Cloud computing enables active interactions between the consumer-side (buildings) and the provider-side (smart grids). Hence, combining energy efficiency and networking perspectives, in this paper, we investigate the key research topics through a broad survey on the latest developments in intelligent buildings and our vision of microgrids formed by such buildings. Our aim is to draw an overall picture of the current research and potential future applications. Moreover, we further summarize and discuss in detail a series of key issues and trends that can potentially motivate and impact the adoption and development of the intelligent building and microgrid technologies in the near future. 2014 IEEE.</v>
      </c>
      <c r="F484" s="11" t="str">
        <f>IF($A484="", "", INDEX(Data!E:E,MATCH($A484,Data!$Z:$Z,1)))</f>
        <v>http://dx.doi.org/10.1109/SURV.2014.060914.00089</v>
      </c>
      <c r="G484" s="36" t="str">
        <f t="shared" si="15"/>
        <v>http://dx.doi.org/10.1109/SURV.2014.060914.00089</v>
      </c>
    </row>
    <row r="485" spans="1:7" ht="16.5" customHeight="1" x14ac:dyDescent="0.35">
      <c r="A485" s="9">
        <f t="shared" si="14"/>
        <v>481</v>
      </c>
      <c r="B485" s="10" t="str">
        <f>IF($A485="", "", INDEX(Data!A:A,MATCH($A485,Data!$Z:$Z,1)))</f>
        <v>Papastefanakis (1990)</v>
      </c>
      <c r="C485" s="11" t="str">
        <f>IF($A485="", "", INDEX(Data!B:B,MATCH($A485,Data!$Z:$Z,1)))</f>
        <v>Wind energy penetration in a local energy system operated on biogas an demonstration project in Chania</v>
      </c>
      <c r="D485" s="10">
        <f>IF($A485="", "", INDEX(Data!C:C,MATCH($A485,Data!$Z:$Z,1)))</f>
        <v>1990</v>
      </c>
      <c r="E485" s="11">
        <f>IF($A485="", "", INDEX(Data!D:D,MATCH($A485,Data!$Z:$Z,1)))</f>
        <v>0</v>
      </c>
      <c r="F485" s="11" t="str">
        <f>IF($A485="", "", INDEX(Data!E:E,MATCH($A485,Data!$Z:$Z,1)))</f>
        <v/>
      </c>
      <c r="G485" s="36" t="str">
        <f t="shared" si="15"/>
        <v/>
      </c>
    </row>
    <row r="486" spans="1:7" ht="16.5" customHeight="1" x14ac:dyDescent="0.35">
      <c r="A486" s="9">
        <f t="shared" si="14"/>
        <v>482</v>
      </c>
      <c r="B486" s="10" t="str">
        <f>IF($A486="", "", INDEX(Data!A:A,MATCH($A486,Data!$Z:$Z,1)))</f>
        <v>Parag (2013)</v>
      </c>
      <c r="C486" s="11" t="str">
        <f>IF($A486="", "", INDEX(Data!B:B,MATCH($A486,Data!$Z:$Z,1)))</f>
        <v>Network approach for local and community governance of energy: The case of Oxfordshire</v>
      </c>
      <c r="D486" s="10">
        <f>IF($A486="", "", INDEX(Data!C:C,MATCH($A486,Data!$Z:$Z,1)))</f>
        <v>2013</v>
      </c>
      <c r="E486" s="11" t="str">
        <f>IF($A486="", "", INDEX(Data!D:D,MATCH($A486,Data!$Z:$Z,1)))</f>
        <v>One of the many barriers to the incorporation of local and community actors in emerging energy governance structures and policy delivery mechanisms is the lack of thorough understanding of how they work in practice, and how best to support and develop effective local energy governance. Taking a meso-level perspective and a network approach to governance, this paper sheds some new light on this issue, by focusing on the relation, channels of communication and interactions between low carbon community groups (LCCGs) and other actors. Based on data gathered from LCCGs in Oxfordshire, UK, via network survey and interviews the research maps the relations in terms of the exchanges of information and financial support, and presents a relation-based structure of local energy governance. Analysis reveals the intensity of energy related information exchanges that is taking place at the county level and highlights the centrality of intermediary organization in facilitating information flow. The analysis also identifies actors that are not very dominant in their amount of exchanges, but fill ‘weak-tie’ functions between otherwise disconnected LCCGs or other actors in the network. As an analytical tool the analysis could be useful for various state and non-state actors that want to better understand and support – financially and otherwise – actors that enable energy related local action.</v>
      </c>
      <c r="F486" s="11" t="str">
        <f>IF($A486="", "", INDEX(Data!E:E,MATCH($A486,Data!$Z:$Z,1)))</f>
        <v>http://www.sciencedirect.com/science/article/pii/S0301421513005120</v>
      </c>
      <c r="G486" s="36" t="str">
        <f t="shared" si="15"/>
        <v>http://www.sciencedirect.com/science/article/pii/S0301421513005120</v>
      </c>
    </row>
    <row r="487" spans="1:7" ht="16.5" customHeight="1" x14ac:dyDescent="0.35">
      <c r="A487" s="9">
        <f t="shared" si="14"/>
        <v>483</v>
      </c>
      <c r="B487" s="10" t="str">
        <f>IF($A487="", "", INDEX(Data!A:A,MATCH($A487,Data!$Z:$Z,1)))</f>
        <v>Paris (2014)</v>
      </c>
      <c r="C487" s="11" t="str">
        <f>IF($A487="", "", INDEX(Data!B:B,MATCH($A487,Data!$Z:$Z,1)))</f>
        <v>Hunting cyclic energy wasters</v>
      </c>
      <c r="D487" s="10">
        <f>IF($A487="", "", INDEX(Data!C:C,MATCH($A487,Data!$Z:$Z,1)))</f>
        <v>2014</v>
      </c>
      <c r="E487" s="11" t="str">
        <f>IF($A487="", "", INDEX(Data!D:D,MATCH($A487,Data!$Z:$Z,1)))</f>
        <v>Smart grid and smart meter initiatives seek to enable energy providers and consumers to intelligently manage their energy needs through real-time monitoring, analysis, and control. An essential element of intelligent management and control is access to information. The nonintrusive load monitor (NILM) identifies the operation of electrical loads from an aggregate service, making installation inexpensive, and speeding data collation and analytics. Smart meters are likely, in the near future, to be tasked with finding energy waste without requiring unreasonable demands for communication bandwidth. This paper presents NilmManager and NilmDB; tools for finding electromechanical energy wasters with a minimum of network bandwidth. 2014 IEEE.</v>
      </c>
      <c r="F487" s="11" t="str">
        <f>IF($A487="", "", INDEX(Data!E:E,MATCH($A487,Data!$Z:$Z,1)))</f>
        <v>http://dx.doi.org/10.1109/TSG.2014.2348532</v>
      </c>
      <c r="G487" s="36" t="str">
        <f t="shared" si="15"/>
        <v>http://dx.doi.org/10.1109/TSG.2014.2348532</v>
      </c>
    </row>
    <row r="488" spans="1:7" ht="16.5" customHeight="1" x14ac:dyDescent="0.35">
      <c r="A488" s="9">
        <f t="shared" si="14"/>
        <v>484</v>
      </c>
      <c r="B488" s="10" t="str">
        <f>IF($A488="", "", INDEX(Data!A:A,MATCH($A488,Data!$Z:$Z,1)))</f>
        <v>Pau (2017)</v>
      </c>
      <c r="C488" s="11" t="str">
        <f>IF($A488="", "", INDEX(Data!B:B,MATCH($A488,Data!$Z:$Z,1)))</f>
        <v>Smart Home Energy Management</v>
      </c>
      <c r="D488" s="10">
        <f>IF($A488="", "", INDEX(Data!C:C,MATCH($A488,Data!$Z:$Z,1)))</f>
        <v>2017</v>
      </c>
      <c r="E488" s="11" t="str">
        <f>IF($A488="", "", INDEX(Data!D:D,MATCH($A488,Data!$Z:$Z,1)))</f>
        <v>Several approaches have been studied in the last years such as advanced metering infrastructure (AMI) [1], smart sensor technologies [2], smart home appliances [3], home area network (HAN) [4] and home energy storage system (HESS) [5]. In general, a Smart Home Energy Management (SHEM) refers to the application of supervisory control and data acquisition with energy management systems, including the generation, the transmission and distribution systems of the electrical network, namely with the concept of the smart grid. This concept has been widely accepted in order to suggest the future development trend of power grids.</v>
      </c>
      <c r="F488" s="11" t="str">
        <f>IF($A488="", "", INDEX(Data!E:E,MATCH($A488,Data!$Z:$Z,1)))</f>
        <v>http://dx.doi.org/10.3390/en10030382</v>
      </c>
      <c r="G488" s="36" t="str">
        <f t="shared" si="15"/>
        <v>http://dx.doi.org/10.3390/en10030382</v>
      </c>
    </row>
    <row r="489" spans="1:7" ht="16.5" customHeight="1" x14ac:dyDescent="0.35">
      <c r="A489" s="9">
        <f t="shared" si="14"/>
        <v>485</v>
      </c>
      <c r="B489" s="10" t="str">
        <f>IF($A489="", "", INDEX(Data!A:A,MATCH($A489,Data!$Z:$Z,1)))</f>
        <v>Paul (2014)</v>
      </c>
      <c r="C489" s="11" t="str">
        <f>IF($A489="", "", INDEX(Data!B:B,MATCH($A489,Data!$Z:$Z,1)))</f>
        <v>Smart energy interfaces for electric vehicles</v>
      </c>
      <c r="D489" s="10">
        <f>IF($A489="", "", INDEX(Data!C:C,MATCH($A489,Data!$Z:$Z,1)))</f>
        <v>2014</v>
      </c>
      <c r="E489" s="11">
        <f>IF($A489="", "", INDEX(Data!D:D,MATCH($A489,Data!$Z:$Z,1)))</f>
        <v>0</v>
      </c>
      <c r="F489" s="11" t="str">
        <f>IF($A489="", "", INDEX(Data!E:E,MATCH($A489,Data!$Z:$Z,1)))</f>
        <v/>
      </c>
      <c r="G489" s="36" t="str">
        <f t="shared" si="15"/>
        <v/>
      </c>
    </row>
    <row r="490" spans="1:7" ht="16.5" customHeight="1" x14ac:dyDescent="0.35">
      <c r="A490" s="9">
        <f t="shared" si="14"/>
        <v>486</v>
      </c>
      <c r="B490" s="10" t="str">
        <f>IF($A490="", "", INDEX(Data!A:A,MATCH($A490,Data!$Z:$Z,1)))</f>
        <v>Peizhong (2018)</v>
      </c>
      <c r="C490" s="11" t="str">
        <f>IF($A490="", "", INDEX(Data!B:B,MATCH($A490,Data!$Z:$Z,1)))</f>
        <v>Adversarial Attacks to Distributed Voltage Control in Power Distribution Networks with DERs</v>
      </c>
      <c r="D490" s="10">
        <f>IF($A490="", "", INDEX(Data!C:C,MATCH($A490,Data!$Z:$Z,1)))</f>
        <v>2018</v>
      </c>
      <c r="E490" s="11" t="str">
        <f>IF($A490="", "", INDEX(Data!D:D,MATCH($A490,Data!$Z:$Z,1)))</f>
        <v xml:space="preserve">It has been recently proposed that the reactive power injection of distributed energy resources (DERs) can be used to regulate the voltage across the power distribution network, and simple distributed control laws have been recently developed in the literature for performing such distributed Volt/VAR control. However, enabling the reactive-power injection capability of DERs also opens the door for potential adversarial attacks. Specifically, the adversary can compromise a subset of the DERs and use their reactive power to disrupt the voltage profile across the distribution network. In this paper, we study the potential damage (in terms of the voltage disruption) of such adversarial attacks and how to mitigate the damage by controlling the allowable range of reactive power injection at each bus. Somewhat surprisingly and contrary to the intuition that the reactive power injection at legitimate buses should help mitigating the voltage disruption inflicted by the adversary, we demonstrate that an intelligent attacker can actually exploit the response of the legitimate buses to amplify the damage by two times. Such a higher level of damage can be attained even when the adversary has no information about the network topology. We then formulate an optimization problem to limit the potential damage of such adversarial attacks. Our formulation sets the range of the reactive power injection on each bus so that the damage by the adversary is minimized, subject to the constraint that the voltage mismatch (without attack) can still be maintained within a given threshold under an uncertainty set of external inputs. Numerical results demonstrate the validity of our analysis and the effectiveness of our approach to mitigate the damage caused by such attacks. </v>
      </c>
      <c r="F490" s="11" t="str">
        <f>IF($A490="", "", INDEX(Data!E:E,MATCH($A490,Data!$Z:$Z,1)))</f>
        <v/>
      </c>
      <c r="G490" s="36" t="str">
        <f t="shared" si="15"/>
        <v/>
      </c>
    </row>
    <row r="491" spans="1:7" ht="16.5" customHeight="1" x14ac:dyDescent="0.35">
      <c r="A491" s="9">
        <f t="shared" si="14"/>
        <v>487</v>
      </c>
      <c r="B491" s="10" t="str">
        <f>IF($A491="", "", INDEX(Data!A:A,MATCH($A491,Data!$Z:$Z,1)))</f>
        <v>Peng (2017)</v>
      </c>
      <c r="C491" s="11" t="str">
        <f>IF($A491="", "", INDEX(Data!B:B,MATCH($A491,Data!$Z:$Z,1)))</f>
        <v>Flexible AC Transmission Systems (FACTS) and Resilient AC Distribution Systems (RACDS) in Smart Grid</v>
      </c>
      <c r="D491" s="10">
        <f>IF($A491="", "", INDEX(Data!C:C,MATCH($A491,Data!$Z:$Z,1)))</f>
        <v>2017</v>
      </c>
      <c r="E491" s="11" t="str">
        <f>IF($A491="", "", INDEX(Data!D:D,MATCH($A491,Data!$Z:$Z,1)))</f>
        <v>Transmission and distribution (TD) networks are a critical part of the power grid. As moving towards a smart-grid, it is essential to modernize the TD networks and make it 'Smart-grid ready'. The concept of flexible ac transmission systems (FACTS) has been well-known for three decades. Rapid advancements in power electronics technology in the past decades have led to a new generation of FACTS devices. The Modern FACTS technology helps the transition of transmission networks to 'smart'. With increasing penetration of distributed generation, the distribution network is seeing unprecedented variation in terms of its fundamental operation and control, from renewable energy integration to microgrid, from active control of power quality, volt/var and frequency to self-healing and islanding operation. As a key part of smart-grid at the distribution level, we summarize the current efforts as a concept of resilient ac distribution systems (RACDS). The concepts of both FACTS and RACDS for a smart grid are introduced in this paper. Different configurations, key benefits, operating principles and world-wide installations of FACTS and RACDS devices are presented in detail. The ongoing and future direction of RD leading to newer generations of FACTS and RACDS are also discussed. 2012 IEEE.</v>
      </c>
      <c r="F491" s="11" t="str">
        <f>IF($A491="", "", INDEX(Data!E:E,MATCH($A491,Data!$Z:$Z,1)))</f>
        <v>http://dx.doi.org/10.1109/JPROC.2017.2714022</v>
      </c>
      <c r="G491" s="36" t="str">
        <f t="shared" si="15"/>
        <v>http://dx.doi.org/10.1109/JPROC.2017.2714022</v>
      </c>
    </row>
    <row r="492" spans="1:7" ht="16.5" customHeight="1" x14ac:dyDescent="0.35">
      <c r="A492" s="9">
        <f t="shared" si="14"/>
        <v>488</v>
      </c>
      <c r="B492" s="10" t="str">
        <f>IF($A492="", "", INDEX(Data!A:A,MATCH($A492,Data!$Z:$Z,1)))</f>
        <v>Perez-Romero (2013)</v>
      </c>
      <c r="C492" s="11" t="str">
        <f>IF($A492="", "", INDEX(Data!B:B,MATCH($A492,Data!$Z:$Z,1)))</f>
        <v>Community and residential energy storage in smart grids</v>
      </c>
      <c r="D492" s="10">
        <f>IF($A492="", "", INDEX(Data!C:C,MATCH($A492,Data!$Z:$Z,1)))</f>
        <v>2013</v>
      </c>
      <c r="E492" s="11" t="str">
        <f>IF($A492="", "", INDEX(Data!D:D,MATCH($A492,Data!$Z:$Z,1)))</f>
        <v>This paper reviews the most important energy storage systems for applications in residential environments. Normally, these systems are associated with renewable energy in order to achieve specific characteristics, although new possibilities and challenges are implemented over them in any residential places. Nowadays, the development of such kind of energy systems represents a technical challenge in the market. In residential and small building applications, energy storage solutions supply the demanded power by consumers of residential areas or small stand-alone buildings placed on isolated zones. In context of smart grids, energy storage management systems are not only concerned about energy storage, also inefficiency optimization and power consume. This work presents INTELEM, a new smart storage architecture which integrates the energy storage and the intelligent energy management in communities and in residential applications. IFIP International Federation for Information Processing 2013</v>
      </c>
      <c r="F492" s="11" t="str">
        <f>IF($A492="", "", INDEX(Data!E:E,MATCH($A492,Data!$Z:$Z,1)))</f>
        <v/>
      </c>
      <c r="G492" s="36" t="str">
        <f t="shared" si="15"/>
        <v/>
      </c>
    </row>
    <row r="493" spans="1:7" ht="16.5" customHeight="1" x14ac:dyDescent="0.35">
      <c r="A493" s="9">
        <f t="shared" si="14"/>
        <v>489</v>
      </c>
      <c r="B493" s="10" t="str">
        <f>IF($A493="", "", INDEX(Data!A:A,MATCH($A493,Data!$Z:$Z,1)))</f>
        <v>Pestalozzi (2019)</v>
      </c>
      <c r="C493" s="11" t="str">
        <f>IF($A493="", "", INDEX(Data!B:B,MATCH($A493,Data!$Z:$Z,1)))</f>
        <v>Integrating power-to-gas in the biogas value chain: analysis of stakeholder perception and risk governance requirements</v>
      </c>
      <c r="D493" s="10">
        <f>IF($A493="", "", INDEX(Data!C:C,MATCH($A493,Data!$Z:$Z,1)))</f>
        <v>2019</v>
      </c>
      <c r="E493" s="11" t="str">
        <f>IF($A493="", "", INDEX(Data!D:D,MATCH($A493,Data!$Z:$Z,1)))</f>
        <v>BackgroundWhen integrating power-to-gas (PtG) in the biogas sector (BGS), it is essential to consider how risk is perceived and handled since it influences technology uptake, acceptance, and legitimacy. In this study, we aimed to identify factors that determine how risks are managed in the BGS grounded on stakeholders’ perceptions of environmental and safety risks, and the socio-political, technological, and economic challenges associated with the adoption of PtG in this industry.MethodsSemi-structured interviews were conducted with 27 experts located throughout Germany. They represented relevant institutions associated with the development of the BGS and PtG. Participants included expert stakeholders from science, industry, associations, and politics. The interview data were assessed by the use of thematic qualitative text analysis, followed by inductive reasoning, based on holistic and axial coding of the transcribed interviews.ResultsThe participants predominantly trusted existing regulations to ascertain that environmental and safety risks from this energy concept are under control. The expert stakeholders were convinced that except for farm-based biogas facilities, there is adequate know-how in the BGS to appropriately manage risks of biogas and PtG technologies and thus prevent potential negative externalities. Furthermore, they were inclined to identify socio-political challenges, such as public criticism of biogas, and missing financial incentives as the most relevant matters to the development and adoption of PtG in this sector. The interviewees mainly identified politicians as responsible actors to handle identified risks and challenges. Such risk rationalities are characterized as hierarchist in the cultural theory of risk perception.ConclusionsPossible reasons behind the prevailing high level of risk tolerance among the participants of this study could be related to (1) strong reliance on governmental action, technical protocols, and the perception that others are responsible for risk management in the BGS; (2) a high confidence in expertise in the biogas industry to control risks; and (3) the tendency of experts to advocate biogas and PtG, linked to possible professional roles and motivational factors. These aspects may influence them to attenuate the urgency to prevent accidents and environmental risks, even if this can have undesirable consequences when incorporating PtG in the biogas industry. While critical environmental and safety risks are not acknowledged and adequately tackled, societal controversies may accentuate to the disadvantage of the BGS and the potential benefits linked to the integration of PtG in this field. We recommend implementing measures that enhance risk awareness within this community, urge interest groups to adopt collaborative risk management strategies and consider the involvement of multiple stakeholders in risk assessment and control, and likewise, address the particularities of the social context in defining strategies for risk management and communication.</v>
      </c>
      <c r="F493" s="11" t="str">
        <f>IF($A493="", "", INDEX(Data!E:E,MATCH($A493,Data!$Z:$Z,1)))</f>
        <v>https://search.proquest.com/docview/2292730612?accountid=14511 https://ucl-new-primo.hosted.exlibrisgroup.com/openurl/UCL/UCL_VU2?url_ver=Z39.88-2004&amp;rft_val_fmt=info:ofi/fmt:kev:mtx:journal&amp;genre=article&amp;sid=ProQ:ProQ%3Aabiglobal&amp;atitle=Integrating+power-to-gas+in+the+biogas+value+chain%3A+analysis+of+stakeholder+perception+and+risk+governance+requirements&amp;title=Energy%2C+Sustainability+and+Society&amp;issn=&amp;date=2019-09-01&amp;volume=9&amp;issue=1&amp;spage=1&amp;au=Pestalozzi%2C+Johanny%3BBieling%2C+Claudia%3BS</v>
      </c>
      <c r="G493" s="36" t="e">
        <f t="shared" si="15"/>
        <v>#VALUE!</v>
      </c>
    </row>
    <row r="494" spans="1:7" ht="16.5" customHeight="1" x14ac:dyDescent="0.35">
      <c r="A494" s="9">
        <f t="shared" si="14"/>
        <v>490</v>
      </c>
      <c r="B494" s="10" t="str">
        <f>IF($A494="", "", INDEX(Data!A:A,MATCH($A494,Data!$Z:$Z,1)))</f>
        <v>Peters (2018)</v>
      </c>
      <c r="C494" s="11" t="str">
        <f>IF($A494="", "", INDEX(Data!B:B,MATCH($A494,Data!$Z:$Z,1)))</f>
        <v>The role of environmental framing in socio-political acceptance of smart grid: The case of British Columbia, Canada</v>
      </c>
      <c r="D494" s="10">
        <f>IF($A494="", "", INDEX(Data!C:C,MATCH($A494,Data!$Z:$Z,1)))</f>
        <v>2018</v>
      </c>
      <c r="E494" s="11" t="str">
        <f>IF($A494="", "", INDEX(Data!D:D,MATCH($A494,Data!$Z:$Z,1)))</f>
        <v>Various smart grid technologies can help achieve a region's environmental and climate mitigation goals by facilitating the deployment of renewable energy sources, transportation electrification, energy conservation and load-shifting of electricity use. This study reviews and explores the role of environmental framing in the socio-political acceptance of smart grid technologies by citizens, media, and key stakeholders, using the case study of British Columbia, Canadaa low carbon electricity-based region where smart grid deployment has been mandated as part of climate change legislation. We collected and analyzed data from British Columbia via a survey of Canadian citizens implemented in 2013 (n = 2930), a media analysis of newspaper articles from 2007 to 2012, and interviews with key stakeholders in 2013. We find that overall citizen acceptance of one smart grid technology (smart meters) is relatively low in British Columbia, but acceptance doubles when the survey explicitly describes smart meters according to positive frames, namely environmental benefits without installation costs or mandatory enrolment. In contrast, we find that media and key stakeholders in British Columbia focus more on economic frames of smart grid deployment (e.g. reducing electricity costs) than environmental frames (e.g. climate abatement). Further, we find that news media mention smart grid risks 50% more frequently than benefits. By comparing these different aspects of socio-political acceptance, we suggest that key stakeholders seeking to deploy smart grid technology could better stimulate citizen support in certain jurisdictions by more actively using positive, pro-environmental frames and by better engaging with citizens earlier in the technology and policy design and deployment process. 2017 Elsevier Ltd</v>
      </c>
      <c r="F494" s="11" t="str">
        <f>IF($A494="", "", INDEX(Data!E:E,MATCH($A494,Data!$Z:$Z,1)))</f>
        <v>http://dx.doi.org/10.1016/j.rser.2017.06.020</v>
      </c>
      <c r="G494" s="36" t="str">
        <f t="shared" si="15"/>
        <v>http://dx.doi.org/10.1016/j.rser.2017.06.020</v>
      </c>
    </row>
    <row r="495" spans="1:7" ht="16.5" customHeight="1" x14ac:dyDescent="0.35">
      <c r="A495" s="9">
        <f t="shared" si="14"/>
        <v>491</v>
      </c>
      <c r="B495" s="10" t="str">
        <f>IF($A495="", "", INDEX(Data!A:A,MATCH($A495,Data!$Z:$Z,1)))</f>
        <v>Peterson (2010)</v>
      </c>
      <c r="C495" s="11" t="str">
        <f>IF($A495="", "", INDEX(Data!B:B,MATCH($A495,Data!$Z:$Z,1)))</f>
        <v>Closing the loop</v>
      </c>
      <c r="D495" s="10">
        <f>IF($A495="", "", INDEX(Data!C:C,MATCH($A495,Data!$Z:$Z,1)))</f>
        <v>2010</v>
      </c>
      <c r="E495" s="11" t="str">
        <f>IF($A495="", "", INDEX(Data!D:D,MATCH($A495,Data!$Z:$Z,1)))</f>
        <v>Utilities are always looking for ways of improving customer service while optimizing overall performance and reducing operating costs. At the distribution control center level, smart distribution management system (DMS) applications have the potential to help utilities achieve this by providing fast, accurate and detailed information about a distribution system so that strategic decisions can be made. Historically, the main DMS application data sources were SCADA telemetry, end-customer calls and maintenance/repair crew reports. With the industry drive toward smart grids, these sources are being augmented by a multitude of sensors with communication capabilities that are deployed for substation automation, distribution automation, and advanced metering infrastructure. Integrating these sensor data into DMS-advanced applications is essential to reaping the potential investment benefits as well as justifying the cost of creating the sensing and communication infrastructure. Through advanced applications, the distribution system provides more efficient and reliable services to customers and, at the same time, helps reduce the ecological footprint of energy production. The availability of real-time and near real-time system information not only enhances the capabilities of existing applications like outage analysis, but also enables advanced smart grid applications that were not possible before.</v>
      </c>
      <c r="F495" s="11" t="str">
        <f>IF($A495="", "", INDEX(Data!E:E,MATCH($A495,Data!$Z:$Z,1)))</f>
        <v/>
      </c>
      <c r="G495" s="36" t="str">
        <f t="shared" si="15"/>
        <v/>
      </c>
    </row>
    <row r="496" spans="1:7" ht="16.5" customHeight="1" x14ac:dyDescent="0.35">
      <c r="A496" s="9">
        <f t="shared" si="14"/>
        <v>492</v>
      </c>
      <c r="B496" s="10" t="str">
        <f>IF($A496="", "", INDEX(Data!A:A,MATCH($A496,Data!$Z:$Z,1)))</f>
        <v>Pietras-Szewczyk (2017)</v>
      </c>
      <c r="C496" s="11" t="str">
        <f>IF($A496="", "", INDEX(Data!B:B,MATCH($A496,Data!$Z:$Z,1)))</f>
        <v>Appraisement of geographic information systems as tool supporting energy management in the cities</v>
      </c>
      <c r="D496" s="10">
        <f>IF($A496="", "", INDEX(Data!C:C,MATCH($A496,Data!$Z:$Z,1)))</f>
        <v>2017</v>
      </c>
      <c r="E496" s="11" t="str">
        <f>IF($A496="", "", INDEX(Data!D:D,MATCH($A496,Data!$Z:$Z,1)))</f>
        <v>Polish international obligations, in particular the European Union and European Commission directives, pose a real challenge for Poland to radically reduce emissions of atmospheric pollutions and significantly increase the usage of energy coming from renewable sources in the overall energy balance of the country. These goals seem to be difficult to achieve, nevertheless the development and implementation of innovative concepts is always a step forward. Nowadays the renewable energy sources seem to be the panacea for the problems of pollutions and energy saving. Many inventors and scientists work on concept of smart grid technology. The basic concept of this technology is producing energy directly in the cities. It seems to be a good idea but often in urban areas there is no place for new installations or cost of land is the barrier. Therefore to produce and manage energy directly in the cities, we have to take into account many aspects such as cost of land, location, available renewable energy sources, number of inhabitants, electrical network, terrain obstacles, and local plans. Here is the good place to use geographic information system technology which can help us to analyze all these issues and combine spatial, satellite, and statistical data to create one coherent concept of managing various sources of energy in the cities. The aim of this study is to consider opportunities of using geographic information systems in supporting process of energy management in the cities. It was taken into account many important elements: solar conditions, impact of cloudiness on value of solar radiation, spatial data, buildings and electrical network, obstacles, and number of inhabitants. It is all for identify the advantages and disadvantages of geographic information system in the analysis of solar energy potential in the city.</v>
      </c>
      <c r="F496" s="11" t="str">
        <f>IF($A496="", "", INDEX(Data!E:E,MATCH($A496,Data!$Z:$Z,1)))</f>
        <v>http://dx.doi.org/10.1177/0958305X17706682</v>
      </c>
      <c r="G496" s="36" t="str">
        <f t="shared" si="15"/>
        <v>http://dx.doi.org/10.1177/0958305X17706682</v>
      </c>
    </row>
    <row r="497" spans="1:7" ht="16.5" customHeight="1" x14ac:dyDescent="0.35">
      <c r="A497" s="9">
        <f t="shared" si="14"/>
        <v>493</v>
      </c>
      <c r="B497" s="10" t="str">
        <f>IF($A497="", "", INDEX(Data!A:A,MATCH($A497,Data!$Z:$Z,1)))</f>
        <v>Piette (2014)</v>
      </c>
      <c r="C497" s="11" t="str">
        <f>IF($A497="", "", INDEX(Data!B:B,MATCH($A497,Data!$Z:$Z,1)))</f>
        <v>Smart grid: Implementing automated demand response</v>
      </c>
      <c r="D497" s="10">
        <f>IF($A497="", "", INDEX(Data!C:C,MATCH($A497,Data!$Z:$Z,1)))</f>
        <v>2014</v>
      </c>
      <c r="E497" s="11" t="str">
        <f>IF($A497="", "", INDEX(Data!D:D,MATCH($A497,Data!$Z:$Z,1)))</f>
        <v>Low-cost automation and communication smart grid systems will be critical to the success of demand-response (DR) programs. The efforts at formal standardization of DR and distributed energy resources signals produced a set of communication specifications that is known as OpenADR 2.0. OpenADR 2.0 uses different terminology for clients and servers than Version 1.0, and servers are known as virtual top nodes (VTNs) and clients as virtual end nodes (VENs). OpenADR 2.0 offers additional services to support standardization of wholesale and retail DR market signals in the US.</v>
      </c>
      <c r="F497" s="11" t="str">
        <f>IF($A497="", "", INDEX(Data!E:E,MATCH($A497,Data!$Z:$Z,1)))</f>
        <v/>
      </c>
      <c r="G497" s="36" t="str">
        <f t="shared" si="15"/>
        <v/>
      </c>
    </row>
    <row r="498" spans="1:7" ht="16.5" customHeight="1" x14ac:dyDescent="0.35">
      <c r="A498" s="9">
        <f t="shared" si="14"/>
        <v>494</v>
      </c>
      <c r="B498" s="10" t="str">
        <f>IF($A498="", "", INDEX(Data!A:A,MATCH($A498,Data!$Z:$Z,1)))</f>
        <v>Pilo (2014)</v>
      </c>
      <c r="C498" s="11" t="str">
        <f>IF($A498="", "", INDEX(Data!B:B,MATCH($A498,Data!$Z:$Z,1)))</f>
        <v>Railway Electrical Smart Grids: An introduction to next-generation railway power systems and their operation</v>
      </c>
      <c r="D498" s="10">
        <f>IF($A498="", "", INDEX(Data!C:C,MATCH($A498,Data!$Z:$Z,1)))</f>
        <v>2014</v>
      </c>
      <c r="E498" s="11" t="str">
        <f>IF($A498="", "", INDEX(Data!D:D,MATCH($A498,Data!$Z:$Z,1)))</f>
        <v>In the last decade, the development of next-generation electrical smart grids (ESGs) has been one of the priorities in the field of electrical engineering, both for most of the research centers and for the industry. In short, an ESG consists of the integration of information technologies into the electrical system to improve its controllability. In traditional power systems, the control has been carried out only by the power plants and some elements of the grid (transformer tap-changers, compensation capacitors, and reactances), whereas, in the next-generation smart grids, most of the elements can respond to control orders from the system operator, which allows, for instance, for the integration of the distributed generation and the demand into the control schemes of the power system. Because of this improved controllability, ESG technologies promise a significant improvement in the capacity utilization, the reliability of the system, and the energy efficiency of the grid. 2013 IEEE.</v>
      </c>
      <c r="F498" s="11" t="str">
        <f>IF($A498="", "", INDEX(Data!E:E,MATCH($A498,Data!$Z:$Z,1)))</f>
        <v>http://dx.doi.org/10.1109/MELE.2014.2338411</v>
      </c>
      <c r="G498" s="36" t="str">
        <f t="shared" si="15"/>
        <v>http://dx.doi.org/10.1109/MELE.2014.2338411</v>
      </c>
    </row>
    <row r="499" spans="1:7" ht="16.5" customHeight="1" x14ac:dyDescent="0.35">
      <c r="A499" s="9">
        <f t="shared" si="14"/>
        <v>495</v>
      </c>
      <c r="B499" s="10" t="str">
        <f>IF($A499="", "", INDEX(Data!A:A,MATCH($A499,Data!$Z:$Z,1)))</f>
        <v>Pinomaa (2011)</v>
      </c>
      <c r="C499" s="11" t="str">
        <f>IF($A499="", "", INDEX(Data!B:B,MATCH($A499,Data!$Z:$Z,1)))</f>
        <v>PLC concept for LVDC distribution systems</v>
      </c>
      <c r="D499" s="10">
        <f>IF($A499="", "", INDEX(Data!C:C,MATCH($A499,Data!$Z:$Z,1)))</f>
        <v>2011</v>
      </c>
      <c r="E499" s="11" t="str">
        <f>IF($A499="", "", INDEX(Data!D:D,MATCH($A499,Data!$Z:$Z,1)))</f>
        <v>The basis for smart grids is the implementation of active functionalities that interconnect the power system stakeholders, such as electricity end users (customers), producers, retailers, and system operators in a novel manner. Not only electric energy but also data flows are required between all the actors involved. A communication network between components and actuators is needed for functionalities such as grid operation, monitoring, and protection. This article studies powerline communication for a low-voltage direct current distribution system. An LVDC system is considered as part of future smart grids. The channel characteristic measurements carried out for an LVDC laboratory setup and the subsequent theoretical and practical analysis show that the studied LVDC distribution system provides a suitable medium for the high frequency band PLC between 5 and 20 MHz when an inductive PLC signal coupling method is used. Moreover, the article proposes an IP-based PLC network concept for the LVDC system; the concept is based on commercial industrial compliant HF band PLC modems. 2006 IEEE.</v>
      </c>
      <c r="F499" s="11" t="str">
        <f>IF($A499="", "", INDEX(Data!E:E,MATCH($A499,Data!$Z:$Z,1)))</f>
        <v>http://dx.doi.org/10.1109/MCOM.2011.6094006</v>
      </c>
      <c r="G499" s="36" t="str">
        <f t="shared" si="15"/>
        <v>http://dx.doi.org/10.1109/MCOM.2011.6094006</v>
      </c>
    </row>
    <row r="500" spans="1:7" ht="16.5" customHeight="1" x14ac:dyDescent="0.35">
      <c r="A500" s="9">
        <f t="shared" si="14"/>
        <v>496</v>
      </c>
      <c r="B500" s="10" t="str">
        <f>IF($A500="", "", INDEX(Data!A:A,MATCH($A500,Data!$Z:$Z,1)))</f>
        <v>Pinto (2013)</v>
      </c>
      <c r="C500" s="11" t="str">
        <f>IF($A500="", "", INDEX(Data!B:B,MATCH($A500,Data!$Z:$Z,1)))</f>
        <v>Analysis of the features of a UPQC to improve power quality in smart grids</v>
      </c>
      <c r="D500" s="10">
        <f>IF($A500="", "", INDEX(Data!C:C,MATCH($A500,Data!$Z:$Z,1)))</f>
        <v>2013</v>
      </c>
      <c r="E500" s="11" t="str">
        <f>IF($A500="", "", INDEX(Data!D:D,MATCH($A500,Data!$Z:$Z,1)))</f>
        <v>An UPQC (Unified Power Quality Conditioner) is an equipment composed by two active conditioners operating in a combined way. One of the active conditioners is connected in series with the electrical power system, allowing the compensation of problems in the system voltages. The other active conditioner is connected in parallel with the electrical system, and allows the compensation of current harmonics, current unbalances and power factor. In three-phase four-wire systems the parallel connected active conditioner also compensates the zero sequence current components, eliminating the neutral wire current. The UPQC operates in an automatic way, adjusting itself dynamically to the variations of the load and of the electrical system, keeping high levels of power quality in the voltages delivered to the load. At the same time, it only consumes from the electrical system the active power necessary to the load operation, in a balanced way through the three phases, and with sinusoidal currents. The compensation capabilities of the UPQC can be very useful to ensure high levels of power quality in the future Smart Grids, which are not characterized as a single technology or device, but rather as a vision of a distributed electrical system, supported by reference technologies, as Power Electronics Devices, Renewable Energy Resources, Energy Storage Systems (ESS), Advanced Metering Infrastructures (AMI), and Information and Communication Technologies (ICT). IFIP International Federation for Information Processing 2013</v>
      </c>
      <c r="F500" s="11" t="str">
        <f>IF($A500="", "", INDEX(Data!E:E,MATCH($A500,Data!$Z:$Z,1)))</f>
        <v/>
      </c>
      <c r="G500" s="36" t="str">
        <f t="shared" si="15"/>
        <v/>
      </c>
    </row>
    <row r="501" spans="1:7" ht="16.5" customHeight="1" x14ac:dyDescent="0.35">
      <c r="A501" s="9">
        <f t="shared" si="14"/>
        <v>497</v>
      </c>
      <c r="B501" s="10" t="str">
        <f>IF($A501="", "", INDEX(Data!A:A,MATCH($A501,Data!$Z:$Z,1)))</f>
        <v>Pislaru-Dnescu (2016)</v>
      </c>
      <c r="C501" s="11" t="str">
        <f>IF($A501="", "", INDEX(Data!B:B,MATCH($A501,Data!$Z:$Z,1)))</f>
        <v>Microgrids smart structures used for back-up power supply</v>
      </c>
      <c r="D501" s="10">
        <f>IF($A501="", "", INDEX(Data!C:C,MATCH($A501,Data!$Z:$Z,1)))</f>
        <v>2016</v>
      </c>
      <c r="E501" s="11" t="str">
        <f>IF($A501="", "", INDEX(Data!D:D,MATCH($A501,Data!$Z:$Z,1)))</f>
        <v>The paper focuses on the role of automatic transfer switch devices, along with the conditions which they have to satisfy. Moreover, the operation of automatic transfer switch devices by qualified personnel serving low-voltage electric substations is discussed. A case study is presented, envisaging the possibility of modernising the electric installations with or without isolated neutral in order to convert them into active distribution microgrids, provided with intelligent devices. In this scope, it is considered that the Recloser devices are being used as smart devices (in pilot stage now, being open to development and testing). 2016, ICPE Electra Publishing House. All rights reserved.</v>
      </c>
      <c r="F501" s="11" t="str">
        <f>IF($A501="", "", INDEX(Data!E:E,MATCH($A501,Data!$Z:$Z,1)))</f>
        <v/>
      </c>
      <c r="G501" s="36" t="str">
        <f t="shared" si="15"/>
        <v/>
      </c>
    </row>
    <row r="502" spans="1:7" ht="16.5" customHeight="1" x14ac:dyDescent="0.35">
      <c r="A502" s="9">
        <f t="shared" si="14"/>
        <v>498</v>
      </c>
      <c r="B502" s="10" t="str">
        <f>IF($A502="", "", INDEX(Data!A:A,MATCH($A502,Data!$Z:$Z,1)))</f>
        <v>Pournaras (2014)</v>
      </c>
      <c r="C502" s="11" t="str">
        <f>IF($A502="", "", INDEX(Data!B:B,MATCH($A502,Data!$Z:$Z,1)))</f>
        <v>Peer-to-peer aggregation for dynamic adjustments in power demand</v>
      </c>
      <c r="D502" s="10">
        <f>IF($A502="", "", INDEX(Data!C:C,MATCH($A502,Data!$Z:$Z,1)))</f>
        <v>2014</v>
      </c>
      <c r="E502" s="11" t="str">
        <f>IF($A502="", "", INDEX(Data!D:D,MATCH($A502,Data!$Z:$Z,1)))</f>
        <v>Energy demand-side management becomes a well-established approach in the Smart Power Grid. Aggregation of consumption information is a critical operation performed by most demand-side energy management mechanisms as it provides information about the required adjustment of power demand. However, a centralized demand-side energy management approach controlled exclusively by utility companies is not always scalable, robust and aligned to the privacy requirements of consumers. A large amount of end-user consumption information is aggregated continuously in centralized approaches. This paper introduces an alternative demand-side energy management scheme: ALMA, the Adaptive Load Management by Aggregation. In ALMA, consumers adjust their demand by selecting between different incentivized demand-options based on aggregate consumption information provided by peer-to-peer aggregation mechanisms. The feasibility of dynamic adjustment in power demand is evaluated and confirmed analytically using data from the current reality and practice of Smart Power Grids. 2014, Springer Science+Business Media New York.</v>
      </c>
      <c r="F502" s="11" t="str">
        <f>IF($A502="", "", INDEX(Data!E:E,MATCH($A502,Data!$Z:$Z,1)))</f>
        <v>http://dx.doi.org/10.1007/s12083-013-0246-y</v>
      </c>
      <c r="G502" s="36" t="str">
        <f t="shared" si="15"/>
        <v>http://dx.doi.org/10.1007/s12083-013-0246-y</v>
      </c>
    </row>
    <row r="503" spans="1:7" ht="16.5" customHeight="1" x14ac:dyDescent="0.35">
      <c r="A503" s="9">
        <f t="shared" si="14"/>
        <v>499</v>
      </c>
      <c r="B503" s="10" t="str">
        <f>IF($A503="", "", INDEX(Data!A:A,MATCH($A503,Data!$Z:$Z,1)))</f>
        <v>Pournaras (2014)</v>
      </c>
      <c r="C503" s="11" t="str">
        <f>IF($A503="", "", INDEX(Data!B:B,MATCH($A503,Data!$Z:$Z,1)))</f>
        <v>Decentralized planning of energy demand for the management of robustness and discomfort</v>
      </c>
      <c r="D503" s="10">
        <f>IF($A503="", "", INDEX(Data!C:C,MATCH($A503,Data!$Z:$Z,1)))</f>
        <v>2014</v>
      </c>
      <c r="E503" s="11" t="str">
        <f>IF($A503="", "", INDEX(Data!D:D,MATCH($A503,Data!$Z:$Z,1)))</f>
        <v>The robustness of smart grids is challenged by unpredictable power peaks or temporal demand oscillations that can cause blackouts and increase supply costs. Planning of demand can mitigate these effects and increase robustness. However, the impact on consumers in regards to the discomfort they experience as a result of improving robustness is usually neglected. This paper introduces a decentralized agent-based approach that quantifies and manages the tradeoff between robustness and discomfort under demand planning. Eight selection functions of plans are experimentally evaluated using real data from two operational smart grids. These functions can provide different quality of service levels for demand-side energy self-management that capture both robustness and discomfort criteria. 2005-2012 IEEE.</v>
      </c>
      <c r="F503" s="11" t="str">
        <f>IF($A503="", "", INDEX(Data!E:E,MATCH($A503,Data!$Z:$Z,1)))</f>
        <v>http://dx.doi.org/10.1109/TII.2014.2332114</v>
      </c>
      <c r="G503" s="36" t="str">
        <f t="shared" si="15"/>
        <v>http://dx.doi.org/10.1109/TII.2014.2332114</v>
      </c>
    </row>
    <row r="504" spans="1:7" ht="16.5" customHeight="1" x14ac:dyDescent="0.35">
      <c r="A504" s="9">
        <f t="shared" si="14"/>
        <v>500</v>
      </c>
      <c r="B504" s="10" t="str">
        <f>IF($A504="", "", INDEX(Data!A:A,MATCH($A504,Data!$Z:$Z,1)))</f>
        <v>Powells (2016)</v>
      </c>
      <c r="C504" s="11" t="str">
        <f>IF($A504="", "", INDEX(Data!B:B,MATCH($A504,Data!$Z:$Z,1)))</f>
        <v>Fostering active network management through SMEs practises</v>
      </c>
      <c r="D504" s="10">
        <f>IF($A504="", "", INDEX(Data!C:C,MATCH($A504,Data!$Z:$Z,1)))</f>
        <v>2016</v>
      </c>
      <c r="E504" s="11" t="str">
        <f>IF($A504="", "", INDEX(Data!D:D,MATCH($A504,Data!$Z:$Z,1)))</f>
        <v>Managing the electricity network through smart grid systems is a key strategy to address challenges of energy security, low carbon transitions and the replacement of ageing infrastructure networks in the UK. Small and medium enterprises (SMEs) have a significant role in shaping patterns of energy consumption. Understanding how their activities interrelate with changes in electricity systems is critical for active network management. A significant challenge for the transformation of electricity systems involves comprehending the complexity that stems from the variety of commercial activities and diversity of social and organizational practises among SMEs that interact with material infrastructures. We engage with SMEs to consider how smart grid interventions fit into everyday operational activities. Drawing on analysis of empirical data on electricity use, smart metre data, surveys, interviews and energy tours with SMEs to understand lighting, space heating and cooling, refrigeration and IT use, this paper argues for experimenting with the use of practise theory as a framework for bringing together technical and social aspects of energy use in SMEs. This approach reveals that material circumstances and temporal factors shape current energy demand among SMEs, with connectedness an emergent factor. 2015, Springer Science+Business Media Dordrecht.</v>
      </c>
      <c r="F504" s="11" t="str">
        <f>IF($A504="", "", INDEX(Data!E:E,MATCH($A504,Data!$Z:$Z,1)))</f>
        <v>http://dx.doi.org/10.1007/s12053-015-9382-y</v>
      </c>
      <c r="G504" s="36" t="str">
        <f t="shared" si="15"/>
        <v>http://dx.doi.org/10.1007/s12053-015-9382-y</v>
      </c>
    </row>
    <row r="505" spans="1:7" ht="16.5" customHeight="1" x14ac:dyDescent="0.35">
      <c r="A505" s="9">
        <f t="shared" si="14"/>
        <v>501</v>
      </c>
      <c r="B505" s="10" t="str">
        <f>IF($A505="", "", INDEX(Data!A:A,MATCH($A505,Data!$Z:$Z,1)))</f>
        <v>Pragya (2016)</v>
      </c>
      <c r="C505" s="11" t="str">
        <f>IF($A505="", "", INDEX(Data!B:B,MATCH($A505,Data!$Z:$Z,1)))</f>
        <v>Constraint-based graceful degradation in smart grids</v>
      </c>
      <c r="D505" s="10">
        <f>IF($A505="", "", INDEX(Data!C:C,MATCH($A505,Data!$Z:$Z,1)))</f>
        <v>2016</v>
      </c>
      <c r="E505" s="11">
        <f>IF($A505="", "", INDEX(Data!D:D,MATCH($A505,Data!$Z:$Z,1)))</f>
        <v>0</v>
      </c>
      <c r="F505" s="11" t="str">
        <f>IF($A505="", "", INDEX(Data!E:E,MATCH($A505,Data!$Z:$Z,1)))</f>
        <v/>
      </c>
      <c r="G505" s="36" t="str">
        <f t="shared" si="15"/>
        <v/>
      </c>
    </row>
    <row r="506" spans="1:7" ht="16.5" customHeight="1" x14ac:dyDescent="0.35">
      <c r="A506" s="9">
        <f t="shared" si="14"/>
        <v>502</v>
      </c>
      <c r="B506" s="10" t="str">
        <f>IF($A506="", "", INDEX(Data!A:A,MATCH($A506,Data!$Z:$Z,1)))</f>
        <v>Pramangioulis (2019)</v>
      </c>
      <c r="C506" s="11" t="str">
        <f>IF($A506="", "", INDEX(Data!B:B,MATCH($A506,Data!$Z:$Z,1)))</f>
        <v>A methodology for determination and definition of key performance indicators for smart grids development in island energy systems</v>
      </c>
      <c r="D506" s="10">
        <f>IF($A506="", "", INDEX(Data!C:C,MATCH($A506,Data!$Z:$Z,1)))</f>
        <v>2019</v>
      </c>
      <c r="E506" s="11" t="str">
        <f>IF($A506="", "", INDEX(Data!D:D,MATCH($A506,Data!$Z:$Z,1)))</f>
        <v>There is a growing interest over the last decades in the field of autonomous island grids that is driven mainly by climate reasons. The common objective among the members of the European Union (EU) is the increase of Renewable Energy Sources (RES) penetration in the energy mixture, as well as turning the grid into a smart grid. Consequently, more and more state-of-the-art solutions are being proposed for the electricity generation and the optimization of the energy system management, taking advantage of innovations in all energy related sectors. The evaluation of all available solutions requires quantitative assessment, through the adoption of representative Key Performance Indicators (KPIs) for the projects that are related to smart grid development in isolated energy systems, providing the relevant stakeholders with a useful comparison among the proposed solutions. The evaluation approach that is described in this paper emphasizes the role of the various stakeholder groups who face the proposed solutions by different points of view. Apart from the domains of interest that are also observed in previous approaches, the proposed list also contains a set of legal KPIs, since the regulatory framework can either represent a serious barrier or grant a strong incentive for the implementation of state-of-the-art energy technology and grid management solutions in different countries. 2019 by the authors.</v>
      </c>
      <c r="F506" s="11" t="str">
        <f>IF($A506="", "", INDEX(Data!E:E,MATCH($A506,Data!$Z:$Z,1)))</f>
        <v>http://dx.doi.org/10.3390/en12020242</v>
      </c>
      <c r="G506" s="36" t="str">
        <f t="shared" si="15"/>
        <v>http://dx.doi.org/10.3390/en12020242</v>
      </c>
    </row>
    <row r="507" spans="1:7" ht="16.5" customHeight="1" x14ac:dyDescent="0.35">
      <c r="A507" s="9">
        <f t="shared" si="14"/>
        <v>503</v>
      </c>
      <c r="B507" s="10" t="str">
        <f>IF($A507="", "", INDEX(Data!A:A,MATCH($A507,Data!$Z:$Z,1)))</f>
        <v>Priyanka (2018)</v>
      </c>
      <c r="C507" s="11" t="str">
        <f>IF($A507="", "", INDEX(Data!B:B,MATCH($A507,Data!$Z:$Z,1)))</f>
        <v>Want to Reduce Energy Consumption, Whom should we call?</v>
      </c>
      <c r="D507" s="10">
        <f>IF($A507="", "", INDEX(Data!C:C,MATCH($A507,Data!$Z:$Z,1)))</f>
        <v>2018</v>
      </c>
      <c r="E507" s="11">
        <f>IF($A507="", "", INDEX(Data!D:D,MATCH($A507,Data!$Z:$Z,1)))</f>
        <v>0</v>
      </c>
      <c r="F507" s="11" t="str">
        <f>IF($A507="", "", INDEX(Data!E:E,MATCH($A507,Data!$Z:$Z,1)))</f>
        <v/>
      </c>
      <c r="G507" s="36" t="str">
        <f t="shared" si="15"/>
        <v/>
      </c>
    </row>
    <row r="508" spans="1:7" ht="16.5" customHeight="1" x14ac:dyDescent="0.35">
      <c r="A508" s="9">
        <f t="shared" si="14"/>
        <v>504</v>
      </c>
      <c r="B508" s="10" t="str">
        <f>IF($A508="", "", INDEX(Data!A:A,MATCH($A508,Data!$Z:$Z,1)))</f>
        <v>Pruggler (2011)</v>
      </c>
      <c r="C508" s="11" t="str">
        <f>IF($A508="", "", INDEX(Data!B:B,MATCH($A508,Data!$Z:$Z,1)))</f>
        <v>Grid regulation in Austria: Smart grids incentives or disincentives?</v>
      </c>
      <c r="D508" s="10">
        <f>IF($A508="", "", INDEX(Data!C:C,MATCH($A508,Data!$Z:$Z,1)))</f>
        <v>2011</v>
      </c>
      <c r="E508" s="11" t="str">
        <f>IF($A508="", "", INDEX(Data!D:D,MATCH($A508,Data!$Z:$Z,1)))</f>
        <v>On European and national level grid initiatives, technology platforms as well as other stakeholders are debating how the future grid structure should be organized to cope with upcoming challenges like increased distributed deployment of renewable generation. In Austria .smart grids. are currently one of the most popular suggested grid infrastructure solutions. But on the regulatory level many open questions still remain to be answered. The purpose of this paper is to discuss the question, whether the current regulatory regime in Austria is able to provide sufficient incentives for distribution grid operators to invest in such innovative grid structure options, especially if this requires less capital-intensive investments. Thereby, the actual power of the so-called .carry-over. mechanism is discussed and an analytical framework demonstrates the required shape of the carry-over rate in order to impose sufficient incentives. Additionally, an inherent rate-of-return regulation - literally .through the back door. - within the current price cap regime in Austria is identified. Springer-Verlag 2011.</v>
      </c>
      <c r="F508" s="11" t="str">
        <f>IF($A508="", "", INDEX(Data!E:E,MATCH($A508,Data!$Z:$Z,1)))</f>
        <v>http://dx.doi.org/10.1007/s00502-011-0042-4</v>
      </c>
      <c r="G508" s="36" t="str">
        <f t="shared" si="15"/>
        <v>http://dx.doi.org/10.1007/s00502-011-0042-4</v>
      </c>
    </row>
    <row r="509" spans="1:7" ht="16.5" customHeight="1" x14ac:dyDescent="0.35">
      <c r="A509" s="9">
        <f t="shared" si="14"/>
        <v>505</v>
      </c>
      <c r="B509" s="10" t="str">
        <f>IF($A509="", "", INDEX(Data!A:A,MATCH($A509,Data!$Z:$Z,1)))</f>
        <v>Purvins (2017)</v>
      </c>
      <c r="C509" s="11" t="str">
        <f>IF($A509="", "", INDEX(Data!B:B,MATCH($A509,Data!$Z:$Z,1)))</f>
        <v>Automated energy management in distributed electricity systems: An EEPOS approach</v>
      </c>
      <c r="D509" s="10">
        <f>IF($A509="", "", INDEX(Data!C:C,MATCH($A509,Data!$Z:$Z,1)))</f>
        <v>2017</v>
      </c>
      <c r="E509" s="11" t="str">
        <f>IF($A509="", "", INDEX(Data!D:D,MATCH($A509,Data!$Z:$Z,1)))</f>
        <v>The increasing capacity of distributed electricity generation brings new challenges in maintaining a high security and quality of electricity supply. New techniques are required for grid support and power balance. The highest potential for these techniques is to be found on the part of the electricity distribution grid. This article addresses this potential and presents the EEPOS projects approach to the automated management of flexible electrical loads in neighborhoods. The management goals are (i) maximum utilization of distributed generation in the local grid, (ii) peak load shaving/congestion management, and (iii) reduction of electricity distribution losses. Contribution to the power balance is considered by applying two-tariff pricing for electricity. The presented approach to energy management is tested in a hypothetical sensitivity analysis of a distribution feeder with 10 households and 10 photovoltaic (PV) plants with an average daily consumption of electricity of 4.54kWh per household and a peak PV panel output of 0.38kW per plant. Energy management shows efficient performance at relatively low capacities of flexible load. At a flexible load capacity of 2.5% (of the average daily electricity consumption), PV generation surplus is compensated by 34100% depending on solar irradiance. Peak load is reduced by 30% on average. The article also presents the load shifting effect on electricity distribution losses and electricity costs for the grid user. 2017 The Author(s). Published by Taylor &amp; Francis.</v>
      </c>
      <c r="F509" s="11" t="str">
        <f>IF($A509="", "", INDEX(Data!E:E,MATCH($A509,Data!$Z:$Z,1)))</f>
        <v>http://dx.doi.org/10.1080/15435075.2017.1355309</v>
      </c>
      <c r="G509" s="36" t="str">
        <f t="shared" si="15"/>
        <v>http://dx.doi.org/10.1080/15435075.2017.1355309</v>
      </c>
    </row>
    <row r="510" spans="1:7" ht="16.5" customHeight="1" x14ac:dyDescent="0.35">
      <c r="A510" s="9">
        <f t="shared" si="14"/>
        <v>506</v>
      </c>
      <c r="B510" s="10" t="str">
        <f>IF($A510="", "", INDEX(Data!A:A,MATCH($A510,Data!$Z:$Z,1)))</f>
        <v>Putrus (2013)</v>
      </c>
      <c r="C510" s="11" t="str">
        <f>IF($A510="", "", INDEX(Data!B:B,MATCH($A510,Data!$Z:$Z,1)))</f>
        <v>Smart grids: Energising the future</v>
      </c>
      <c r="D510" s="10">
        <f>IF($A510="", "", INDEX(Data!C:C,MATCH($A510,Data!$Z:$Z,1)))</f>
        <v>2013</v>
      </c>
      <c r="E510" s="11" t="str">
        <f>IF($A510="", "", INDEX(Data!D:D,MATCH($A510,Data!$Z:$Z,1)))</f>
        <v>Electrical power systems are the backbone of industry, society and current civilisation. Power engineers have accumulated the necessary skills and procedures, to enable them to operate the system in the most reliable way possible. The main principles of system operation have not changed much, despite the rapid developments in power electronics, computing, information and communication technologies. This paper surveys existing power networks and their limits in meeting modern developments and environmental concerns. There is an evaluation of the impacts of deployment of new low carbon technologies such as distributed generation and electric vehicles on existing networks, together with the main drivers for change and features of the new concept of the 'smart grid'. The paper also examines the challenges and benefits that the 'smart grid' will bring, and describes the enabling technologies. 2013 2013 Taylor Francis.</v>
      </c>
      <c r="F510" s="11" t="str">
        <f>IF($A510="", "", INDEX(Data!E:E,MATCH($A510,Data!$Z:$Z,1)))</f>
        <v>http://dx.doi.org/10.1080/00207233.2013.798500</v>
      </c>
      <c r="G510" s="36" t="str">
        <f t="shared" si="15"/>
        <v>http://dx.doi.org/10.1080/00207233.2013.798500</v>
      </c>
    </row>
    <row r="511" spans="1:7" ht="16.5" customHeight="1" x14ac:dyDescent="0.35">
      <c r="A511" s="9">
        <f t="shared" si="14"/>
        <v>507</v>
      </c>
      <c r="B511" s="10" t="str">
        <f>IF($A511="", "", INDEX(Data!A:A,MATCH($A511,Data!$Z:$Z,1)))</f>
        <v>Pyrko (2011)</v>
      </c>
      <c r="C511" s="11" t="str">
        <f>IF($A511="", "", INDEX(Data!B:B,MATCH($A511,Data!$Z:$Z,1)))</f>
        <v>Conditions of energy efficient behaviour--a comparative study between Sweden and the UK</v>
      </c>
      <c r="D511" s="10">
        <f>IF($A511="", "", INDEX(Data!C:C,MATCH($A511,Data!$Z:$Z,1)))</f>
        <v>2011</v>
      </c>
      <c r="E511" s="11" t="str">
        <f>IF($A511="", "", INDEX(Data!D:D,MATCH($A511,Data!$Z:$Z,1)))</f>
        <v>The main aim of this study is to compare how specific conditions in certain countries (in this case, the UK and Sweden) can stimulate or oblige householders to be more energy efficient, or can obstruct this. European goals for energy and emission reductions now constitute the main frame for long-term energy policy changes, but national governments develop and implement policy in contrasting ways and in different contexts. Important aspects are: geographical context, degree of liberalisation of electricity and gas industry, structure and composition of energy systems, metering and billing infrastructure, and the nature of electrical load problems. The following conditions are described and compared in this paper: (1) regulation to control residential consumption and emissions; (2) energy systems; (3) electricity pricing; (4) the role of utilities and other agents in residential demand reduction; (5) quality of feedback on energy use to the householder; and (6) customer behaviour and perceptions of energy use. The analysis is carried out with a view to ecological, economic and social aspects of energy systems. The comparison shows the significance of factors that are sometimes overlooked when considering the potential for demand reduction and load management, and produces some lessons and questions that are widely applicable.[PUBLICATION ABSTRACT]</v>
      </c>
      <c r="F511" s="11" t="str">
        <f>IF($A511="", "", INDEX(Data!E:E,MATCH($A511,Data!$Z:$Z,1)))</f>
        <v>https://search.proquest.com/docview/868229766?accountid=14511 https://ucl-new-primo.hosted.exlibrisgroup.com/openurl/UCL/UCL_VU2?url_ver=Z39.88-2004&amp;rft_val_fmt=info:ofi/fmt:kev:mtx:journal&amp;genre=article&amp;sid=ProQ:ProQ%3Aabiglobal&amp;atitle=Conditions+of+energy+efficient+behaviour--a+comparative+study+between+Sweden+and+the+UK&amp;title=Energy+Efficiency&amp;issn=1570646X&amp;date=2011-08-01&amp;volume=4&amp;issue=3&amp;spage=393&amp;au=Pyrko%2C+Jurek%3BDarby%2C+Sarah&amp;isbn=&amp;jtitle=Energy+Efficiency&amp;btitle=&amp;rft_id=info:eric/&amp;r</v>
      </c>
      <c r="G511" s="36" t="e">
        <f t="shared" si="15"/>
        <v>#VALUE!</v>
      </c>
    </row>
    <row r="512" spans="1:7" ht="16.5" customHeight="1" x14ac:dyDescent="0.35">
      <c r="A512" s="9">
        <f t="shared" si="14"/>
        <v>508</v>
      </c>
      <c r="B512" s="10" t="str">
        <f>IF($A512="", "", INDEX(Data!A:A,MATCH($A512,Data!$Z:$Z,1)))</f>
        <v>Qiao (2015)</v>
      </c>
      <c r="C512" s="11" t="str">
        <f>IF($A512="", "", INDEX(Data!B:B,MATCH($A512,Data!$Z:$Z,1)))</f>
        <v>Auc2Charge: An Online Auction Framework for Eectric Vehicle Park-and-Charge</v>
      </c>
      <c r="D512" s="10">
        <f>IF($A512="", "", INDEX(Data!C:C,MATCH($A512,Data!$Z:$Z,1)))</f>
        <v>2015</v>
      </c>
      <c r="E512" s="11">
        <f>IF($A512="", "", INDEX(Data!D:D,MATCH($A512,Data!$Z:$Z,1)))</f>
        <v>0</v>
      </c>
      <c r="F512" s="11" t="str">
        <f>IF($A512="", "", INDEX(Data!E:E,MATCH($A512,Data!$Z:$Z,1)))</f>
        <v/>
      </c>
      <c r="G512" s="36" t="str">
        <f t="shared" si="15"/>
        <v/>
      </c>
    </row>
    <row r="513" spans="1:7" ht="16.5" customHeight="1" x14ac:dyDescent="0.35">
      <c r="A513" s="9">
        <f t="shared" si="14"/>
        <v>509</v>
      </c>
      <c r="B513" s="10" t="str">
        <f>IF($A513="", "", INDEX(Data!A:A,MATCH($A513,Data!$Z:$Z,1)))</f>
        <v>Qingdong (2014)</v>
      </c>
      <c r="C513" s="11" t="str">
        <f>IF($A513="", "", INDEX(Data!B:B,MATCH($A513,Data!$Z:$Z,1)))</f>
        <v>Smart Grid support the development of intelligent energy public service platform</v>
      </c>
      <c r="D513" s="10">
        <f>IF($A513="", "", INDEX(Data!C:C,MATCH($A513,Data!$Z:$Z,1)))</f>
        <v>2014</v>
      </c>
      <c r="E513" s="11" t="str">
        <f>IF($A513="", "", INDEX(Data!D:D,MATCH($A513,Data!$Z:$Z,1)))</f>
        <v>This paper presents the smart grid technical framework to support public service platform of smart energy, by means of the establishment of public service platform for communication and information services multi-network fusion, supporting smart residential construction by smart grid, to achieve coordinated and complementary among end-user.</v>
      </c>
      <c r="F513" s="11" t="str">
        <f>IF($A513="", "", INDEX(Data!E:E,MATCH($A513,Data!$Z:$Z,1)))</f>
        <v>http://dx.doi.org/10.4028/www.scientific.net/AMM.448-453.2245</v>
      </c>
      <c r="G513" s="36" t="str">
        <f t="shared" si="15"/>
        <v>http://dx.doi.org/10.4028/www.scientific.net/AMM.448-453.2245</v>
      </c>
    </row>
    <row r="514" spans="1:7" ht="16.5" customHeight="1" x14ac:dyDescent="0.35">
      <c r="A514" s="9">
        <f t="shared" si="14"/>
        <v>510</v>
      </c>
      <c r="B514" s="10" t="str">
        <f>IF($A514="", "", INDEX(Data!A:A,MATCH($A514,Data!$Z:$Z,1)))</f>
        <v>Qinglai (2013)</v>
      </c>
      <c r="C514" s="11" t="str">
        <f>IF($A514="", "", INDEX(Data!B:B,MATCH($A514,Data!$Z:$Z,1)))</f>
        <v>Optimal Voltage Control of PJM Smart Transmission Grid: Study, Implementation, and Evaluation</v>
      </c>
      <c r="D514" s="10">
        <f>IF($A514="", "", INDEX(Data!C:C,MATCH($A514,Data!$Z:$Z,1)))</f>
        <v>2013</v>
      </c>
      <c r="E514" s="11" t="str">
        <f>IF($A514="", "", INDEX(Data!D:D,MATCH($A514,Data!$Z:$Z,1)))</f>
        <v>PJM Interconnection operates the largest synchronized transmission system in North America, where one of the great challenges is being able to meet the system-wide voltage control performance requirements both pre- and post-contingency. Based on a characteristic analysis of the contingencies distribution, a practical method using an iteration scheme between the optimal power flow (OPF) and a contingency assessment (CA) is proposed to develop a control strategy, so that the calculated optimal voltage schedule solutions are better not only for pre-contingency system conditions, also for the post-contingency (N-1) system conditions. At step T, a CA considering all contingencies is carried out and those that may lead to the maximized voltage violations are saved as active contingencies for step T+1. At the same time, another CA, considering only the current active contingencies, is computed in parallel using a trial OPF result as input. According to the post-contingency indices, the new voltage constraints will be compressed and the final OPF is called again to calculate the optimal strategies. The detailed architecture of the PJM optimal voltage control (OVC) system is presented in this paper. The system has completed four-months of online operation, and the results have been evaluated using third-party software. It has been proven that the OVC system presented here will greatly improve both the pre- and post-contingency performance. The PJM OVC is a typical application of a smart transmission grid. Phase III of this study is currently under way.</v>
      </c>
      <c r="F514" s="11" t="str">
        <f>IF($A514="", "", INDEX(Data!E:E,MATCH($A514,Data!$Z:$Z,1)))</f>
        <v>http://dx.doi.org/10.1109/TSG.2013.2256938</v>
      </c>
      <c r="G514" s="36" t="str">
        <f t="shared" si="15"/>
        <v>http://dx.doi.org/10.1109/TSG.2013.2256938</v>
      </c>
    </row>
    <row r="515" spans="1:7" ht="16.5" customHeight="1" x14ac:dyDescent="0.35">
      <c r="A515" s="9">
        <f t="shared" si="14"/>
        <v>511</v>
      </c>
      <c r="B515" s="10" t="str">
        <f>IF($A515="", "", INDEX(Data!A:A,MATCH($A515,Data!$Z:$Z,1)))</f>
        <v>Quetchenbach (2013)</v>
      </c>
      <c r="C515" s="11" t="str">
        <f>IF($A515="", "", INDEX(Data!B:B,MATCH($A515,Data!$Z:$Z,1)))</f>
        <v>The GridShare solution: A smart grid approach to improve service provision on a renewable energy mini-grid in Bhutan</v>
      </c>
      <c r="D515" s="10">
        <f>IF($A515="", "", INDEX(Data!C:C,MATCH($A515,Data!$Z:$Z,1)))</f>
        <v>2013</v>
      </c>
      <c r="E515" s="11" t="str">
        <f>IF($A515="", "", INDEX(Data!D:D,MATCH($A515,Data!$Z:$Z,1)))</f>
        <v>This letter reports on the design and pilot installation of GridShares, devices intended to alleviate brownouts caused by peak power use on isolated, village-scale mini-grids. A team consisting of the authors and partner organizations designed, built and field-tested GridShares in the village of Rukubji, Bhutan. The GridShare takes an innovative approach to reducing brownouts by using a low cost device that communicates the state of the grid to its users and regulates usage before severe brownouts occur. This demand-side solution encourages users to distribute the use of large appliances more evenly throughout the day, allowing power-limited systems to provide reliable, long-term renewable electricity to these communities. In the summer of 2011, GridShares were installed in every household and business connected to the Rukubji micro-hydro mini-grid, which serves approximately 90 households with a 40 kW nominal capacity micro-hydro system. The installation was accompanied by an extensive education program. Following the installation of the GridShares, the occurrence and average length of severe brownouts, which had been caused primarily by the use of electric cooking appliances during meal preparation, decreased by over 92%. Additionally, the majority of residents surveyed stated that now they are more certain that their rice will cook well and that they would recommend installing GridShares in other villages facing similar problems. 2013 IOP Publishing Ltd.</v>
      </c>
      <c r="F515" s="11" t="str">
        <f>IF($A515="", "", INDEX(Data!E:E,MATCH($A515,Data!$Z:$Z,1)))</f>
        <v>http://dx.doi.org/10.1088/1748-9326/8/1/014018</v>
      </c>
      <c r="G515" s="36" t="str">
        <f t="shared" si="15"/>
        <v>http://dx.doi.org/10.1088/1748-9326/8/1/014018</v>
      </c>
    </row>
    <row r="516" spans="1:7" ht="16.5" customHeight="1" x14ac:dyDescent="0.35">
      <c r="A516" s="9">
        <f t="shared" si="14"/>
        <v>512</v>
      </c>
      <c r="B516" s="10" t="str">
        <f>IF($A516="", "", INDEX(Data!A:A,MATCH($A516,Data!$Z:$Z,1)))</f>
        <v>Quraishi (2011)</v>
      </c>
      <c r="C516" s="11" t="str">
        <f>IF($A516="", "", INDEX(Data!B:B,MATCH($A516,Data!$Z:$Z,1)))</f>
        <v>How smart is your city?</v>
      </c>
      <c r="D516" s="10">
        <f>IF($A516="", "", INDEX(Data!C:C,MATCH($A516,Data!$Z:$Z,1)))</f>
        <v>2011</v>
      </c>
      <c r="E516" s="11" t="str">
        <f>IF($A516="", "", INDEX(Data!D:D,MATCH($A516,Data!$Z:$Z,1)))</f>
        <v>A in the foothills of the Appalachian Mountains, Cumberland, Md., invested in a smart grid system with automated meter-reading (AMR) on a network that also provides citywide WiFi service. These improvements were part of a $3.7 million energy program that is expected to save the city $8 million in energy and operating costs over 15 years. The smart grid technology provided efficiency-boosting communication to utility service personnel and among city departments and monitoring and control for functions as diverse as facility security, lighting, and parking enforcement. Software allows building systems optimize performance and cost automatically, reacting to signals, including changes in the weather or forecast increases in electricity prices. Advanced metering infrastructure (AMI) helps communities cut costs and save money to invest in larger initiatives that attract business, promote job growth, and improve quality of life.</v>
      </c>
      <c r="F516" s="11" t="str">
        <f>IF($A516="", "", INDEX(Data!E:E,MATCH($A516,Data!$Z:$Z,1)))</f>
        <v/>
      </c>
      <c r="G516" s="36" t="str">
        <f t="shared" si="15"/>
        <v/>
      </c>
    </row>
    <row r="517" spans="1:7" ht="16.5" customHeight="1" x14ac:dyDescent="0.35">
      <c r="A517" s="9">
        <f t="shared" si="14"/>
        <v>513</v>
      </c>
      <c r="B517" s="10" t="str">
        <f>IF($A517="", "", INDEX(Data!A:A,MATCH($A517,Data!$Z:$Z,1)))</f>
        <v>Radoglou-Grammatikis (2019)</v>
      </c>
      <c r="C517" s="11" t="str">
        <f>IF($A517="", "", INDEX(Data!B:B,MATCH($A517,Data!$Z:$Z,1)))</f>
        <v>Securing the Smart Grid: A Comprehensive Compilation of Intrusion Detection and Prevention Systems</v>
      </c>
      <c r="D517" s="10">
        <f>IF($A517="", "", INDEX(Data!C:C,MATCH($A517,Data!$Z:$Z,1)))</f>
        <v>2019</v>
      </c>
      <c r="E517" s="11" t="str">
        <f>IF($A517="", "", INDEX(Data!D:D,MATCH($A517,Data!$Z:$Z,1)))</f>
        <v>The smart grid (SG) paradigm is the next technological leap of the conventional electrical grid, contributing to the protection of the physical environment and providing multiple advantages such as increased reliability, better service quality, and the efficient utilization of the existing infrastructure and the renewable energy resources. However, despite the fact that it brings beneficial environmental, economic, and social changes, the existence of such a system possesses important security and privacy challenges, since it includes a combination of heterogeneous, co-existing smart, and legacy technologies. Based on the rapid evolution of the cyber-physical systems (CPS), both academia and industry have developed appropriate measures for enhancing the security surface of the SG paradigm using, for example, integrating efficient, lightweight encryption and authorization mechanisms. Nevertheless, these mechanisms may not prevent various security threats, such as denial of service (DoS) attacks that target on the availability of the underlying systems. An efficient countermeasure against several cyberattacks is the intrusion detection and prevention system (IDPS). In this paper, we examine the contribution of the IDPSs in the SG paradigm, providing an analysis of 37 cases. More detailed, these systems can be considered as a secondary defense mechanism, which enhances the cryptographic processes, by timely detecting or/and preventing potential security violations. For instance, if a cyberattack bypasses the essential encryption and authorization mechanisms, then the IDPS systems can act as a secondary protection service, informing the system operator for the presence of the specific attack or enabling appropriate preventive countermeasures. The cases we study focused on the advanced metering infrastructure (AMI), supervisory control and data acquisition (SCADA) systems, substations, and synchrophasors. Based on our comparative analysis, the limitations and the shortcomings of the current IDPS systems are identified, whereas appropriate recommendations are provided for future research efforts. 2013 IEEE.</v>
      </c>
      <c r="F517" s="11" t="str">
        <f>IF($A517="", "", INDEX(Data!E:E,MATCH($A517,Data!$Z:$Z,1)))</f>
        <v>http://dx.doi.org/10.1109/ACCESS.2019.2909807</v>
      </c>
      <c r="G517" s="36" t="str">
        <f t="shared" si="15"/>
        <v>http://dx.doi.org/10.1109/ACCESS.2019.2909807</v>
      </c>
    </row>
    <row r="518" spans="1:7" ht="16.5" customHeight="1" x14ac:dyDescent="0.35">
      <c r="A518" s="9">
        <f t="shared" ref="A518:A581" si="16">IF(A$4&gt;=ROW(A514), ROW(A514), "")</f>
        <v>514</v>
      </c>
      <c r="B518" s="10" t="str">
        <f>IF($A518="", "", INDEX(Data!A:A,MATCH($A518,Data!$Z:$Z,1)))</f>
        <v>Rahimi (2010)</v>
      </c>
      <c r="C518" s="11" t="str">
        <f>IF($A518="", "", INDEX(Data!B:B,MATCH($A518,Data!$Z:$Z,1)))</f>
        <v>Demand response as a market resource under the smart grid paradigm</v>
      </c>
      <c r="D518" s="10">
        <f>IF($A518="", "", INDEX(Data!C:C,MATCH($A518,Data!$Z:$Z,1)))</f>
        <v>2010</v>
      </c>
      <c r="E518" s="11" t="str">
        <f>IF($A518="", "", INDEX(Data!D:D,MATCH($A518,Data!$Z:$Z,1)))</f>
        <v>Demand response (DR), distributed generation (DG), and distributed energy storage (DES) are important ingredients of the emerging smart grid paradigm. For ease of reference we refer to these resources collectively as distributed energy resources (DER). Although much of the DER emerging under smart grid are targeted at the distribution level, DER, and more specifically DR resources, are considered important elements for reliable and economic operation of the transmission system and the wholesale markets. In fact, viewed from transmission and wholesale operations, sometimes the term virtual power plant is used to refer to these resources. In the context of energy and ancillary service markets facilitated by the independent system operators (ISOs)/regional transmission organizations (RTOs), the market products DER/DR can offer may include energy, ancillary services, and/or capacity, depending on the ISO/RTO market design and applicable operational standards. In this paper we first explore the main industry drivers of smart grid and the different facets of DER under the smart grid paradigm. We then concentrate on DR and summarize the existing and evolving programs at different ISOs/RTOs and the product markets they can participate in. We conclude by addressing some of the challenges and potential solutions for implementation of DR under smart grid and market paradigms. 2010 IEEE.</v>
      </c>
      <c r="F518" s="11" t="str">
        <f>IF($A518="", "", INDEX(Data!E:E,MATCH($A518,Data!$Z:$Z,1)))</f>
        <v>http://dx.doi.org/10.1109/TSG.2010.2045906</v>
      </c>
      <c r="G518" s="36" t="str">
        <f t="shared" ref="G518:G581" si="17">HYPERLINK(F518)</f>
        <v>http://dx.doi.org/10.1109/TSG.2010.2045906</v>
      </c>
    </row>
    <row r="519" spans="1:7" ht="16.5" customHeight="1" x14ac:dyDescent="0.35">
      <c r="A519" s="9">
        <f t="shared" si="16"/>
        <v>515</v>
      </c>
      <c r="B519" s="10" t="str">
        <f>IF($A519="", "", INDEX(Data!A:A,MATCH($A519,Data!$Z:$Z,1)))</f>
        <v>Ramadan (2018)</v>
      </c>
      <c r="C519" s="11" t="str">
        <f>IF($A519="", "", INDEX(Data!B:B,MATCH($A519,Data!$Z:$Z,1)))</f>
        <v>Mixed numerical - Experimental approach to enhance the heat pump performance by drain water heat recovery</v>
      </c>
      <c r="D519" s="10">
        <f>IF($A519="", "", INDEX(Data!C:C,MATCH($A519,Data!$Z:$Z,1)))</f>
        <v>2018</v>
      </c>
      <c r="E519" s="11" t="str">
        <f>IF($A519="", "", INDEX(Data!D:D,MATCH($A519,Data!$Z:$Z,1)))</f>
        <v>To reduce the carbon dioxide foot print, it is unescapable to adopt an energy policy that incorporates simultaneously renewable energy systems as well as smart energy strategies such as heat recovery. In the frame of this view, a heat recovery approach is suggested. The heat is recovered from drain water. It is then utilized to enhance the performance of heat pump within two schemes. Directly by replacing the ambient air heating the evaporator and indirectly by preheating the air heated by the condenser. The suggested approach is a numerical and experimental method that, on one hand, relies on experiments to determine the temperature of the drain water and on the other hand, it uses an iterative procedure to solve the energy balance equation and the mass balance equation. To that end an in-house code is developed. It allows to evaluate the heat efficiency of the heat recovery system as well as the performance of the heat pump. It has been shown that using such system may enhance the Coefficient of Performance up to 400%. In addition, economic and environmental studies are performed to assess the economic and environmental impact of the proposed techniques. Copyright 2018 Elsevier Ltd</v>
      </c>
      <c r="F519" s="11" t="str">
        <f>IF($A519="", "", INDEX(Data!E:E,MATCH($A519,Data!$Z:$Z,1)))</f>
        <v>file://www.elsevier.com/inca/publications/store/4/8/3/</v>
      </c>
      <c r="G519" s="36" t="str">
        <f t="shared" si="17"/>
        <v>file://www.elsevier.com/inca/publications/store/4/8/3/</v>
      </c>
    </row>
    <row r="520" spans="1:7" ht="16.5" customHeight="1" x14ac:dyDescent="0.35">
      <c r="A520" s="9">
        <f t="shared" si="16"/>
        <v>516</v>
      </c>
      <c r="B520" s="10" t="str">
        <f>IF($A520="", "", INDEX(Data!A:A,MATCH($A520,Data!$Z:$Z,1)))</f>
        <v>Ramakrishnan (2013)</v>
      </c>
      <c r="C520" s="11" t="str">
        <f>IF($A520="", "", INDEX(Data!B:B,MATCH($A520,Data!$Z:$Z,1)))</f>
        <v>WoT (Web of Things) for Energy Management in a Smart Grid-Connected Home</v>
      </c>
      <c r="D520" s="10">
        <f>IF($A520="", "", INDEX(Data!C:C,MATCH($A520,Data!$Z:$Z,1)))</f>
        <v>2013</v>
      </c>
      <c r="E520" s="11" t="str">
        <f>IF($A520="", "", INDEX(Data!D:D,MATCH($A520,Data!$Z:$Z,1)))</f>
        <v>This paper considers a case study of a smart grid-connected home in Australia that has solar photo-voltaic panels for distributed electricity generation and batteries for local energy storage. With a focus on Web of Things (WoT), this paper explores a strategy to facilitate management of electrical energy in the context of the emerging smart grid ideas that are consistent with sustainability practices. The strategy considers a cyber-physical software system that incorporates web-enabled physical devices and RESTful APIs to enable monitoring, integrating and controlling electrical appliances in a household. A dynamic adaptation is considered of the energies flowing between the smart grid, local solar panels and local storage batteries for powering the house with a view to reduce costs and greenhouse emissions.</v>
      </c>
      <c r="F520" s="11" t="str">
        <f>IF($A520="", "", INDEX(Data!E:E,MATCH($A520,Data!$Z:$Z,1)))</f>
        <v/>
      </c>
      <c r="G520" s="36" t="str">
        <f t="shared" si="17"/>
        <v/>
      </c>
    </row>
    <row r="521" spans="1:7" ht="16.5" customHeight="1" x14ac:dyDescent="0.35">
      <c r="A521" s="9">
        <f t="shared" si="16"/>
        <v>517</v>
      </c>
      <c r="B521" s="10" t="str">
        <f>IF($A521="", "", INDEX(Data!A:A,MATCH($A521,Data!$Z:$Z,1)))</f>
        <v>Ransom (2014)</v>
      </c>
      <c r="C521" s="11" t="str">
        <f>IF($A521="", "", INDEX(Data!B:B,MATCH($A521,Data!$Z:$Z,1)))</f>
        <v>Upgrading Relay Protection: Be Prepared for the Next Replacement or Upgrade Project</v>
      </c>
      <c r="D521" s="10">
        <f>IF($A521="", "", INDEX(Data!C:C,MATCH($A521,Data!$Z:$Z,1)))</f>
        <v>2014</v>
      </c>
      <c r="E521" s="11" t="str">
        <f>IF($A521="", "", INDEX(Data!D:D,MATCH($A521,Data!$Z:$Z,1)))</f>
        <v>There are many advantages to upgrading old electromechanical (EM), solid-state, and first-generation numeric relays with modern numeric relays. Reliability increases because there is less direct wiring and interconnection wiring, and the reliability and security of multifunction logic and settings are improved with the next-generation user interface software. Remote input-output modules, remote analog/digital inputs, and thermal measurement capabilities have expanded protection, control, and monitoring. New protection and monitoring features improve power system equipment life and increase personnel safety. Maintenance costs are reduced, while internal watchdogs alert the user if the relay has a problem. Settings groups can be changed instantaneously to adapt to varying power-system requirements. Modern second-generation numeric relays offer a variety of secure communications capabilities for interfacing with smart-grid controls, supervisory control and data-acquisition systems, and business networks. Event memory is larger for more onboard, standardized oscillographs and event reporting. Relay security is in accord with the latest North American Electric Reliability Corporation (NERC) standards.</v>
      </c>
      <c r="F521" s="11" t="str">
        <f>IF($A521="", "", INDEX(Data!E:E,MATCH($A521,Data!$Z:$Z,1)))</f>
        <v>http://dx.doi.org/10.1109/MIAS.2013.2288404</v>
      </c>
      <c r="G521" s="36" t="str">
        <f t="shared" si="17"/>
        <v>http://dx.doi.org/10.1109/MIAS.2013.2288404</v>
      </c>
    </row>
    <row r="522" spans="1:7" ht="16.5" customHeight="1" x14ac:dyDescent="0.35">
      <c r="A522" s="9">
        <f t="shared" si="16"/>
        <v>518</v>
      </c>
      <c r="B522" s="10" t="str">
        <f>IF($A522="", "", INDEX(Data!A:A,MATCH($A522,Data!$Z:$Z,1)))</f>
        <v>Rathnayaka (2014)</v>
      </c>
      <c r="C522" s="11" t="str">
        <f>IF($A522="", "", INDEX(Data!B:B,MATCH($A522,Data!$Z:$Z,1)))</f>
        <v>Goal-Oriented Prosumer Community Groups for the Smart Grid</v>
      </c>
      <c r="D522" s="10">
        <f>IF($A522="", "", INDEX(Data!C:C,MATCH($A522,Data!$Z:$Z,1)))</f>
        <v>2014</v>
      </c>
      <c r="E522" s="11" t="str">
        <f>IF($A522="", "", INDEX(Data!D:D,MATCH($A522,Data!$Z:$Z,1)))</f>
        <v>Energy demand is continually rising, worldwide. Most of the current demand is met by non-renewable energy sources, like coal, petroleum, and natural gas. However, currently, society is faced with the problem of dwindling and scarce non-renewable energy resources, resulting in a shortage of energy. Moreover, the process of energy production from non-renewable sources is increasing greenhouse gas emissions, leading to unpleasant and potentially dangerous climatic changes. Therefore, in today?s world, the focus is on inducing users to reduce their household energy consumption, and shift to using energy produced from renewable sources, such as solar, water, and wind. Not only this, but users are being encouraged to generate the green energy, and to either store the surplus for future usage or to feed it back into the utility grid. In order to evolve such bidirectional energy and information flow, the concept of the smart-grid has been proposed [1].</v>
      </c>
      <c r="F522" s="11" t="str">
        <f>IF($A522="", "", INDEX(Data!E:E,MATCH($A522,Data!$Z:$Z,1)))</f>
        <v>http://dx.doi.org/10.1109/MTS.2014.2301859</v>
      </c>
      <c r="G522" s="36" t="str">
        <f t="shared" si="17"/>
        <v>http://dx.doi.org/10.1109/MTS.2014.2301859</v>
      </c>
    </row>
    <row r="523" spans="1:7" ht="16.5" customHeight="1" x14ac:dyDescent="0.35">
      <c r="A523" s="9">
        <f t="shared" si="16"/>
        <v>519</v>
      </c>
      <c r="B523" s="10" t="str">
        <f>IF($A523="", "", INDEX(Data!A:A,MATCH($A523,Data!$Z:$Z,1)))</f>
        <v>Rathnayaka (2014)</v>
      </c>
      <c r="C523" s="11" t="str">
        <f>IF($A523="", "", INDEX(Data!B:B,MATCH($A523,Data!$Z:$Z,1)))</f>
        <v>Goal-oriented prosumer community groups for the smart grid</v>
      </c>
      <c r="D523" s="10">
        <f>IF($A523="", "", INDEX(Data!C:C,MATCH($A523,Data!$Z:$Z,1)))</f>
        <v>2014</v>
      </c>
      <c r="E523" s="11" t="str">
        <f>IF($A523="", "", INDEX(Data!D:D,MATCH($A523,Data!$Z:$Z,1)))</f>
        <v>Energy demand is continually rising, worldwide. Most of the current demand is met by non-renewable energy sources, like coal, petroleum, and natural gas. However, currently, society is faced with the problem of dwindling and scarce non-renewable energy resources, resulting in a shortage of energy. Moreover, the process of energy production from non-renewable sources is increasing greenhouse gas emissions, leading to unpleasant and potentially dangerous climatic changes. Therefore, in today's world, the focus is on inducing users to reduce their household energy consumption, and shift to using energy produced from renewable sources, such as solar, water, and wind. Not only this, but users are being encouraged to generate the green energy, and to either store the surplus for future usage or to feed it back into the utility grid. In order to evolve such bidirectional energy and information flow, the concept of the smart-grid has been proposed [1]. 1982-2012 IEEE.</v>
      </c>
      <c r="F523" s="11" t="str">
        <f>IF($A523="", "", INDEX(Data!E:E,MATCH($A523,Data!$Z:$Z,1)))</f>
        <v>http://dx.doi.org/10.1109/MTS.2014.2301859</v>
      </c>
      <c r="G523" s="36" t="str">
        <f t="shared" si="17"/>
        <v>http://dx.doi.org/10.1109/MTS.2014.2301859</v>
      </c>
    </row>
    <row r="524" spans="1:7" ht="16.5" customHeight="1" x14ac:dyDescent="0.35">
      <c r="A524" s="9">
        <f t="shared" si="16"/>
        <v>520</v>
      </c>
      <c r="B524" s="10" t="str">
        <f>IF($A524="", "", INDEX(Data!A:A,MATCH($A524,Data!$Z:$Z,1)))</f>
        <v>Regen (2017)</v>
      </c>
      <c r="C524" s="11" t="str">
        <f>IF($A524="", "", INDEX(Data!B:B,MATCH($A524,Data!$Z:$Z,1)))</f>
        <v>Local supply: options for selling your energy locally: 3rd edition</v>
      </c>
      <c r="D524" s="10">
        <f>IF($A524="", "", INDEX(Data!C:C,MATCH($A524,Data!$Z:$Z,1)))</f>
        <v>2017</v>
      </c>
      <c r="E524" s="11" t="str">
        <f>IF($A524="", "", INDEX(Data!D:D,MATCH($A524,Data!$Z:$Z,1)))</f>
        <v xml:space="preserve">Our energy system is changing . Communities across the UK are no longer satisfied with a centralised, carbon intensive energy market . Instead, many have a desire to have a stake in local, low carbon energy generation and management projects . Our energy system is also getting smarter. The roll-out of smart meters and the growth in smart technologies and services is changing the way households and businesses interact with the energy they use. The way that energy is generated, transmitted and balanced is changing with better data, new generation technologies and more active management systems. There is a growing interest in local supply options that enable: • Locally-owned generators to sell their power directly to the local community • Greater control over energy bills and the ability to pass on savings to customers • The creation of social enterprises that customers trust • A greater connection with and support for local renewable energy projects • Access to new sources of value through providing local balancing and flexibility services. The third edition of this paper focusses on the most recent innovations and thinking in local supply models. It looks at where there are sources of value from a more local approach, which can then be reflected in lower tariffs for demand customers and a better price for local generation. The purpose of this paper is to help community organisations and suppliers understand how the electricity supply market is changing, what the emerging local supply models are and the key considerations and challenges to making them work. Previous editions of the paper provide more information on more established local supply models, such as white labels, sleeving and energy service companies. </v>
      </c>
      <c r="F524" s="11" t="str">
        <f>IF($A524="", "", INDEX(Data!E:E,MATCH($A524,Data!$Z:$Z,1)))</f>
        <v/>
      </c>
      <c r="G524" s="36" t="str">
        <f t="shared" si="17"/>
        <v/>
      </c>
    </row>
    <row r="525" spans="1:7" ht="16.5" customHeight="1" x14ac:dyDescent="0.35">
      <c r="A525" s="9">
        <f t="shared" si="16"/>
        <v>521</v>
      </c>
      <c r="B525" s="10" t="str">
        <f>IF($A525="", "", INDEX(Data!A:A,MATCH($A525,Data!$Z:$Z,1)))</f>
        <v>Rehmani (2018)</v>
      </c>
      <c r="C525" s="11" t="str">
        <f>IF($A525="", "", INDEX(Data!B:B,MATCH($A525,Data!$Z:$Z,1)))</f>
        <v>Integrating Renewable Energy Resources into the Smart Grid: Recent Developments in Information and Communication Technologies</v>
      </c>
      <c r="D525" s="10">
        <f>IF($A525="", "", INDEX(Data!C:C,MATCH($A525,Data!$Z:$Z,1)))</f>
        <v>2018</v>
      </c>
      <c r="E525" s="11" t="str">
        <f>IF($A525="", "", INDEX(Data!D:D,MATCH($A525,Data!$Z:$Z,1)))</f>
        <v>Rising energy costs, losses in the present-day electricity grid, risks from nuclear power generation, and global environmental changes are motivating a transformation of the conventional ways of generating electricity. Globally, there is a desire to rely more on renewable energy resources (RERs) for electricity generation. RERs reduce greenhouse gas emissions and may have economic benefits, e.g., through applying demand side management with dynamic pricing so as to shift loads from fossil fuel-based generators to RERs. The electricity grid is presently evolving toward an intelligent grid, the so-called smart grid (SG). One of the major goals of the future SG is to move toward 100% electricity generation from RERs, i.e., toward a 100% renewable grid. However, the disparate, intermittent, and typically widely geographically distributed nature of RERs complicates the integration of RERs into the SG. Moreover, individual RERs have generally lower capacity than conventional fossil fuel-based plants, and these RERs are based on a wide spectrum of different technologies. In this article, we give an overview of recent efforts that aim to integrate RERs into the SG. We outline the integration of RERs into the SG along with their supporting communication networks. We also discuss ongoing projects that seek to integrate RERs into the SG around the globe. Finally, we outline future research directions on integrating RERs into the SG. 2005-2012 IEEE.</v>
      </c>
      <c r="F525" s="11" t="str">
        <f>IF($A525="", "", INDEX(Data!E:E,MATCH($A525,Data!$Z:$Z,1)))</f>
        <v>http://dx.doi.org/10.1109/TII.2018.2819169</v>
      </c>
      <c r="G525" s="36" t="str">
        <f t="shared" si="17"/>
        <v>http://dx.doi.org/10.1109/TII.2018.2819169</v>
      </c>
    </row>
    <row r="526" spans="1:7" ht="16.5" customHeight="1" x14ac:dyDescent="0.35">
      <c r="A526" s="9">
        <f t="shared" si="16"/>
        <v>522</v>
      </c>
      <c r="B526" s="10" t="str">
        <f>IF($A526="", "", INDEX(Data!A:A,MATCH($A526,Data!$Z:$Z,1)))</f>
        <v>Reyes-Chamorro (2018)</v>
      </c>
      <c r="C526" s="11" t="str">
        <f>IF($A526="", "", INDEX(Data!B:B,MATCH($A526,Data!$Z:$Z,1)))</f>
        <v>Experimental validation of an explicit power-flow primary control in microgrids</v>
      </c>
      <c r="D526" s="10">
        <f>IF($A526="", "", INDEX(Data!C:C,MATCH($A526,Data!$Z:$Z,1)))</f>
        <v>2018</v>
      </c>
      <c r="E526" s="11" t="str">
        <f>IF($A526="", "", INDEX(Data!D:D,MATCH($A526,Data!$Z:$Z,1)))</f>
        <v>The existing approaches to control electrical grids combine frequency and voltage controls at different time-scales. When applied in microgrids with stochastic distributed generation, grid quality of service problems may occur, such as under- or overvoltages as well as congestion of lines and transformers. The COMMELEC framework proposes to solve this compelling issue by performing explicit control of power flows with two novel strategies: 1) a common abstract model is used by resources to advertise their state in real time to a grid agent; and 2) subsystems can be aggregated into virtual devices that hide their internal complexity in order to ensure scalability. While the framework has already been published in the literature, in this paper, we present the first experimental validation of a practicable explicit power-flow primary control applied in a real-scale test-bed microgrid. We demonstrate how an explicit power-flow control solves the active and reactive power sharing problem in real time, easily allowing the microgrid to be dispatchable in real time (i.e., it is able to participate in energy markets) and capable of providing frequency support, while always maintaining quality of service.</v>
      </c>
      <c r="F526" s="11" t="str">
        <f>IF($A526="", "", INDEX(Data!E:E,MATCH($A526,Data!$Z:$Z,1)))</f>
        <v>http://dx.doi.org/10.1109/TII.2018.2802907</v>
      </c>
      <c r="G526" s="36" t="str">
        <f t="shared" si="17"/>
        <v>http://dx.doi.org/10.1109/TII.2018.2802907</v>
      </c>
    </row>
    <row r="527" spans="1:7" ht="16.5" customHeight="1" x14ac:dyDescent="0.35">
      <c r="A527" s="9">
        <f t="shared" si="16"/>
        <v>523</v>
      </c>
      <c r="B527" s="10" t="str">
        <f>IF($A527="", "", INDEX(Data!A:A,MATCH($A527,Data!$Z:$Z,1)))</f>
        <v>Reynolds (2017)</v>
      </c>
      <c r="C527" s="11" t="str">
        <f>IF($A527="", "", INDEX(Data!B:B,MATCH($A527,Data!$Z:$Z,1)))</f>
        <v>Upscaling energy control from building to districts: Current limitations and future perspectives</v>
      </c>
      <c r="D527" s="10">
        <f>IF($A527="", "", INDEX(Data!C:C,MATCH($A527,Data!$Z:$Z,1)))</f>
        <v>2017</v>
      </c>
      <c r="E527" s="11" t="str">
        <f>IF($A527="", "", INDEX(Data!D:D,MATCH($A527,Data!$Z:$Z,1)))</f>
        <v>Due to the complexity and increasing decentralisation of the energy infrastructure, as well as growing penetration of renewable generation and proliferation of energy prosumers, the way in which energy consumption in buildings is managed must change. Buildings need to be considered as active participants in a complex and wider district-level energy landscape. To achieve this, the authors argue the need for a new generation of energy control systems capable of adapting to near real-time environmental conditions while maximising the use of renewables and minimising energy demand within a district environment. This will be enabled by cloud-based demand-response strategies through advanced data analytics and optimisation, underpinned by semantic data models as demonstrated by the Computational Urban Sustainability Platform, CUSP, prototype presented in this paper. The growing popularity of time of use tariffs and smart, IoT connected devices offer opportunities for Energy Service Companies, ESCo's, to play a significant role in this new energy landscape. They could provide energy management and cost savings for adaptable users, while meeting energy and CO2reduction targets. The paper provides a critical review and agenda setting perspective for energy management in buildings and beyond. 2017 The Authors</v>
      </c>
      <c r="F527" s="11" t="str">
        <f>IF($A527="", "", INDEX(Data!E:E,MATCH($A527,Data!$Z:$Z,1)))</f>
        <v>http://dx.doi.org/10.1016/j.scs.2017.05.012</v>
      </c>
      <c r="G527" s="36" t="str">
        <f t="shared" si="17"/>
        <v>http://dx.doi.org/10.1016/j.scs.2017.05.012</v>
      </c>
    </row>
    <row r="528" spans="1:7" ht="16.5" customHeight="1" x14ac:dyDescent="0.35">
      <c r="A528" s="9">
        <f t="shared" si="16"/>
        <v>524</v>
      </c>
      <c r="B528" s="10" t="str">
        <f>IF($A528="", "", INDEX(Data!A:A,MATCH($A528,Data!$Z:$Z,1)))</f>
        <v>Rhodes (2014)</v>
      </c>
      <c r="C528" s="11" t="str">
        <f>IF($A528="", "", INDEX(Data!B:B,MATCH($A528,Data!$Z:$Z,1)))</f>
        <v>Experimental and data collection methods for a large-scale smart grid deployment: Methods and first results</v>
      </c>
      <c r="D528" s="10">
        <f>IF($A528="", "", INDEX(Data!C:C,MATCH($A528,Data!$Z:$Z,1)))</f>
        <v>2014</v>
      </c>
      <c r="E528" s="11" t="str">
        <f>IF($A528="", "", INDEX(Data!D:D,MATCH($A528,Data!$Z:$Z,1)))</f>
        <v>This paper has two objectives: 1) to describe the experimental and data collection methods for a large-scale smart grid deployment in Austin, Texas, and 2) to provide results based on those data. As of October 2012, the test bed was comprised of 1) 250 homes concentrated in a single neighborhood all built after 2007, and 2) 160 homes distributed throughout Austin with ages ranging from 10 to 92 years old. This experiment includes 200 electric monitoring systems (15-s resolution), 211 electric monitoring systems (1-min), 182 gas meters (2-cubic foot), and 51 water meters (1 gallon) and many of the monitored homes also have energy audits and homeowner surveys. The test bed also includes 185 rooftop PV (photovoltaic) installations and 50 electric vehicles in the same neighborhood. Data streams were automated and gathered at a supercomputing facility at UT-Austin yielding 250 GB (2.95 109records) of data in the first year. This paper describes the baseline study and monitoring methods, characterizes the study participants, and provides some first results about residential energy use. These results include a negative correlation between energy use and knowledge about energy as well as a possible positive correlation between energy use and some rebates. 2013 Elsevier Ltd.</v>
      </c>
      <c r="F528" s="11" t="str">
        <f>IF($A528="", "", INDEX(Data!E:E,MATCH($A528,Data!$Z:$Z,1)))</f>
        <v>http://dx.doi.org/10.1016/j.energy.2013.11.004</v>
      </c>
      <c r="G528" s="36" t="str">
        <f t="shared" si="17"/>
        <v>http://dx.doi.org/10.1016/j.energy.2013.11.004</v>
      </c>
    </row>
    <row r="529" spans="1:7" ht="16.5" customHeight="1" x14ac:dyDescent="0.35">
      <c r="A529" s="9">
        <f t="shared" si="16"/>
        <v>525</v>
      </c>
      <c r="B529" s="10" t="str">
        <f>IF($A529="", "", INDEX(Data!A:A,MATCH($A529,Data!$Z:$Z,1)))</f>
        <v>Rhodes (2014)</v>
      </c>
      <c r="C529" s="11" t="str">
        <f>IF($A529="", "", INDEX(Data!B:B,MATCH($A529,Data!$Z:$Z,1)))</f>
        <v>Experimental and data collection methods for a large-scale smart grid deployment: Methods and first results</v>
      </c>
      <c r="D529" s="10">
        <f>IF($A529="", "", INDEX(Data!C:C,MATCH($A529,Data!$Z:$Z,1)))</f>
        <v>2014</v>
      </c>
      <c r="E529" s="11" t="str">
        <f>IF($A529="", "", INDEX(Data!D:D,MATCH($A529,Data!$Z:$Z,1)))</f>
        <v>This paper has two objectives: 1) to describe the experimental and data collection methods for a large-scale smart grid deployment in Austin, Texas, and 2) to provide results based on those data. As of October 2012, the test bed was comprised of 1) 250 homes concentrated in a single neighborhood all built after 2007, and 2) 160 homes distributed throughout Austin with ages ranging from 10 to 92 years old. This experiment includes 200 electric monitoring systems (15-s resolution), 211 electric monitoring systems (1-min), 182 gas meters (2-cubic foot), and 51 water meters (1 gallon) and many of the monitored homes also have energy audits and homeowner surveys. The test bed also includes 185 rooftop PV (photovoltaic) installations and 50 electric vehicles in the same neighborhood. Data streams were automated and gathered at a supercomputing facility at UT-Austin yielding 250 GB (2.95 109 records) of data in the first year. This paper describes the baseline study and monitoring methods, characterizes the study participants, and provides some first results about residential energy use. These results include a negative correlation between energy use and knowledge about energy as well as a possible positive correlation between energy use and some rebates. [All rights reserved Elsevier].</v>
      </c>
      <c r="F529" s="11" t="str">
        <f>IF($A529="", "", INDEX(Data!E:E,MATCH($A529,Data!$Z:$Z,1)))</f>
        <v>http://dx.doi.org/10.1016/j.energy.2013.11.004</v>
      </c>
      <c r="G529" s="36" t="str">
        <f t="shared" si="17"/>
        <v>http://dx.doi.org/10.1016/j.energy.2013.11.004</v>
      </c>
    </row>
    <row r="530" spans="1:7" ht="16.5" customHeight="1" x14ac:dyDescent="0.35">
      <c r="A530" s="9">
        <f t="shared" si="16"/>
        <v>526</v>
      </c>
      <c r="B530" s="10" t="str">
        <f>IF($A530="", "", INDEX(Data!A:A,MATCH($A530,Data!$Z:$Z,1)))</f>
        <v>Rikiya (2012)</v>
      </c>
      <c r="C530" s="11" t="str">
        <f>IF($A530="", "", INDEX(Data!B:B,MATCH($A530,Data!$Z:$Z,1)))</f>
        <v>The digital grid: the convergence of power and information, and its application</v>
      </c>
      <c r="D530" s="10">
        <f>IF($A530="", "", INDEX(Data!C:C,MATCH($A530,Data!$Z:$Z,1)))</f>
        <v>2012</v>
      </c>
      <c r="E530" s="11" t="str">
        <f>IF($A530="", "", INDEX(Data!D:D,MATCH($A530,Data!$Z:$Z,1)))</f>
        <v>The large scale deployment of wind-generated power, solar power and other powerfrom renewable energy sources cannot be achieved without overcoming fundamental issues with the existing electric power grid and the urgent development of new power supply systems. This special article will introduce the reader to the Digital Grid concept the convergence of power and information in a next-generation network architecture that holds the potential to revolutionize power transmission networks. In this architecture, IP addressed digital grid routers mutually interconnect a "cell grid" of distributed asynchronous power networks, while digital grid controllers enable inter-cell power transfers. Through the adoption of this architecture, the large-scale deployment of a renewable energy-based power system can be a reality.</v>
      </c>
      <c r="F530" s="11" t="str">
        <f>IF($A530="", "", INDEX(Data!E:E,MATCH($A530,Data!$Z:$Z,1)))</f>
        <v/>
      </c>
      <c r="G530" s="36" t="str">
        <f t="shared" si="17"/>
        <v/>
      </c>
    </row>
    <row r="531" spans="1:7" ht="16.5" customHeight="1" x14ac:dyDescent="0.35">
      <c r="A531" s="9">
        <f t="shared" si="16"/>
        <v>527</v>
      </c>
      <c r="B531" s="10" t="str">
        <f>IF($A531="", "", INDEX(Data!A:A,MATCH($A531,Data!$Z:$Z,1)))</f>
        <v>Rikke (2018)</v>
      </c>
      <c r="C531" s="11" t="str">
        <f>IF($A531="", "", INDEX(Data!B:B,MATCH($A531,Data!$Z:$Z,1)))</f>
        <v>Exploring Hygge as a Desirable Design Vision for the Sustainable Smart Home</v>
      </c>
      <c r="D531" s="10">
        <f>IF($A531="", "", INDEX(Data!C:C,MATCH($A531,Data!$Z:$Z,1)))</f>
        <v>2018</v>
      </c>
      <c r="E531" s="11">
        <f>IF($A531="", "", INDEX(Data!D:D,MATCH($A531,Data!$Z:$Z,1)))</f>
        <v>0</v>
      </c>
      <c r="F531" s="11" t="str">
        <f>IF($A531="", "", INDEX(Data!E:E,MATCH($A531,Data!$Z:$Z,1)))</f>
        <v/>
      </c>
      <c r="G531" s="36" t="str">
        <f t="shared" si="17"/>
        <v/>
      </c>
    </row>
    <row r="532" spans="1:7" ht="16.5" customHeight="1" x14ac:dyDescent="0.35">
      <c r="A532" s="9">
        <f t="shared" si="16"/>
        <v>528</v>
      </c>
      <c r="B532" s="10" t="str">
        <f>IF($A532="", "", INDEX(Data!A:A,MATCH($A532,Data!$Z:$Z,1)))</f>
        <v>Rinaldi (2016)</v>
      </c>
      <c r="C532" s="11" t="str">
        <f>IF($A532="", "", INDEX(Data!B:B,MATCH($A532,Data!$Z:$Z,1)))</f>
        <v>Time synchronization over heterogeneous network for smart grid application: Design and characterization of a real case</v>
      </c>
      <c r="D532" s="10">
        <f>IF($A532="", "", INDEX(Data!C:C,MATCH($A532,Data!$Z:$Z,1)))</f>
        <v>2016</v>
      </c>
      <c r="E532" s="11" t="str">
        <f>IF($A532="", "", INDEX(Data!D:D,MATCH($A532,Data!$Z:$Z,1)))</f>
        <v>Distributed monitoring and control systems are mandatory for the efficient management of the distribution grid, due to the growing presence of renewable energy sources. Time synchronization among devices deployed in distribution grid plays a key role, since a common time reference is essential to correlate power quality and high sampling frequency measure, and generally coordinate any distributed actions. The design and the deployment of a time synchronization system over an existing heterogeneous network is investigated in the paper. The Network Time Protocol (NTP) has been chosen due to its backward compatibility, the good security level, and the intrinsically robust hierarchy. Several NTP synchronization architectures have been proposed and then applied to a real (operating) distribution grid, both at Medium Voltage (MV) and Low Voltage (LV). The experimental validation was carried out during several weeks on the live system. The results in the MV grid highlight the trade-off existing between synchronization accuracy and availability: the synchronization accuracy over MV Broadband Power Line (BPL) links decreases from 20 ms to 50 ms when a more reliable architecture, from the point of view of time synchronization, is used. On the other hand, experimental results show as end-nodes connected on LV grid by means of BPL have a mean offset typically below 50 ms, and a synchronization accuracy on the order of 150 ms. These results are due to the limitation of the synchronization protocol deployed in the LV end-nodes and to scalability issues of power line communication networks when the number of nodes increases. 2016 Elsevier B.V.</v>
      </c>
      <c r="F532" s="11" t="str">
        <f>IF($A532="", "", INDEX(Data!E:E,MATCH($A532,Data!$Z:$Z,1)))</f>
        <v>http://dx.doi.org/10.1016/j.adhoc.2016.04.001</v>
      </c>
      <c r="G532" s="36" t="str">
        <f t="shared" si="17"/>
        <v>http://dx.doi.org/10.1016/j.adhoc.2016.04.001</v>
      </c>
    </row>
    <row r="533" spans="1:7" ht="16.5" customHeight="1" x14ac:dyDescent="0.35">
      <c r="A533" s="9">
        <f t="shared" si="16"/>
        <v>529</v>
      </c>
      <c r="B533" s="10" t="str">
        <f>IF($A533="", "", INDEX(Data!A:A,MATCH($A533,Data!$Z:$Z,1)))</f>
        <v>Rob (2018)</v>
      </c>
      <c r="C533" s="11" t="str">
        <f>IF($A533="", "", INDEX(Data!B:B,MATCH($A533,Data!$Z:$Z,1)))</f>
        <v>Smart Control of a Future Micro-grid in Olst</v>
      </c>
      <c r="D533" s="10">
        <f>IF($A533="", "", INDEX(Data!C:C,MATCH($A533,Data!$Z:$Z,1)))</f>
        <v>2018</v>
      </c>
      <c r="E533" s="11" t="str">
        <f>IF($A533="", "", INDEX(Data!D:D,MATCH($A533,Data!$Z:$Z,1)))</f>
        <v xml:space="preserve">Due to the growing influence of sustainable energy sources, fluctuations in supply peaks are increasing, and thus, an imbalance in the grid may occur. This paper uses a basic smart control and battery algorithm to deal with these energy flow issues on a micro-grid level. Furthermore, a realistic model of a neighborhood located in Olst, the Netherlands is created in order to demonstrate the impact of smart control and battery storage in a practical setting. This model consists of PV generation, a washing machine, dishwasher together with various other devices which are assumed uncontrollable, as well as a grid connection. Three different scenarios were investigated to determine the effectiveness of the smart control algorithm and battery storage in terms of self-consumption, self-sufficiency and peak reduction. The results are shown by means of simulation and indicate a significant increase in self-consumption, self-sufficiency and peak reduction. </v>
      </c>
      <c r="F533" s="11" t="str">
        <f>IF($A533="", "", INDEX(Data!E:E,MATCH($A533,Data!$Z:$Z,1)))</f>
        <v/>
      </c>
      <c r="G533" s="36" t="str">
        <f t="shared" si="17"/>
        <v/>
      </c>
    </row>
    <row r="534" spans="1:7" ht="16.5" customHeight="1" x14ac:dyDescent="0.35">
      <c r="A534" s="9">
        <f t="shared" si="16"/>
        <v>530</v>
      </c>
      <c r="B534" s="10" t="str">
        <f>IF($A534="", "", INDEX(Data!A:A,MATCH($A534,Data!$Z:$Z,1)))</f>
        <v>Roberts (2011)</v>
      </c>
      <c r="C534" s="11" t="str">
        <f>IF($A534="", "", INDEX(Data!B:B,MATCH($A534,Data!$Z:$Z,1)))</f>
        <v>The Role of Energy Storage in Development of Smart Grids</v>
      </c>
      <c r="D534" s="10">
        <f>IF($A534="", "", INDEX(Data!C:C,MATCH($A534,Data!$Z:$Z,1)))</f>
        <v>2011</v>
      </c>
      <c r="E534" s="11" t="str">
        <f>IF($A534="", "", INDEX(Data!D:D,MATCH($A534,Data!$Z:$Z,1)))</f>
        <v>The adoption of Smart Grid devices throughout utility networks will effect tremendous change in grid operations and usage of electricity over the next two decades. The changes in ways to control loads, coupled with increased penetration of renewable energy sources, offer a new set of challenges in balancing consumption and generation. Increased deployment of energy storage devices in the distribution grid will help make this process happen more effectively and improve system performance. This paper addresses the new types of storage being utilized for grid support and the ways they are integrated into the grid.</v>
      </c>
      <c r="F534" s="11" t="str">
        <f>IF($A534="", "", INDEX(Data!E:E,MATCH($A534,Data!$Z:$Z,1)))</f>
        <v>http://dx.doi.org/10.1109/JPROC.2011.2116752</v>
      </c>
      <c r="G534" s="36" t="str">
        <f t="shared" si="17"/>
        <v>http://dx.doi.org/10.1109/JPROC.2011.2116752</v>
      </c>
    </row>
    <row r="535" spans="1:7" ht="16.5" customHeight="1" x14ac:dyDescent="0.35">
      <c r="A535" s="9">
        <f t="shared" si="16"/>
        <v>531</v>
      </c>
      <c r="B535" s="10" t="str">
        <f>IF($A535="", "", INDEX(Data!A:A,MATCH($A535,Data!$Z:$Z,1)))</f>
        <v>Rödder (2018)</v>
      </c>
      <c r="C535" s="11" t="str">
        <f>IF($A535="", "", INDEX(Data!B:B,MATCH($A535,Data!$Z:$Z,1)))</f>
        <v>EnergiBUS4home – Sustainable energy resourcing in low-energy buildings</v>
      </c>
      <c r="D535" s="10">
        <f>IF($A535="", "", INDEX(Data!C:C,MATCH($A535,Data!$Z:$Z,1)))</f>
        <v>2018</v>
      </c>
      <c r="E535" s="11" t="str">
        <f>IF($A535="", "", INDEX(Data!D:D,MATCH($A535,Data!$Z:$Z,1)))</f>
        <v>Since the overall energy consumption of residential buildings has significantly increased over the recent decades many technologies have been established to reduce the power consumption of households significantly and to use energy efficiently. In general, thermal energy for heating or cooling devices of domestic appliances is generated decentralized by the respective device and not in one central location of the building. This paper introduces a novel system design, where domestic appliances like the washing machine, dishwasher, condensing dryer, refrigerator and freezer are thermally interconnected to the heating and ventilation system in a low-energy building via the “energiBUS” – not only in terms of warm water, but also for cooling tasks. The integrated system concept is presented and load profiles are analyzed to discuss the functionality of the system and the energetic flows. The system benefits from the replacement of power consuming heating and cooling devices of the domestic appliances and the synchronized operation of the heat pump due to an additional hot and a cold water storage. In comparison to a system without the “energiBUS” the overall power consumption of a four-person family home in passive house design is reduced by about 200 kWh/a without the improved heat pump synchronization. © 2018 Elsevier Ltd</v>
      </c>
      <c r="F535" s="11" t="str">
        <f>IF($A535="", "", INDEX(Data!E:E,MATCH($A535,Data!$Z:$Z,1)))</f>
        <v>https://www.scopus.com/inward/record.uri?eid=2-s2.0-85049307589&amp;doi=10.1016%2fj.energy.2018.06.145&amp;partnerID=40&amp;md5=31ef9edafa86923aae326d975b497ddb</v>
      </c>
      <c r="G535" s="36" t="str">
        <f t="shared" si="17"/>
        <v>https://www.scopus.com/inward/record.uri?eid=2-s2.0-85049307589&amp;doi=10.1016%2fj.energy.2018.06.145&amp;partnerID=40&amp;md5=31ef9edafa86923aae326d975b497ddb</v>
      </c>
    </row>
    <row r="536" spans="1:7" ht="16.5" customHeight="1" x14ac:dyDescent="0.35">
      <c r="A536" s="9">
        <f t="shared" si="16"/>
        <v>532</v>
      </c>
      <c r="B536" s="10" t="str">
        <f>IF($A536="", "", INDEX(Data!A:A,MATCH($A536,Data!$Z:$Z,1)))</f>
        <v>Rodriguez-Molina (2013)</v>
      </c>
      <c r="C536" s="11" t="str">
        <f>IF($A536="", "", INDEX(Data!B:B,MATCH($A536,Data!$Z:$Z,1)))</f>
        <v>SMArc: A proposal for a smart, semantic middleware architecture focused on smart city energy management</v>
      </c>
      <c r="D536" s="10">
        <f>IF($A536="", "", INDEX(Data!C:C,MATCH($A536,Data!$Z:$Z,1)))</f>
        <v>2013</v>
      </c>
      <c r="E536" s="11" t="str">
        <f>IF($A536="", "", INDEX(Data!D:D,MATCH($A536,Data!$Z:$Z,1)))</f>
        <v>Among the main features that are intended to become part of what can be expected from the Smart City, one of them should be an improved energy management system, in order to benefit from a healthier relation with the environment, minimize energy expenses, and offer dynamic market opportunities. A Smart Grid seems like a very suitable infrastructure for this objective, as it guarantees a two-way information flow that will provide the means for energy management enhancement. However, to obtain all the required information, another entity must care about all the devices required to gather the data. What is more, this entity must consider the lifespan of the devices within the Smart Grid - when they are turned on and off or when new appliances are added - along with the services that devices are able to provide. This paper puts forward SMArc - an acronym for semantic middleware architecture - as a middleware proposal for the Smart Grid, so as to process the collected data and use it to insulate applications from the complexity of the metering facilities and guarantee that any change that may happen at these lower levels will be updated for future actions in the system. 2013 Jesus Rodriguez- Molina et al.</v>
      </c>
      <c r="F536" s="11" t="str">
        <f>IF($A536="", "", INDEX(Data!E:E,MATCH($A536,Data!$Z:$Z,1)))</f>
        <v>http://dx.doi.org/10.1155/2013/560418</v>
      </c>
      <c r="G536" s="36" t="str">
        <f t="shared" si="17"/>
        <v>http://dx.doi.org/10.1155/2013/560418</v>
      </c>
    </row>
    <row r="537" spans="1:7" ht="16.5" customHeight="1" x14ac:dyDescent="0.35">
      <c r="A537" s="9">
        <f t="shared" si="16"/>
        <v>533</v>
      </c>
      <c r="B537" s="10" t="str">
        <f>IF($A537="", "", INDEX(Data!A:A,MATCH($A537,Data!$Z:$Z,1)))</f>
        <v>Rodriguez-Molina (2016)</v>
      </c>
      <c r="C537" s="11" t="str">
        <f>IF($A537="", "", INDEX(Data!B:B,MATCH($A537,Data!$Z:$Z,1)))</f>
        <v>A Study on applicability of distributed energy generation, storage and consumption within small scale facilities</v>
      </c>
      <c r="D537" s="10">
        <f>IF($A537="", "", INDEX(Data!C:C,MATCH($A537,Data!$Z:$Z,1)))</f>
        <v>2016</v>
      </c>
      <c r="E537" s="11" t="str">
        <f>IF($A537="", "", INDEX(Data!D:D,MATCH($A537,Data!$Z:$Z,1)))</f>
        <v>Distributed generation and storage of energy, conceived as one of the prominent applications of the Smart Grid, has become one of the most popular ways for generation and usage of electricity. Not only does it offer environmental advantages and a more decentralized way to produce energy, but it also enables former consumers to become producers (thus turning them into prosumers). Alternatively, regular power production and consumption is still widely used in most of the world. Unfortunately, accurate business models representations and descriptive use cases for small scale facilitates, either involved in distributed energy or not, have not been provided in a descriptive enough manner. What is more, the possibilities that electricity trade and its storage and consumption activities offer for small users to obtain profits are yet to be addressed and offered to the research community in a thorough manner, so that small consumers will use them to their advantage. This paper puts forward a study on four different business models for small scale facilities and offers an economical study on how they can be deployed as a way to offer profitability for end users and new companies, while at the same time showing the required technological background to have them implemented. 2016 by the Authors.</v>
      </c>
      <c r="F537" s="11" t="str">
        <f>IF($A537="", "", INDEX(Data!E:E,MATCH($A537,Data!$Z:$Z,1)))</f>
        <v>http://dx.doi.org/10.3390/en9090745</v>
      </c>
      <c r="G537" s="36" t="str">
        <f t="shared" si="17"/>
        <v>http://dx.doi.org/10.3390/en9090745</v>
      </c>
    </row>
    <row r="538" spans="1:7" ht="16.5" customHeight="1" x14ac:dyDescent="0.35">
      <c r="A538" s="9">
        <f t="shared" si="16"/>
        <v>534</v>
      </c>
      <c r="B538" s="10" t="str">
        <f>IF($A538="", "", INDEX(Data!A:A,MATCH($A538,Data!$Z:$Z,1)))</f>
        <v>Rogers (2010)</v>
      </c>
      <c r="C538" s="11" t="str">
        <f>IF($A538="", "", INDEX(Data!B:B,MATCH($A538,Data!$Z:$Z,1)))</f>
        <v>An Authenticated Control Framework for Distributed Voltage Support on the Smart Grid</v>
      </c>
      <c r="D538" s="10">
        <f>IF($A538="", "", INDEX(Data!C:C,MATCH($A538,Data!$Z:$Z,1)))</f>
        <v>2010</v>
      </c>
      <c r="E538" s="11" t="str">
        <f>IF($A538="", "", INDEX(Data!D:D,MATCH($A538,Data!$Z:$Z,1)))</f>
        <v>Existing and forthcoming devices at the residential level have the ability to provide reactive power support. Inverters which connect distributed generation such as solar panels and pluggable hybrid electric vehicles (PHEVs) to the grid are an example. Such devices are not currently utilized by the power system. We investigate the integration of these end-user reactive-power-capable devices to provide voltage support to the grid via a secure communications infrastructure. We determine effective locations in the transmission system and show how reactive power resources connected at those buses can be controlled. Buses belong to reactive support groups which parallel the regions of the secure communications architecture that is presented. Ultimately, our goal is to present how the smart grid can enable the utilization of available end-user devices as a resource to mitigate power system problems such as voltage collapse.</v>
      </c>
      <c r="F538" s="11" t="str">
        <f>IF($A538="", "", INDEX(Data!E:E,MATCH($A538,Data!$Z:$Z,1)))</f>
        <v>http://dx.doi.org/10.1109/TSG.2010.2044816</v>
      </c>
      <c r="G538" s="36" t="str">
        <f t="shared" si="17"/>
        <v>http://dx.doi.org/10.1109/TSG.2010.2044816</v>
      </c>
    </row>
    <row r="539" spans="1:7" ht="16.5" customHeight="1" x14ac:dyDescent="0.35">
      <c r="A539" s="9">
        <f t="shared" si="16"/>
        <v>535</v>
      </c>
      <c r="B539" s="10" t="str">
        <f>IF($A539="", "", INDEX(Data!A:A,MATCH($A539,Data!$Z:$Z,1)))</f>
        <v>Rohbogner (2014)</v>
      </c>
      <c r="C539" s="11" t="str">
        <f>IF($A539="", "", INDEX(Data!B:B,MATCH($A539,Data!$Z:$Z,1)))</f>
        <v>Design of a Multiagent-Based Voltage Control System in Peer-to-Peer Networks for Smart Grids</v>
      </c>
      <c r="D539" s="10">
        <f>IF($A539="", "", INDEX(Data!C:C,MATCH($A539,Data!$Z:$Z,1)))</f>
        <v>2014</v>
      </c>
      <c r="E539" s="11" t="str">
        <f>IF($A539="", "", INDEX(Data!D:D,MATCH($A539,Data!$Z:$Z,1)))</f>
        <v>Energy management in distribution grids is one of the key challenges that needs to be overcome to increase the share of fluctuating renewable energies. Current control systems for energy management mainly demonstrate centralized- or decentralized-hierarchical control structures. Very few systems manifest a fully decentralized multiagent-based control structure. Multiagent-based control systems promise to be an advantageous approach for the future distributed energy supply system because no central control entity is necessary, which eases parameterization in case of grid topology changes, and the agents are more stable against failures and changes of control topologies. Research is necessary to prove these benefits. In this study, we introduce a design of a multiagent-based voltage control system for low-voltage grids. In detail we introduce cooperative decision-making processes and software solutions that allow the agents to perceive and control their environment, the agent-discovery and localization in different types of communication networks, agent-to-agent communication, and the integration of the multiagent system in existing grid-control infrastructures. Furthermore, the study proposes how different existing technologies can be combined into an applicable multiagent-based voltage control system: the Java/OSGi-based OpenMUC framework allows a generic field-device interaction; peer-to-peer discovery and session establishment functionalities are combined with the agent communication defined by the Foundation for Intelligent Physical Agents (FIPA). The ripple control-signal technology is applied as a fallback communication between the agent and a central grid-control center. 2014 WILEY-VCH Verlag GmbH &amp; Co. KGaA, Weinheim.</v>
      </c>
      <c r="F539" s="11" t="str">
        <f>IF($A539="", "", INDEX(Data!E:E,MATCH($A539,Data!$Z:$Z,1)))</f>
        <v>http://dx.doi.org/10.1002/ente.201300080</v>
      </c>
      <c r="G539" s="36" t="str">
        <f t="shared" si="17"/>
        <v>http://dx.doi.org/10.1002/ente.201300080</v>
      </c>
    </row>
    <row r="540" spans="1:7" ht="16.5" customHeight="1" x14ac:dyDescent="0.35">
      <c r="A540" s="9">
        <f t="shared" si="16"/>
        <v>536</v>
      </c>
      <c r="B540" s="10" t="str">
        <f>IF($A540="", "", INDEX(Data!A:A,MATCH($A540,Data!$Z:$Z,1)))</f>
        <v>Romer (2012)</v>
      </c>
      <c r="C540" s="11" t="str">
        <f>IF($A540="", "", INDEX(Data!B:B,MATCH($A540,Data!$Z:$Z,1)))</f>
        <v>The role of smart metering and decentralized electricity storage for smart grids: The importance of positive externalities</v>
      </c>
      <c r="D540" s="10">
        <f>IF($A540="", "", INDEX(Data!C:C,MATCH($A540,Data!$Z:$Z,1)))</f>
        <v>2012</v>
      </c>
      <c r="E540" s="11" t="str">
        <f>IF($A540="", "", INDEX(Data!D:D,MATCH($A540,Data!$Z:$Z,1)))</f>
        <v>Because of its fluctuating nature, the feed-in of renewable energy sources into low-voltage distribution grids complicates the balancing of demand and supply. This carries the risk of grid instabilities causing damage to electronic devices and power outages, which eventually lead to deadweight losses. In principle, the problems arising from fluctuating feed-in can be solved by increasing demand elasticity or decoupling generation and consumption; for the first, an advanced metering infrastructure and, for the second, decentralized electricity storage are considered core enablers. However, to date, the diffusion of these future smart grids' core components is low. The present study provides new insights for understanding and overcoming diffusion barriers. For this purpose, a qualitative research approach was chosen. The most important stakeholders as well as related private costs and benefits are identified. The findings show that both of these smart grid components are widely considered beneficial to society by experts. However, because the numerous private benefits are widely distributed among distinct players, socially desired investments are hampered by positive externalities. The importance of well-designed and consistent regulatory and legal frameworks that provide economic incentives to involved stakeholders is highlighted in the results. 2012 Elsevier Ltd.</v>
      </c>
      <c r="F540" s="11" t="str">
        <f>IF($A540="", "", INDEX(Data!E:E,MATCH($A540,Data!$Z:$Z,1)))</f>
        <v>http://dx.doi.org/10.1016/j.enpol.2012.07.047</v>
      </c>
      <c r="G540" s="36" t="str">
        <f t="shared" si="17"/>
        <v>http://dx.doi.org/10.1016/j.enpol.2012.07.047</v>
      </c>
    </row>
    <row r="541" spans="1:7" ht="16.5" customHeight="1" x14ac:dyDescent="0.35">
      <c r="A541" s="9">
        <f t="shared" si="16"/>
        <v>537</v>
      </c>
      <c r="B541" s="10" t="str">
        <f>IF($A541="", "", INDEX(Data!A:A,MATCH($A541,Data!$Z:$Z,1)))</f>
        <v>Rong (2011)</v>
      </c>
      <c r="C541" s="11" t="str">
        <f>IF($A541="", "", INDEX(Data!B:B,MATCH($A541,Data!$Z:$Z,1)))</f>
        <v>Cognitive radio based hierarchical communications infrastructure for smart grid</v>
      </c>
      <c r="D541" s="10">
        <f>IF($A541="", "", INDEX(Data!C:C,MATCH($A541,Data!$Z:$Z,1)))</f>
        <v>2011</v>
      </c>
      <c r="E541" s="11" t="str">
        <f>IF($A541="", "", INDEX(Data!D:D,MATCH($A541,Data!$Z:$Z,1)))</f>
        <v>The current centrally controlled power grid is undergoing a drastic change in order to deal with increasingly diversified challenges, including environment and infrastructure. The next-generation power grid, known as the smart grid, will be realized with proactive usage of state-of-the-art technologies in the areas of sensing, communications, control, computing, and information technology. In a smart power grid, an efficient and reliable communication architecture plays a crucial role in improving efficiency, sustainability, and stability. In this article, we first identify the fundamental challenges in the data communications for the smart grid and introduce the ongoing standardization effort in the industry. Then we present an unprecedented cognitive radio based communications architecture for the smart grid, which is mainly motivated by the explosive data volume, diverse data traffic, and need for QoS support. The proposed architecture is decomposed into three subareas: cognitive home area network, cognitive neighborhood area network, and cognitive wide area network, depending on the service ranges and potential applications. Finally, we focus on dynamic spectrum access and sharing in each subarea. We also identify a very unique challenge in the smart grid, the necessity of joint resource management in the decomposed NAN and WAN geographic subareas in order to achieve network scale performance optimization. Illustrative results indicate that the joint NAN/WAN design is able to intelligently allocate spectra to support the communication requirements in the smart grid.</v>
      </c>
      <c r="F541" s="11" t="str">
        <f>IF($A541="", "", INDEX(Data!E:E,MATCH($A541,Data!$Z:$Z,1)))</f>
        <v>http://dx.doi.org/10.1109/MNET.2011.6033030</v>
      </c>
      <c r="G541" s="36" t="str">
        <f t="shared" si="17"/>
        <v>http://dx.doi.org/10.1109/MNET.2011.6033030</v>
      </c>
    </row>
    <row r="542" spans="1:7" ht="16.5" customHeight="1" x14ac:dyDescent="0.35">
      <c r="A542" s="9">
        <f t="shared" si="16"/>
        <v>538</v>
      </c>
      <c r="B542" s="10" t="str">
        <f>IF($A542="", "", INDEX(Data!A:A,MATCH($A542,Data!$Z:$Z,1)))</f>
        <v>Rongxing (2012)</v>
      </c>
      <c r="C542" s="11" t="str">
        <f>IF($A542="", "", INDEX(Data!B:B,MATCH($A542,Data!$Z:$Z,1)))</f>
        <v>EPPA: an efficient and privacy-preserving aggregation scheme for secure smart grid communications</v>
      </c>
      <c r="D542" s="10">
        <f>IF($A542="", "", INDEX(Data!C:C,MATCH($A542,Data!$Z:$Z,1)))</f>
        <v>2012</v>
      </c>
      <c r="E542" s="11" t="str">
        <f>IF($A542="", "", INDEX(Data!D:D,MATCH($A542,Data!$Z:$Z,1)))</f>
        <v>The concept of smart grid has emerged as a convergence of traditional power system engineering and information and communication technology. It is vital to the success of next generation of power grid, which is expected to be featuring reliable, efficient, flexible, clean, friendly, and secure characteristics. In this paper, we propose an efficient and privacy-preserving aggregation scheme, named EPPA, for smart grid communications. EPPA uses a superincreasing sequence to structure multidimensional data and encrypt the structured data by the homomorphic Paillier cryptosystem technique. For data communications from user to smart grid operation center, data aggregation is performed directly on ciphertext at local gateways without decryption, and the aggregation result of the original data can be obtained at the operation center. EPPA also adopts the batch verification technique to reduce authentication cost. Through extensive analysis, we demonstrate that EPPA resists various security threats and preserve user privacy, and has significantly less computation and communication overhead than existing competing approaches.</v>
      </c>
      <c r="F542" s="11" t="str">
        <f>IF($A542="", "", INDEX(Data!E:E,MATCH($A542,Data!$Z:$Z,1)))</f>
        <v>http://dx.doi.org/10.1109/TPDS.2012.86</v>
      </c>
      <c r="G542" s="36" t="str">
        <f t="shared" si="17"/>
        <v>http://dx.doi.org/10.1109/TPDS.2012.86</v>
      </c>
    </row>
    <row r="543" spans="1:7" ht="16.5" customHeight="1" x14ac:dyDescent="0.35">
      <c r="A543" s="9">
        <f t="shared" si="16"/>
        <v>539</v>
      </c>
      <c r="B543" s="10" t="str">
        <f>IF($A543="", "", INDEX(Data!A:A,MATCH($A543,Data!$Z:$Z,1)))</f>
        <v>Rouland (2015)</v>
      </c>
      <c r="C543" s="11" t="str">
        <f>IF($A543="", "", INDEX(Data!B:B,MATCH($A543,Data!$Z:$Z,1)))</f>
        <v>SMART CITIES: Weighing the Risks and Rewards of Connecting Communities</v>
      </c>
      <c r="D543" s="10">
        <f>IF($A543="", "", INDEX(Data!C:C,MATCH($A543,Data!$Z:$Z,1)))</f>
        <v>2015</v>
      </c>
      <c r="E543" s="11" t="str">
        <f>IF($A543="", "", INDEX(Data!D:D,MATCH($A543,Data!$Z:$Z,1)))</f>
        <v>With the endless advances in technology and the proliferation of the Internet of Things (IoT), people have seen the concept of the "smart city" emerge in urban areas across the globe. Like a smart grid or smart automobile, a smart city implements modern information and communication technologies to improve the quality and performance of municipal services, while also reducing costs for its citizens. The adoption of smart city initiatives is accelerating worldwide, with more than 26 cities expected to become smart by 2025. To be considered a smart city, according to market research company Frost &amp; Sullivan, a city must adopt five of the following eight parameters: smart energy, smart building, smart mobility, smart health care, smart infrastructure, smart technology, smart governance and smart education. Recognizing the potential benefits, the Amsterdam Smart City initiative began in 2009 as a partnership between companies, governments, knowledge institutions and the citizens of Amsterdam.</v>
      </c>
      <c r="F543" s="11" t="str">
        <f>IF($A543="", "", INDEX(Data!E:E,MATCH($A543,Data!$Z:$Z,1)))</f>
        <v>areas</v>
      </c>
      <c r="G543" s="36" t="str">
        <f t="shared" si="17"/>
        <v>areas</v>
      </c>
    </row>
    <row r="544" spans="1:7" ht="16.5" customHeight="1" x14ac:dyDescent="0.35">
      <c r="A544" s="9">
        <f t="shared" si="16"/>
        <v>540</v>
      </c>
      <c r="B544" s="10" t="str">
        <f>IF($A544="", "", INDEX(Data!A:A,MATCH($A544,Data!$Z:$Z,1)))</f>
        <v>Rui (2015)</v>
      </c>
      <c r="C544" s="11" t="str">
        <f>IF($A544="", "", INDEX(Data!B:B,MATCH($A544,Data!$Z:$Z,1)))</f>
        <v>Integrity Attacks on Real-Time Pricing in Electric Power Grids</v>
      </c>
      <c r="D544" s="10">
        <f>IF($A544="", "", INDEX(Data!C:C,MATCH($A544,Data!$Z:$Z,1)))</f>
        <v>2015</v>
      </c>
      <c r="E544" s="11">
        <f>IF($A544="", "", INDEX(Data!D:D,MATCH($A544,Data!$Z:$Z,1)))</f>
        <v>0</v>
      </c>
      <c r="F544" s="11" t="str">
        <f>IF($A544="", "", INDEX(Data!E:E,MATCH($A544,Data!$Z:$Z,1)))</f>
        <v/>
      </c>
      <c r="G544" s="36" t="str">
        <f t="shared" si="17"/>
        <v/>
      </c>
    </row>
    <row r="545" spans="1:7" ht="16.5" customHeight="1" x14ac:dyDescent="0.35">
      <c r="A545" s="9">
        <f t="shared" si="16"/>
        <v>541</v>
      </c>
      <c r="B545" s="10" t="str">
        <f>IF($A545="", "", INDEX(Data!A:A,MATCH($A545,Data!$Z:$Z,1)))</f>
        <v>Rui (2017)</v>
      </c>
      <c r="C545" s="11" t="str">
        <f>IF($A545="", "", INDEX(Data!B:B,MATCH($A545,Data!$Z:$Z,1)))</f>
        <v>Collaborative Load Management with Safety Assurance in Smart Grids</v>
      </c>
      <c r="D545" s="10">
        <f>IF($A545="", "", INDEX(Data!C:C,MATCH($A545,Data!$Z:$Z,1)))</f>
        <v>2017</v>
      </c>
      <c r="E545" s="11">
        <f>IF($A545="", "", INDEX(Data!D:D,MATCH($A545,Data!$Z:$Z,1)))</f>
        <v>0</v>
      </c>
      <c r="F545" s="11" t="str">
        <f>IF($A545="", "", INDEX(Data!E:E,MATCH($A545,Data!$Z:$Z,1)))</f>
        <v/>
      </c>
      <c r="G545" s="36" t="str">
        <f t="shared" si="17"/>
        <v/>
      </c>
    </row>
    <row r="546" spans="1:7" ht="16.5" customHeight="1" x14ac:dyDescent="0.35">
      <c r="A546" s="9">
        <f t="shared" si="16"/>
        <v>542</v>
      </c>
      <c r="B546" s="10" t="str">
        <f>IF($A546="", "", INDEX(Data!A:A,MATCH($A546,Data!$Z:$Z,1)))</f>
        <v>Ruiz-Cortes (2019)</v>
      </c>
      <c r="C546" s="11" t="str">
        <f>IF($A546="", "", INDEX(Data!B:B,MATCH($A546,Data!$Z:$Z,1)))</f>
        <v>Optimal Charge/Discharge Scheduling of Batteries in Microgrids of Prosumers</v>
      </c>
      <c r="D546" s="10">
        <f>IF($A546="", "", INDEX(Data!C:C,MATCH($A546,Data!$Z:$Z,1)))</f>
        <v>2019</v>
      </c>
      <c r="E546" s="11" t="str">
        <f>IF($A546="", "", INDEX(Data!D:D,MATCH($A546,Data!$Z:$Z,1)))</f>
        <v>Integration of renewable energy sources, active role of consumers, and energy management systems is currently among research priorities in energy systems. This paper proposes an innovative coordinated energy scheduling for a microgrid of neighbor prosumers with different consumption patterns. All prosumers have photovoltaic generation systems, Li-ion batteries as energy storage systems, and regular household loads. A genetic algorithm is used to schedule each prosumer's battery charge/discharge, with the aim of reducing energy exchange losses by minimizing the power in the point of interconnection of the microgrid with the main grid, with several advantages compared to classical optimization objectives, and without worsening battery lifespan degradation. Individual and coordinated strategies are compared, and self-consumption and self-sufficiency of the prosumers' set are evaluated with the aim of showing the advantage of coordination. The paper concludes that coordinated operation can contribute to improve the exploitation of energy resources in the prosumer microgrid, reducing the amount of energy interchanged with the distribution grid by approximately 13%, and, at the same time, avoiding increasing the battery cycling and consequent degradation. 1986-2012 IEEE.</v>
      </c>
      <c r="F546" s="11" t="str">
        <f>IF($A546="", "", INDEX(Data!E:E,MATCH($A546,Data!$Z:$Z,1)))</f>
        <v>http://dx.doi.org/10.1109/TEC.2018.2878351</v>
      </c>
      <c r="G546" s="36" t="str">
        <f t="shared" si="17"/>
        <v>http://dx.doi.org/10.1109/TEC.2018.2878351</v>
      </c>
    </row>
    <row r="547" spans="1:7" ht="16.5" customHeight="1" x14ac:dyDescent="0.35">
      <c r="A547" s="9">
        <f t="shared" si="16"/>
        <v>543</v>
      </c>
      <c r="B547" s="10" t="str">
        <f>IF($A547="", "", INDEX(Data!A:A,MATCH($A547,Data!$Z:$Z,1)))</f>
        <v>Ruiz-Romero (2013)</v>
      </c>
      <c r="C547" s="11" t="str">
        <f>IF($A547="", "", INDEX(Data!B:B,MATCH($A547,Data!$Z:$Z,1)))</f>
        <v>Distributed generation: The definitive boost for renewable energy in Spain</v>
      </c>
      <c r="D547" s="10">
        <f>IF($A547="", "", INDEX(Data!C:C,MATCH($A547,Data!$Z:$Z,1)))</f>
        <v>2013</v>
      </c>
      <c r="E547" s="11" t="str">
        <f>IF($A547="", "", INDEX(Data!D:D,MATCH($A547,Data!$Z:$Z,1)))</f>
        <v>European efforts to fight climate change, to improve the security of energy supply, and to drive innovation and competitiveness in the next decade will make distributed generation (DG) develop and grow considerably.DG growth is an integral component of a new vision of an effective and highly responsive " European Smart Grid" in which the actions of all stakeholders are fully integrated.According to IMPROGRES (Improvement of the Social Optimal Outcome of Market Integration of Distributed Generation (DG) and renewable energy resources (RES) in European Electricity Markets), DG/RES electricity generation in the EU-27 will increase from 490 TWh/year in 2005 to approximately 1280 TWh/year in 2030. The relative proportion to the total electricity generated will also grow from 15% to approximately 26% during the same time period.However, there are a number of existing barriers that prevent the spread of DG in the European market. These barriers range from simple commercial issues, such as the fact that the energy produced is currently not cost-effective in comparison to the electricity generated on a large scale, to complex regulatory reforms.In Spain, these barriers are being overcome, grid parity is almost certain, and regulatory reform is on track to become a reality.In this article, several comparisons are made regarding different solutions already adopted in European countries for low power distributed generation, thereby providing possible solutions to the budding energy situation in Spain, as well as an overview of trends and growth forecasts for distributed generation and smart grid (SG) projects. 2012 Elsevier Ltd.</v>
      </c>
      <c r="F547" s="11" t="str">
        <f>IF($A547="", "", INDEX(Data!E:E,MATCH($A547,Data!$Z:$Z,1)))</f>
        <v>http://dx.doi.org/10.1016/j.renene.2012.12.010</v>
      </c>
      <c r="G547" s="36" t="str">
        <f t="shared" si="17"/>
        <v>http://dx.doi.org/10.1016/j.renene.2012.12.010</v>
      </c>
    </row>
    <row r="548" spans="1:7" ht="16.5" customHeight="1" x14ac:dyDescent="0.35">
      <c r="A548" s="9">
        <f t="shared" si="16"/>
        <v>544</v>
      </c>
      <c r="B548" s="10" t="str">
        <f>IF($A548="", "", INDEX(Data!A:A,MATCH($A548,Data!$Z:$Z,1)))</f>
        <v>Ruiz-Romero (2014)</v>
      </c>
      <c r="C548" s="11" t="str">
        <f>IF($A548="", "", INDEX(Data!B:B,MATCH($A548,Data!$Z:$Z,1)))</f>
        <v>Integration of distributed generation in the power distribution network: The need for smart grid control systems, communication and equipment for a smart city - Use cases</v>
      </c>
      <c r="D548" s="10">
        <f>IF($A548="", "", INDEX(Data!C:C,MATCH($A548,Data!$Z:$Z,1)))</f>
        <v>2014</v>
      </c>
      <c r="E548" s="11" t="str">
        <f>IF($A548="", "", INDEX(Data!D:D,MATCH($A548,Data!$Z:$Z,1)))</f>
        <v>The exploitation of renewable energy resources poses great challenges regarding the manner in which they can be integrated into the modern electrical distribution infrastructure. To understand the difficulties of integration of Distributed Generation (DG) in electricity distribution network, the analyses and result of the effects on aspects of power quality are provided, as can be the problem of failure defects in networks and how DG grid connection affects voltage control at both medium-voltage (MV) and low-voltage (LV) levels. Results demonstrated that there was a communication system between all generators protective systems, a selective protective system, a tracking of perturbations system to isolate failure defects, and a phase control system between the generators and the network. Also synchronizing voltage regulation is crucial for guaranteeing the quality of the power supply. Currently, recent and modern technologies allow different services to share a single communications infrastructure while guaranteeing the required levels of security, reliability, and efficiency. This paper aims to provide a Smart City (SC) project, implemented in the city of Malaga, Spain, where the integration of the applications of Smart Grid (SG) and the Use Cases (UCs) for the different functionalities of SG has been developed. The SC architecture proposed envisions a hierarchical, distributed, and autonomous structure to address the challenge of smart distribution grids. As a result of this project, new levels of standardization of languages and protocols and new interconnection functions will be required. These functions will allow smart devices to recognize each other so that they can reconnect in case of failure regardless of the state of the network topology. In conclusion, renewable energy sources (RES) can be optimally integrated into the distribution grid. Generation can approach consumption through the installation of photovoltaic (PV) panels and mini-wind generators, with the reuse of electrical infrastructure. 2014 Elsevier Ltd.</v>
      </c>
      <c r="F548" s="11" t="str">
        <f>IF($A548="", "", INDEX(Data!E:E,MATCH($A548,Data!$Z:$Z,1)))</f>
        <v>http://dx.doi.org/10.1016/j.rser.2014.05.082</v>
      </c>
      <c r="G548" s="36" t="str">
        <f t="shared" si="17"/>
        <v>http://dx.doi.org/10.1016/j.rser.2014.05.082</v>
      </c>
    </row>
    <row r="549" spans="1:7" ht="16.5" customHeight="1" x14ac:dyDescent="0.35">
      <c r="A549" s="9">
        <f t="shared" si="16"/>
        <v>545</v>
      </c>
      <c r="B549" s="10" t="str">
        <f>IF($A549="", "", INDEX(Data!A:A,MATCH($A549,Data!$Z:$Z,1)))</f>
        <v>Ruofei (2013)</v>
      </c>
      <c r="C549" s="11" t="str">
        <f>IF($A549="", "", INDEX(Data!B:B,MATCH($A549,Data!$Z:$Z,1)))</f>
        <v>Smart Grid Communication: Its Challenges and Opportunities</v>
      </c>
      <c r="D549" s="10">
        <f>IF($A549="", "", INDEX(Data!C:C,MATCH($A549,Data!$Z:$Z,1)))</f>
        <v>2013</v>
      </c>
      <c r="E549" s="11" t="str">
        <f>IF($A549="", "", INDEX(Data!D:D,MATCH($A549,Data!$Z:$Z,1)))</f>
        <v>The necessity to promote smart grid (SG) has been recognized with a strong consensus. The SG integrates electrical grids and communication infrastructures and forms an intelligent electricity network working with all connected components to deliver sustainable electricity supplies. Many advanced communication technologies have been identified for SG applications with a potential to significantly enhance the overall efficiency of power grids. In this paper, the challenges and applications of communication technologies in SG are discussed. In particular, we identify three major challenges to implement SG communication systems, including standards interoperability, cognitive access to unlicensed radio spectra, and cyber security. The issues to implement SG communications on an evolutional path and its future trends are also addressed. The aim of this paper is to offer a comprehensive review of state-of-the-art researches on SG communications.</v>
      </c>
      <c r="F549" s="11" t="str">
        <f>IF($A549="", "", INDEX(Data!E:E,MATCH($A549,Data!$Z:$Z,1)))</f>
        <v>http://dx.doi.org/10.1109/TSG.2012.2225851</v>
      </c>
      <c r="G549" s="36" t="str">
        <f t="shared" si="17"/>
        <v>http://dx.doi.org/10.1109/TSG.2012.2225851</v>
      </c>
    </row>
    <row r="550" spans="1:7" ht="16.5" customHeight="1" x14ac:dyDescent="0.35">
      <c r="A550" s="9">
        <f t="shared" si="16"/>
        <v>546</v>
      </c>
      <c r="B550" s="10" t="str">
        <f>IF($A550="", "", INDEX(Data!A:A,MATCH($A550,Data!$Z:$Z,1)))</f>
        <v>Rydin (2015)</v>
      </c>
      <c r="C550" s="11" t="str">
        <f>IF($A550="", "", INDEX(Data!B:B,MATCH($A550,Data!$Z:$Z,1)))</f>
        <v>The financial entanglements of local energy projects</v>
      </c>
      <c r="D550" s="10">
        <f>IF($A550="", "", INDEX(Data!C:C,MATCH($A550,Data!$Z:$Z,1)))</f>
        <v>2015</v>
      </c>
      <c r="E550" s="11" t="str">
        <f>IF($A550="", "", INDEX(Data!D:D,MATCH($A550,Data!$Z:$Z,1)))</f>
        <v>There is currently an expansion of local energy initiatives, underpinned by the desire to reduce energy-related carbon emissions and in recognition of the importance of the local arena to achieving suchchange. Much of the research on these initiatives has been framed by a conventional economic approach,identifying barriers, drivers and incentives to explain their emergence (or not). Here a new economicsociological approach is taken which sees markets as socio-materially constructed and points to theimportance of tracing exchange flows and determining modalities of valuation for such exchanges. Arte-facts or market devices are seen to play a particular role in connecting actors and technologies withincoordinating institutional arrangements and offer the potential for making innovative projects conven-tional. These aspects are explored in four international case-studies from Wales, Sweden, Germany andUSA, mapping relations, identifying exchange flows, pinpointing how artefacts coordinate and showingthe multiple modalities of valuation involved in each case. Conclusions concerning the importance ofnegotiation against a market backdrop and rendering exchange flows more certain are drawn.</v>
      </c>
      <c r="F550" s="11" t="str">
        <f>IF($A550="", "", INDEX(Data!E:E,MATCH($A550,Data!$Z:$Z,1)))</f>
        <v/>
      </c>
      <c r="G550" s="36" t="str">
        <f t="shared" si="17"/>
        <v/>
      </c>
    </row>
    <row r="551" spans="1:7" ht="16.5" customHeight="1" x14ac:dyDescent="0.35">
      <c r="A551" s="9">
        <f t="shared" si="16"/>
        <v>547</v>
      </c>
      <c r="B551" s="10" t="str">
        <f>IF($A551="", "", INDEX(Data!A:A,MATCH($A551,Data!$Z:$Z,1)))</f>
        <v>S. (2006)</v>
      </c>
      <c r="C551" s="11" t="str">
        <f>IF($A551="", "", INDEX(Data!B:B,MATCH($A551,Data!$Z:$Z,1)))</f>
        <v>Can microgrids make a major contribution to UK energy supply?</v>
      </c>
      <c r="D551" s="10">
        <f>IF($A551="", "", INDEX(Data!C:C,MATCH($A551,Data!$Z:$Z,1)))</f>
        <v>2006</v>
      </c>
      <c r="E551" s="11" t="str">
        <f>IF($A551="", "", INDEX(Data!D:D,MATCH($A551,Data!$Z:$Z,1)))</f>
        <v xml:space="preserve">Abstract Almost all the electricity currently produced in the UK is generated as part of a centralised power system designed around large fossil fuel or nuclear power stations. This power system is robust and reliable but the efficiency of power generation is low, resulting in large quantities of waste heat. The principal aim of this paper is to investigate an alternative concept: the energy production by small scale generators in close proximity to the energy users, integrated into microgrids. Microgrids—de-centralised electricity generation combined with on-site production of heat—bear the promise of substantial environmental benefits, brought about by a higher energy efficiency and by facilitating the integration of renewable sources such as photovoltaic arrays or wind turbines. By virtue of good match between generation and load, microgrids have a low impact on the electricity network, despite a potentially significant level of generation by intermittent energy sources. The paper discusses the technical and economic issues associated with this novel concept, giving an overview of the generator technologies, the current regulatory framework in the UK, and the barriers that have to be overcome if microgrids are to make a major contribution to the UK energy supply. The focus of this study is a microgrid of domestic users powered by small Combined Heat and Power generators and photovoltaics. Focusing on the energy balance between the generation and load, it is found that the optimum combination of the generators in the microgrid- consisting of around 1.4 kWp PV array per household and 45% household ownership of micro-CHP generators- will maintain energy balance on a yearly basis if supplemented by energy storage of 2.7 kWh per household. We find that there is no fundamental technological reason why microgrids cannot contribute an appreciable part of the UK energy demand. Indeed, an estimate of cost indicates that the microgrids considered in this study would supply electricity at a cost comparable with the present electricity supply if the current support mechanisms for photovoltaics were maintained. Combining photovoltaics and micro-CHP and a small battery requirement gives a microgrid that is independent of the national electricity network. In the short term, this has particular benefits for remote communities but more wide-ranging possibilities open up in the medium to long term. Microgrids could meet the need to replace current generation nuclear and coal fired power stations, greatly reducing the demand on the transmission and distribution network. </v>
      </c>
      <c r="F551" s="11" t="str">
        <f>IF($A551="", "", INDEX(Data!E:E,MATCH($A551,Data!$Z:$Z,1)))</f>
        <v/>
      </c>
      <c r="G551" s="36" t="str">
        <f t="shared" si="17"/>
        <v/>
      </c>
    </row>
    <row r="552" spans="1:7" ht="16.5" customHeight="1" x14ac:dyDescent="0.35">
      <c r="A552" s="9">
        <f t="shared" si="16"/>
        <v>548</v>
      </c>
      <c r="B552" s="10" t="str">
        <f>IF($A552="", "", INDEX(Data!A:A,MATCH($A552,Data!$Z:$Z,1)))</f>
        <v>Sabbah (2014)</v>
      </c>
      <c r="C552" s="11" t="str">
        <f>IF($A552="", "", INDEX(Data!B:B,MATCH($A552,Data!$Z:$Z,1)))</f>
        <v>A Survey of Networking Challenges and Routing Protocols in Smart Grids</v>
      </c>
      <c r="D552" s="10">
        <f>IF($A552="", "", INDEX(Data!C:C,MATCH($A552,Data!$Z:$Z,1)))</f>
        <v>2014</v>
      </c>
      <c r="E552" s="11" t="str">
        <f>IF($A552="", "", INDEX(Data!D:D,MATCH($A552,Data!$Z:$Z,1)))</f>
        <v>Smart grids (SG) represent the next step in modernizing the current electric grid. In this structure, a communications network is combined with the power grid in order to gather information that can be used to increase the efficiency of the grid, reduce power consumption, and improve the reliability of services, among other numerous advantages. SG communication networks are unique in their large scale and the limited capabilities of nodes which present several challenges in the design of efficient routing protocols. This paper provides a comprehensive survey of the main networking challenges present in the design of SG communication networks, and some of the important routing protocols proposed to address those challenges. Various technologies and architectures proposed for routing in SGs are discussed. A detailed comparison of the protocols considered in this paper is also given, and key areas that require further investigation are highlighted.</v>
      </c>
      <c r="F552" s="11" t="str">
        <f>IF($A552="", "", INDEX(Data!E:E,MATCH($A552,Data!$Z:$Z,1)))</f>
        <v>http://dx.doi.org/10.1109/TII.2013.2258930</v>
      </c>
      <c r="G552" s="36" t="str">
        <f t="shared" si="17"/>
        <v>http://dx.doi.org/10.1109/TII.2013.2258930</v>
      </c>
    </row>
    <row r="553" spans="1:7" ht="16.5" customHeight="1" x14ac:dyDescent="0.35">
      <c r="A553" s="9">
        <f t="shared" si="16"/>
        <v>549</v>
      </c>
      <c r="B553" s="10" t="str">
        <f>IF($A553="", "", INDEX(Data!A:A,MATCH($A553,Data!$Z:$Z,1)))</f>
        <v>Sachs (2019)</v>
      </c>
      <c r="C553" s="11" t="str">
        <f>IF($A553="", "", INDEX(Data!B:B,MATCH($A553,Data!$Z:$Z,1)))</f>
        <v>Framing Microgrid Design from a Business and Information Systems Engineering Perspective</v>
      </c>
      <c r="D553" s="10">
        <f>IF($A553="", "", INDEX(Data!C:C,MATCH($A553,Data!$Z:$Z,1)))</f>
        <v>2019</v>
      </c>
      <c r="E553" s="11" t="str">
        <f>IF($A553="", "", INDEX(Data!D:D,MATCH($A553,Data!$Z:$Z,1)))</f>
        <v>Microgrids are decentralized distribution networks that integrate distributed energy resources and balance energy generation and loads locally. The introduction of microgrids can help overcome the challenges of global energy systems. Despite this potential, the information systems domain has seen limited research on microgrids. This paper synthesizes research on elements of microgrids for electric energy. Interviewed experts maintain that technological microgrid solutions have been solidly developed; nevertheless, the lack of economic and business consideration is stalling their deployment. The authors argue that business and information systems engineering research can provide integrated perspectives that connect technology and markets. Consequently, the authors derive a framework from an extensive interdisciplinary literature review that structures the academic state of the art on microgrid design and could guide associated information systems research. The framework comprises four layers: energy technology and infrastructure, information and communication infrastructure, application systems, and governance. The authors evaluate the framework in interviews with 15 experts from industry and three from academia. Their feedback allows to iteratively refine the framework and point out research directions on microgrids in business and information systems engineering.</v>
      </c>
      <c r="F553" s="11" t="str">
        <f>IF($A553="", "", INDEX(Data!E:E,MATCH($A553,Data!$Z:$Z,1)))</f>
        <v>https://search.proquest.com/docview/2166270282?accountid=14511 https://ucl-new-primo.hosted.exlibrisgroup.com/openurl/UCL/UCL_VU2?url_ver=Z39.88-2004&amp;rft_val_fmt=info:ofi/fmt:kev:mtx:journal&amp;genre=article&amp;sid=ProQ:ProQ%3Aabiglobal&amp;atitle=Framing+Microgrid+Design+from+a+Business+and+Information+Systems+Engineering+Perspective&amp;title=Business+%26+Information+Systems+Engineering&amp;issn=23637005&amp;date=2019-01-01&amp;volume=&amp;issue=&amp;spage=1&amp;au=Sachs%2C+Thomas%3BGr%C3%BCndler%2C+Anna%3BRusic%2C+Milos%3BFridge</v>
      </c>
      <c r="G553" s="36" t="e">
        <f t="shared" si="17"/>
        <v>#VALUE!</v>
      </c>
    </row>
    <row r="554" spans="1:7" ht="16.5" customHeight="1" x14ac:dyDescent="0.35">
      <c r="A554" s="9">
        <f t="shared" si="16"/>
        <v>550</v>
      </c>
      <c r="B554" s="10" t="str">
        <f>IF($A554="", "", INDEX(Data!A:A,MATCH($A554,Data!$Z:$Z,1)))</f>
        <v>Safdarian (2014)</v>
      </c>
      <c r="C554" s="11" t="str">
        <f>IF($A554="", "", INDEX(Data!B:B,MATCH($A554,Data!$Z:$Z,1)))</f>
        <v>Distribution network reliability improvements in presence of demand response</v>
      </c>
      <c r="D554" s="10">
        <f>IF($A554="", "", INDEX(Data!C:C,MATCH($A554,Data!$Z:$Z,1)))</f>
        <v>2014</v>
      </c>
      <c r="E554" s="11" t="str">
        <f>IF($A554="", "", INDEX(Data!D:D,MATCH($A554,Data!$Z:$Z,1)))</f>
        <v>Demand response (DR) as a key integral part of the future smart grid is gaining a great and still growing focus of attention in nowadays electric power industries. However, many potential benefits of DR, although they have been envisioned to be significant, have not been yet thoroughly and quantitatively investigated. DR provides network operators with the opportunity to mitigate operational limit violations by load modification in place of load shedding when network reliability is jeopardised. This paper aims to comprehensively assess the potential impacts of DR on major attributes of service reliability in a residential distribution network. For doing so, firstly, load profiles for major residential appliances are extracted from grossly metered consumptions. Secondly, the flexibility associated with individual load profiles is estimated using the statistical data gathered through surveys and questionnaires. Thirdly, for every contingency, appliance level load profiles are modified based on their flexibilities such that the least possible interruption cost is realised. The obtained results are finally combined to calculate service reliability indices. The proposed framework is applied to Finnish distribution system and the obtained results demonstrate the efficiency and applicability of the proposed approach in real-world systems. The Institution of Engineering and Technology 2014.</v>
      </c>
      <c r="F554" s="11" t="str">
        <f>IF($A554="", "", INDEX(Data!E:E,MATCH($A554,Data!$Z:$Z,1)))</f>
        <v>http://dx.doi.org/10.1049/iet-gtd.2013.0815</v>
      </c>
      <c r="G554" s="36" t="str">
        <f t="shared" si="17"/>
        <v>http://dx.doi.org/10.1049/iet-gtd.2013.0815</v>
      </c>
    </row>
    <row r="555" spans="1:7" ht="16.5" customHeight="1" x14ac:dyDescent="0.35">
      <c r="A555" s="9">
        <f t="shared" si="16"/>
        <v>551</v>
      </c>
      <c r="B555" s="10" t="str">
        <f>IF($A555="", "", INDEX(Data!A:A,MATCH($A555,Data!$Z:$Z,1)))</f>
        <v>Saitou (2012)</v>
      </c>
      <c r="C555" s="11" t="str">
        <f>IF($A555="", "", INDEX(Data!B:B,MATCH($A555,Data!$Z:$Z,1)))</f>
        <v>Development of large-scale energy storage systems and the strategy of global deployment</v>
      </c>
      <c r="D555" s="10">
        <f>IF($A555="", "", INDEX(Data!C:C,MATCH($A555,Data!$Z:$Z,1)))</f>
        <v>2012</v>
      </c>
      <c r="E555" s="11" t="str">
        <f>IF($A555="", "", INDEX(Data!D:D,MATCH($A555,Data!$Z:$Z,1)))</f>
        <v>NEC has been developing an energy storage system for industrial and grid use. We have been applying our expertise in this regard in developing the energy management system of the "Yokohama Smart City Project (YSCP)" selected as "Next-Generation Energy and Social Systems Demonstration Areas" implemented by the Ministry of Economy, Trade and Industry in Japan. We have also conducted the overseas field trials of a large-scale energy storage system using a lithium-ion battery technology in collaboration with the U.S. Electric Power Research Institute (EPRI). Furthermore, we have started to examine the introduction of an energy storage system for the Italian electricity company Enel and a self-sustained power supply system for the Indonesian islands.</v>
      </c>
      <c r="F555" s="11" t="str">
        <f>IF($A555="", "", INDEX(Data!E:E,MATCH($A555,Data!$Z:$Z,1)))</f>
        <v/>
      </c>
      <c r="G555" s="36" t="str">
        <f t="shared" si="17"/>
        <v/>
      </c>
    </row>
    <row r="556" spans="1:7" ht="16.5" customHeight="1" x14ac:dyDescent="0.35">
      <c r="A556" s="9">
        <f t="shared" si="16"/>
        <v>552</v>
      </c>
      <c r="B556" s="10" t="str">
        <f>IF($A556="", "", INDEX(Data!A:A,MATCH($A556,Data!$Z:$Z,1)))</f>
        <v>Sakis (2011)</v>
      </c>
      <c r="C556" s="11" t="str">
        <f>IF($A556="", "", INDEX(Data!B:B,MATCH($A556,Data!$Z:$Z,1)))</f>
        <v>Smart grid technologies for autonomous operation and control</v>
      </c>
      <c r="D556" s="10">
        <f>IF($A556="", "", INDEX(Data!C:C,MATCH($A556,Data!$Z:$Z,1)))</f>
        <v>2011</v>
      </c>
      <c r="E556" s="11" t="str">
        <f>IF($A556="", "", INDEX(Data!D:D,MATCH($A556,Data!$Z:$Z,1)))</f>
        <v>This paper presents a new smart grid infrastructure for active distribution systems that will allow continuous and accurate monitoring of distribution system operations and customer utilization of electric power. The infrastructure allows a complete array of applications. The paper discusses four specific applications: a) protection against downed conductors; b) load levelization; c) loss minimization; and d) reliability enhancement. 2010 IEEE.</v>
      </c>
      <c r="F556" s="11" t="str">
        <f>IF($A556="", "", INDEX(Data!E:E,MATCH($A556,Data!$Z:$Z,1)))</f>
        <v>http://dx.doi.org/10.1109/TSG.2010.2091656</v>
      </c>
      <c r="G556" s="36" t="str">
        <f t="shared" si="17"/>
        <v>http://dx.doi.org/10.1109/TSG.2010.2091656</v>
      </c>
    </row>
    <row r="557" spans="1:7" ht="16.5" customHeight="1" x14ac:dyDescent="0.35">
      <c r="A557" s="9">
        <f t="shared" si="16"/>
        <v>553</v>
      </c>
      <c r="B557" s="10" t="str">
        <f>IF($A557="", "", INDEX(Data!A:A,MATCH($A557,Data!$Z:$Z,1)))</f>
        <v>Sanguinetti (2018)</v>
      </c>
      <c r="C557" s="11" t="str">
        <f>IF($A557="", "", INDEX(Data!B:B,MATCH($A557,Data!$Z:$Z,1)))</f>
        <v>What’s energy management got to do with it? Exploring the role of energy management in the smart home adoption process</v>
      </c>
      <c r="D557" s="10">
        <f>IF($A557="", "", INDEX(Data!C:C,MATCH($A557,Data!$Z:$Z,1)))</f>
        <v>2018</v>
      </c>
      <c r="E557" s="11" t="str">
        <f>IF($A557="", "", INDEX(Data!D:D,MATCH($A557,Data!$Z:$Z,1)))</f>
        <v>There are high hopes for smart home technology to deliver Home Energy Management (HEM) solutions, including through smart thermostats, plugs, lights, switches, and appliances. However, adoption of these technologies is lagging behind expectations. Moreover, it is unclear how energy management features in the smart home consumer adoption process. We know there is technical potential for the smart home to support energy management, but we know little about the degree to which energy benefits interest consumers and motivate them to adopt smart home technologies relative to non-energy benefits such as security, comfort, and convenience, which could have implications for increasing rather than decreasing energy consumption. To that point, we know little about whether and how the energy management functionalities of smart home products are actually used by adopters. The present research investigated consumers’ knowledge of, attitudes toward, and experiences with smart home technologies that have energy management functionalities (smart HEMS), in order to assess barriers to adoption and to achieving purported energy benefits. Specifically, we studied shoppers at smart home retailers to gauge their existing awareness of and attitudes toward smart HEMS, and we analyzed Amazon customer reviews of smart HEMS to better understand early adopters’ motivations and experiences. Results revealed challenges to achieving energy benefits with existing products and marketing strategies, and implications for shaping the future of these technologies to achieve energy demand reductions and load shifting capabilities at scale for the smart home and smart grid of the future.</v>
      </c>
      <c r="F557" s="11" t="str">
        <f>IF($A557="", "", INDEX(Data!E:E,MATCH($A557,Data!$Z:$Z,1)))</f>
        <v>https://search.proquest.com/docview/2058111303?accountid=14511 https://ucl-new-primo.hosted.exlibrisgroup.com/openurl/UCL/UCL_VU2?url_ver=Z39.88-2004&amp;rft_val_fmt=info:ofi/fmt:kev:mtx:journal&amp;genre=article&amp;sid=ProQ:ProQ%3Aabiglobal&amp;atitle=What%E2%80%99s+energy+management+got+to+do+with+it%3F+Exploring+the+role+of+energy+management+in+the+smart+home+adoption+process&amp;title=Energy+Efficiency&amp;issn=1570646X&amp;date=2018-10-01&amp;volume=11&amp;issue=7&amp;spage=1897&amp;au=Sanguinetti%2C+Angela%3BKarlin%2C+Beth%3BFord%</v>
      </c>
      <c r="G557" s="36" t="e">
        <f t="shared" si="17"/>
        <v>#VALUE!</v>
      </c>
    </row>
    <row r="558" spans="1:7" ht="16.5" customHeight="1" x14ac:dyDescent="0.35">
      <c r="A558" s="9">
        <f t="shared" si="16"/>
        <v>554</v>
      </c>
      <c r="B558" s="10" t="str">
        <f>IF($A558="", "", INDEX(Data!A:A,MATCH($A558,Data!$Z:$Z,1)))</f>
        <v>Sanmukh (2018)</v>
      </c>
      <c r="C558" s="11" t="str">
        <f>IF($A558="", "", INDEX(Data!B:B,MATCH($A558,Data!$Z:$Z,1)))</f>
        <v>Optimal Discrete Net-Load Balancing in Smart Grids with High PV Penetration</v>
      </c>
      <c r="D558" s="10">
        <f>IF($A558="", "", INDEX(Data!C:C,MATCH($A558,Data!$Z:$Z,1)))</f>
        <v>2018</v>
      </c>
      <c r="E558" s="11" t="str">
        <f>IF($A558="", "", INDEX(Data!D:D,MATCH($A558,Data!$Z:$Z,1)))</f>
        <v xml:space="preserve">Mitigating supply-demand mismatch is critical for smooth power grid operation. Traditionally, load curtailment techniques such as demand response have been used for this purpose. However, these cannot be the only component of a net-load balancing framework for smart grids with high PV penetration. These grids sometimes exhibit supply surplus, causing overvoltages. Currently, these are mitigated using voltage manipulation techniques such as Volt-Var Optimizations, which are computationally expensive, thereby increasing the complexity of grid operations. Taking advantage of recent technological developments that enable rapid selective connection of PV modules of an installation to the grid, we develop a unified net-load balancing framework that performs both load and solar curtailment. We show that when the available curtailment values are discrete, this problem is NP-hard and we develop bounded approximation algorithms. Our algorithms produce fast solutions, given the tight timing constraints required for grid operation, while ensuring that practical constraints such as fairness, network capacity limits, and so forth are satisfied. We also develop an online algorithm that performs net-load balancing using only data available for the current interval. Using both theoretical analysis and practical evaluations, we show that our net-load balancing algorithms provide solutions that are close to optimal in a small amount of time. </v>
      </c>
      <c r="F558" s="11" t="str">
        <f>IF($A558="", "", INDEX(Data!E:E,MATCH($A558,Data!$Z:$Z,1)))</f>
        <v/>
      </c>
      <c r="G558" s="36" t="str">
        <f t="shared" si="17"/>
        <v/>
      </c>
    </row>
    <row r="559" spans="1:7" ht="16.5" customHeight="1" x14ac:dyDescent="0.35">
      <c r="A559" s="9">
        <f t="shared" si="16"/>
        <v>555</v>
      </c>
      <c r="B559" s="10" t="str">
        <f>IF($A559="", "", INDEX(Data!A:A,MATCH($A559,Data!$Z:$Z,1)))</f>
        <v>Sareen (2019)</v>
      </c>
      <c r="C559" s="11" t="str">
        <f>IF($A559="", "", INDEX(Data!B:B,MATCH($A559,Data!$Z:$Z,1)))</f>
        <v>Smart gridlock? Challenging hegemonic framings of mitigation solutions and scalability</v>
      </c>
      <c r="D559" s="10">
        <f>IF($A559="", "", INDEX(Data!C:C,MATCH($A559,Data!$Z:$Z,1)))</f>
        <v>2019</v>
      </c>
      <c r="E559" s="11" t="str">
        <f>IF($A559="", "", INDEX(Data!D:D,MATCH($A559,Data!$Z:$Z,1)))</f>
        <v>Urban energy transitions are key components of urgently requisite climate change mitigation. Promissory discourse accords smart grids pride of place within them. We employ a living lab to study smart grids as a solution geared towards upscaling and systematisation, investigate their limits as a climate change mitigation solution, and assess them rigorously as urban energy transitions. Our 18 month living lab simulates a household energy management platform in Bergen. Norway's mitigation focus promotes smart meter roll-out as reducing carbon emissions, by (i) unlocking efficiency gains, and (ii) increasing awareness for demand-side management. We problematise this discourse. Raising awareness encounters intractable challenges for smart grid scalability. Scattered efficiency gains constitute modest increments rather than the substantial change requisite for rapid mitigation. Whereas promissory smart grid discourse overlooks these ground-truthed limits, our findings caution against misplaced expectations concerning mitigation. We contest discursive enthusiasm on smart grids and argue for aligning local and systemic concerns before upscaling to avoid obscuring risks. Scaling up requires understanding and addressing interdependencies and trade-offs across scales. Focus group discussions and surveys with living lab participants who used sub-meter monitors to track real-time household electricity consumption data over an extended period show that technical issues and energy behaviour, as well as political economic and policy structures and factors, pose significant limits to smart grids. Urban strategies for climate change mitigation must be informed by this recognition. Our results indicate that upscaling relies on bottom-up popular acceptance of the salient technical, organisational and standardisation measures, but that measures to improve the democratic legitimacy of and participation in energy transitions remain weak. We highlight limits to smart grids as a standalone urban mitigation solution and call for a sharper focus on accompanying thrust areas for systematisation and scalability, such as renewable energy integration and grid coordination.</v>
      </c>
      <c r="F559" s="11" t="str">
        <f>IF($A559="", "", INDEX(Data!E:E,MATCH($A559,Data!$Z:$Z,1)))</f>
        <v>http://dx.doi.org/10.1088/1748-9326/ab21e6</v>
      </c>
      <c r="G559" s="36" t="str">
        <f t="shared" si="17"/>
        <v>http://dx.doi.org/10.1088/1748-9326/ab21e6</v>
      </c>
    </row>
    <row r="560" spans="1:7" ht="16.5" customHeight="1" x14ac:dyDescent="0.35">
      <c r="A560" s="9">
        <f t="shared" si="16"/>
        <v>556</v>
      </c>
      <c r="B560" s="10" t="str">
        <f>IF($A560="", "", INDEX(Data!A:A,MATCH($A560,Data!$Z:$Z,1)))</f>
        <v>Sarvapali (2011)</v>
      </c>
      <c r="C560" s="11" t="str">
        <f>IF($A560="", "", INDEX(Data!B:B,MATCH($A560,Data!$Z:$Z,1)))</f>
        <v>Agent-based homeostatic control for green energy in the smart grid</v>
      </c>
      <c r="D560" s="10">
        <f>IF($A560="", "", INDEX(Data!C:C,MATCH($A560,Data!$Z:$Z,1)))</f>
        <v>2011</v>
      </c>
      <c r="E560" s="11">
        <f>IF($A560="", "", INDEX(Data!D:D,MATCH($A560,Data!$Z:$Z,1)))</f>
        <v>0</v>
      </c>
      <c r="F560" s="11" t="str">
        <f>IF($A560="", "", INDEX(Data!E:E,MATCH($A560,Data!$Z:$Z,1)))</f>
        <v/>
      </c>
      <c r="G560" s="36" t="str">
        <f t="shared" si="17"/>
        <v/>
      </c>
    </row>
    <row r="561" spans="1:7" ht="16.5" customHeight="1" x14ac:dyDescent="0.35">
      <c r="A561" s="9">
        <f t="shared" si="16"/>
        <v>557</v>
      </c>
      <c r="B561" s="10" t="str">
        <f>IF($A561="", "", INDEX(Data!A:A,MATCH($A561,Data!$Z:$Z,1)))</f>
        <v>Sarwan (2019)</v>
      </c>
      <c r="C561" s="11" t="str">
        <f>IF($A561="", "", INDEX(Data!B:B,MATCH($A561,Data!$Z:$Z,1)))</f>
        <v>Short Term Load Forecasting using Smart Meter Data</v>
      </c>
      <c r="D561" s="10">
        <f>IF($A561="", "", INDEX(Data!C:C,MATCH($A561,Data!$Z:$Z,1)))</f>
        <v>2019</v>
      </c>
      <c r="E561" s="11">
        <f>IF($A561="", "", INDEX(Data!D:D,MATCH($A561,Data!$Z:$Z,1)))</f>
        <v>0</v>
      </c>
      <c r="F561" s="11" t="str">
        <f>IF($A561="", "", INDEX(Data!E:E,MATCH($A561,Data!$Z:$Z,1)))</f>
        <v/>
      </c>
      <c r="G561" s="36" t="str">
        <f t="shared" si="17"/>
        <v/>
      </c>
    </row>
    <row r="562" spans="1:7" ht="16.5" customHeight="1" x14ac:dyDescent="0.35">
      <c r="A562" s="9">
        <f t="shared" si="16"/>
        <v>558</v>
      </c>
      <c r="B562" s="10" t="str">
        <f>IF($A562="", "", INDEX(Data!A:A,MATCH($A562,Data!$Z:$Z,1)))</f>
        <v>Sauer (2012)</v>
      </c>
      <c r="C562" s="11" t="str">
        <f>IF($A562="", "", INDEX(Data!B:B,MATCH($A562,Data!$Z:$Z,1)))</f>
        <v>Do Smart Cities Produce Smart Entrepreneurs?</v>
      </c>
      <c r="D562" s="10">
        <f>IF($A562="", "", INDEX(Data!C:C,MATCH($A562,Data!$Z:$Z,1)))</f>
        <v>2012</v>
      </c>
      <c r="E562" s="11" t="str">
        <f>IF($A562="", "", INDEX(Data!D:D,MATCH($A562,Data!$Z:$Z,1)))</f>
        <v>Living Labs aim to engage in user-centered design practices where users are included in their daily life environment as innovative agents. However, empirical insights in end user engagement in Living Lab practices are currently lacking. This article focuses on opening up this black box of user engagement by analyzing the involvement of a group of entrepreneurs in a Living Lab smart city pilot in Amsterdam, the Climate street. The goal of the article is to analyze how and to what extent the Climate street enabled the involved entrepreneurs to engage in bottom up innovation. Theoretically, the article explores this pilot from a Science and Technology Studies perspective, specifically its notion of the socio-technical network. The article concludes that user innovativeness was limited by the pre-configuration of the entrepreneur as lay tester rather than as an active user-innovator. Furthermore, it is suggested that the inherent tension in Living Lab practices between configuring users and actual user practices hampers user innovativeness in general. Granting users more agency and opening up Living Lab practices to daily life dynamics stimulates the transition from tester to innovator in a daily life setting and subsequently makes entrepreneurs more readily smart. [PUBLICATION ABSTRACT]</v>
      </c>
      <c r="F562" s="11" t="str">
        <f>IF($A562="", "", INDEX(Data!E:E,MATCH($A562,Data!$Z:$Z,1)))</f>
        <v>https://search.proquest.com/docview/1315523483?accountid=14511 https://ucl-new-primo.hosted.exlibrisgroup.com/openurl/UCL/UCL_VU2?url_ver=Z39.88-2004&amp;rft_val_fmt=info:ofi/fmt:kev:mtx:journal&amp;genre=article&amp;sid=ProQ:ProQ%3Aabiglobal&amp;atitle=Do+Smart+Cities+Produce+Smart+Entrepreneurs%3F&amp;title=Journal+of+Theoretical+and+Applied+Electronic+Commerce+Research&amp;issn=07181876&amp;date=2012-12-01&amp;volume=7&amp;issue=3&amp;spage=63&amp;au=Sauer%2C+Sabrina&amp;isbn=&amp;jtitle=Journal+of+Theoretical+and+Applied+Electronic+Commerce+</v>
      </c>
      <c r="G562" s="36" t="e">
        <f t="shared" si="17"/>
        <v>#VALUE!</v>
      </c>
    </row>
    <row r="563" spans="1:7" ht="16.5" customHeight="1" x14ac:dyDescent="0.35">
      <c r="A563" s="9">
        <f t="shared" si="16"/>
        <v>559</v>
      </c>
      <c r="B563" s="10" t="str">
        <f>IF($A563="", "", INDEX(Data!A:A,MATCH($A563,Data!$Z:$Z,1)))</f>
        <v>Sbordone (2016)</v>
      </c>
      <c r="C563" s="11" t="str">
        <f>IF($A563="", "", INDEX(Data!B:B,MATCH($A563,Data!$Z:$Z,1)))</f>
        <v>Reactive power control for an energy storage system: A real implementation in a Micro-Grid</v>
      </c>
      <c r="D563" s="10">
        <f>IF($A563="", "", INDEX(Data!C:C,MATCH($A563,Data!$Z:$Z,1)))</f>
        <v>2016</v>
      </c>
      <c r="E563" s="11" t="str">
        <f>IF($A563="", "", INDEX(Data!D:D,MATCH($A563,Data!$Z:$Z,1)))</f>
        <v>In last years, the power system operators are tackling many challenges for the renewable energies integration on the grid. Further, the expected increase of electrical demand due to the uncoordinated contemporary charging of a huge number of Electric Vehicles (EVs) can create chaotic phenomena with a negative impact especially on the distribution network. Help can be offered by the deployment of Smart Grid technologies, such as Smart Metering Systems (SMSs), Information and Communications Technology (ICT) and Energy Storage Systems (ESSs). In particular, in Micro-Grids, Battery ESSs (BESSs) can play a fundamental role and can become fundamental for the integration of EV fast charging stations and distributed generations. In this case the storage can have peak shaving, load shifting and power quality functions. The ESSs can provide ancillary services also on the grid as the reactive control to adjust the power factor. In the present paper, a monitoring control program to manage the reactive power of a real ESS in a Micro-Grid has been implemented. The system is a prototype, designed, implemented and now available at ENEA (Italian National Agency for New Technologies, Energy and Sustainable Economic Development) labs. A wide experimental activity has been performed on the prototype system in order to test this functionality for the integration in a bigger Smart Grid available at the same ENEA labs including the Micro-grid. The integration has been possible, thanks to the free ICT protocols used by the researchers and which are described here. The results of the experimental tests show that the system can have good performance to adjust the power factor in respect to the main distribution grid and an EV charging station. 2015 Elsevier Ltd. All rights reserved.</v>
      </c>
      <c r="F563" s="11" t="str">
        <f>IF($A563="", "", INDEX(Data!E:E,MATCH($A563,Data!$Z:$Z,1)))</f>
        <v>http://dx.doi.org/10.1016/j.jnca.2015.05.006</v>
      </c>
      <c r="G563" s="36" t="str">
        <f t="shared" si="17"/>
        <v>http://dx.doi.org/10.1016/j.jnca.2015.05.006</v>
      </c>
    </row>
    <row r="564" spans="1:7" ht="16.5" customHeight="1" x14ac:dyDescent="0.35">
      <c r="A564" s="9">
        <f t="shared" si="16"/>
        <v>560</v>
      </c>
      <c r="B564" s="10" t="str">
        <f>IF($A564="", "", INDEX(Data!A:A,MATCH($A564,Data!$Z:$Z,1)))</f>
        <v>Schutt (2013)</v>
      </c>
      <c r="C564" s="11" t="str">
        <f>IF($A564="", "", INDEX(Data!B:B,MATCH($A564,Data!$Z:$Z,1)))</f>
        <v>Future electrical energy supply for the Isle of Pellworm</v>
      </c>
      <c r="D564" s="10">
        <f>IF($A564="", "", INDEX(Data!C:C,MATCH($A564,Data!$Z:$Z,1)))</f>
        <v>2013</v>
      </c>
      <c r="E564" s="11" t="str">
        <f>IF($A564="", "", INDEX(Data!D:D,MATCH($A564,Data!$Z:$Z,1)))</f>
        <v>The electric power generation, transmission and distribution are in a profound process of change, particularly related to the activities of the various regions. It is currently not clear enough for each region, what technical requirements and non-technical requirements for a successful operation of such a smart grid must be met. It is currently not known, how to build it up and what results can be achieved. This paper describes the key technical and non-technical aspects for the successful operation of a smart grid in a certain region. It takes into account the lessons learned from the activities for the development of a smart grid on the Isle of Pellworm.</v>
      </c>
      <c r="F564" s="11" t="str">
        <f>IF($A564="", "", INDEX(Data!E:E,MATCH($A564,Data!$Z:$Z,1)))</f>
        <v/>
      </c>
      <c r="G564" s="36" t="str">
        <f t="shared" si="17"/>
        <v/>
      </c>
    </row>
    <row r="565" spans="1:7" ht="16.5" customHeight="1" x14ac:dyDescent="0.35">
      <c r="A565" s="9">
        <f t="shared" si="16"/>
        <v>561</v>
      </c>
      <c r="B565" s="10" t="str">
        <f>IF($A565="", "", INDEX(Data!A:A,MATCH($A565,Data!$Z:$Z,1)))</f>
        <v>Scott (2016)</v>
      </c>
      <c r="C565" s="11" t="str">
        <f>IF($A565="", "", INDEX(Data!B:B,MATCH($A565,Data!$Z:$Z,1)))</f>
        <v>Evaluating the impact of energy interventions: home audits vs. community events</v>
      </c>
      <c r="D565" s="10">
        <f>IF($A565="", "", INDEX(Data!C:C,MATCH($A565,Data!$Z:$Z,1)))</f>
        <v>2016</v>
      </c>
      <c r="E565" s="11" t="str">
        <f>IF($A565="", "", INDEX(Data!D:D,MATCH($A565,Data!$Z:$Z,1)))</f>
        <v>New Zealand's housing stock tends to be of low thermal quality that can adversely affect the health and well-being of occupants as well as costing more than necessary to heat. Householders need information and motivation to make material changes and adopt new practices to achieve warmer and more energy-efficient homes. This study compares two different types of energy interventions with householders in three different suburbs in Dunedin, New Zealand. Two suburbs received a home energy audit whereby an auditor surveyed each house and provided personalised advice. Householders in the third suburb took part in community energy events that included general advice and practical workshops. The impacts of these interventions were evaluated through pre- and post-intervention surveys and post-intervention interviews. Home energy audits were successful in encouraging change both behavioural and practical, where it was possible. The energy events promoted community engagement and awareness relating to energy-saving actions. Participant feedback suggests that a combination of both types of intervention may be most effective in promoting household change, beginning with energy events in communities before offering home energy audits. This would enable people to share their thoughts and concerns about energy with the support of their social networks and engender trust in the process, before offering personalised audits. Overall, the results show that interventions need to be correctly targeted to appropriate communities to be effective.</v>
      </c>
      <c r="F565" s="11" t="str">
        <f>IF($A565="", "", INDEX(Data!E:E,MATCH($A565,Data!$Z:$Z,1)))</f>
        <v>https://search.proquest.com/docview/1827585188?accountid=14511 https://ucl-new-primo.hosted.exlibrisgroup.com/openurl/UCL/UCL_VU2?url_ver=Z39.88-2004&amp;rft_val_fmt=info:ofi/fmt:kev:mtx:journal&amp;genre=article&amp;sid=ProQ:ProQ%3Aabiglobal&amp;atitle=Evaluating+the+impact+of+energy+interventions%3A+home+audits+vs.+community+events&amp;title=Energy+Efficiency&amp;issn=1570646X&amp;date=2016-12-01&amp;volume=9&amp;issue=6&amp;spage=1221&amp;au=Scott%2C+Michelle+Grace%3BMccarthy%2C+Alaric%3BFord%2C+Rebecca%3BStephenson%2C+Janet%3BGorrie%</v>
      </c>
      <c r="G565" s="36" t="e">
        <f t="shared" si="17"/>
        <v>#VALUE!</v>
      </c>
    </row>
    <row r="566" spans="1:7" ht="16.5" customHeight="1" x14ac:dyDescent="0.35">
      <c r="A566" s="9">
        <f t="shared" si="16"/>
        <v>562</v>
      </c>
      <c r="B566" s="10" t="str">
        <f>IF($A566="", "", INDEX(Data!A:A,MATCH($A566,Data!$Z:$Z,1)))</f>
        <v>Sean (2019)</v>
      </c>
      <c r="C566" s="11" t="str">
        <f>IF($A566="", "", INDEX(Data!B:B,MATCH($A566,Data!$Z:$Z,1)))</f>
        <v>Building Virtual Power Meters for Online Load Tracking</v>
      </c>
      <c r="D566" s="10">
        <f>IF($A566="", "", INDEX(Data!C:C,MATCH($A566,Data!$Z:$Z,1)))</f>
        <v>2019</v>
      </c>
      <c r="E566" s="11">
        <f>IF($A566="", "", INDEX(Data!D:D,MATCH($A566,Data!$Z:$Z,1)))</f>
        <v>0</v>
      </c>
      <c r="F566" s="11" t="str">
        <f>IF($A566="", "", INDEX(Data!E:E,MATCH($A566,Data!$Z:$Z,1)))</f>
        <v/>
      </c>
      <c r="G566" s="36" t="str">
        <f t="shared" si="17"/>
        <v/>
      </c>
    </row>
    <row r="567" spans="1:7" ht="16.5" customHeight="1" x14ac:dyDescent="0.35">
      <c r="A567" s="9">
        <f t="shared" si="16"/>
        <v>563</v>
      </c>
      <c r="B567" s="10" t="str">
        <f>IF($A567="", "", INDEX(Data!A:A,MATCH($A567,Data!$Z:$Z,1)))</f>
        <v>Sebastian (2016)</v>
      </c>
      <c r="C567" s="11" t="str">
        <f>IF($A567="", "", INDEX(Data!B:B,MATCH($A567,Data!$Z:$Z,1)))</f>
        <v>An IDE for multimodal controls in smart buildings</v>
      </c>
      <c r="D567" s="10">
        <f>IF($A567="", "", INDEX(Data!C:C,MATCH($A567,Data!$Z:$Z,1)))</f>
        <v>2016</v>
      </c>
      <c r="E567" s="11">
        <f>IF($A567="", "", INDEX(Data!D:D,MATCH($A567,Data!$Z:$Z,1)))</f>
        <v>0</v>
      </c>
      <c r="F567" s="11" t="str">
        <f>IF($A567="", "", INDEX(Data!E:E,MATCH($A567,Data!$Z:$Z,1)))</f>
        <v/>
      </c>
      <c r="G567" s="36" t="str">
        <f t="shared" si="17"/>
        <v/>
      </c>
    </row>
    <row r="568" spans="1:7" ht="16.5" customHeight="1" x14ac:dyDescent="0.35">
      <c r="A568" s="9">
        <f t="shared" si="16"/>
        <v>564</v>
      </c>
      <c r="B568" s="10" t="str">
        <f>IF($A568="", "", INDEX(Data!A:A,MATCH($A568,Data!$Z:$Z,1)))</f>
        <v>Sechilariu (2014)</v>
      </c>
      <c r="C568" s="11" t="str">
        <f>IF($A568="", "", INDEX(Data!B:B,MATCH($A568,Data!$Z:$Z,1)))</f>
        <v>DC microgrid power flow optimization by multi-layer supervision control. Design and experimental validation</v>
      </c>
      <c r="D568" s="10">
        <f>IF($A568="", "", INDEX(Data!C:C,MATCH($A568,Data!$Z:$Z,1)))</f>
        <v>2014</v>
      </c>
      <c r="E568" s="11" t="str">
        <f>IF($A568="", "", INDEX(Data!D:D,MATCH($A568,Data!$Z:$Z,1)))</f>
        <v>Urban areas have great potential for photovoltaic (PV) generation, however, direct PV power injection has limitations for high level PV penetration. It induces additional regulations in grid power balancing because of lacking abilities of responding to grid issues such as reducing grid peak consumption or avoiding undesired injections. The smart grid implementation, which is designed to meet these requirements, is facilitated by microgrids development. This paper presents a DC microgrid (PV array, storage, power grid connection, DC load) with multi-layer supervision control which handles instantaneous power balancing following the power flow optimization while providing interface for smart grid communication. The optimization takes into account forecast of PV power production and load power demand, while satisfying constraints such as storage capability, grid power limitations, grid time-of-use pricing and grid peak hour. Optimization, whose efficiency is related to the prediction accuracy, is carried out by mixed integer linear programming. Experimental results show that the proposed microgrid structure is able to control the power flow at near optimum cost and ensures self-correcting capability. It can respond to issues of performing peak shaving, avoiding undesired injection, and making full use of locally produced energy with respect to rigid element constraints. 2014 Elsevier Ltd. All rights reserved.</v>
      </c>
      <c r="F568" s="11" t="str">
        <f>IF($A568="", "", INDEX(Data!E:E,MATCH($A568,Data!$Z:$Z,1)))</f>
        <v>http://dx.doi.org/10.1016/j.enconman.2014.03.010</v>
      </c>
      <c r="G568" s="36" t="str">
        <f t="shared" si="17"/>
        <v>http://dx.doi.org/10.1016/j.enconman.2014.03.010</v>
      </c>
    </row>
    <row r="569" spans="1:7" ht="16.5" customHeight="1" x14ac:dyDescent="0.35">
      <c r="A569" s="9">
        <f t="shared" si="16"/>
        <v>565</v>
      </c>
      <c r="B569" s="10" t="str">
        <f>IF($A569="", "", INDEX(Data!A:A,MATCH($A569,Data!$Z:$Z,1)))</f>
        <v>Seema (2015)</v>
      </c>
      <c r="C569" s="11" t="str">
        <f>IF($A569="", "", INDEX(Data!B:B,MATCH($A569,Data!$Z:$Z,1)))</f>
        <v>A Framework for Evaluating the Costs and Benefits of Instrumentation in Smart Home Systems</v>
      </c>
      <c r="D569" s="10">
        <f>IF($A569="", "", INDEX(Data!C:C,MATCH($A569,Data!$Z:$Z,1)))</f>
        <v>2015</v>
      </c>
      <c r="E569" s="11">
        <f>IF($A569="", "", INDEX(Data!D:D,MATCH($A569,Data!$Z:$Z,1)))</f>
        <v>0</v>
      </c>
      <c r="F569" s="11" t="str">
        <f>IF($A569="", "", INDEX(Data!E:E,MATCH($A569,Data!$Z:$Z,1)))</f>
        <v/>
      </c>
      <c r="G569" s="36" t="str">
        <f t="shared" si="17"/>
        <v/>
      </c>
    </row>
    <row r="570" spans="1:7" ht="16.5" customHeight="1" x14ac:dyDescent="0.35">
      <c r="A570" s="9">
        <f t="shared" si="16"/>
        <v>566</v>
      </c>
      <c r="B570" s="10" t="str">
        <f>IF($A570="", "", INDEX(Data!A:A,MATCH($A570,Data!$Z:$Z,1)))</f>
        <v>Sen (2018)</v>
      </c>
      <c r="C570" s="11" t="str">
        <f>IF($A570="", "", INDEX(Data!B:B,MATCH($A570,Data!$Z:$Z,1)))</f>
        <v>Microgrid control: A comprehensive survey</v>
      </c>
      <c r="D570" s="10">
        <f>IF($A570="", "", INDEX(Data!C:C,MATCH($A570,Data!$Z:$Z,1)))</f>
        <v>2018</v>
      </c>
      <c r="E570" s="11" t="str">
        <f>IF($A570="", "", INDEX(Data!D:D,MATCH($A570,Data!$Z:$Z,1)))</f>
        <v>Present researches in power and energy fraternity are driven towards the realization of smart grid (SG) technologies. Microgrids (MGs) being regarded as elementary units of SG, has undergone rigorous research for more than one and a half decade now. It provides an integration platform for microsources (MSs), loads, storage devices and power electronics (PE) converters at demand premises forming a system of systems i.e. SoSs architecture. MGs mostly operated in grid-tied mode but during an emergency, are capable of standalone operation. Stability and operational control during both the modes are of utmost concern. Involvement of several control functionalities viz. normalcy of voltage and frequency, optimal power sharing, islanding detection etc., had been adhered in the literature. In spite of that, the real world implementation has not been of significant extent, that too even is far from having ideal MG characteristics, eligible for commercial usage. These technical obstacles need to be identified and dealt with. This paper provides a comprehensive survey of different control aspects of MGs, broadly classified under four control strategies: centralized, decentralized, distributed and hierarchical frameworks. Each scheme is reviewed in detail w.r.t the principles behind, their applicability and performances. It also identifies several research gaps and future trends therein. The technical barriers for real scale application and their solutions are also briefly discussed. And finally, a discussion on different integrated technologies for MGs, to realize SG features is also presented. 2018 Elsevier Ltd</v>
      </c>
      <c r="F570" s="11" t="str">
        <f>IF($A570="", "", INDEX(Data!E:E,MATCH($A570,Data!$Z:$Z,1)))</f>
        <v>http://dx.doi.org/10.1016/j.arcontrol.2018.04.012</v>
      </c>
      <c r="G570" s="36" t="str">
        <f t="shared" si="17"/>
        <v>http://dx.doi.org/10.1016/j.arcontrol.2018.04.012</v>
      </c>
    </row>
    <row r="571" spans="1:7" ht="16.5" customHeight="1" x14ac:dyDescent="0.35">
      <c r="A571" s="9">
        <f t="shared" si="16"/>
        <v>567</v>
      </c>
      <c r="B571" s="10" t="str">
        <f>IF($A571="", "", INDEX(Data!A:A,MATCH($A571,Data!$Z:$Z,1)))</f>
        <v>Seyfang (2013)</v>
      </c>
      <c r="C571" s="11" t="str">
        <f>IF($A571="", "", INDEX(Data!B:B,MATCH($A571,Data!$Z:$Z,1)))</f>
        <v xml:space="preserve">A thousand flowers blooming? An examination of community energy in the UK </v>
      </c>
      <c r="D571" s="10">
        <f>IF($A571="", "", INDEX(Data!C:C,MATCH($A571,Data!$Z:$Z,1)))</f>
        <v>2013</v>
      </c>
      <c r="E571" s="11" t="str">
        <f>IF($A571="", "", INDEX(Data!D:D,MATCH($A571,Data!$Z:$Z,1)))</f>
        <v xml:space="preserve">Abstract Community energy has been proposed as a new policy tool to help achieve the transition to a low-carbon energy system, but the evidence base for this strategy is partial and fragmented. We therefore present new empirical evidence from the first independent UK-wide survey of community energy projects. Our survey investigates the objectives, origins and development of these groups across the UK, their activities and their networking activities as a sector. We also examine the strengths and weaknesses of these groups, along with the opportunities and threats presented by wider socioeconomic and political contexts, in order to improve understanding of the sector's potential and the challenges it faces. We highlight several key issues concerning the further development of the sector. First, this highly diverse sector is not reducible to a single entity; its multiple objectives need joined-up thinking among government departments. Second, its civil society basis is fundamental to its success at engaging local communities, and makes the sector quite distinct from the large energy companies these community groups are aiming to work alongside. There are inherent tensions and vulnerabilities in such a model, and limits to how much these groups can achieve on their own: consistent policy support is essential. </v>
      </c>
      <c r="F571" s="11" t="str">
        <f>IF($A571="", "", INDEX(Data!E:E,MATCH($A571,Data!$Z:$Z,1)))</f>
        <v/>
      </c>
      <c r="G571" s="36" t="str">
        <f t="shared" si="17"/>
        <v/>
      </c>
    </row>
    <row r="572" spans="1:7" ht="16.5" customHeight="1" x14ac:dyDescent="0.35">
      <c r="A572" s="9">
        <f t="shared" si="16"/>
        <v>568</v>
      </c>
      <c r="B572" s="10" t="str">
        <f>IF($A572="", "", INDEX(Data!A:A,MATCH($A572,Data!$Z:$Z,1)))</f>
        <v>Shaffer (2018)</v>
      </c>
      <c r="C572" s="11" t="str">
        <f>IF($A572="", "", INDEX(Data!B:B,MATCH($A572,Data!$Z:$Z,1)))</f>
        <v>Urban Energy Systems and the Transition to Zero Carbon - Research and Case Studies from the USA and Europe</v>
      </c>
      <c r="D572" s="10">
        <f>IF($A572="", "", INDEX(Data!C:C,MATCH($A572,Data!$Z:$Z,1)))</f>
        <v>2018</v>
      </c>
      <c r="E572" s="11" t="str">
        <f>IF($A572="", "", INDEX(Data!D:D,MATCH($A572,Data!$Z:$Z,1)))</f>
        <v>Local community interests in achieving carbon neutral energy supplies continues to rise whether these are cities, counties, universities, aggregated communities, or businesses themselves. Continued growth in this interest will be necessary to meet global carbon reduction targets. This paper considers some of the drivers and challenges faced by different communities in the USA and Europe, using the authors' experience of different projects and initiatives to illustrate the points. The challenges identified include technical aspects of integrating existing systems with new renewable energy generation; short term financial pressures surpassing longer term environmental considerations; the inability to compare health, wellbeing and other social indicators with financial and environmental aspects; the difficulty in balancing the need for a viable business case with the needs of multiple stakeholders; and the need for transformational digital systems to become part of smart energy systems. An in-depth case study is provided for the University of California, Irvine campus which aims to reach carbon neutrality by 2025. The case study demonstrates the technical challenges of combining existing combined heat and power (CHP) systems with heating and cooling networks with local renewables. The results reveal that existing and new CHP and community thermal and power networks systems will need to operate in a much more dynamic fashion, which has implications on economics (reduced capacity factor, higher operating and maintenance costs) as well as on emission rates. This represents a challenge but innovative strategies are emerging to manage these dynamics including the use of thermal energy storage, experimental utility tariffs, improved part load operation of CHP systems, and the emergence of carbon capture techniques utilizing molten carbonate fuel cells. © 2018 The Authors. Published by Elsevier Ltd.</v>
      </c>
      <c r="F572" s="11" t="str">
        <f>IF($A572="", "", INDEX(Data!E:E,MATCH($A572,Data!$Z:$Z,1)))</f>
        <v>https://www.scopus.com/inward/record.uri?eid=2-s2.0-85054061309&amp;doi=10.1016%2fj.egypro.2018.08.166&amp;partnerID=40&amp;md5=5de894d4b44cf5dccec1d40ce43dceac</v>
      </c>
      <c r="G572" s="36" t="str">
        <f t="shared" si="17"/>
        <v>https://www.scopus.com/inward/record.uri?eid=2-s2.0-85054061309&amp;doi=10.1016%2fj.egypro.2018.08.166&amp;partnerID=40&amp;md5=5de894d4b44cf5dccec1d40ce43dceac</v>
      </c>
    </row>
    <row r="573" spans="1:7" ht="16.5" customHeight="1" x14ac:dyDescent="0.35">
      <c r="A573" s="9">
        <f t="shared" si="16"/>
        <v>569</v>
      </c>
      <c r="B573" s="10" t="str">
        <f>IF($A573="", "", INDEX(Data!A:A,MATCH($A573,Data!$Z:$Z,1)))</f>
        <v>Shahidehpour (2017)</v>
      </c>
      <c r="C573" s="11" t="str">
        <f>IF($A573="", "", INDEX(Data!B:B,MATCH($A573,Data!$Z:$Z,1)))</f>
        <v>Networked Microgrids: Exploring the Possibilities of the IIT-Bronzeville Grid</v>
      </c>
      <c r="D573" s="10">
        <f>IF($A573="", "", INDEX(Data!C:C,MATCH($A573,Data!$Z:$Z,1)))</f>
        <v>2017</v>
      </c>
      <c r="E573" s="11" t="str">
        <f>IF($A573="", "", INDEX(Data!D:D,MATCH($A573,Data!$Z:$Z,1)))</f>
        <v>Bronzeville is a community located in the city of Chicago that features a diverse historic district with essential city services, residential housing, and educational institutions. The Bronzeville neighborhood houses the headquarters of the Chicago Police and Fire Department, De La Salle Institute, Illinois College of Optometry, Boulevard Care Center, Chicago Public Library, Pilgrim Baptist Church, Bronzeville Nursing and Living Center, Chicago Military Academy, Pentecostal Church, Perspectives Math Science Academy, and other institutions. The area provides an ideal location for the continued refinement and development of advanced electric power services, which can be demonstrated through the implementation of a community microgrid: the Bronzeville community microgrid (BCM). The BCM is the backbone of a planned community of the future, where residents and critical facilities enjoy a sustainable environment and utilize innovative smart grid products. The BCM can serve as a pilot project for demonstrating the merits of instituting Chicago as a smart city. Distribution automation devices capable of fault interruption and sectionalization will be strategically deployed so that a fault would only result in a local outage rather than an interruption to the entire area. The BCM operation will comprise several types of distributed energy resources (DER s). A battery energy storage system (BESS) located in close proximity to photovoltaic panels provides an effective means to mitigate the variability of renewable energy. The BESS is also effective in improving the power quality at customer sites.</v>
      </c>
      <c r="F573" s="11" t="str">
        <f>IF($A573="", "", INDEX(Data!E:E,MATCH($A573,Data!$Z:$Z,1)))</f>
        <v>http://dx.doi.org/10.1109/MPE.2017.2688599</v>
      </c>
      <c r="G573" s="36" t="str">
        <f t="shared" si="17"/>
        <v>http://dx.doi.org/10.1109/MPE.2017.2688599</v>
      </c>
    </row>
    <row r="574" spans="1:7" ht="16.5" customHeight="1" x14ac:dyDescent="0.35">
      <c r="A574" s="9">
        <f t="shared" si="16"/>
        <v>570</v>
      </c>
      <c r="B574" s="10" t="str">
        <f>IF($A574="", "", INDEX(Data!A:A,MATCH($A574,Data!$Z:$Z,1)))</f>
        <v>Shahidehpour (2017)</v>
      </c>
      <c r="C574" s="11" t="str">
        <f>IF($A574="", "", INDEX(Data!B:B,MATCH($A574,Data!$Z:$Z,1)))</f>
        <v>Networked microgrids</v>
      </c>
      <c r="D574" s="10">
        <f>IF($A574="", "", INDEX(Data!C:C,MATCH($A574,Data!$Z:$Z,1)))</f>
        <v>2017</v>
      </c>
      <c r="E574" s="11" t="str">
        <f>IF($A574="", "", INDEX(Data!D:D,MATCH($A574,Data!$Z:$Z,1)))</f>
        <v>Bronzeville is a community located in the city of Chicago that features a diverse historic district with essential city services, residential housing, and educational institutions. The Bronzeville neighborhood houses the headquarters of the Chicago Police and Fire Department, De La Salle Institute, Illinois College of Optometry, Boulevard Care Center, and Chicago Pulic Library, along with many other institutions. The area provides an ideal location for the continued refinement and development of advanced electric power services, which can be demonstrated through the implementation of a community microgrid, called the Bronzeville community microgrid (BCM). The BCM is the backbone of a planned community of the future, where residents and critical facilities enjoy a sustainable environment and utilize innovative smart grid products. The BCM can serve as a pilot project for demonstrating the merits of instituting Chicago as a smart city.</v>
      </c>
      <c r="F574" s="11" t="str">
        <f>IF($A574="", "", INDEX(Data!E:E,MATCH($A574,Data!$Z:$Z,1)))</f>
        <v>http://dx.doi.org/10.1109/MPE.2017.2688599</v>
      </c>
      <c r="G574" s="36" t="str">
        <f t="shared" si="17"/>
        <v>http://dx.doi.org/10.1109/MPE.2017.2688599</v>
      </c>
    </row>
    <row r="575" spans="1:7" ht="16.5" customHeight="1" x14ac:dyDescent="0.35">
      <c r="A575" s="9">
        <f t="shared" si="16"/>
        <v>571</v>
      </c>
      <c r="B575" s="10" t="str">
        <f>IF($A575="", "", INDEX(Data!A:A,MATCH($A575,Data!$Z:$Z,1)))</f>
        <v>Shailja (2014)</v>
      </c>
      <c r="C575" s="11" t="str">
        <f>IF($A575="", "", INDEX(Data!B:B,MATCH($A575,Data!$Z:$Z,1)))</f>
        <v>WattShare: detailed energy apportionment in shared living spaces within commercial buildings</v>
      </c>
      <c r="D575" s="10">
        <f>IF($A575="", "", INDEX(Data!C:C,MATCH($A575,Data!$Z:$Z,1)))</f>
        <v>2014</v>
      </c>
      <c r="E575" s="11">
        <f>IF($A575="", "", INDEX(Data!D:D,MATCH($A575,Data!$Z:$Z,1)))</f>
        <v>0</v>
      </c>
      <c r="F575" s="11" t="str">
        <f>IF($A575="", "", INDEX(Data!E:E,MATCH($A575,Data!$Z:$Z,1)))</f>
        <v/>
      </c>
      <c r="G575" s="36" t="str">
        <f t="shared" si="17"/>
        <v/>
      </c>
    </row>
    <row r="576" spans="1:7" ht="16.5" customHeight="1" x14ac:dyDescent="0.35">
      <c r="A576" s="9">
        <f t="shared" si="16"/>
        <v>572</v>
      </c>
      <c r="B576" s="10" t="str">
        <f>IF($A576="", "", INDEX(Data!A:A,MATCH($A576,Data!$Z:$Z,1)))</f>
        <v>Shanshan (2014)</v>
      </c>
      <c r="C576" s="11" t="str">
        <f>IF($A576="", "", INDEX(Data!B:B,MATCH($A576,Data!$Z:$Z,1)))</f>
        <v>Research on Low-carbon Energy Management System of Intelligent Community</v>
      </c>
      <c r="D576" s="10">
        <f>IF($A576="", "", INDEX(Data!C:C,MATCH($A576,Data!$Z:$Z,1)))</f>
        <v>2014</v>
      </c>
      <c r="E576" s="11" t="str">
        <f>IF($A576="", "", INDEX(Data!D:D,MATCH($A576,Data!$Z:$Z,1)))</f>
        <v>The development of low-carbon energy economy has become common choice of the world to solve energy security and environmental issues in the context of climate change and energy issues. Carrying out construction of intelligent community becomes the key technology for optimizing energy efficiency of smart grid. This paper focuses on low-carbon energy management system of intelligent community, which including: construction mode, functional configuration and mode switching condition on low-carbon energy management system of intelligent community as well as the coordination between the upper and lower subsystem. These can provide reference technology solutions for energy management of intelligent community in China.</v>
      </c>
      <c r="F576" s="11" t="str">
        <f>IF($A576="", "", INDEX(Data!E:E,MATCH($A576,Data!$Z:$Z,1)))</f>
        <v>http://dx.doi.org/10.4028/www.scientific.net/AMM.488-489.1475</v>
      </c>
      <c r="G576" s="36" t="str">
        <f t="shared" si="17"/>
        <v>http://dx.doi.org/10.4028/www.scientific.net/AMM.488-489.1475</v>
      </c>
    </row>
    <row r="577" spans="1:7" ht="16.5" customHeight="1" x14ac:dyDescent="0.35">
      <c r="A577" s="9">
        <f t="shared" si="16"/>
        <v>573</v>
      </c>
      <c r="B577" s="10" t="str">
        <f>IF($A577="", "", INDEX(Data!A:A,MATCH($A577,Data!$Z:$Z,1)))</f>
        <v>Shanshan (2018)</v>
      </c>
      <c r="C577" s="11" t="str">
        <f>IF($A577="", "", INDEX(Data!B:B,MATCH($A577,Data!$Z:$Z,1)))</f>
        <v>Optimal Scheduling of Integrated Energy System Combined with Demand Side Flexible Loads</v>
      </c>
      <c r="D577" s="10">
        <f>IF($A577="", "", INDEX(Data!C:C,MATCH($A577,Data!$Z:$Z,1)))</f>
        <v>2018</v>
      </c>
      <c r="E577" s="11">
        <f>IF($A577="", "", INDEX(Data!D:D,MATCH($A577,Data!$Z:$Z,1)))</f>
        <v>0</v>
      </c>
      <c r="F577" s="11" t="str">
        <f>IF($A577="", "", INDEX(Data!E:E,MATCH($A577,Data!$Z:$Z,1)))</f>
        <v/>
      </c>
      <c r="G577" s="36" t="str">
        <f t="shared" si="17"/>
        <v/>
      </c>
    </row>
    <row r="578" spans="1:7" ht="16.5" customHeight="1" x14ac:dyDescent="0.35">
      <c r="A578" s="9">
        <f t="shared" si="16"/>
        <v>574</v>
      </c>
      <c r="B578" s="10" t="str">
        <f>IF($A578="", "", INDEX(Data!A:A,MATCH($A578,Data!$Z:$Z,1)))</f>
        <v>Shibata (2013)</v>
      </c>
      <c r="C578" s="11" t="str">
        <f>IF($A578="", "", INDEX(Data!B:B,MATCH($A578,Data!$Z:$Z,1)))</f>
        <v>Redox flow batteries for the stable supply of renewable energy</v>
      </c>
      <c r="D578" s="10">
        <f>IF($A578="", "", INDEX(Data!C:C,MATCH($A578,Data!$Z:$Z,1)))</f>
        <v>2013</v>
      </c>
      <c r="E578" s="11" t="str">
        <f>IF($A578="", "", INDEX(Data!D:D,MATCH($A578,Data!$Z:$Z,1)))</f>
        <v>Renewable energies, such as solar and wind power, are increasingly being introduced as alternative energy sources on a global scale toward a low-carbon society. For the next generation power network, which uses a large number of these distributed power generation sources, energy storage technologies will be indispensable. Among these technologies, battery energy storage technology is considered to be most viable. Sumitomo Electric Industries, Ltd. has developed a redox flow battery system suitable for large scale energy storage, and carried out several demonstration projects on the stabilization of renewable energy output using the redox flow battery system. This paper describes the advantages of the redox flow battery and reviews the demonstration projects.</v>
      </c>
      <c r="F578" s="11" t="str">
        <f>IF($A578="", "", INDEX(Data!E:E,MATCH($A578,Data!$Z:$Z,1)))</f>
        <v/>
      </c>
      <c r="G578" s="36" t="str">
        <f t="shared" si="17"/>
        <v/>
      </c>
    </row>
    <row r="579" spans="1:7" ht="16.5" customHeight="1" x14ac:dyDescent="0.35">
      <c r="A579" s="9">
        <f t="shared" si="16"/>
        <v>575</v>
      </c>
      <c r="B579" s="10" t="str">
        <f>IF($A579="", "", INDEX(Data!A:A,MATCH($A579,Data!$Z:$Z,1)))</f>
        <v>Shijia (2013)</v>
      </c>
      <c r="C579" s="11" t="str">
        <f>IF($A579="", "", INDEX(Data!B:B,MATCH($A579,Data!$Z:$Z,1)))</f>
        <v>Demo abstract: saving energy in smart commercial buildings through social gaming</v>
      </c>
      <c r="D579" s="10">
        <f>IF($A579="", "", INDEX(Data!C:C,MATCH($A579,Data!$Z:$Z,1)))</f>
        <v>2013</v>
      </c>
      <c r="E579" s="11">
        <f>IF($A579="", "", INDEX(Data!D:D,MATCH($A579,Data!$Z:$Z,1)))</f>
        <v>0</v>
      </c>
      <c r="F579" s="11" t="str">
        <f>IF($A579="", "", INDEX(Data!E:E,MATCH($A579,Data!$Z:$Z,1)))</f>
        <v/>
      </c>
      <c r="G579" s="36" t="str">
        <f t="shared" si="17"/>
        <v/>
      </c>
    </row>
    <row r="580" spans="1:7" ht="16.5" customHeight="1" x14ac:dyDescent="0.35">
      <c r="A580" s="9">
        <f t="shared" si="16"/>
        <v>576</v>
      </c>
      <c r="B580" s="10" t="str">
        <f>IF($A580="", "", INDEX(Data!A:A,MATCH($A580,Data!$Z:$Z,1)))</f>
        <v>Shubhani (2018)</v>
      </c>
      <c r="C580" s="11" t="str">
        <f>IF($A580="", "", INDEX(Data!B:B,MATCH($A580,Data!$Z:$Z,1)))</f>
        <v>EnergyChain: Enabling Energy Trading for Smart Homes using Blockchains in Smart Grid Ecosystem</v>
      </c>
      <c r="D580" s="10">
        <f>IF($A580="", "", INDEX(Data!C:C,MATCH($A580,Data!$Z:$Z,1)))</f>
        <v>2018</v>
      </c>
      <c r="E580" s="11">
        <f>IF($A580="", "", INDEX(Data!D:D,MATCH($A580,Data!$Z:$Z,1)))</f>
        <v>0</v>
      </c>
      <c r="F580" s="11" t="str">
        <f>IF($A580="", "", INDEX(Data!E:E,MATCH($A580,Data!$Z:$Z,1)))</f>
        <v/>
      </c>
      <c r="G580" s="36" t="str">
        <f t="shared" si="17"/>
        <v/>
      </c>
    </row>
    <row r="581" spans="1:7" ht="16.5" customHeight="1" x14ac:dyDescent="0.35">
      <c r="A581" s="9">
        <f t="shared" si="16"/>
        <v>577</v>
      </c>
      <c r="B581" s="10" t="str">
        <f>IF($A581="", "", INDEX(Data!A:A,MATCH($A581,Data!$Z:$Z,1)))</f>
        <v>Shweta (2013)</v>
      </c>
      <c r="C581" s="11" t="str">
        <f>IF($A581="", "", INDEX(Data!B:B,MATCH($A581,Data!$Z:$Z,1)))</f>
        <v>Constrained tâtonnement for fast and incentive compatible distributed demand management in smart grids</v>
      </c>
      <c r="D581" s="10">
        <f>IF($A581="", "", INDEX(Data!C:C,MATCH($A581,Data!$Z:$Z,1)))</f>
        <v>2013</v>
      </c>
      <c r="E581" s="11" t="str">
        <f>IF($A581="", "", INDEX(Data!D:D,MATCH($A581,Data!$Z:$Z,1)))</f>
        <v xml:space="preserve">Growing fuel costs, environmental awareness, government directives, an aggressive push to deploy Electric Vehicles (EVs) (a single EV consumes the equivalent of 3 to 10 homes) have led to a severe strain on a grid already on the brink. Maintaining the stability of the grid requires automatic agent based control of these loads and rapid coordination between them. In the literature, a number of iterative pricing, signaling and tâtonnement (or bargaining) approaches have been proposed to allow smart homes, storage devices and the autonomous agents that control them to be responsive to the state of the grid in a distributed manner. These existing approaches are not scalable due to slow convergence and moreover the approaches are not incentive compatible. In this paper, we present a tâtonnement framework for resource allocation among intelligent agents in the smart grid, that non-trivially generalizes past work in this area. Our approach based on the work in server load balancing involves communicating carefully chosen, centrally verifiable constraints on the set of actions available to agents and cost functions, leading to distributed, incentive compatible protocols that converge in a constant number of iterations, independent of the number of users. These protocols can work on the top of prior approaches and result in a substantial speed-up, while ensuring that it is in the best interests of the agents to be truthful. We demonstrate this theoretically and through extensive simulations for three important scenarios that have been discussed in the literature. We extend the techniques to account for capacity limits in each time slot, the EV charging problem and the distributed storage control problem. We establish the generality and usefulness of this technique and making the case that it should be incorporated into future smart grid protocols. </v>
      </c>
      <c r="F581" s="11" t="str">
        <f>IF($A581="", "", INDEX(Data!E:E,MATCH($A581,Data!$Z:$Z,1)))</f>
        <v/>
      </c>
      <c r="G581" s="36" t="str">
        <f t="shared" si="17"/>
        <v/>
      </c>
    </row>
    <row r="582" spans="1:7" ht="16.5" customHeight="1" x14ac:dyDescent="0.35">
      <c r="A582" s="9">
        <f t="shared" ref="A582:A645" si="18">IF(A$4&gt;=ROW(A578), ROW(A578), "")</f>
        <v>578</v>
      </c>
      <c r="B582" s="10" t="str">
        <f>IF($A582="", "", INDEX(Data!A:A,MATCH($A582,Data!$Z:$Z,1)))</f>
        <v>Shwetak (2010)</v>
      </c>
      <c r="C582" s="11" t="str">
        <f>IF($A582="", "", INDEX(Data!B:B,MATCH($A582,Data!$Z:$Z,1)))</f>
        <v>The design and evaluation of an end-user-deployable, whole house, contactless power consumption sensor</v>
      </c>
      <c r="D582" s="10">
        <f>IF($A582="", "", INDEX(Data!C:C,MATCH($A582,Data!$Z:$Z,1)))</f>
        <v>2010</v>
      </c>
      <c r="E582" s="11" t="str">
        <f>IF($A582="", "", INDEX(Data!D:D,MATCH($A582,Data!$Z:$Z,1)))</f>
        <v>We present the design, development, and evaluation of an end-user installable, whole house power consumption sensing system capable of gathering accurate real-time power use that does not require installing a current transformer around the electrical feeds in a home. Rather, our sensor system offers contactless operation by simply placing it on the outside of the breaker panel in a home. Although there are a number of existing commercial systems for gathering energy use in a home, almost none can easily and safely be installed by a homeowner (especially for homes in the U.S.). Our approach leverages advances in magnetoresistive materials and circuit design to allow contactless operation by reliably sensing the magnetic field induced by the 60 Hz current and a closed loop circuit allows us to precisely infer the power consumption in real-time. The contribution of this work is an enabling technology for researchers in the fields of Ubiquitous Computing and Human-Computer Interaction wanting to conduct practical large-scale deployments of end-user-deployable energy monitoring applications. We discuss the technical details, the iterative design, and end-user evaluations of our sensing approach.</v>
      </c>
      <c r="F582" s="11" t="str">
        <f>IF($A582="", "", INDEX(Data!E:E,MATCH($A582,Data!$Z:$Z,1)))</f>
        <v/>
      </c>
      <c r="G582" s="36" t="str">
        <f t="shared" ref="G582:G645" si="19">HYPERLINK(F582)</f>
        <v/>
      </c>
    </row>
    <row r="583" spans="1:7" ht="16.5" customHeight="1" x14ac:dyDescent="0.35">
      <c r="A583" s="9">
        <f t="shared" si="18"/>
        <v>579</v>
      </c>
      <c r="B583" s="10" t="str">
        <f>IF($A583="", "", INDEX(Data!A:A,MATCH($A583,Data!$Z:$Z,1)))</f>
        <v>Siano (2014)</v>
      </c>
      <c r="C583" s="11" t="str">
        <f>IF($A583="", "", INDEX(Data!B:B,MATCH($A583,Data!$Z:$Z,1)))</f>
        <v>Demand response and smart grids-A survey</v>
      </c>
      <c r="D583" s="10">
        <f>IF($A583="", "", INDEX(Data!C:C,MATCH($A583,Data!$Z:$Z,1)))</f>
        <v>2014</v>
      </c>
      <c r="E583" s="11" t="str">
        <f>IF($A583="", "", INDEX(Data!D:D,MATCH($A583,Data!$Z:$Z,1)))</f>
        <v>The smart grid is conceived of as an electric grid that can deliver electricity in a controlled, smart way from points of generation to active consumers. Demand response (DR), by promoting the interaction and responsiveness of the customers, may offer a broad range of potential benefits on system operation and expansion and on market efficiency. Moreover, by improving the reliability of the power system and, in the long term, lowering peak demand, DR reduces overall plant and capital cost investments and postpones the need for network upgrades. In this paper a survey of DR potentials and benefits in smart grids is presented. Innovative enabling technologies and systems, such as smart meters, energy controllers, communication systems, decisive to facilitate the coordination of efficiency and DR in a smart grid, are described and discussed with reference to real industrial case studies and research projects. [All rights reserved Elsevier].</v>
      </c>
      <c r="F583" s="11" t="str">
        <f>IF($A583="", "", INDEX(Data!E:E,MATCH($A583,Data!$Z:$Z,1)))</f>
        <v>http://dx.doi.org/10.1016/j.rser.2013.10.022</v>
      </c>
      <c r="G583" s="36" t="str">
        <f t="shared" si="19"/>
        <v>http://dx.doi.org/10.1016/j.rser.2013.10.022</v>
      </c>
    </row>
    <row r="584" spans="1:7" ht="16.5" customHeight="1" x14ac:dyDescent="0.35">
      <c r="A584" s="9">
        <f t="shared" si="18"/>
        <v>580</v>
      </c>
      <c r="B584" s="10" t="str">
        <f>IF($A584="", "", INDEX(Data!A:A,MATCH($A584,Data!$Z:$Z,1)))</f>
        <v>Sidebotham (2015)</v>
      </c>
      <c r="C584" s="11" t="str">
        <f>IF($A584="", "", INDEX(Data!B:B,MATCH($A584,Data!$Z:$Z,1)))</f>
        <v>Customer-Led Network Revolution. Project Closedown Report</v>
      </c>
      <c r="D584" s="10">
        <f>IF($A584="", "", INDEX(Data!C:C,MATCH($A584,Data!$Z:$Z,1)))</f>
        <v>2015</v>
      </c>
      <c r="E584" s="11" t="str">
        <f>IF($A584="", "", INDEX(Data!D:D,MATCH($A584,Data!$Z:$Z,1)))</f>
        <v>EXECUTIVE SUMMARY The Customer-Led Network Revolution (CLNR) has successfully delivered an ambitious programme of work over a four-year period. Although principally funded by the Low Carbon Networks fund for the benefit of electricity distribution network customers, it has produced learning that offers important insights to policy makers and the broader energy industry as we seek to address the challenges caused by the decarbonisation of society in the period to 2050. A significant investment of £31m has been made in trialling a range of customer and network flexibility techniques to deliver increased network capacity at least cost to customers. This has resulted in a rich body of knowledge completed at end December 2014 with net benefits estimated in the range £5bn to £26bn in the period 2020 to 2050 (range dependent on different DECC low carbon technology take-up scenarios). However, the learning and benefit does not stop there. The insights generated on CLNR will act as a springboard for Northern Powergrid, its partners and other parties to ensure that the development of smarter grids continues to make effective progress. THE PROJECT HAS DELIVERED IMPRESSIVELY – WITH REAL CUSTOMERS ON REAL NETWORKS CLNR was a major smart grid demonstration project which brought together the key stakeholders in the electricity system (customers, energy suppliers and distributors) developing innovative technologies and commercial arrangements. In addition to the integration of people, processes and technology, this is one of the most significant trials undertaken in GB of customer electricity practices and attitudes (particularly domestic and small and medium enterprises). The following provide an overview of the scope, scale and achievements of the CLNR project: The CLNR customer trials involved ca. 11,000 domestic, 2,000 SME, industrial &amp; commercial (I&amp;C) and distributed generation customers • Domestic participants included ca. 650 on time of use (ToU) tariffs, 380 with heat pumps, 470 with solar photovoltaic (PV) panels and 160 electric vehicle (EV) users. • 16 I&amp;C customers provided a total of 17MW of demand side response (DSR) in trials for large scale fast reserve. • A wealth of customer insight and analysis undertaken by Durham University from ca. 1,250 surveys and ca. 250 face-to-face interviews completed with more than 130 customers. • We have published customer load and generation profiles based on data we collected with profiles for various subgroups such as customers with solar PV, heat pumps or on ToU tariffs. CLNR has been one of the most extensive network technology integration trials undertaken • The active network management (ANM) system deployed for CLNR is one of the most sophisticated wide area control schemes in operation in Europe - using real-time monitoring inputs, plus state estimation and optimisation rather than relying on pre-programmed rules. • We installed and commissioned a range of novel network technologies and undertook ca. 200 trials of the electrical energy storage (EES), enhanced automatic voltage control (EAVC), real-time thermal rating (RTTR) and demand side response (DSR) interventions deploying the interventions singly and in combinations under the control of the ANM system. • Over 100 operational and control staff were trained to support the safe and reliable operation of the network equipment in the four trial zones. EA Technology Limited and the University of Durham, 2015 • Newcastle University created advanced modelling techniques that predicted and validated the physical trials and facilitated the scaling up of the learning for GB-wide application. CLNR has delivered significant learning and leaves a comprehensive legacy • We published our network trial data demonstrating the performance of the various network technologies trialled, making this available to other DNOs and researchers. • The costs and benefits for the solutions trialled have been presented in templates for the Transform® model - enabling all DNOs to understand the benefits by using this industry standard forecasting tool for the integration of low-carbon technologies. • Recommendations were made to update UK electricity industry technical network planning standards. • The partnership with energy supplier (British Gas) delivered important insights into potential future commercial arrangements and learning on the practicalities of delivering end solutions that are compatible with customers’ needs. • We developed practical DNO ‘how to’ guidance including the prototype NPADDS (Network Planning and Design Decision Support) tool, policy and technical recommendations, and application guides for equipment, training materials and lessons learnt reports. Key project learning was shared at over 50 external industry forums and conferences including the Smart Grid Forum, the Energy and Climate Change Select Committee, international conferences and in peer-reviewed papers for the IEEE Transactions on Power Systems and Applied Energy journals. • We communicated with our stakeholders through press and social media channels and via a monthly e-news bulletin sent to our 900+ opt-in mailing list subscribers.</v>
      </c>
      <c r="F584" s="11" t="str">
        <f>IF($A584="", "", INDEX(Data!E:E,MATCH($A584,Data!$Z:$Z,1)))</f>
        <v/>
      </c>
      <c r="G584" s="36" t="str">
        <f t="shared" si="19"/>
        <v/>
      </c>
    </row>
    <row r="585" spans="1:7" ht="16.5" customHeight="1" x14ac:dyDescent="0.35">
      <c r="A585" s="9">
        <f t="shared" si="18"/>
        <v>581</v>
      </c>
      <c r="B585" s="10" t="str">
        <f>IF($A585="", "", INDEX(Data!A:A,MATCH($A585,Data!$Z:$Z,1)))</f>
        <v>Silvast (2018)</v>
      </c>
      <c r="C585" s="11" t="str">
        <f>IF($A585="", "", INDEX(Data!B:B,MATCH($A585,Data!$Z:$Z,1)))</f>
        <v>Who `Uses' Smart Grids? The Evolving Nature of User Representations in Layered Infrastructures</v>
      </c>
      <c r="D585" s="10">
        <f>IF($A585="", "", INDEX(Data!C:C,MATCH($A585,Data!$Z:$Z,1)))</f>
        <v>2018</v>
      </c>
      <c r="E585" s="11" t="str">
        <f>IF($A585="", "", INDEX(Data!D:D,MATCH($A585,Data!$Z:$Z,1)))</f>
        <v>This article addresses the anticipated use and users of smart energy technologies and the contribution of these technologies to energy sustainability. It focuses on smart grids and smart energy meters. Qualitative accounts given by European technology developers and experts reveal how they understand the final use and social impacts of these technologies. The article analyzes these accounts and compares the UK's smart meter rollout with experiences from other European countries, especially Finland, to provide insights into the later adoption stages of smart energy and how its impacts have evolved. The analysis highlights significant differences in the likely intensity and manner of user engagement with smart grids and meters: depending first on whether we are considering existing technologies or smart technologies that are expected to mature sometime in the next decade, and second on whether the `user' is the user of smart meters or the user of an entire layer of new energy services and applications. By deploying the strategic approach developed in the article, smart grid developers and experts can give more explicit attention to recognizing the descriptions of `users' in smart-grid projects and to the feasibility of these expectations of `use' in comparison to the possibilities and limits of energy services and applications in different country contexts. The examination of user representations can also point out the need for further technology and service development if some of the envisioned user profiles and user actions appear unrealistic for presently available technologies.</v>
      </c>
      <c r="F585" s="11" t="str">
        <f>IF($A585="", "", INDEX(Data!E:E,MATCH($A585,Data!$Z:$Z,1)))</f>
        <v>http://www.mdpi.com/2071-1050/10/10/3738 http://dx.doi.org/10.3390/su10103738</v>
      </c>
      <c r="G585" s="36" t="str">
        <f t="shared" si="19"/>
        <v>http://www.mdpi.com/2071-1050/10/10/3738 http://dx.doi.org/10.3390/su10103738</v>
      </c>
    </row>
    <row r="586" spans="1:7" ht="16.5" customHeight="1" x14ac:dyDescent="0.35">
      <c r="A586" s="9">
        <f t="shared" si="18"/>
        <v>582</v>
      </c>
      <c r="B586" s="10" t="str">
        <f>IF($A586="", "", INDEX(Data!A:A,MATCH($A586,Data!$Z:$Z,1)))</f>
        <v>Simeoni (2018)</v>
      </c>
      <c r="C586" s="11" t="str">
        <f>IF($A586="", "", INDEX(Data!B:B,MATCH($A586,Data!$Z:$Z,1)))</f>
        <v>Planning and design of sustainable smart multi energy systems. The case of a food industrial district in Italy</v>
      </c>
      <c r="D586" s="10">
        <f>IF($A586="", "", INDEX(Data!C:C,MATCH($A586,Data!$Z:$Z,1)))</f>
        <v>2018</v>
      </c>
      <c r="E586" s="11" t="str">
        <f>IF($A586="", "", INDEX(Data!D:D,MATCH($A586,Data!$Z:$Z,1)))</f>
        <v>To maximize the environmental performance of the energy systems, a paradigm change towards the concept of smart multi energy systems is needed. Optimal planning, design and operation of such energy systems, which efficiently integrate different energy sources, vectors and needs, is intrinsically a multi-objective problem in terms of sustainability. In this study, a decision support system based on performance indicators and Pareto multi-objective optimization is developed. System design combines renewable energy sources and combined cooling heat and power serving a cluster of firms through district energy distribution networks. Results show that the model enables the analysis of the trade-off between the different objective functions, allowing to identify the optimal energy systems layout through the selection of the proper size of the generation units. It also provides design directions such as the thermal energy storage capacity. The case study evidences that the smart energy systems concept can really represent a main opportunity to industrial districts both from the sustainability and the competitiveness perspective. Research also suggests that some financial incentives should be studied so that the solution providing the largest energy saving and carbon dioxide emission reduction could improve its economic attractiveness. [All rights reserved Elsevier].</v>
      </c>
      <c r="F586" s="11" t="str">
        <f>IF($A586="", "", INDEX(Data!E:E,MATCH($A586,Data!$Z:$Z,1)))</f>
        <v>http://dx.doi.org/10.1016/j.energy.2018.08.125</v>
      </c>
      <c r="G586" s="36" t="str">
        <f t="shared" si="19"/>
        <v>http://dx.doi.org/10.1016/j.energy.2018.08.125</v>
      </c>
    </row>
    <row r="587" spans="1:7" ht="16.5" customHeight="1" x14ac:dyDescent="0.35">
      <c r="A587" s="9">
        <f t="shared" si="18"/>
        <v>583</v>
      </c>
      <c r="B587" s="10" t="str">
        <f>IF($A587="", "", INDEX(Data!A:A,MATCH($A587,Data!$Z:$Z,1)))</f>
        <v>Simmhan (2013)</v>
      </c>
      <c r="C587" s="11" t="str">
        <f>IF($A587="", "", INDEX(Data!B:B,MATCH($A587,Data!$Z:$Z,1)))</f>
        <v>Cloud-based software platform for big data analytics in smart grids</v>
      </c>
      <c r="D587" s="10">
        <f>IF($A587="", "", INDEX(Data!C:C,MATCH($A587,Data!$Z:$Z,1)))</f>
        <v>2013</v>
      </c>
      <c r="E587" s="11" t="str">
        <f>IF($A587="", "", INDEX(Data!D:D,MATCH($A587,Data!$Z:$Z,1)))</f>
        <v>This article focuses on a scalable software platform for the Smart Grid cyber-physical system using cloud technologies. Dynamic Demand Response (D2R) is a challenge-application to perform intelligent demand-side management and relieve peak load in Smart Power Grids. The platform offers an adaptive information integration pipeline for ingesting dynamic data; a secure repository for researchers to share knowledge; scalable machine-learning models trained over massive datasets for agile demand forecasting; and a portal for visualizing consumption patterns, and validated at the University of Southern California's campus microgrid. The article examines the role of clouds and their tradeoffs for use in the Smart Grid Cyber-Physical Sagileystem.</v>
      </c>
      <c r="F587" s="11" t="str">
        <f>IF($A587="", "", INDEX(Data!E:E,MATCH($A587,Data!$Z:$Z,1)))</f>
        <v>http://dx.doi.org/10.1109/MCSE.2013.39</v>
      </c>
      <c r="G587" s="36" t="str">
        <f t="shared" si="19"/>
        <v>http://dx.doi.org/10.1109/MCSE.2013.39</v>
      </c>
    </row>
    <row r="588" spans="1:7" ht="16.5" customHeight="1" x14ac:dyDescent="0.35">
      <c r="A588" s="9">
        <f t="shared" si="18"/>
        <v>584</v>
      </c>
      <c r="B588" s="10" t="str">
        <f>IF($A588="", "", INDEX(Data!A:A,MATCH($A588,Data!$Z:$Z,1)))</f>
        <v>Simon (2017)</v>
      </c>
      <c r="C588" s="11" t="str">
        <f>IF($A588="", "", INDEX(Data!B:B,MATCH($A588,Data!$Z:$Z,1)))</f>
        <v>The core enabling technologies of big data analytics and context-aware computing for smart sustainable cities: a review and synthesis</v>
      </c>
      <c r="D588" s="10">
        <f>IF($A588="", "", INDEX(Data!C:C,MATCH($A588,Data!$Z:$Z,1)))</f>
        <v>2017</v>
      </c>
      <c r="E588" s="11" t="str">
        <f>IF($A588="", "", INDEX(Data!D:D,MATCH($A588,Data!$Z:$Z,1)))</f>
        <v>Data sensing, information processing, and networking technologies are being fast embedded into the very fabric of the contemporary city to enable the use of innovative solutions to overcome the challenges of sustainability and urbanization. This has been boosted by the new digital transition in ICT. Driving such transition predominantly are big data analytics and context-aware computing and their increasing amalgamation within a number of urban domains, especially as their functionality involve more or less the same core enabling technologies, namely sensing devices, cloud computing infrastructures, data processing platforms, middleware architectures, and wireless networks. Topical studies tend to only pass reference to such technologies or to largely focus on one particular technology as part of big data and context-aware ecosystems in the realm of smart cities. Moreover, empirical research on the topic, with some exceptions, is generally limited to case studies without the use of any common conceptual frameworks. In addition, relatively little attention has been given to the integration of big data analytics and context-aware computing as advanced forms of ICT in the context of smart sustainable cities. This endeavor is a first attempt to address these two major strands of ICT of the new wave of computing in relation to the informational landscape of smart sustainable cities. Therefore, the purpose of this study is to review and synthesize the relevant literature with the objective of identifying and distilling the core enabling technologies of big data analytics and context-aware computing as ecosystems in relevance to smart sustainable cities, as well as to illustrate the key computational and analytical techniques and processes associated with the functioning of such ecosystems. In doing so, we develop, elucidate, and evaluate the most relevant frameworks pertaining to big data analytics and context-aware computing in the context of smart sustainable cities, bringing together research directed at a more conceptual, analytical, and overarching level to stimulate new ways of investigating their role in advancing urban sustainability. In terms of originality, a review and synthesis of the technical literature has not been undertaken to date in the urban literature, and in doing so, we provide a basis for urban researchers to draw on a set of conceptual frameworks in future research. The proposed frameworks, which can be replicated and tested in empirical research, will add additional depth and rigor to studies in the field. In addition to reviewing the important works, we highlight important applications as well as challenges and open issues. We argue that big data analytics and context-aware computing are prerequisite technologies for the functioning of smart sustainable cities of the future, as their effects reinforce one another as to their efforts for bringing a whole new dimension to the operating and organizing processes of urban life in terms of employing a wide variety of big data and context-aware applications for advancing sustainability.</v>
      </c>
      <c r="F588" s="11" t="str">
        <f>IF($A588="", "", INDEX(Data!E:E,MATCH($A588,Data!$Z:$Z,1)))</f>
        <v>sustainability</v>
      </c>
      <c r="G588" s="36" t="str">
        <f t="shared" si="19"/>
        <v>sustainability</v>
      </c>
    </row>
    <row r="589" spans="1:7" ht="16.5" customHeight="1" x14ac:dyDescent="0.35">
      <c r="A589" s="9">
        <f t="shared" si="18"/>
        <v>585</v>
      </c>
      <c r="B589" s="10" t="str">
        <f>IF($A589="", "", INDEX(Data!A:A,MATCH($A589,Data!$Z:$Z,1)))</f>
        <v>Simonov (2013)</v>
      </c>
      <c r="C589" s="11" t="str">
        <f>IF($A589="", "", INDEX(Data!B:B,MATCH($A589,Data!$Z:$Z,1)))</f>
        <v>Event-driven communication in smart grid</v>
      </c>
      <c r="D589" s="10">
        <f>IF($A589="", "", INDEX(Data!C:C,MATCH($A589,Data!$Z:$Z,1)))</f>
        <v>2013</v>
      </c>
      <c r="E589" s="11" t="str">
        <f>IF($A589="", "", INDEX(Data!D:D,MATCH($A589,Data!$Z:$Z,1)))</f>
        <v>The event-driven electricity metering method makes visible both processes and their components. It enables the detection and better understanding of processes that vary energy flows. The newly obtained process knowledge is shared grid-wide using communication channels. The changes in energy exchanges (processes) originate new information flows in smart grid. We use internal metering data to obtain meta-information needed to reduce said data flows. The paper explains the use of an event-driven communication method in metering. 1997-2012 IEEE.</v>
      </c>
      <c r="F589" s="11" t="str">
        <f>IF($A589="", "", INDEX(Data!E:E,MATCH($A589,Data!$Z:$Z,1)))</f>
        <v>http://dx.doi.org/10.1109/LCOMM.2013.043013.122798</v>
      </c>
      <c r="G589" s="36" t="str">
        <f t="shared" si="19"/>
        <v>http://dx.doi.org/10.1109/LCOMM.2013.043013.122798</v>
      </c>
    </row>
    <row r="590" spans="1:7" ht="16.5" customHeight="1" x14ac:dyDescent="0.35">
      <c r="A590" s="9">
        <f t="shared" si="18"/>
        <v>586</v>
      </c>
      <c r="B590" s="10" t="str">
        <f>IF($A590="", "", INDEX(Data!A:A,MATCH($A590,Data!$Z:$Z,1)))</f>
        <v>Simpson (2017)</v>
      </c>
      <c r="C590" s="11" t="str">
        <f>IF($A590="", "", INDEX(Data!B:B,MATCH($A590,Data!$Z:$Z,1)))</f>
        <v>Network operators and the transition to decentralised electricity: An Australian socio-technical case study</v>
      </c>
      <c r="D590" s="10">
        <f>IF($A590="", "", INDEX(Data!C:C,MATCH($A590,Data!$Z:$Z,1)))</f>
        <v>2017</v>
      </c>
      <c r="E590" s="11" t="str">
        <f>IF($A590="", "", INDEX(Data!D:D,MATCH($A590,Data!$Z:$Z,1)))</f>
        <v>A socio-technical transitions theory approach is used to consider the extent to which network operators in Western Australia are perceived as facilitating, or blocking, a transition towards a distributed generation-based network. A total of 48 semi-structured, in-depth interviews with community, industry and government representatives were performed in 2015. This research finds that network operators are perceived as pushing back on distributed generation by increasing the complexity, cost and unreliability of connection applications, by restricting further connection of distributed generation to the network, and by requiring consumers to invest in technology for grid protection. Interview respondents suggest network operators do this because: distributed generation creates technical issues at the distribution-scale of the network; distributed generation can reduce financial revenue for the network operator; as a response to a lack of strategic direction on how network operators should respond to distributed generation; and due to a risk averse engineering culture that rejects the unknown. Government intervention may be required to direct network operators to address technical implications of increased distributed generation and redevelop tariff models to allow fair cost recovery of network assets. However, government intervention may lead to adverse outcomes, including in relation to the cost-recovery of state-owned assets. 2017 Elsevier Ltd</v>
      </c>
      <c r="F590" s="11" t="str">
        <f>IF($A590="", "", INDEX(Data!E:E,MATCH($A590,Data!$Z:$Z,1)))</f>
        <v>http://dx.doi.org/10.1016/j.enpol.2017.08.042</v>
      </c>
      <c r="G590" s="36" t="str">
        <f t="shared" si="19"/>
        <v>http://dx.doi.org/10.1016/j.enpol.2017.08.042</v>
      </c>
    </row>
    <row r="591" spans="1:7" ht="16.5" customHeight="1" x14ac:dyDescent="0.35">
      <c r="A591" s="9">
        <f t="shared" si="18"/>
        <v>587</v>
      </c>
      <c r="B591" s="10" t="str">
        <f>IF($A591="", "", INDEX(Data!A:A,MATCH($A591,Data!$Z:$Z,1)))</f>
        <v>Skjolsvold (2017)</v>
      </c>
      <c r="C591" s="11" t="str">
        <f>IF($A591="", "", INDEX(Data!B:B,MATCH($A591,Data!$Z:$Z,1)))</f>
        <v>Users, design and the role of feedback technologies in the Norwegian energy transition: an empirical study and some radical challenges</v>
      </c>
      <c r="D591" s="10">
        <f>IF($A591="", "", INDEX(Data!C:C,MATCH($A591,Data!$Z:$Z,1)))</f>
        <v>2017</v>
      </c>
      <c r="E591" s="11" t="str">
        <f>IF($A591="", "", INDEX(Data!D:D,MATCH($A591,Data!$Z:$Z,1)))</f>
        <v>In this paper we explore the interaction between new smart energy feedback technologies and households. Based on in-depth qualitative video interviews with participants in two smart grid demonstration projects, the paper analyses how smart technology become integrated in the day-to-day activities of these households - how they interpreted and understood the technology, and how the technology became interwoven in processes of social learning. We have identified four kinds of relational re-arrangements that the feedback caters for: knowledge re-arrangements, material re-arrangements, social re-arrangements and routine re-arrangements. The re-arrangements illustrate how the technologies' affordances open up for certain kinds transformative action, while sealing off options for others. The exercise points to some radical design challenges, and we suggest seeing both technology design and electricity use as situated practice in need of infrastructural support. [All rights reserved Elsevier].</v>
      </c>
      <c r="F591" s="11" t="str">
        <f>IF($A591="", "", INDEX(Data!E:E,MATCH($A591,Data!$Z:$Z,1)))</f>
        <v>http://dx.doi.org/10.1016/j.erss.2016.11.005</v>
      </c>
      <c r="G591" s="36" t="str">
        <f t="shared" si="19"/>
        <v>http://dx.doi.org/10.1016/j.erss.2016.11.005</v>
      </c>
    </row>
    <row r="592" spans="1:7" ht="16.5" customHeight="1" x14ac:dyDescent="0.35">
      <c r="A592" s="9">
        <f t="shared" si="18"/>
        <v>588</v>
      </c>
      <c r="B592" s="10" t="str">
        <f>IF($A592="", "", INDEX(Data!A:A,MATCH($A592,Data!$Z:$Z,1)))</f>
        <v>Smale (2019)</v>
      </c>
      <c r="C592" s="11" t="str">
        <f>IF($A592="", "", INDEX(Data!B:B,MATCH($A592,Data!$Z:$Z,1)))</f>
        <v>Householders co-managing energy systems: space for collaboration?</v>
      </c>
      <c r="D592" s="10">
        <f>IF($A592="", "", INDEX(Data!C:C,MATCH($A592,Data!$Z:$Z,1)))</f>
        <v>2019</v>
      </c>
      <c r="E592" s="11" t="str">
        <f>IF($A592="", "", INDEX(Data!D:D,MATCH($A592,Data!$Z:$Z,1)))</f>
        <v>The potential role of households as co-managers of energy in smart grids is widely discussed in the social science literature. Much remains uncertain about the social relations and practices emerging around novel smart grid technologies and their contribution to sustainability. Drawing on 14 show-and-tell home tours with householders in a smart grid trial, an analysis is presented of how home energy management (HEM) is performed in everyday life. The focus is on three technologies: monitoring technologies, smart heat pumps and home batteries. How and why householders do (not) engage with energy management during the pilot project is described. When householders participate in HEM practices, they gain energy management understandings and an awareness of smart grid objectives. Since HEM practices are shared between householders and actors from the energy provision system, they display particular ways of distributing responsibilities, power and agency over technologies, experts and householders. The time and space granted to these three smart grid technologies are shown to depend on the trust relationships between householders and the more or less absent providers of technologies and services. These insights emphasize the need to develop smart grid solutions reflexively with respect to the different spaces and practices in households in which they operate. 2018, 2018 The Author(s). Published by Informa UK Limited, trading as Taylor &amp; Francis Group.</v>
      </c>
      <c r="F592" s="11" t="str">
        <f>IF($A592="", "", INDEX(Data!E:E,MATCH($A592,Data!$Z:$Z,1)))</f>
        <v>http://dx.doi.org/10.1080/09613218.2019.1540548</v>
      </c>
      <c r="G592" s="36" t="str">
        <f t="shared" si="19"/>
        <v>http://dx.doi.org/10.1080/09613218.2019.1540548</v>
      </c>
    </row>
    <row r="593" spans="1:7" ht="16.5" customHeight="1" x14ac:dyDescent="0.35">
      <c r="A593" s="9">
        <f t="shared" si="18"/>
        <v>589</v>
      </c>
      <c r="B593" s="10" t="str">
        <f>IF($A593="", "", INDEX(Data!A:A,MATCH($A593,Data!$Z:$Z,1)))</f>
        <v>Smruti (2018)</v>
      </c>
      <c r="C593" s="11" t="str">
        <f>IF($A593="", "", INDEX(Data!B:B,MATCH($A593,Data!$Z:$Z,1)))</f>
        <v>Energy efficient scheduling in IoT networks</v>
      </c>
      <c r="D593" s="10">
        <f>IF($A593="", "", INDEX(Data!C:C,MATCH($A593,Data!$Z:$Z,1)))</f>
        <v>2018</v>
      </c>
      <c r="E593" s="11">
        <f>IF($A593="", "", INDEX(Data!D:D,MATCH($A593,Data!$Z:$Z,1)))</f>
        <v>0</v>
      </c>
      <c r="F593" s="11" t="str">
        <f>IF($A593="", "", INDEX(Data!E:E,MATCH($A593,Data!$Z:$Z,1)))</f>
        <v/>
      </c>
      <c r="G593" s="36" t="str">
        <f t="shared" si="19"/>
        <v/>
      </c>
    </row>
    <row r="594" spans="1:7" ht="16.5" customHeight="1" x14ac:dyDescent="0.35">
      <c r="A594" s="9">
        <f t="shared" si="18"/>
        <v>590</v>
      </c>
      <c r="B594" s="10" t="str">
        <f>IF($A594="", "", INDEX(Data!A:A,MATCH($A594,Data!$Z:$Z,1)))</f>
        <v>Soares (2017)</v>
      </c>
      <c r="C594" s="11" t="str">
        <f>IF($A594="", "", INDEX(Data!B:B,MATCH($A594,Data!$Z:$Z,1)))</f>
        <v>A review on current advances in the energy and environmental performance of buildings towards a more sustainable built environment</v>
      </c>
      <c r="D594" s="10">
        <f>IF($A594="", "", INDEX(Data!C:C,MATCH($A594,Data!$Z:$Z,1)))</f>
        <v>2017</v>
      </c>
      <c r="E594" s="11" t="str">
        <f>IF($A594="", "", INDEX(Data!D:D,MATCH($A594,Data!$Z:$Z,1)))</f>
        <v>Nowadays, debates addressing climate change, fossil fuels depletion and energy security highlight the need for a more sustainable built environment in order to reduce energy consumption and emission trends in the buildings sector. Meeting these targets is a challenge that calls for innovative research to improve the use of renewable energy sources, new technologies, and holistic tools and methodologies. Such research should integrate the dynamics and main drivers of energy supply and demand in buildings to support new policies, plans and actions towards lowering the built environment burdens. This paper brings together ten research topics concerning the energy and environmental performance of buildings, which can support a shift towards a more sustainable built environment. Background information and state of the art literature on the covered research topics is briefly summarized, gaps are identified and guidelines for future research are provided. The selected topics cover different stages along the lifetime of buildings (from design and operation, to retrofitting and end-of-life), different scale approaches (from building elements/components, to the building, district and urban scales), and different methods to assess the energy and environmental performance of buildings (life-cycle assessment, generative design methods and retrofitting tools). Other topics are discussed such as: nearly zero-energy buildings, the control of domestic energy resources in smart grid scenarios, the need to include end-users' behaviors in the dynamics of energy demand, the advantages of improving thermal storage by using phase change materials, the importance of reducing heating and cooling energy demand (maintaining indoor thermal comfort), and the optimization of heating and cooling fluids, and their system control. [All rights reserved Elsevier].</v>
      </c>
      <c r="F594" s="11" t="str">
        <f>IF($A594="", "", INDEX(Data!E:E,MATCH($A594,Data!$Z:$Z,1)))</f>
        <v>http://dx.doi.org/10.1016/j.rser.2017.04.027</v>
      </c>
      <c r="G594" s="36" t="str">
        <f t="shared" si="19"/>
        <v>http://dx.doi.org/10.1016/j.rser.2017.04.027</v>
      </c>
    </row>
    <row r="595" spans="1:7" ht="16.5" customHeight="1" x14ac:dyDescent="0.35">
      <c r="A595" s="9">
        <f t="shared" si="18"/>
        <v>591</v>
      </c>
      <c r="B595" s="10" t="str">
        <f>IF($A595="", "", INDEX(Data!A:A,MATCH($A595,Data!$Z:$Z,1)))</f>
        <v>Sohaib (2016)</v>
      </c>
      <c r="C595" s="11" t="str">
        <f>IF($A595="", "", INDEX(Data!B:B,MATCH($A595,Data!$Z:$Z,1)))</f>
        <v>A low cost smart energy monitoring and control system for smart buildings</v>
      </c>
      <c r="D595" s="10">
        <f>IF($A595="", "", INDEX(Data!C:C,MATCH($A595,Data!$Z:$Z,1)))</f>
        <v>2016</v>
      </c>
      <c r="E595" s="11" t="str">
        <f>IF($A595="", "", INDEX(Data!D:D,MATCH($A595,Data!$Z:$Z,1)))</f>
        <v>With the global energy demand to rise significantly in future, the onus is to reduce energy wastage by employing real-time energy-consumption monitoring and control. In this work, an energy consumption measuring plug is designed and developed which monitors and controls energy usage of appliances in real-time. The design itself is based on low-cost, commercially available hardware such as ADE7753 energy meter IC, ATmega8 microcontroller, current sensor, etc. The monitoring system developed has shown low average error rate of 0.66 % in power measurement when compared to commercially deployed energy meters, hence proving its accuracy. The analysis of individual feedback on energy usage based on these smart monitors is being carried out as part of a five weeks field trial. In these five weeks of trial, the proposed system has led to about 12% reduction in average power consumption when compared with legacy systems that do not involve smart monitoring systems. © 2016, Institution of Engineering and Technology. All rights reserved.</v>
      </c>
      <c r="F595" s="11" t="str">
        <f>IF($A595="", "", INDEX(Data!E:E,MATCH($A595,Data!$Z:$Z,1)))</f>
        <v>https://www.scopus.com/inward/record.uri?eid=2-s2.0-85008943074&amp;doi=10.1049%2fcp.2016.0598&amp;partnerID=40&amp;md5=2d6079c4fcec1c60c54ec989b2aa20ae</v>
      </c>
      <c r="G595" s="36" t="str">
        <f t="shared" si="19"/>
        <v>https://www.scopus.com/inward/record.uri?eid=2-s2.0-85008943074&amp;doi=10.1049%2fcp.2016.0598&amp;partnerID=40&amp;md5=2d6079c4fcec1c60c54ec989b2aa20ae</v>
      </c>
    </row>
    <row r="596" spans="1:7" ht="16.5" customHeight="1" x14ac:dyDescent="0.35">
      <c r="A596" s="9">
        <f t="shared" si="18"/>
        <v>592</v>
      </c>
      <c r="B596" s="10" t="str">
        <f>IF($A596="", "", INDEX(Data!A:A,MATCH($A596,Data!$Z:$Z,1)))</f>
        <v>Song (2016)</v>
      </c>
      <c r="C596" s="11" t="str">
        <f>IF($A596="", "", INDEX(Data!B:B,MATCH($A596,Data!$Z:$Z,1)))</f>
        <v>A Review on Development Practice of Smart Grid Technology in China</v>
      </c>
      <c r="D596" s="10">
        <f>IF($A596="", "", INDEX(Data!C:C,MATCH($A596,Data!$Z:$Z,1)))</f>
        <v>2016</v>
      </c>
      <c r="E596" s="11" t="str">
        <f>IF($A596="", "", INDEX(Data!D:D,MATCH($A596,Data!$Z:$Z,1)))</f>
        <v>Smart grid has become an inexorable trend of energy and economy development worldwide. Since the development of smart grid was put forward in China in 2009, we have obtained abundant research results and practical experiences as well as extensive attention from international community in this field. This paper reviews the key technologies and demonstration projects on new energy connection forecast, energy storage, smart substation, disaster prevention and reduction for power transmission lines, flexible DC transmission, distribution automation, distributed generation access into micro grid, smart power consumption, the comprehensive demonstration of power distribution and utilization, smart power dispatching and control system, communication network and information platform in China, systematically, on the basis of 5 fields, i.e., renewable energy integration, smart power transmission and transformation, smart power distribution and consumption, smart power dispatching and control system and information and communication platform. Meanwhile, it also analyzes and compares the developmental level of similar technologies abroad, and provides an outlook on the future development trends of various technologies.</v>
      </c>
      <c r="F596" s="11" t="str">
        <f>IF($A596="", "", INDEX(Data!E:E,MATCH($A596,Data!$Z:$Z,1)))</f>
        <v>http://dx.doi.org/10.3969/j.issn.1000-7229.2016.07.001</v>
      </c>
      <c r="G596" s="36" t="str">
        <f t="shared" si="19"/>
        <v>http://dx.doi.org/10.3969/j.issn.1000-7229.2016.07.001</v>
      </c>
    </row>
    <row r="597" spans="1:7" ht="16.5" customHeight="1" x14ac:dyDescent="0.35">
      <c r="A597" s="9">
        <f t="shared" si="18"/>
        <v>593</v>
      </c>
      <c r="B597" s="10" t="str">
        <f>IF($A597="", "", INDEX(Data!A:A,MATCH($A597,Data!$Z:$Z,1)))</f>
        <v>Song (2017)</v>
      </c>
      <c r="C597" s="11" t="str">
        <f>IF($A597="", "", INDEX(Data!B:B,MATCH($A597,Data!$Z:$Z,1)))</f>
        <v>Web of Cell Architecture-New Perspective for Future Smart Grids</v>
      </c>
      <c r="D597" s="10">
        <f>IF($A597="", "", INDEX(Data!C:C,MATCH($A597,Data!$Z:$Z,1)))</f>
        <v>2017</v>
      </c>
      <c r="E597" s="11" t="str">
        <f>IF($A597="", "", INDEX(Data!D:D,MATCH($A597,Data!$Z:$Z,1)))</f>
        <v>To meet the pressing demand for massive distributed energy resources to join the grid, a brand new control architecture-Web of Cell architecture is introduced for power system in the context of smart grid. Its concept is explained and the features are summarized first. Then, after a comparison between the Web of Cell architecture and the centralized control architecture, between cell and microgrid, and also between cell and active distribution network, the advantages and feasibility of the Web of Cell architecture in future power system are fully reflected. Further analysis of voltage and frequency control structure and operating modes of the Web of Cell are carried out, and key technical issues pointed out. Finally, subsequent developments and research directions of the new architecture are prospected to provide advice and suggestions for future smart grid. 2017 Automation of Electric Power Systems Press.</v>
      </c>
      <c r="F597" s="11" t="str">
        <f>IF($A597="", "", INDEX(Data!E:E,MATCH($A597,Data!$Z:$Z,1)))</f>
        <v>http://dx.doi.org/10.7500/AEPS20160915002</v>
      </c>
      <c r="G597" s="36" t="str">
        <f t="shared" si="19"/>
        <v>http://dx.doi.org/10.7500/AEPS20160915002</v>
      </c>
    </row>
    <row r="598" spans="1:7" ht="16.5" customHeight="1" x14ac:dyDescent="0.35">
      <c r="A598" s="9">
        <f t="shared" si="18"/>
        <v>594</v>
      </c>
      <c r="B598" s="10" t="str">
        <f>IF($A598="", "", INDEX(Data!A:A,MATCH($A598,Data!$Z:$Z,1)))</f>
        <v>Sophie (2019)</v>
      </c>
      <c r="C598" s="11" t="str">
        <f>IF($A598="", "", INDEX(Data!B:B,MATCH($A598,Data!$Z:$Z,1)))</f>
        <v>The photovoltaic installation process and the behaviour of photovoltaic producers in insular contexts: the French island example (Corsica, Reunion Island, Guadeloupe)</v>
      </c>
      <c r="D598" s="10">
        <f>IF($A598="", "", INDEX(Data!C:C,MATCH($A598,Data!$Z:$Z,1)))</f>
        <v>2019</v>
      </c>
      <c r="E598" s="11" t="str">
        <f>IF($A598="", "", INDEX(Data!D:D,MATCH($A598,Data!$Z:$Z,1)))</f>
        <v>This article presents and discusses the results of a study of small photovoltaic (PV) producers in the context of energy production on non-interconnected French islands (Corsica, Guadeloupe, Reunion Island). We analyse the propensity of islanders to install photovoltaic panels and to change their energy-consumption habits, i.e. to reduce their use of energy or to allow the electricity grid to manage their batteries. This meant interviewing them about their willingness to shift from the role of consumer to that of “prosumer”. The analysis is part of the sociotechnical approach which suggests that decentralised production encourages people to change their attitudes towards energy when they produce it themselves. It is based on interviews (47) and on questionnaires (142) submitted to PV producers who sell their entire production (full sale) or their surplus after self-consumption to Electricité de France (EDF) and who own a storage battery. We find that the interviewees’ representations of the electricity grid and locally used energies were marked by the insular nature of their land. Due to the power cuts and the voltage variations that they endure on a daily basis, the interviewees are fully aware of their island’s limited production capacity. The producers we met aspire to a level of comfort that conflicts with their awareness of the limits of the local production system. Our findings indicate that the fact of becoming a PV electricity producer is a response to a common desire for energy autonomy (in relation to fossil fuels, power cuts or electricity bills). This reaching for autonomy is not the same as a desire to break away from the electricity grid. It provides the opportunity to redefine the role of PV producers in tomorrow’s electricity system. This observation calls for comparative studies in order to determine whether these results are tied to insular contexts or if they can be extended elsewhere.</v>
      </c>
      <c r="F598" s="11" t="str">
        <f>IF($A598="", "", INDEX(Data!E:E,MATCH($A598,Data!$Z:$Z,1)))</f>
        <v>https://search.proquest.com/docview/2055368409?accountid=14511 https://ucl-new-primo.hosted.exlibrisgroup.com/openurl/UCL/UCL_VU2?url_ver=Z39.88-2004&amp;rft_val_fmt=info:ofi/fmt:kev:mtx:journal&amp;genre=article&amp;sid=ProQ:ProQ%3Aabiglobal&amp;atitle=The+photovoltaic+installation+process+and+the+behaviour+of+photovoltaic+producers+in+insular+contexts%3A+the+French+island+example+%28Corsica%2C+Reunion+Island%2C+Guadeloupe%29&amp;title=Energy+Efficiency&amp;issn=1570646X&amp;date=2019-03-01&amp;volume=12&amp;issue=3&amp;spage=711&amp;au</v>
      </c>
      <c r="G598" s="36" t="e">
        <f t="shared" si="19"/>
        <v>#VALUE!</v>
      </c>
    </row>
    <row r="599" spans="1:7" ht="16.5" customHeight="1" x14ac:dyDescent="0.35">
      <c r="A599" s="9">
        <f t="shared" si="18"/>
        <v>595</v>
      </c>
      <c r="B599" s="10" t="str">
        <f>IF($A599="", "", INDEX(Data!A:A,MATCH($A599,Data!$Z:$Z,1)))</f>
        <v>Sornes (2017)</v>
      </c>
      <c r="C599" s="11" t="str">
        <f>IF($A599="", "", INDEX(Data!B:B,MATCH($A599,Data!$Z:$Z,1)))</f>
        <v>Analysis of the impact resolution has on load matching in the Norwegian context</v>
      </c>
      <c r="D599" s="10">
        <f>IF($A599="", "", INDEX(Data!C:C,MATCH($A599,Data!$Z:$Z,1)))</f>
        <v>2017</v>
      </c>
      <c r="E599" s="11" t="str">
        <f>IF($A599="", "", INDEX(Data!D:D,MATCH($A599,Data!$Z:$Z,1)))</f>
        <v>Generation of energy at building level has an increasing interest in Norway, as in rest of Europe. Load matching is the correlation between the buildings generation and load, which in most cases aims at optimization of the amount of self-consumption. When analysing generation in relation to load, it is of interest to study the choice of resolution and what impact this has on load match indicators. This study analyses the importance of choosing the right resolution, starting with hourly measurements, and going down towards one-minute resolution. Monitoring resolution has a significant impact on both the type of monitoring equipment and the data storage capacity needed. If the impact of lower resolution is small, less complex monitoring systems can be installed in projects that are not sensible to the uncertainty caused by the lack of minute-based data. Norwegian case studies with solar power production gives data to the analysis, studying a nursing home in Oslo called Okern Sykehjem. The nursing home has been a pilot building in the European Fp7 research project ZenN, Nearly Zero Energy Neighbourhood (2012-2017), which led to the installation of 130 kW solar power panels while going through a large renovation process. Generation and load have been monitored with high-resolution since 2015 and this gives useful insight into the effect of high-resolution data monitoring compared to hourly-resolution monitoring. Resulting graphs shows that by collecting data on a daily basis will give a wrong impression on self-consumption and self-generation by about 20% compared to hourly based data. The difference between minute based and hourly based resolution is relatively small (6%). [All rights reserved Elsevier].</v>
      </c>
      <c r="F599" s="11" t="str">
        <f>IF($A599="", "", INDEX(Data!E:E,MATCH($A599,Data!$Z:$Z,1)))</f>
        <v>http://dx.doi.org/10.1016/j.egypro.2017.09.683</v>
      </c>
      <c r="G599" s="36" t="str">
        <f t="shared" si="19"/>
        <v>http://dx.doi.org/10.1016/j.egypro.2017.09.683</v>
      </c>
    </row>
    <row r="600" spans="1:7" ht="16.5" customHeight="1" x14ac:dyDescent="0.35">
      <c r="A600" s="9">
        <f t="shared" si="18"/>
        <v>596</v>
      </c>
      <c r="B600" s="10" t="str">
        <f>IF($A600="", "", INDEX(Data!A:A,MATCH($A600,Data!$Z:$Z,1)))</f>
        <v>Sourajit (2018)</v>
      </c>
      <c r="C600" s="11" t="str">
        <f>IF($A600="", "", INDEX(Data!B:B,MATCH($A600,Data!$Z:$Z,1)))</f>
        <v>SmartPeak: Peak Shaving and Ambient Analysis For Energy Efficiency in Electrical Smart Grid</v>
      </c>
      <c r="D600" s="10">
        <f>IF($A600="", "", INDEX(Data!C:C,MATCH($A600,Data!$Z:$Z,1)))</f>
        <v>2018</v>
      </c>
      <c r="E600" s="11">
        <f>IF($A600="", "", INDEX(Data!D:D,MATCH($A600,Data!$Z:$Z,1)))</f>
        <v>0</v>
      </c>
      <c r="F600" s="11" t="str">
        <f>IF($A600="", "", INDEX(Data!E:E,MATCH($A600,Data!$Z:$Z,1)))</f>
        <v/>
      </c>
      <c r="G600" s="36" t="str">
        <f t="shared" si="19"/>
        <v/>
      </c>
    </row>
    <row r="601" spans="1:7" ht="16.5" customHeight="1" x14ac:dyDescent="0.35">
      <c r="A601" s="9">
        <f t="shared" si="18"/>
        <v>597</v>
      </c>
      <c r="B601" s="10" t="str">
        <f>IF($A601="", "", INDEX(Data!A:A,MATCH($A601,Data!$Z:$Z,1)))</f>
        <v>Sovacool (2019)</v>
      </c>
      <c r="C601" s="11" t="str">
        <f>IF($A601="", "", INDEX(Data!B:B,MATCH($A601,Data!$Z:$Z,1)))</f>
        <v>Decarbonization and its discontents: a critical energy justice perspective on four low-carbon transitions</v>
      </c>
      <c r="D601" s="10">
        <f>IF($A601="", "", INDEX(Data!C:C,MATCH($A601,Data!$Z:$Z,1)))</f>
        <v>2019</v>
      </c>
      <c r="E601" s="11" t="str">
        <f>IF($A601="", "", INDEX(Data!D:D,MATCH($A601,Data!$Z:$Z,1)))</f>
        <v>Low-carbon transitions are often assumed as positive phenomena, because they supposedly reduce carbon emissions, yet without vigilance, there is evidence that they can in fact create new injustices and vulnerabilities, while also failing to address pre-existing structural drivers of injustice in energy markets and the wider socio-economy. With this in mind, we examine four European low-carbon transitions from an unusual normative perspective: that of energy justice. Because a multitude of studies looks at the co-benefits of renewable energy, low-carbon mobility, or climate change mitigation, we instead ask in this paper what are the types of injustices associated with low-carbon transitions? Relatedly, in what ways do low-carbon transitions worsen social risks or vulnerabilities? Lastly, what policies might be deployed to make these transitions more just? We answer these questions by first elaborating an “energy justice” framework consisting of four distinct dimensions—distributive justice (costs and benefits), procedural justice (due process), cosmopolitan justice (global externalities), and recognition justice (vulnerable groups). We then examine four European low-carbon transitions—nuclear power in France, smart meters in Great Britain, electric vehicles in Norway, and solar energy in Germany—through this critical justice lens. In doing so, we draw from original data collected from 64 semi-structured interviews with expert participants as well as five public focus groups and the monitoring of twelve large internet forums. We document 120 distinct energy injustices across these four transitions, including 19 commonly recurring injustices. We aim to show how when low-carbon transitions unfold, deeper injustices related to equity, distribution, and fairness invariably arise.</v>
      </c>
      <c r="F601" s="11" t="str">
        <f>IF($A601="", "", INDEX(Data!E:E,MATCH($A601,Data!$Z:$Z,1)))</f>
        <v>https://search.proquest.com/docview/2277176808?accountid=14511 https://ucl-new-primo.hosted.exlibrisgroup.com/openurl/UCL/UCL_VU2?url_ver=Z39.88-2004&amp;rft_val_fmt=info:ofi/fmt:kev:mtx:journal&amp;genre=article&amp;sid=ProQ:ProQ%3Aabiglobal&amp;atitle=Decarbonization+and+its+discontents%3A+a+critical+energy+justice+perspective+on+four+low-carbon+transitions&amp;title=Climatic+Change&amp;issn=01650009&amp;date=2019-08-01&amp;volume=155&amp;issue=4&amp;spage=581&amp;au=Sovacool%2C+Benjamin+K%3BMartiskainen%2C+Mari%3BHook%2C+Andrew%3BBake</v>
      </c>
      <c r="G601" s="36" t="e">
        <f t="shared" si="19"/>
        <v>#VALUE!</v>
      </c>
    </row>
    <row r="602" spans="1:7" ht="16.5" customHeight="1" x14ac:dyDescent="0.35">
      <c r="A602" s="9">
        <f t="shared" si="18"/>
        <v>598</v>
      </c>
      <c r="B602" s="10" t="str">
        <f>IF($A602="", "", INDEX(Data!A:A,MATCH($A602,Data!$Z:$Z,1)))</f>
        <v>Spanyol (2012)</v>
      </c>
      <c r="C602" s="11" t="str">
        <f>IF($A602="", "", INDEX(Data!B:B,MATCH($A602,Data!$Z:$Z,1)))</f>
        <v>Smart meter data: A behavioural marketer's dream?</v>
      </c>
      <c r="D602" s="10">
        <f>IF($A602="", "", INDEX(Data!C:C,MATCH($A602,Data!$Z:$Z,1)))</f>
        <v>2012</v>
      </c>
      <c r="E602" s="11">
        <f>IF($A602="", "", INDEX(Data!D:D,MATCH($A602,Data!$Z:$Z,1)))</f>
        <v>0</v>
      </c>
      <c r="F602" s="11" t="str">
        <f>IF($A602="", "", INDEX(Data!E:E,MATCH($A602,Data!$Z:$Z,1)))</f>
        <v>https://search.proquest.com/docview/1032562001?accountid=14511 https://ucl-new-primo.hosted.exlibrisgroup.com/openurl/UCL/UCL_VU2?url_ver=Z39.88-2004&amp;rft_val_fmt=info:ofi/fmt:kev:mtx:journal&amp;genre=article&amp;sid=ProQ:ProQ%3Aabiglobal&amp;atitle=Smart+meter+data%3A+A+behavioural+marketer%27s+dream%3F&amp;title=Journal+of+Direct%2C+Data+and+Digital+Marketing+Practice&amp;issn=17460166&amp;date=2012-07-01&amp;volume=14&amp;issue=1&amp;spage=66&amp;au=Spanyol%2C+Thomas&amp;isbn=&amp;jtitle=Journal+of+Direct%2C+Data+and+Digital+Marketing+Pra</v>
      </c>
      <c r="G602" s="36" t="e">
        <f t="shared" si="19"/>
        <v>#VALUE!</v>
      </c>
    </row>
    <row r="603" spans="1:7" ht="16.5" customHeight="1" x14ac:dyDescent="0.35">
      <c r="A603" s="9">
        <f t="shared" si="18"/>
        <v>599</v>
      </c>
      <c r="B603" s="10" t="str">
        <f>IF($A603="", "", INDEX(Data!A:A,MATCH($A603,Data!$Z:$Z,1)))</f>
        <v>Spencer ()</v>
      </c>
      <c r="C603" s="11" t="str">
        <f>IF($A603="", "", INDEX(Data!B:B,MATCH($A603,Data!$Z:$Z,1)))</f>
        <v>Developing the smarter grid: The role of industrial and commercial and distributed generation customers</v>
      </c>
      <c r="D603" s="10" t="str">
        <f>IF($A603="", "", INDEX(Data!C:C,MATCH($A603,Data!$Z:$Z,1)))</f>
        <v xml:space="preserve"> </v>
      </c>
      <c r="E603" s="11" t="str">
        <f>IF($A603="", "", INDEX(Data!D:D,MATCH($A603,Data!$Z:$Z,1)))</f>
        <v>The Customer-Led Network Revolution The Customer-Led Network Revolution project, funded via the Low Carbon Networks Fund, was a smart grid project led by Northern Powergrid in partnership with British Gas, Durham University, Newcastle University and EA Technology. It was designed to test a range of customer-side solutions (innovative tariffs and load control incentives) alone and in combination with network-side technology (including voltage control, real time thermal rating and storage). The project was designed to deliver robust learning that would be applicable to a high percentage of GB networks and demographic groups. More than 13,000 domestic, SME, industrial and commercial customers and merchant generators took part in the project, which involved the trialling of innovative smart grid solutions on the Northern Powergrid electricity network and the trialling of novel commercial arrangements to encourage customer flexibility. Learning from the project will help distribution network operators (DNOs) find cost-effective ways to manage the introduction of low carbon technologies like solar PV, heat pumps and electric vehicles and ensure customers continue to receive a safe, secure and affordable electricity supply now, and in a low carbon future. The project tested the flexibility in the ways customers generate and use electricity and how DNOs can find ways to reduce customers’ energy costs and carbon footprint in the years to come. The project was designed to predict future loading patterns as the UK moves towards a low-carbon future and to research novel network and commercial tools and techniques and to establish how they can be integrated to accommodate the growth of low carbon technologies in the most efficient manner. The project trialled new network monitoring techniques to measure power flow, voltage and harmonics, trialling alternative smarter solutions that employ active network management and customer engagement to increase network capacity and/or modify load patterns, and it developed new planning and design decision support tools for engineers.</v>
      </c>
      <c r="F603" s="11" t="str">
        <f>IF($A603="", "", INDEX(Data!E:E,MATCH($A603,Data!$Z:$Z,1)))</f>
        <v/>
      </c>
      <c r="G603" s="36" t="str">
        <f t="shared" si="19"/>
        <v/>
      </c>
    </row>
    <row r="604" spans="1:7" ht="16.5" customHeight="1" x14ac:dyDescent="0.35">
      <c r="A604" s="9">
        <f t="shared" si="18"/>
        <v>600</v>
      </c>
      <c r="B604" s="10" t="str">
        <f>IF($A604="", "", INDEX(Data!A:A,MATCH($A604,Data!$Z:$Z,1)))</f>
        <v>Sridhar (2012)</v>
      </c>
      <c r="C604" s="11" t="str">
        <f>IF($A604="", "", INDEX(Data!B:B,MATCH($A604,Data!$Z:$Z,1)))</f>
        <v>Cyber-physical system security for the electric power grid</v>
      </c>
      <c r="D604" s="10">
        <f>IF($A604="", "", INDEX(Data!C:C,MATCH($A604,Data!$Z:$Z,1)))</f>
        <v>2012</v>
      </c>
      <c r="E604" s="11" t="str">
        <f>IF($A604="", "", INDEX(Data!D:D,MATCH($A604,Data!$Z:$Z,1)))</f>
        <v>The development of a trustworthy smart grid requires a deeper understanding of potential impacts resulting from successful cyber attacks. Estimating feasible attack impact requires an evaluation of the grid's dependency on its cyber infrastructure and its ability to tolerate potential failures. A further exploration of the cyber-physical relationships within the smart grid and a specific review of possible attack vectors is necessary to determine the adequacy of cybersecurity efforts. This paper highlights the significance of cyber infrastructure security in conjunction with power application security to prevent, mitigate, and tolerate cyber attacks. A layered approach is introduced to evaluating risk based on the security of both the physical power applications and the supporting cyber infrastructure. A classification is presented to highlight dependencies between the cyber-physical controls required to support the smart grid and the communication and computations that must be protected from cyber attack. The paper then presents current research efforts aimed at enhancing the smart grid's application and infrastructure security. Finally, current challenges are identified to facilitate future research efforts. 2012 IEEE.</v>
      </c>
      <c r="F604" s="11" t="str">
        <f>IF($A604="", "", INDEX(Data!E:E,MATCH($A604,Data!$Z:$Z,1)))</f>
        <v>http://dx.doi.org/10.1109/JPROC.2011.2165269</v>
      </c>
      <c r="G604" s="36" t="str">
        <f t="shared" si="19"/>
        <v>http://dx.doi.org/10.1109/JPROC.2011.2165269</v>
      </c>
    </row>
    <row r="605" spans="1:7" ht="16.5" customHeight="1" x14ac:dyDescent="0.35">
      <c r="A605" s="9">
        <f t="shared" si="18"/>
        <v>601</v>
      </c>
      <c r="B605" s="10" t="str">
        <f>IF($A605="", "", INDEX(Data!A:A,MATCH($A605,Data!$Z:$Z,1)))</f>
        <v>Srinivasan (2016)</v>
      </c>
      <c r="C605" s="11" t="str">
        <f>IF($A605="", "", INDEX(Data!B:B,MATCH($A605,Data!$Z:$Z,1)))</f>
        <v>Analyzing Energy Usage on a City-scale using Utility Smart Meters</v>
      </c>
      <c r="D605" s="10">
        <f>IF($A605="", "", INDEX(Data!C:C,MATCH($A605,Data!$Z:$Z,1)))</f>
        <v>2016</v>
      </c>
      <c r="E605" s="11">
        <f>IF($A605="", "", INDEX(Data!D:D,MATCH($A605,Data!$Z:$Z,1)))</f>
        <v>0</v>
      </c>
      <c r="F605" s="11" t="str">
        <f>IF($A605="", "", INDEX(Data!E:E,MATCH($A605,Data!$Z:$Z,1)))</f>
        <v/>
      </c>
      <c r="G605" s="36" t="str">
        <f t="shared" si="19"/>
        <v/>
      </c>
    </row>
    <row r="606" spans="1:7" ht="16.5" customHeight="1" x14ac:dyDescent="0.35">
      <c r="A606" s="9">
        <f t="shared" si="18"/>
        <v>602</v>
      </c>
      <c r="B606" s="10" t="str">
        <f>IF($A606="", "", INDEX(Data!A:A,MATCH($A606,Data!$Z:$Z,1)))</f>
        <v>Srivastava (2017)</v>
      </c>
      <c r="C606" s="11" t="str">
        <f>IF($A606="", "", INDEX(Data!B:B,MATCH($A606,Data!$Z:$Z,1)))</f>
        <v>Experience with a multidisciplinary, team-taught smart grid cyber infrastructure course</v>
      </c>
      <c r="D606" s="10">
        <f>IF($A606="", "", INDEX(Data!C:C,MATCH($A606,Data!$Z:$Z,1)))</f>
        <v>2017</v>
      </c>
      <c r="E606" s="11" t="str">
        <f>IF($A606="", "", INDEX(Data!D:D,MATCH($A606,Data!$Z:$Z,1)))</f>
        <v>Electric power systems are going through a major upgrade with the integration of advanced technologies to enable the smarter electric grid (SEG). The SEG will use information and communications technology to have enhanced controllability and will become more interactive. This ongoing change also necessitates educating professionals and future generation of engineers to manage evolving complexity of the electric grid. This paper presents experiences in the design and teaching of a unique multidisciplinary team-taught course on smart grid cyber infrastructure to provide a new generation of engineers with a solid foundation of smart grid concepts and their associated challenges. This paper identifies the course topics covered, learning objectives, and assessment activities for the class as well as lessons learned based on course evaluations obtained from multiple offerings. All of the course material is available in public domain and can be easily adopted at another educational institution. 1969-2012 IEEE.</v>
      </c>
      <c r="F606" s="11" t="str">
        <f>IF($A606="", "", INDEX(Data!E:E,MATCH($A606,Data!$Z:$Z,1)))</f>
        <v>http://dx.doi.org/10.1109/TPWRS.2016.2611588</v>
      </c>
      <c r="G606" s="36" t="str">
        <f t="shared" si="19"/>
        <v>http://dx.doi.org/10.1109/TPWRS.2016.2611588</v>
      </c>
    </row>
    <row r="607" spans="1:7" ht="16.5" customHeight="1" x14ac:dyDescent="0.35">
      <c r="A607" s="9">
        <f t="shared" si="18"/>
        <v>603</v>
      </c>
      <c r="B607" s="10" t="str">
        <f>IF($A607="", "", INDEX(Data!A:A,MATCH($A607,Data!$Z:$Z,1)))</f>
        <v>Stanley (2018)</v>
      </c>
      <c r="C607" s="11" t="str">
        <f>IF($A607="", "", INDEX(Data!B:B,MATCH($A607,Data!$Z:$Z,1)))</f>
        <v>Time-synchronized data collection in smart grids through IPv6 over BLE</v>
      </c>
      <c r="D607" s="10">
        <f>IF($A607="", "", INDEX(Data!C:C,MATCH($A607,Data!$Z:$Z,1)))</f>
        <v>2018</v>
      </c>
      <c r="E607" s="11">
        <f>IF($A607="", "", INDEX(Data!D:D,MATCH($A607,Data!$Z:$Z,1)))</f>
        <v>0</v>
      </c>
      <c r="F607" s="11" t="str">
        <f>IF($A607="", "", INDEX(Data!E:E,MATCH($A607,Data!$Z:$Z,1)))</f>
        <v/>
      </c>
      <c r="G607" s="36" t="str">
        <f t="shared" si="19"/>
        <v/>
      </c>
    </row>
    <row r="608" spans="1:7" ht="16.5" customHeight="1" x14ac:dyDescent="0.35">
      <c r="A608" s="9">
        <f t="shared" si="18"/>
        <v>604</v>
      </c>
      <c r="B608" s="10" t="str">
        <f>IF($A608="", "", INDEX(Data!A:A,MATCH($A608,Data!$Z:$Z,1)))</f>
        <v>Steele (2019)</v>
      </c>
      <c r="C608" s="11" t="str">
        <f>IF($A608="", "", INDEX(Data!B:B,MATCH($A608,Data!$Z:$Z,1)))</f>
        <v>Railway smart grids: Drivers, benefits and challenges</v>
      </c>
      <c r="D608" s="10">
        <f>IF($A608="", "", INDEX(Data!C:C,MATCH($A608,Data!$Z:$Z,1)))</f>
        <v>2019</v>
      </c>
      <c r="E608" s="11" t="str">
        <f>IF($A608="", "", INDEX(Data!D:D,MATCH($A608,Data!$Z:$Z,1)))</f>
        <v>Smart grids are considered to be the next generation of electricity supply systems, capable of increasing supply reliability, availability and energy efficiency through the use of information and communication technologies. Despite these advantages, however, the development of smart grids in rail has lagged behind the domestic sector and other industries, only recently becoming a focus of the future railway. Generally speaking, the technologies suitable for railway smart grids are already being used in other sectors, but the unique socio-political and technological environment of rail makes their implementation challenging. This review explores smart grids in the rail context, focusing on the specific drivers, benefits and challenges for the development of railway smart grids. The necessity of rail as a future transport mode is highlighted, before the following drivers and their related benefits are explored: fossil-fuel reliance, supply reliability, customer participation and the nature of rail traction demand. Finally, the railway power supply system is described and a simple railway smart grid architecture introduced before seven technical challenges are presented against the rail background. These are: interfacing new equipment, electromagnetic compatibility, developing communications, distributed generation, cybersecurity, data and standardisation and regulation. It is hoped that this review will stimulate discussion in the field of railway smart grids and direct research into addressing the railway specific challenges hindering smart grid implementation. IMechE 2018.</v>
      </c>
      <c r="F608" s="11" t="str">
        <f>IF($A608="", "", INDEX(Data!E:E,MATCH($A608,Data!$Z:$Z,1)))</f>
        <v>http://dx.doi.org/10.1177/0954409718800523</v>
      </c>
      <c r="G608" s="36" t="str">
        <f t="shared" si="19"/>
        <v>http://dx.doi.org/10.1177/0954409718800523</v>
      </c>
    </row>
    <row r="609" spans="1:7" ht="16.5" customHeight="1" x14ac:dyDescent="0.35">
      <c r="A609" s="9">
        <f t="shared" si="18"/>
        <v>605</v>
      </c>
      <c r="B609" s="10" t="str">
        <f>IF($A609="", "", INDEX(Data!A:A,MATCH($A609,Data!$Z:$Z,1)))</f>
        <v>Stefan (2019)</v>
      </c>
      <c r="C609" s="11" t="str">
        <f>IF($A609="", "", INDEX(Data!B:B,MATCH($A609,Data!$Z:$Z,1)))</f>
        <v>An Implemented Open Source Blockchain Market for Smart Grids and Microgrids Using Autonomous Agents</v>
      </c>
      <c r="D609" s="10">
        <f>IF($A609="", "", INDEX(Data!C:C,MATCH($A609,Data!$Z:$Z,1)))</f>
        <v>2019</v>
      </c>
      <c r="E609" s="11">
        <f>IF($A609="", "", INDEX(Data!D:D,MATCH($A609,Data!$Z:$Z,1)))</f>
        <v>0</v>
      </c>
      <c r="F609" s="11" t="str">
        <f>IF($A609="", "", INDEX(Data!E:E,MATCH($A609,Data!$Z:$Z,1)))</f>
        <v/>
      </c>
      <c r="G609" s="36" t="str">
        <f t="shared" si="19"/>
        <v/>
      </c>
    </row>
    <row r="610" spans="1:7" ht="16.5" customHeight="1" x14ac:dyDescent="0.35">
      <c r="A610" s="9">
        <f t="shared" si="18"/>
        <v>606</v>
      </c>
      <c r="B610" s="10" t="str">
        <f>IF($A610="", "", INDEX(Data!A:A,MATCH($A610,Data!$Z:$Z,1)))</f>
        <v>Stefanovic (2017)</v>
      </c>
      <c r="C610" s="11" t="str">
        <f>IF($A610="", "", INDEX(Data!B:B,MATCH($A610,Data!$Z:$Z,1)))</f>
        <v>Resilient and Secure Low-Rate Connectivity for Smart Energy Applications through Power Talk in DC Microgrids</v>
      </c>
      <c r="D610" s="10">
        <f>IF($A610="", "", INDEX(Data!C:C,MATCH($A610,Data!$Z:$Z,1)))</f>
        <v>2017</v>
      </c>
      <c r="E610" s="11" t="str">
        <f>IF($A610="", "", INDEX(Data!D:D,MATCH($A610,Data!$Z:$Z,1)))</f>
        <v>The future smart grid is envisioned as a network of interconnected microgrids (MGs)-small-scale local power networks composed of generators, storage capacities, and loads. MGs bring unprecedented modularity, efficiency, sustainability, and resilience to the power grid as a whole. Due to a high share of renewable generation, MGs require innovative concepts for control and optimization, giving rise to a novel class of smart energy applications, in which communications represent an integral part. In this article, we review power talk, a communication technique specifically developed for direct current MGs, which exploits the communication potential residing within the MG power equipment. Depending on the smart energy application, power talk can be used as either a primary communication enabler or an auxiliary communication system that provides resilient and secure operation. The key advantage of power talk is that it derives its availability, reliability, and security from the very MG elements, outmatching standard off-the shelf communication solutions. 2012 IEEE.</v>
      </c>
      <c r="F610" s="11" t="str">
        <f>IF($A610="", "", INDEX(Data!E:E,MATCH($A610,Data!$Z:$Z,1)))</f>
        <v>http://dx.doi.org/10.1109/MCOM.2017.1700178</v>
      </c>
      <c r="G610" s="36" t="str">
        <f t="shared" si="19"/>
        <v>http://dx.doi.org/10.1109/MCOM.2017.1700178</v>
      </c>
    </row>
    <row r="611" spans="1:7" ht="16.5" customHeight="1" x14ac:dyDescent="0.35">
      <c r="A611" s="9">
        <f t="shared" si="18"/>
        <v>607</v>
      </c>
      <c r="B611" s="10" t="str">
        <f>IF($A611="", "", INDEX(Data!A:A,MATCH($A611,Data!$Z:$Z,1)))</f>
        <v>Stephen (2017)</v>
      </c>
      <c r="C611" s="11" t="str">
        <f>IF($A611="", "", INDEX(Data!B:B,MATCH($A611,Data!$Z:$Z,1)))</f>
        <v>Distributed Rate Control for Smart Solar Arrays</v>
      </c>
      <c r="D611" s="10">
        <f>IF($A611="", "", INDEX(Data!C:C,MATCH($A611,Data!$Z:$Z,1)))</f>
        <v>2017</v>
      </c>
      <c r="E611" s="11" t="str">
        <f>IF($A611="", "", INDEX(Data!D:D,MATCH($A611,Data!$Z:$Z,1)))</f>
        <v xml:space="preserve">Continued advances in technology have led to falling costs and a dramatic increase in the aggregate amount of solar capacity installed across the world. A drawback on increased solar penetration is the potential for supply-demand mismatches in the grid due to the intermittent nature of solar generation. While energy storage can be used to mask such problems, we argue that there is also a need to explicitly control the rate of solar generation of each solar array in order to achieve high penetration while also handling supply-demand mismatches. To address this issue, we present the notion of smart solar arrays that can actively modulate their solar output based on the notion proportional fairness. We present a decentralized algorithm based on Lagrangian optimization that enables each smart solar array to make local decisions on its fair share of solar power it can inject into the grid, and then present a sense-broadcast-respond protocol to implement our decentralized algorithm into smart solar arrays. Our evaluation on a city-scale dataset shows that our approach enables 2.6x more solar penetration, while causing smart arrays to reduce their output by as little as 12.4%. By employing an adaptive gradient approach, our decentralized algorithm has 3 to 30x faster convergence. Finally, we implement our distributed algorithm on a Raspberry Pi-class processor to demonstrate its feasibility on grid-tied solar inverters with limited processing capability. </v>
      </c>
      <c r="F611" s="11" t="str">
        <f>IF($A611="", "", INDEX(Data!E:E,MATCH($A611,Data!$Z:$Z,1)))</f>
        <v/>
      </c>
      <c r="G611" s="36" t="str">
        <f t="shared" si="19"/>
        <v/>
      </c>
    </row>
    <row r="612" spans="1:7" ht="16.5" customHeight="1" x14ac:dyDescent="0.35">
      <c r="A612" s="9">
        <f t="shared" si="18"/>
        <v>608</v>
      </c>
      <c r="B612" s="10" t="str">
        <f>IF($A612="", "", INDEX(Data!A:A,MATCH($A612,Data!$Z:$Z,1)))</f>
        <v>Stephenson (2018)</v>
      </c>
      <c r="C612" s="11" t="str">
        <f>IF($A612="", "", INDEX(Data!B:B,MATCH($A612,Data!$Z:$Z,1)))</f>
        <v>Smart grid research in New Zealand - a review from the GREEN Grid research programme</v>
      </c>
      <c r="D612" s="10">
        <f>IF($A612="", "", INDEX(Data!C:C,MATCH($A612,Data!$Z:$Z,1)))</f>
        <v>2018</v>
      </c>
      <c r="E612" s="11" t="str">
        <f>IF($A612="", "", INDEX(Data!D:D,MATCH($A612,Data!$Z:$Z,1)))</f>
        <v>Globally, renewable generation is growing rapidly, and the next few decades are likely to see many consumers adopting new grid-connected technologies such as electric vehicles, photovoltaics and energy management systems. However, these `greener' and smarter' changes could create significant challenges for power quality, safety and other aspects of grid management. We describe how New Zealand is an ideal research environment for combining smart grid capability with integration of high levels of renewables, as it already has around 80% renewable generation, and advanced metering infrastructure in over 62% of households. Challenges for achieving a greener, smarter grid identified in the GREEN Grid research programme include managing the increased variability in supply, especially from the growing use of wind and solar generation; the potential for power quality and congestion issues from high levels of small scale distributed generation; the need for increased frequency keeping and instantaneous reserves as variability increases; and the relatively low level of consumer engagement in demand response which could ideally assist with variability. In this paper we describe the methodology and approach used in the research programme, and note some initial findings that may help address these issues, including the benefits of geographically distributed wind farms to reduce overall wind variability; the development of a hosting capacity tool for small scale distributed generation; a proposal for new ancillary services to help manage (and cover the costs of) increased variability; and the increased use of hot water cylinders for demand response. As the research programme continues to move forward with developing mechanisms for managing a smart green grid, the findings are likely to have widespread relevance to other nations that are seeking high levels of renewable generation. [All rights reserved Elsevier].</v>
      </c>
      <c r="F612" s="11" t="str">
        <f>IF($A612="", "", INDEX(Data!E:E,MATCH($A612,Data!$Z:$Z,1)))</f>
        <v>http://dx.doi.org/10.1016/j.rser.2017.07.010</v>
      </c>
      <c r="G612" s="36" t="str">
        <f t="shared" si="19"/>
        <v>http://dx.doi.org/10.1016/j.rser.2017.07.010</v>
      </c>
    </row>
    <row r="613" spans="1:7" ht="16.5" customHeight="1" x14ac:dyDescent="0.35">
      <c r="A613" s="9">
        <f t="shared" si="18"/>
        <v>609</v>
      </c>
      <c r="B613" s="10" t="str">
        <f>IF($A613="", "", INDEX(Data!A:A,MATCH($A613,Data!$Z:$Z,1)))</f>
        <v>Stevens-Adams (2015)</v>
      </c>
      <c r="C613" s="11" t="str">
        <f>IF($A613="", "", INDEX(Data!B:B,MATCH($A613,Data!$Z:$Z,1)))</f>
        <v>Situation awareness and automation in the electric grid control room</v>
      </c>
      <c r="D613" s="10">
        <f>IF($A613="", "", INDEX(Data!C:C,MATCH($A613,Data!$Z:$Z,1)))</f>
        <v>2015</v>
      </c>
      <c r="E613" s="11" t="str">
        <f>IF($A613="", "", INDEX(Data!D:D,MATCH($A613,Data!$Z:$Z,1)))</f>
        <v>Electric distribution utilities, the companies that feed electricity to end users, are overseeing a technological transformation of their networks, installing sensors and other automated equipment, that are fundamentally changing the way the grid operates. These grid modernization efforts will allow utilities to incorporate some of the newer technology available to the home user - such as solar panels and electric cars - which will result in a bi-directional flow of energy and information. How will this new flow of information affect control room operations? How will the increased automation associated with smart grid technologies influence control room operators' decisions? And how will changes in control room operations and operator decision making impact grid resilience? These questions have not been thoroughly studied, despite the enormous changes that are taking place. In this study, which involved collaborating with utility companies in the state of Vermont, the authors proposed to advance the science of control-room decision making by understanding the impact of distribution grid modernization on operator performance. Distribution control room operators were interviewed to understand daily tasks and decisions and to gain an understanding of how these impending changes will impact control room operations. Situation awareness was found to be a major contributor to successful control room operations. However, the impact of growing levels of automation due to smart grid technology on operators' situation awareness is not well understood. Future work includes performing a naturalistic field study in which operator situation awareness will be measured in real-time during normal operations and correlated with the technological changes that are underway. The results of this future study will inform tools and strategies that will help system operators adapt to a changing grid, respond to critical incidents and maintain critical performance skills. [All rights reserved Elsevier].</v>
      </c>
      <c r="F613" s="11" t="str">
        <f>IF($A613="", "", INDEX(Data!E:E,MATCH($A613,Data!$Z:$Z,1)))</f>
        <v>http://dx.doi.org/10.1016/j.promfg.2015.07.609</v>
      </c>
      <c r="G613" s="36" t="str">
        <f t="shared" si="19"/>
        <v>http://dx.doi.org/10.1016/j.promfg.2015.07.609</v>
      </c>
    </row>
    <row r="614" spans="1:7" ht="16.5" customHeight="1" x14ac:dyDescent="0.35">
      <c r="A614" s="9">
        <f t="shared" si="18"/>
        <v>610</v>
      </c>
      <c r="B614" s="10" t="str">
        <f>IF($A614="", "", INDEX(Data!A:A,MATCH($A614,Data!$Z:$Z,1)))</f>
        <v>Strbac (2019)</v>
      </c>
      <c r="C614" s="11" t="str">
        <f>IF($A614="", "", INDEX(Data!B:B,MATCH($A614,Data!$Z:$Z,1)))</f>
        <v>Cost-Effective Decarbonization in a Decentralized Market: The Benefits of Using Flexible Technologies and Resources</v>
      </c>
      <c r="D614" s="10">
        <f>IF($A614="", "", INDEX(Data!C:C,MATCH($A614,Data!$Z:$Z,1)))</f>
        <v>2019</v>
      </c>
      <c r="E614" s="11" t="str">
        <f>IF($A614="", "", INDEX(Data!D:D,MATCH($A614,Data!$Z:$Z,1)))</f>
        <v>Decarbonization of the electricity system will require significant and continued investment in low-carbon energy sources and electrification of the heat and transport sectors. With diminishing output and shorter operating hours of conventional large-scale fossil-fueled generators, there is a growing need and opportunity for distributed energy resources (DERs) to contribute to the provision of system balancing and security services and support a cost-effective transition to a lower-carbon energy system. Emerging smart technologies will open new opportunities for millions of users to participate actively in the trading of electricity and various ancillary services through alternative mechanisms, such as dynamic pricing, local energy markets, security markets, and peer-to-peer (P2P) trading.</v>
      </c>
      <c r="F614" s="11" t="str">
        <f>IF($A614="", "", INDEX(Data!E:E,MATCH($A614,Data!$Z:$Z,1)))</f>
        <v>http://dx.doi.org/10.1109/MPE.2018.2885390</v>
      </c>
      <c r="G614" s="36" t="str">
        <f t="shared" si="19"/>
        <v>http://dx.doi.org/10.1109/MPE.2018.2885390</v>
      </c>
    </row>
    <row r="615" spans="1:7" ht="16.5" customHeight="1" x14ac:dyDescent="0.35">
      <c r="A615" s="9">
        <f t="shared" si="18"/>
        <v>611</v>
      </c>
      <c r="B615" s="10" t="str">
        <f>IF($A615="", "", INDEX(Data!A:A,MATCH($A615,Data!$Z:$Z,1)))</f>
        <v>Strielkowski (2017)</v>
      </c>
      <c r="C615" s="11" t="str">
        <f>IF($A615="", "", INDEX(Data!B:B,MATCH($A615,Data!$Z:$Z,1)))</f>
        <v>SOCIAL AND ECONOMIC IMPLICATIONS FOR THE SMART GRIDS OF THE FUTURE</v>
      </c>
      <c r="D615" s="10">
        <f>IF($A615="", "", INDEX(Data!C:C,MATCH($A615,Data!$Z:$Z,1)))</f>
        <v>2017</v>
      </c>
      <c r="E615" s="11" t="str">
        <f>IF($A615="", "", INDEX(Data!D:D,MATCH($A615,Data!$Z:$Z,1)))</f>
        <v>This paper discusses the implications of autonomous self* (self-configuring, self-healing, self-optimizing and self-protecting) systems for the development of the electrical smart grids of the future. It assesses several scenarios of the future development without prioritizing any of them. The paper employs the data from the Smart Metering Electricity Customer Behaviour Trials conducted by the Commission for Energy Regulation and kindly provided by the Irish Social Science Data Archive (ISSDA) to test the consumers' attitude toward smart meters and adaptive energy tariffs. The findings suggest that when it comes to the implementation of the new approaches to generating, supplying, and monitoring of electrical energy, most of the consumers retain the old-fashioned approach and are driven by the economic incentives. Thence, the developments of the smart grids of the future (or the system will exist beyond these smart grids) is very likely to be shaped by the economic behaviour of the optimizing rational agents on the market.</v>
      </c>
      <c r="F615" s="11" t="str">
        <f>IF($A615="", "", INDEX(Data!E:E,MATCH($A615,Data!$Z:$Z,1)))</f>
        <v>https://search.proquest.com/docview/1888701023?accountid=14511 https://ucl-new-primo.hosted.exlibrisgroup.com/openurl/UCL/UCL_VU2?url_ver=Z39.88-2004&amp;rft_val_fmt=info:ofi/fmt:kev:mtx:journal&amp;genre=article&amp;sid=ProQ:ProQ%3Aabiglobal&amp;atitle=SOCIAL+AND+ECONOMIC+IMPLICATIONS+FOR+THE+SMART+GRIDS+OF+THE+FUTURE&amp;title=Economics+%26+Sociology&amp;issn=2071789X&amp;date=2017-01-01&amp;volume=10&amp;issue=1&amp;spage=310&amp;au=Strielkowski%2C+Wadim&amp;isbn=&amp;jtitle=Economics+%26+Sociology&amp;btitle=&amp;rft_id=info:eric/&amp;rft_id=info:doi/10</v>
      </c>
      <c r="G615" s="36" t="e">
        <f t="shared" si="19"/>
        <v>#VALUE!</v>
      </c>
    </row>
    <row r="616" spans="1:7" ht="16.5" customHeight="1" x14ac:dyDescent="0.35">
      <c r="A616" s="9">
        <f t="shared" si="18"/>
        <v>612</v>
      </c>
      <c r="B616" s="10" t="str">
        <f>IF($A616="", "", INDEX(Data!A:A,MATCH($A616,Data!$Z:$Z,1)))</f>
        <v>Subhankar (2017)</v>
      </c>
      <c r="C616" s="11" t="str">
        <f>IF($A616="", "", INDEX(Data!B:B,MATCH($A616,Data!$Z:$Z,1)))</f>
        <v>Cyberattack on the Microgrids Through Price Modification</v>
      </c>
      <c r="D616" s="10">
        <f>IF($A616="", "", INDEX(Data!C:C,MATCH($A616,Data!$Z:$Z,1)))</f>
        <v>2017</v>
      </c>
      <c r="E616" s="11">
        <f>IF($A616="", "", INDEX(Data!D:D,MATCH($A616,Data!$Z:$Z,1)))</f>
        <v>0</v>
      </c>
      <c r="F616" s="11" t="str">
        <f>IF($A616="", "", INDEX(Data!E:E,MATCH($A616,Data!$Z:$Z,1)))</f>
        <v/>
      </c>
      <c r="G616" s="36" t="str">
        <f t="shared" si="19"/>
        <v/>
      </c>
    </row>
    <row r="617" spans="1:7" ht="16.5" customHeight="1" x14ac:dyDescent="0.35">
      <c r="A617" s="9">
        <f t="shared" si="18"/>
        <v>613</v>
      </c>
      <c r="B617" s="10" t="str">
        <f>IF($A617="", "", INDEX(Data!A:A,MATCH($A617,Data!$Z:$Z,1)))</f>
        <v>Sugihara (2008)</v>
      </c>
      <c r="C617" s="11" t="str">
        <f>IF($A617="", "", INDEX(Data!B:B,MATCH($A617,Data!$Z:$Z,1)))</f>
        <v>A competitive evaluation of urban energy systems from viewpoints of energy conservation and mitigating environmental impact</v>
      </c>
      <c r="D617" s="10">
        <f>IF($A617="", "", INDEX(Data!C:C,MATCH($A617,Data!$Z:$Z,1)))</f>
        <v>2008</v>
      </c>
      <c r="E617" s="11" t="str">
        <f>IF($A617="", "", INDEX(Data!D:D,MATCH($A617,Data!$Z:$Z,1)))</f>
        <v>Although various energy system alternatives for business, commercial, and residential customers have recently been developed in order to reduce energy consumption and CO2 emission, it is important to evaluate competitive characteristics among such new energy system alternatives quantitatively, in consideration of tradeoff relations among economic cost, energy consumption, and CO2 emission. In this paper, using multiobjective optimization model for urban energy system planning, two competitive evaluations are performed. One is the break-even cost analysis for introducing more efficient, but more expensive energy equipment, such as photovoltaic system and fuel cell system. The other is that we evaluate the competitiveness of a certain energy system from the viewpoint of a whole urban area because there are multiple alternatives for attaining the same target of reducing CO2 emission of energy consumption. 2008 Wiley Periodicals, Inc.</v>
      </c>
      <c r="F617" s="11" t="str">
        <f>IF($A617="", "", INDEX(Data!E:E,MATCH($A617,Data!$Z:$Z,1)))</f>
        <v>http://dx.doi.org/10.1002/eej.20421</v>
      </c>
      <c r="G617" s="36" t="str">
        <f t="shared" si="19"/>
        <v>http://dx.doi.org/10.1002/eej.20421</v>
      </c>
    </row>
    <row r="618" spans="1:7" ht="16.5" customHeight="1" x14ac:dyDescent="0.35">
      <c r="A618" s="9">
        <f t="shared" si="18"/>
        <v>614</v>
      </c>
      <c r="B618" s="10" t="str">
        <f>IF($A618="", "", INDEX(Data!A:A,MATCH($A618,Data!$Z:$Z,1)))</f>
        <v>Sun (2019)</v>
      </c>
      <c r="C618" s="11" t="str">
        <f>IF($A618="", "", INDEX(Data!B:B,MATCH($A618,Data!$Z:$Z,1)))</f>
        <v>Wind-solar complementarity and effective use of distribution network capacity</v>
      </c>
      <c r="D618" s="10">
        <f>IF($A618="", "", INDEX(Data!C:C,MATCH($A618,Data!$Z:$Z,1)))</f>
        <v>2019</v>
      </c>
      <c r="E618" s="11" t="str">
        <f>IF($A618="", "", INDEX(Data!D:D,MATCH($A618,Data!$Z:$Z,1)))</f>
        <v>Exploiting the diversity between different renewable resources is regarded as a significant tool to managing their grid integration. Hybrid combinations of resources provide the potential to smooth output and so overcome limits on the export of power, but their network wide impact is not well understood. This paper examines whether combinations of renewable distributed generation can make more effective use of distribution network capacity. A multi-period, multi-resource optimal power flow approach is used to optimally configure wind and solar photovoltaic capacity to maximise energy production whilst complying with network physical limits. The effectiveness of hybrid distributed generation and the optimization method was examined through comparison with cases using single types of renewable distributed generation. This study demonstrates that by capturing the complementarity between renewables through hybrid design, the network can host more renewable generation capacity and increase total energy export. In addition, smart grid techniques, such as active network management, further boosts the value of resource diversity by allowing connection of more generation capacity of all considered renewables through isolating the infrequent co-occurrence of high outputs during periods of low electricity demand. 2019 Elsevier Ltd</v>
      </c>
      <c r="F618" s="11" t="str">
        <f>IF($A618="", "", INDEX(Data!E:E,MATCH($A618,Data!$Z:$Z,1)))</f>
        <v>http://dx.doi.org/10.1016/j.apenergy.2019.04.042</v>
      </c>
      <c r="G618" s="36" t="str">
        <f t="shared" si="19"/>
        <v>http://dx.doi.org/10.1016/j.apenergy.2019.04.042</v>
      </c>
    </row>
    <row r="619" spans="1:7" ht="16.5" customHeight="1" x14ac:dyDescent="0.35">
      <c r="A619" s="9">
        <f t="shared" si="18"/>
        <v>615</v>
      </c>
      <c r="B619" s="10" t="str">
        <f>IF($A619="", "", INDEX(Data!A:A,MATCH($A619,Data!$Z:$Z,1)))</f>
        <v>Sweetnam (2019)</v>
      </c>
      <c r="C619" s="11" t="str">
        <f>IF($A619="", "", INDEX(Data!B:B,MATCH($A619,Data!$Z:$Z,1)))</f>
        <v>Domestic demand-side response on district heating networks</v>
      </c>
      <c r="D619" s="10">
        <f>IF($A619="", "", INDEX(Data!C:C,MATCH($A619,Data!$Z:$Z,1)))</f>
        <v>2019</v>
      </c>
      <c r="E619" s="11" t="str">
        <f>IF($A619="", "", INDEX(Data!D:D,MATCH($A619,Data!$Z:$Z,1)))</f>
        <v>Results are presented from a field study that deployed demand-shifting technology on a sample of 28 homes connected to a district heating (DH) network in England over the winter of 2015/16. The studys aim was to improve the load factor of the participating households. This has the potential to improve the attractiveness of DH and accelerate the roll out of DH networks. Capital costs are lowered by reducing required boiler capacity and pipework sizes. Operational costs are reduced by increasing the coverage of the primary plant and reducing heat losses and pumping energy. The interventions were found to increase the load factor of the participating homes from 0.29 to 0.44. This led to an increased energy demand of approximately 3%; however, the estimated network cost savings exceed this amount. While some participants noted the altered operation of their heating systems and expressed concern, the majority indicated they would be willing to participate in a commercial scheme for a small financial reward. In addition to specific insights for the deployment of demand shifting on DH networks, the results provide general lessons for the utilization of building thermal inertia for demand shifting. 2018, 2018 Informa UK Limited, trading as Taylor &amp; Francis Group.</v>
      </c>
      <c r="F619" s="11" t="str">
        <f>IF($A619="", "", INDEX(Data!E:E,MATCH($A619,Data!$Z:$Z,1)))</f>
        <v>http://dx.doi.org/10.1080/09613218.2018.1426314</v>
      </c>
      <c r="G619" s="36" t="str">
        <f t="shared" si="19"/>
        <v>http://dx.doi.org/10.1080/09613218.2018.1426314</v>
      </c>
    </row>
    <row r="620" spans="1:7" ht="16.5" customHeight="1" x14ac:dyDescent="0.35">
      <c r="A620" s="9">
        <f t="shared" si="18"/>
        <v>616</v>
      </c>
      <c r="B620" s="10" t="str">
        <f>IF($A620="", "", INDEX(Data!A:A,MATCH($A620,Data!$Z:$Z,1)))</f>
        <v>Sylvain (2015)</v>
      </c>
      <c r="C620" s="11" t="str">
        <f>IF($A620="", "", INDEX(Data!B:B,MATCH($A620,Data!$Z:$Z,1)))</f>
        <v>A Generic Holonic Control Architecture for Heterogeneous Multiscale and Multiobjective Smart Microgrids</v>
      </c>
      <c r="D620" s="10">
        <f>IF($A620="", "", INDEX(Data!C:C,MATCH($A620,Data!$Z:$Z,1)))</f>
        <v>2015</v>
      </c>
      <c r="E620" s="11">
        <f>IF($A620="", "", INDEX(Data!D:D,MATCH($A620,Data!$Z:$Z,1)))</f>
        <v>0</v>
      </c>
      <c r="F620" s="11" t="str">
        <f>IF($A620="", "", INDEX(Data!E:E,MATCH($A620,Data!$Z:$Z,1)))</f>
        <v/>
      </c>
      <c r="G620" s="36" t="str">
        <f t="shared" si="19"/>
        <v/>
      </c>
    </row>
    <row r="621" spans="1:7" ht="16.5" customHeight="1" x14ac:dyDescent="0.35">
      <c r="A621" s="9">
        <f t="shared" si="18"/>
        <v>617</v>
      </c>
      <c r="B621" s="10" t="str">
        <f>IF($A621="", "", INDEX(Data!A:A,MATCH($A621,Data!$Z:$Z,1)))</f>
        <v>Tachizawa (2015)</v>
      </c>
      <c r="C621" s="11" t="str">
        <f>IF($A621="", "", INDEX(Data!B:B,MATCH($A621,Data!$Z:$Z,1)))</f>
        <v>How "smart cities" will change supply chain management</v>
      </c>
      <c r="D621" s="10">
        <f>IF($A621="", "", INDEX(Data!C:C,MATCH($A621,Data!$Z:$Z,1)))</f>
        <v>2015</v>
      </c>
      <c r="E621" s="11" t="str">
        <f>IF($A621="", "", INDEX(Data!D:D,MATCH($A621,Data!$Z:$Z,1)))</f>
        <v>Purpose - The purpose of this paper is to analyze the impact of smart city initiatives and big data on supply chain management (SCM). More specifically, the connections between smart cities, big data and supply network characteristics (supply network structure and governance mechanisms) are investigated. Design/methodology/approach - An integrative framework is proposed, grounded on a literature review on smart cities, big data and supply networks. Then, the relationships between these constructs are analyzed, using the proposed integrative framework. Findings - Smart cities have different implications to network structure (complexity, density and centralization) and governance mechanisms (formal vs informal). Moreover, this work highlights and discusses the future research directions relating to smart cities and SCM. Research limitations/implications - The relationships between smart cities, big data and supply networks cannot be described simply by using a linear, cause-and-effect framework. Accordingly, an integrative framework that can be used in future empirical studies to analyze smart cities and big data implications on SCM has been proposed. Practical implications - Smart cities and big data alone have limited capacity of improving SCM processes, but combined they can support improvement initiatives. Nevertheless, smart cities and big data can also suppose some novel obstacles to effective SCM. Originality/value - Several studies have analyzed information technology innovation adoption in supply chains, but, to the best of our knowledge, no study has focused on smart cities.</v>
      </c>
      <c r="F621" s="11" t="str">
        <f>IF($A621="", "", INDEX(Data!E:E,MATCH($A621,Data!$Z:$Z,1)))</f>
        <v>https://search.proquest.com/docview/1676541512?accountid=14511 https://ucl-new-primo.hosted.exlibrisgroup.com/openurl/UCL/UCL_VU2?url_ver=Z39.88-2004&amp;rft_val_fmt=info:ofi/fmt:kev:mtx:journal&amp;genre=article&amp;sid=ProQ:ProQ%3Aabiglobal&amp;atitle=How+%22smart+cities%22+will+change+supply+chain+management&amp;title=Supply+Chain+Management&amp;issn=13598546&amp;date=2015-05-01&amp;volume=20&amp;issue=3&amp;spage=237&amp;au=Tachizawa%2C+Elcio+M.%3BAlvarez-Gil%2C+Mar%C3%ADa+J.%3BMontes-Sancho%2C+Mar%C3%ADa+J.&amp;isbn=&amp;jtitle=Supply+Chain</v>
      </c>
      <c r="G621" s="36" t="e">
        <f t="shared" si="19"/>
        <v>#VALUE!</v>
      </c>
    </row>
    <row r="622" spans="1:7" ht="16.5" customHeight="1" x14ac:dyDescent="0.35">
      <c r="A622" s="9">
        <f t="shared" si="18"/>
        <v>618</v>
      </c>
      <c r="B622" s="10" t="str">
        <f>IF($A622="", "", INDEX(Data!A:A,MATCH($A622,Data!$Z:$Z,1)))</f>
        <v>Tadokoro (2014)</v>
      </c>
      <c r="C622" s="11" t="str">
        <f>IF($A622="", "", INDEX(Data!B:B,MATCH($A622,Data!$Z:$Z,1)))</f>
        <v>Smart Building Technology [TC Spotlight]</v>
      </c>
      <c r="D622" s="10">
        <f>IF($A622="", "", INDEX(Data!C:C,MATCH($A622,Data!$Z:$Z,1)))</f>
        <v>2014</v>
      </c>
      <c r="E622" s="11" t="str">
        <f>IF($A622="", "", INDEX(Data!D:D,MATCH($A622,Data!$Z:$Z,1)))</f>
        <v>Smart building technology plays a key role in efficient building operation and has a close relationship with emissions reduction. A building is not only a good example for the application of automation science and engineering methods but also triggers further studies in the IEEE Robotics and Automation Society (RAS). A building is also a microgrid and, thus, provides a nice test bed for smart-grid technologies. Renewable energy systems, such as building-integrated photovoltaic panels and on-site wind power generation, will be pervasively available in commercial and residential buildings in the near future.</v>
      </c>
      <c r="F622" s="11" t="str">
        <f>IF($A622="", "", INDEX(Data!E:E,MATCH($A622,Data!$Z:$Z,1)))</f>
        <v>http://dx.doi.org/10.1109/MRA.2014.2314033</v>
      </c>
      <c r="G622" s="36" t="str">
        <f t="shared" si="19"/>
        <v>http://dx.doi.org/10.1109/MRA.2014.2314033</v>
      </c>
    </row>
    <row r="623" spans="1:7" ht="16.5" customHeight="1" x14ac:dyDescent="0.35">
      <c r="A623" s="9">
        <f t="shared" si="18"/>
        <v>619</v>
      </c>
      <c r="B623" s="10" t="str">
        <f>IF($A623="", "", INDEX(Data!A:A,MATCH($A623,Data!$Z:$Z,1)))</f>
        <v>Tanuja (2011)</v>
      </c>
      <c r="C623" s="11" t="str">
        <f>IF($A623="", "", INDEX(Data!B:B,MATCH($A623,Data!$Z:$Z,1)))</f>
        <v>User-sensitive scheduling of home appliances</v>
      </c>
      <c r="D623" s="10">
        <f>IF($A623="", "", INDEX(Data!C:C,MATCH($A623,Data!$Z:$Z,1)))</f>
        <v>2011</v>
      </c>
      <c r="E623" s="11">
        <f>IF($A623="", "", INDEX(Data!D:D,MATCH($A623,Data!$Z:$Z,1)))</f>
        <v>0</v>
      </c>
      <c r="F623" s="11" t="str">
        <f>IF($A623="", "", INDEX(Data!E:E,MATCH($A623,Data!$Z:$Z,1)))</f>
        <v/>
      </c>
      <c r="G623" s="36" t="str">
        <f t="shared" si="19"/>
        <v/>
      </c>
    </row>
    <row r="624" spans="1:7" ht="16.5" customHeight="1" x14ac:dyDescent="0.35">
      <c r="A624" s="9">
        <f t="shared" si="18"/>
        <v>620</v>
      </c>
      <c r="B624" s="10" t="str">
        <f>IF($A624="", "", INDEX(Data!A:A,MATCH($A624,Data!$Z:$Z,1)))</f>
        <v>Tariq (2018)</v>
      </c>
      <c r="C624" s="11" t="str">
        <f>IF($A624="", "", INDEX(Data!B:B,MATCH($A624,Data!$Z:$Z,1)))</f>
        <v>Electricity Theft Detection and Localization in Grid-Tied Microgrids</v>
      </c>
      <c r="D624" s="10">
        <f>IF($A624="", "", INDEX(Data!C:C,MATCH($A624,Data!$Z:$Z,1)))</f>
        <v>2018</v>
      </c>
      <c r="E624" s="11" t="str">
        <f>IF($A624="", "", INDEX(Data!D:D,MATCH($A624,Data!$Z:$Z,1)))</f>
        <v>While operating in three different modes with bi-directional power flow, electricity theft detection, and localization in a grid-tied microgrid (MG) become challenging tasks, particularly when the occurrence rate of the theft and its frequency patterns are random. To address this problem, a stochastic Petri net formalism is used in this paper to detect and localize the occurrence of theft in grid-tied MGs. The disturbance at any instance of time in the form of resistance above a threshold in the accumulated data of a smart meter, irrespective of the mode of operation, triggers a transition assigned to the arc, which alerts the transmission module. The affected transition and suspected user information are forwarded to the meter data management system (MDMS) for localization of the theft. A smart meter forwards its readings to the MDMS only when a theft is detected; otherwise readings are sent outside an MG once or twice a day depending on utility regulations. This low sampling rate significantly improves the overall privacy of customers. For line resistance measurement in the MG, singular value decomposition is used. In experiments, it calculates the technical and non-technical losses with 100% accuracy without knowing the exact topology of the power distribution network. 2016 IEEE.</v>
      </c>
      <c r="F624" s="11" t="str">
        <f>IF($A624="", "", INDEX(Data!E:E,MATCH($A624,Data!$Z:$Z,1)))</f>
        <v>http://dx.doi.org/10.1109/TSG.2016.2602660</v>
      </c>
      <c r="G624" s="36" t="str">
        <f t="shared" si="19"/>
        <v>http://dx.doi.org/10.1109/TSG.2016.2602660</v>
      </c>
    </row>
    <row r="625" spans="1:7" ht="16.5" customHeight="1" x14ac:dyDescent="0.35">
      <c r="A625" s="9">
        <f t="shared" si="18"/>
        <v>621</v>
      </c>
      <c r="B625" s="10" t="str">
        <f>IF($A625="", "", INDEX(Data!A:A,MATCH($A625,Data!$Z:$Z,1)))</f>
        <v>Tascikaraoglu (2014)</v>
      </c>
      <c r="C625" s="11" t="str">
        <f>IF($A625="", "", INDEX(Data!B:B,MATCH($A625,Data!$Z:$Z,1)))</f>
        <v>A demand side management strategy based on forecasting of residential renewable sources: A smart home system in Turkey</v>
      </c>
      <c r="D625" s="10">
        <f>IF($A625="", "", INDEX(Data!C:C,MATCH($A625,Data!$Z:$Z,1)))</f>
        <v>2014</v>
      </c>
      <c r="E625" s="11" t="str">
        <f>IF($A625="", "", INDEX(Data!D:D,MATCH($A625,Data!$Z:$Z,1)))</f>
        <v>The existing electricity systems have been substantially designed to allow only centralized power generation and unidirectional power flow. Therefore, the objective of improving the conventional power systems with the capabilities of decentralized generation and advanced control has conflicted with the present power system infrastructure and thus a profound change has necessitated in the current power grids. To that end, the concept of smart grid has been introduced at the last decades in order to accomplish the modernization of the power grid while incorporating various capabilities such as advanced metering, monitoring and self-healing to the systems. Among the various advanced components in smart grid structure, "smart home" is of vital importance due to its handling difficulties caused by the stochastic behaviors of inhabitants. However, limited studies concerning the implementation of smart homes have so far been reported in the literature. Motivated by this need, this paper investigates an experimental smart home with various renewable energy sources and storage systems in terms of several aspects such as in-home energy management, appliances control and power flow. Furthermore, the study represents one of the very first attempts to evaluate the contribution of power forecasting of renewable energy sources on the performance of smart home concepts. 2014 Elsevier B.V. All rights reserved.</v>
      </c>
      <c r="F625" s="11" t="str">
        <f>IF($A625="", "", INDEX(Data!E:E,MATCH($A625,Data!$Z:$Z,1)))</f>
        <v>http://dx.doi.org/10.1016/j.enbuild.2014.05.042</v>
      </c>
      <c r="G625" s="36" t="str">
        <f t="shared" si="19"/>
        <v>http://dx.doi.org/10.1016/j.enbuild.2014.05.042</v>
      </c>
    </row>
    <row r="626" spans="1:7" ht="16.5" customHeight="1" x14ac:dyDescent="0.35">
      <c r="A626" s="9">
        <f t="shared" si="18"/>
        <v>622</v>
      </c>
      <c r="B626" s="10" t="str">
        <f>IF($A626="", "", INDEX(Data!A:A,MATCH($A626,Data!$Z:$Z,1)))</f>
        <v>Tassos (2013)</v>
      </c>
      <c r="C626" s="11" t="str">
        <f>IF($A626="", "", INDEX(Data!B:B,MATCH($A626,Data!$Z:$Z,1)))</f>
        <v>Privacy-friendly tasking and trading of energy in smart grids</v>
      </c>
      <c r="D626" s="10">
        <f>IF($A626="", "", INDEX(Data!C:C,MATCH($A626,Data!$Z:$Z,1)))</f>
        <v>2013</v>
      </c>
      <c r="E626" s="11">
        <f>IF($A626="", "", INDEX(Data!D:D,MATCH($A626,Data!$Z:$Z,1)))</f>
        <v>0</v>
      </c>
      <c r="F626" s="11" t="str">
        <f>IF($A626="", "", INDEX(Data!E:E,MATCH($A626,Data!$Z:$Z,1)))</f>
        <v/>
      </c>
      <c r="G626" s="36" t="str">
        <f t="shared" si="19"/>
        <v/>
      </c>
    </row>
    <row r="627" spans="1:7" ht="16.5" customHeight="1" x14ac:dyDescent="0.35">
      <c r="A627" s="9">
        <f t="shared" si="18"/>
        <v>623</v>
      </c>
      <c r="B627" s="10" t="str">
        <f>IF($A627="", "", INDEX(Data!A:A,MATCH($A627,Data!$Z:$Z,1)))</f>
        <v>Thakur (2017)</v>
      </c>
      <c r="C627" s="11" t="str">
        <f>IF($A627="", "", INDEX(Data!B:B,MATCH($A627,Data!$Z:$Z,1)))</f>
        <v>Design and Construction of a Wind Turbine Simulator for Integration to a Microgrid with Renewable Energy Sources</v>
      </c>
      <c r="D627" s="10">
        <f>IF($A627="", "", INDEX(Data!C:C,MATCH($A627,Data!$Z:$Z,1)))</f>
        <v>2017</v>
      </c>
      <c r="E627" s="11" t="str">
        <f>IF($A627="", "", INDEX(Data!D:D,MATCH($A627,Data!$Z:$Z,1)))</f>
        <v>In this paper, a physical wind turbine simulator (WTS) has been designed, constructed, and evaluated in a microgrid environment. The reference turbine is a physical wind turbine (PWT), whose characteristics are obtained through wind tunnel experiments. The main purpose of this WTS is to investigate the integration and coordination control of wind energy systems in a microgrid environment. A comprehensive literature review has been performed, and the lessons learned from existing WTSs have been considered. A vector torque control strategy with an induction motor has been selected for implementation. Due to the feature of independent torque control in a vector mode, superior dynamic behavior, high accuracy at low-wind speed conditions can be achieved. This simulator, therefore, provides flexibility to accommodate a wide range of wind conditions. In addition, the simulator construction and control system design are also included. The steady-state and dynamic characteristics of the WTS correlate well with the considered reference PWT. The performance of WTS has been validated against the reference turbine under realistic wind conditions. Real-time coordination of this WTS with photovoltaic (PV) devices and battery storage within a microgrid has been also investigated. 2017, Copyright Taylor &amp; Francis Group, LLC.</v>
      </c>
      <c r="F627" s="11" t="str">
        <f>IF($A627="", "", INDEX(Data!E:E,MATCH($A627,Data!$Z:$Z,1)))</f>
        <v>http://dx.doi.org/10.1080/15325008.2017.1311385</v>
      </c>
      <c r="G627" s="36" t="str">
        <f t="shared" si="19"/>
        <v>http://dx.doi.org/10.1080/15325008.2017.1311385</v>
      </c>
    </row>
    <row r="628" spans="1:7" ht="16.5" customHeight="1" x14ac:dyDescent="0.35">
      <c r="A628" s="9">
        <f t="shared" si="18"/>
        <v>624</v>
      </c>
      <c r="B628" s="10" t="str">
        <f>IF($A628="", "", INDEX(Data!A:A,MATCH($A628,Data!$Z:$Z,1)))</f>
        <v>Thellufsen (2017)</v>
      </c>
      <c r="C628" s="11" t="str">
        <f>IF($A628="", "", INDEX(Data!B:B,MATCH($A628,Data!$Z:$Z,1)))</f>
        <v>Cross-border versus cross-sector interconnectivity in renewable energy systems</v>
      </c>
      <c r="D628" s="10">
        <f>IF($A628="", "", INDEX(Data!C:C,MATCH($A628,Data!$Z:$Z,1)))</f>
        <v>2017</v>
      </c>
      <c r="E628" s="11" t="str">
        <f>IF($A628="", "", INDEX(Data!D:D,MATCH($A628,Data!$Z:$Z,1)))</f>
        <v>In the transition to renewable energy systems, fluctuating renewable energy, such as wind and solar power, plays a large and important role. This creates a challenge in terms of meeting demands, as the energy production fluctuates based on weather patterns. To utilise high amounts of fluctuating renewable energy, the energy system has to be more flexible in terms of decoupling demand and production. This paper investigates two potential ways to increase flexibility. The first is the interconnection between energy systems, for instance between two countries, labelled as cross-border interconnection, and the second is cross-sector interconnection, i.e., the integration between different parts of an energy system, for instance heat and electricity. This paper seeks to compare the types of interconnectivity and discuss to which extent they are mutually beneficial. To do this, the study investigates two energy systems that represent Northern and Southern Europe. Both systems go through three developmental steps that increase the cross-sector interconnectivity. At each developmental step an increasing level of transmission capacities is examined to identify the benefits of cross-border interconnectivity. The results show that while both measures increase the system utilisation of renewable energy and the system efficiency, the cross-sector interconnection gives the best system performance. To analyse the possible interaction between cross-sector and cross-border interconnectivity, two main aspects have to be clarified. The first part defines the approach and the second is the construction of the two archetypes. © 2017 Elsevier Ltd</v>
      </c>
      <c r="F628" s="11" t="str">
        <f>IF($A628="", "", INDEX(Data!E:E,MATCH($A628,Data!$Z:$Z,1)))</f>
        <v>https://www.scopus.com/inward/record.uri?eid=2-s2.0-85013848385&amp;doi=10.1016%2fj.energy.2017.02.112&amp;partnerID=40&amp;md5=8aecf8d0c31bb8f332c6fa1f595aa1a7</v>
      </c>
      <c r="G628" s="36" t="str">
        <f t="shared" si="19"/>
        <v>https://www.scopus.com/inward/record.uri?eid=2-s2.0-85013848385&amp;doi=10.1016%2fj.energy.2017.02.112&amp;partnerID=40&amp;md5=8aecf8d0c31bb8f332c6fa1f595aa1a7</v>
      </c>
    </row>
    <row r="629" spans="1:7" ht="16.5" customHeight="1" x14ac:dyDescent="0.35">
      <c r="A629" s="9">
        <f t="shared" si="18"/>
        <v>625</v>
      </c>
      <c r="B629" s="10" t="str">
        <f>IF($A629="", "", INDEX(Data!A:A,MATCH($A629,Data!$Z:$Z,1)))</f>
        <v>Thomas (2002)</v>
      </c>
      <c r="C629" s="11" t="str">
        <f>IF($A629="", "", INDEX(Data!B:B,MATCH($A629,Data!$Z:$Z,1)))</f>
        <v>Status of the IEEE P1547 draft interconnection standard and distributed energy resources R &amp; D</v>
      </c>
      <c r="D629" s="10">
        <f>IF($A629="", "", INDEX(Data!C:C,MATCH($A629,Data!$Z:$Z,1)))</f>
        <v>2002</v>
      </c>
      <c r="E629" s="11" t="str">
        <f>IF($A629="", "", INDEX(Data!D:D,MATCH($A629,Data!$Z:$Z,1)))</f>
        <v>The Department of Energy (DOE) Distributed Power Program (DPP) is conducting work to complete, validate in the field, and support the development of a national interconnection standard for distributed energy resources (DER), and to address the institutional and regulatory barriers affecting the commercial adoption of DER systems. This work includes support for the IEEE interconnection standard development process, including P1547 Standard for Interconnecting Distributed Resources with Electric Power Systems, P1589 Standard for Conformance Test Procedures for Equipment Interconnecting Distributed Resources with Electric Power Systems, and the P1608 Application Guide. Work is also in progress on system integration research and development (R&amp;D) on the interface and integration of control of DER with local energy systems. Additional efforts are supporting DER's role in providing high-reliability power for industry, evaluating innovative concepts for DER applications, and exploring effective interface and control technologies for intelligent autonomous interconnection systems. This paper summarizes (1) the current status of the IEEE interconnection standards and application guides in support of DER and (2) the R&amp;D in progress at the National Renewable Energy Laboratory (NREL) for interconnection and system integration and application of distributed energy resources.</v>
      </c>
      <c r="F629" s="11" t="str">
        <f>IF($A629="", "", INDEX(Data!E:E,MATCH($A629,Data!$Z:$Z,1)))</f>
        <v>https://www.scopus.com/inward/record.uri?eid=2-s2.0-0036953738&amp;partnerID=40&amp;md5=9b5c1f723821a1a6d4a229783c4d66da</v>
      </c>
      <c r="G629" s="36" t="str">
        <f t="shared" si="19"/>
        <v>https://www.scopus.com/inward/record.uri?eid=2-s2.0-0036953738&amp;partnerID=40&amp;md5=9b5c1f723821a1a6d4a229783c4d66da</v>
      </c>
    </row>
    <row r="630" spans="1:7" ht="16.5" customHeight="1" x14ac:dyDescent="0.35">
      <c r="A630" s="9">
        <f t="shared" si="18"/>
        <v>626</v>
      </c>
      <c r="B630" s="10" t="str">
        <f>IF($A630="", "", INDEX(Data!A:A,MATCH($A630,Data!$Z:$Z,1)))</f>
        <v>Thomas (2019)</v>
      </c>
      <c r="C630" s="11" t="str">
        <f>IF($A630="", "", INDEX(Data!B:B,MATCH($A630,Data!$Z:$Z,1)))</f>
        <v>Deliberating the social acceptability of energy storage in the UK</v>
      </c>
      <c r="D630" s="10">
        <f>IF($A630="", "", INDEX(Data!C:C,MATCH($A630,Data!$Z:$Z,1)))</f>
        <v>2019</v>
      </c>
      <c r="E630" s="11" t="str">
        <f>IF($A630="", "", INDEX(Data!D:D,MATCH($A630,Data!$Z:$Z,1)))</f>
        <v>Energy storage technologies are receiving increasing attention in the UK and around the world as a means of increasing penetration of inflexible low-carbon electricity generation and optimising investment in energy infrastructure required to meet international decarbonisation goals. Research into the social acceptability of energy infrastructure has compellingly illustrated the importance of societal perceptions in the successful deployment of new infrastructure. However to date, no study has empirically examined public perceptions across the broad range of storage technologies available. We address this gap by presenting qualitative findings from four deliberative workshops held with members of the British public. We show that citizens underestimate the challenge of growing volumes of inflexible low-carbon electricity generation, and respond to storage technologies through reference to commonly perceived risks and benefits. When participants discussed how storage might be funded and managed, additional evaluative criteria emerged centred around equity, vulnerability, independence and convenience. Our findings suggest that perceptions of storage technologies tend to be ambivalent, and that acceptance is likely to be contingent on whether storage technologies can be designed, regulated and governed in ways which reduce technical concerns over safety, environmental impacts and reliability, while meeting societal desires for equity and the protection of vulnerable groups. 2019 The Authors</v>
      </c>
      <c r="F630" s="11" t="str">
        <f>IF($A630="", "", INDEX(Data!E:E,MATCH($A630,Data!$Z:$Z,1)))</f>
        <v/>
      </c>
      <c r="G630" s="36" t="str">
        <f t="shared" si="19"/>
        <v/>
      </c>
    </row>
    <row r="631" spans="1:7" ht="16.5" customHeight="1" x14ac:dyDescent="0.35">
      <c r="A631" s="9">
        <f t="shared" si="18"/>
        <v>627</v>
      </c>
      <c r="B631" s="10" t="str">
        <f>IF($A631="", "", INDEX(Data!A:A,MATCH($A631,Data!$Z:$Z,1)))</f>
        <v>Thomas (2019)</v>
      </c>
      <c r="C631" s="11" t="str">
        <f>IF($A631="", "", INDEX(Data!B:B,MATCH($A631,Data!$Z:$Z,1)))</f>
        <v>Day-Ahead Optimization of Production Schedules for Saving Electrical Energy Costs</v>
      </c>
      <c r="D631" s="10">
        <f>IF($A631="", "", INDEX(Data!C:C,MATCH($A631,Data!$Z:$Z,1)))</f>
        <v>2019</v>
      </c>
      <c r="E631" s="11">
        <f>IF($A631="", "", INDEX(Data!D:D,MATCH($A631,Data!$Z:$Z,1)))</f>
        <v>0</v>
      </c>
      <c r="F631" s="11" t="str">
        <f>IF($A631="", "", INDEX(Data!E:E,MATCH($A631,Data!$Z:$Z,1)))</f>
        <v>http://dx.doi.org/10.1016/j.enpol.2019.110908</v>
      </c>
      <c r="G631" s="36" t="str">
        <f t="shared" si="19"/>
        <v>http://dx.doi.org/10.1016/j.enpol.2019.110908</v>
      </c>
    </row>
    <row r="632" spans="1:7" ht="16.5" customHeight="1" x14ac:dyDescent="0.35">
      <c r="A632" s="9">
        <f t="shared" si="18"/>
        <v>628</v>
      </c>
      <c r="B632" s="10" t="str">
        <f>IF($A632="", "", INDEX(Data!A:A,MATCH($A632,Data!$Z:$Z,1)))</f>
        <v>Throndsen (2017)</v>
      </c>
      <c r="C632" s="11" t="str">
        <f>IF($A632="", "", INDEX(Data!B:B,MATCH($A632,Data!$Z:$Z,1)))</f>
        <v>What do experts talk about when they talk about users? Expectations and imagined users in the smart grid</v>
      </c>
      <c r="D632" s="10">
        <f>IF($A632="", "", INDEX(Data!C:C,MATCH($A632,Data!$Z:$Z,1)))</f>
        <v>2017</v>
      </c>
      <c r="E632" s="11" t="str">
        <f>IF($A632="", "", INDEX(Data!D:D,MATCH($A632,Data!$Z:$Z,1)))</f>
        <v>This is a study of the visions and expectations which have been put forward by experts about smart grids. Within the sociology of expectation, such visions are given performative significance, and as such these expectations can provide us with an idea of where smart grid development is intended to take us. In order to gain insight into these issues, this paper first undertakes a literature review of 40 smart grid research papers. Thereafter, the paper reviews the self-reporting of 19 smart grid demo projects within the ERA-Net research framework of the EU. The findings suggest that there are three distinct expert smart grid narratives about users, one economic, one technical, and one which consists of a social science critique. The first one seeks to facilitate for user rationality by economic incentives, whereas the second seeks largely to automate the consumption and thereby bypass the question of active users. Social science critique is found to evaluate imagined users and their potential correspondence with real ones. When actual failure of economic incentives is recorded in demo sites, the economic rationale narrative exhibits surprising resilience within the frameworks. Technical narratives reinforce the argument for bypassing the user with the aid of technology, thereby suggesting performativity at work. The discussion raises the question of the actual and perceived need for active users in the smart grid, and suggests that strategies for non-participation of end users in the smart grid are both relevant and necessary.</v>
      </c>
      <c r="F632" s="11" t="str">
        <f>IF($A632="", "", INDEX(Data!E:E,MATCH($A632,Data!$Z:$Z,1)))</f>
        <v>https://search.proquest.com/docview/1882055471?accountid=14511 https://ucl-new-primo.hosted.exlibrisgroup.com/openurl/UCL/UCL_VU2?url_ver=Z39.88-2004&amp;rft_val_fmt=info:ofi/fmt:kev:mtx:journal&amp;genre=article&amp;sid=ProQ:ProQ%3Aabiglobal&amp;atitle=What+do+experts+talk+about+when+they+talk+about+users%3F+Expectations+and+imagined+users+in+the+smart+grid&amp;title=Energy+Efficiency&amp;issn=1570646X&amp;date=2017-04-01&amp;volume=10&amp;issue=2&amp;spage=283&amp;au=Throndsen%2C+William&amp;isbn=&amp;jtitle=Energy+Efficiency&amp;btitle=&amp;rft_id=in</v>
      </c>
      <c r="G632" s="36" t="e">
        <f t="shared" si="19"/>
        <v>#VALUE!</v>
      </c>
    </row>
    <row r="633" spans="1:7" ht="16.5" customHeight="1" x14ac:dyDescent="0.35">
      <c r="A633" s="9">
        <f t="shared" si="18"/>
        <v>629</v>
      </c>
      <c r="B633" s="10" t="str">
        <f>IF($A633="", "", INDEX(Data!A:A,MATCH($A633,Data!$Z:$Z,1)))</f>
        <v>Tiansong (2017)</v>
      </c>
      <c r="C633" s="11" t="str">
        <f>IF($A633="", "", INDEX(Data!B:B,MATCH($A633,Data!$Z:$Z,1)))</f>
        <v>Optimal Control of PEVs with a Charging Aggregator Considering Regulation Service Provisioning</v>
      </c>
      <c r="D633" s="10">
        <f>IF($A633="", "", INDEX(Data!C:C,MATCH($A633,Data!$Z:$Z,1)))</f>
        <v>2017</v>
      </c>
      <c r="E633" s="11" t="str">
        <f>IF($A633="", "", INDEX(Data!D:D,MATCH($A633,Data!$Z:$Z,1)))</f>
        <v xml:space="preserve">Plug-in electric vehicles (PEVs) are considered the key to reducing fossil fuel consumption and an important part of the smart grid. The plug-in electric vehicle-to-grid (V2G) technology in the smart grid infrastructure enables energy flow from PEV batteries to the power grid so that the grid stability is enhanced and the peak power demand is shaped. PEV owners will also benefit from V2G technology, as they will be able to reduce energy cost through proper PEV charging and discharging scheduling. Moreover, power regulation service (RS) reserves have been playing an increasingly important role in modern power markets. It has been shown that by providing RS reserves, the power grid achieves a better match between energy supply and demand in presence of volatile and intermittent renewable energy generation. This article starts with the problem of PEV charging under dynamic energy pricing, properly taking into account the degradation of battery state-of-health (SoH) during V2G operations as well as RS provisioning. An overall optimization throughout the whole parking period is proposed for the PEV and an adaptive control framework is presented to dynamically update the optimal charging/discharging decision at each hour to mitigate the effect of RS tracking error. As more and more PEVs are being plugged into the power grid, the control or management issue of PEV charging arises, since mass unregulated charging processes of PEVs may result in degradation of power quality and damage utility equipments and customer appliances. To solve this problem, this article also presents an SoH-aware charging aggregator design, which decides the control sequences of a group of PEVs. An energy storage system is used in the charging aggregator to do a peak power shaving, and future parking PEVs are properly taken care of. Experimental results show that the proposed optimal charging algorithm minimizes the combination of electricity cost and battery aging cost in the RS provisioning power market. Experimental results also show that the introduction of charging aggregator can significantly reduce the peak power consumption caused by simultaneous PEV charging. </v>
      </c>
      <c r="F633" s="11" t="str">
        <f>IF($A633="", "", INDEX(Data!E:E,MATCH($A633,Data!$Z:$Z,1)))</f>
        <v/>
      </c>
      <c r="G633" s="36" t="str">
        <f t="shared" si="19"/>
        <v/>
      </c>
    </row>
    <row r="634" spans="1:7" ht="16.5" customHeight="1" x14ac:dyDescent="0.35">
      <c r="A634" s="9">
        <f t="shared" si="18"/>
        <v>630</v>
      </c>
      <c r="B634" s="10" t="str">
        <f>IF($A634="", "", INDEX(Data!A:A,MATCH($A634,Data!$Z:$Z,1)))</f>
        <v>Timo (2018)</v>
      </c>
      <c r="C634" s="11" t="str">
        <f>IF($A634="", "", INDEX(Data!B:B,MATCH($A634,Data!$Z:$Z,1)))</f>
        <v>Evolving Needs in IoT Control and Accountability: A Longitudinal Study on Smart Home Intelligibility</v>
      </c>
      <c r="D634" s="10">
        <f>IF($A634="", "", INDEX(Data!C:C,MATCH($A634,Data!$Z:$Z,1)))</f>
        <v>2018</v>
      </c>
      <c r="E634" s="11" t="str">
        <f>IF($A634="", "", INDEX(Data!D:D,MATCH($A634,Data!$Z:$Z,1)))</f>
        <v xml:space="preserve">A key issue for smart home systems is supporting non-expert users in their management. Whereas feedback design on use cases (such as energy feedback) have gained attention, current approaches to providing awareness on the system state typically provide a rather technical view. Long-term investigations of the practices and resources needed for maintaining Do-It-Yourself smart home systems, are particularly scarce. We report on a design case study in which we equipped 12 households with DIY smart home systems for two years and studied participants' strategies for maintaining system awareness, from learning about its workings to monitoring its behavior. We find that people's needs regarding system accountability changed over time. Their privacy needs were also affected over the same period. We found that participants initially looked for in-depth awareness information from the dedicated web-based dashboard. In the later phases of appropriation, however, their interaction and information needs shifted towards management by exception on mobile or ambient displays -- only focusing on the system when things were 'going wrong'. In terms of system accountability, we find that a system's self-declaration should focus on being socially meaningful rather than technically complete, for instance by relating itself to people's activities and the home routines. </v>
      </c>
      <c r="F634" s="11" t="str">
        <f>IF($A634="", "", INDEX(Data!E:E,MATCH($A634,Data!$Z:$Z,1)))</f>
        <v/>
      </c>
      <c r="G634" s="36" t="str">
        <f t="shared" si="19"/>
        <v/>
      </c>
    </row>
    <row r="635" spans="1:7" ht="16.5" customHeight="1" x14ac:dyDescent="0.35">
      <c r="A635" s="9">
        <f t="shared" si="18"/>
        <v>631</v>
      </c>
      <c r="B635" s="10" t="str">
        <f>IF($A635="", "", INDEX(Data!A:A,MATCH($A635,Data!$Z:$Z,1)))</f>
        <v>Ting (2011)</v>
      </c>
      <c r="C635" s="11" t="str">
        <f>IF($A635="", "", INDEX(Data!B:B,MATCH($A635,Data!$Z:$Z,1)))</f>
        <v>The case for efficient renewable energy management in smart homes</v>
      </c>
      <c r="D635" s="10">
        <f>IF($A635="", "", INDEX(Data!C:C,MATCH($A635,Data!$Z:$Z,1)))</f>
        <v>2011</v>
      </c>
      <c r="E635" s="11">
        <f>IF($A635="", "", INDEX(Data!D:D,MATCH($A635,Data!$Z:$Z,1)))</f>
        <v>0</v>
      </c>
      <c r="F635" s="11" t="str">
        <f>IF($A635="", "", INDEX(Data!E:E,MATCH($A635,Data!$Z:$Z,1)))</f>
        <v/>
      </c>
      <c r="G635" s="36" t="str">
        <f t="shared" si="19"/>
        <v/>
      </c>
    </row>
    <row r="636" spans="1:7" ht="16.5" customHeight="1" x14ac:dyDescent="0.35">
      <c r="A636" s="9">
        <f t="shared" si="18"/>
        <v>632</v>
      </c>
      <c r="B636" s="10" t="str">
        <f>IF($A636="", "", INDEX(Data!A:A,MATCH($A636,Data!$Z:$Z,1)))</f>
        <v>Ting (2013)</v>
      </c>
      <c r="C636" s="11" t="str">
        <f>IF($A636="", "", INDEX(Data!B:B,MATCH($A636,Data!$Z:$Z,1)))</f>
        <v>Sharing renewable energy in smart microgrids</v>
      </c>
      <c r="D636" s="10">
        <f>IF($A636="", "", INDEX(Data!C:C,MATCH($A636,Data!$Z:$Z,1)))</f>
        <v>2013</v>
      </c>
      <c r="E636" s="11">
        <f>IF($A636="", "", INDEX(Data!D:D,MATCH($A636,Data!$Z:$Z,1)))</f>
        <v>0</v>
      </c>
      <c r="F636" s="11" t="str">
        <f>IF($A636="", "", INDEX(Data!E:E,MATCH($A636,Data!$Z:$Z,1)))</f>
        <v/>
      </c>
      <c r="G636" s="36" t="str">
        <f t="shared" si="19"/>
        <v/>
      </c>
    </row>
    <row r="637" spans="1:7" ht="16.5" customHeight="1" x14ac:dyDescent="0.35">
      <c r="A637" s="9">
        <f t="shared" si="18"/>
        <v>633</v>
      </c>
      <c r="B637" s="10" t="str">
        <f>IF($A637="", "", INDEX(Data!A:A,MATCH($A637,Data!$Z:$Z,1)))</f>
        <v>Tomor (2019)</v>
      </c>
      <c r="C637" s="11" t="str">
        <f>IF($A637="", "", INDEX(Data!B:B,MATCH($A637,Data!$Z:$Z,1)))</f>
        <v>The Citipreneur</v>
      </c>
      <c r="D637" s="10">
        <f>IF($A637="", "", INDEX(Data!C:C,MATCH($A637,Data!$Z:$Z,1)))</f>
        <v>2019</v>
      </c>
      <c r="E637" s="11" t="str">
        <f>IF($A637="", "", INDEX(Data!D:D,MATCH($A637,Data!$Z:$Z,1)))</f>
        <v>PurposeThe purpose of this paper is to explore the role of local entrepreneurs, embedded in both the civil and the business arena, in creating public value by establishing strategic collaboration around smart technologies.Design/methodology/approachThe paper suggests a novel – the local entrepreneurial – type of smart bottom-up initiative between civil grassroots and market-based initiatives. This idea is further evolved in the paper to define the patterns of this alternative type of smart bottom-up initiative. For this purpose, the paper conducts a case study of a community-based sustainable energy and mobility system launched by a local entrepreneur in Utrecht, the Netherlands.FindingsThe local entrepreneur has played a catalyzing role in public value creation by initiating and upscaling cooperative practices around smart technologies. This success has mainly been achieved due to the entrepreneurial attitudes of pioneering and risk-taking as well as the capability to bridge between the state, the market and society to accelerate urban sustainability transition.Practical implicationsThis paper offers a practical illustration of the potential of local entrepreneurs to evolve cooperative practices with smart technologies for societal change. It also shows the vital role of local governments in the achievement of bottom-up initiatives contributing to urban smartness. However, in the case of commercializing initiatives, governments also need to take a balancing role to safeguard the needs of all citizens based on fairness and equity, which is at the core of public value creation.Originality/valueThe study adds to the citizen participation literature by revealing a novel type of active citizen grasping technological opportunities to mobilize networks to cooperate for the collective good. The research also contributes to a better understanding of the bottom-up smart city as a form of governance, and its advantages as well as drawbacks concerning public value creation.</v>
      </c>
      <c r="F637" s="11" t="str">
        <f>IF($A637="", "", INDEX(Data!E:E,MATCH($A637,Data!$Z:$Z,1)))</f>
        <v>https://search.proquest.com/docview/2271714392?accountid=14511 https://ucl-new-primo.hosted.exlibrisgroup.com/openurl/UCL/UCL_VU2?url_ver=Z39.88-2004&amp;rft_val_fmt=info:ofi/fmt:kev:mtx:journal&amp;genre=article&amp;sid=ProQ:ProQ%3Aabiglobal&amp;atitle=The+Citipreneur&amp;title=The+International+Journal+of+Public+Sector+Management&amp;issn=09513558&amp;date=2019-07-30&amp;volume=32&amp;issue=5&amp;spage=508&amp;au=Tomor%2C+Zsuzsanna&amp;isbn=&amp;jtitle=The+International+Journal+of+Public+Sector+Management&amp;btitle=&amp;rft_id=info:eric/&amp;rft_id=info:</v>
      </c>
      <c r="G637" s="36" t="e">
        <f t="shared" si="19"/>
        <v>#VALUE!</v>
      </c>
    </row>
    <row r="638" spans="1:7" ht="16.5" customHeight="1" x14ac:dyDescent="0.35">
      <c r="A638" s="9">
        <f t="shared" si="18"/>
        <v>634</v>
      </c>
      <c r="B638" s="10" t="str">
        <f>IF($A638="", "", INDEX(Data!A:A,MATCH($A638,Data!$Z:$Z,1)))</f>
        <v>Tsigkas (2011)</v>
      </c>
      <c r="C638" s="11" t="str">
        <f>IF($A638="", "", INDEX(Data!B:B,MATCH($A638,Data!$Z:$Z,1)))</f>
        <v>Open lean electricity supply communities</v>
      </c>
      <c r="D638" s="10">
        <f>IF($A638="", "", INDEX(Data!C:C,MATCH($A638,Data!$Z:$Z,1)))</f>
        <v>2011</v>
      </c>
      <c r="E638" s="11" t="str">
        <f>IF($A638="", "", INDEX(Data!D:D,MATCH($A638,Data!$Z:$Z,1)))</f>
        <v>The purpose of this paper is to uncover the social, technological and environmental need for the development of Open lean electricity supply communities (OLESC). It is argued that the development of such communities in the future should focus on increasingly serving markets of one for lean and green electricity. Within these markets electricity service providers will offer the opportunity to their customers to design individual demand load profiles through setting up virtual private networks to fit individual needs. Communities of this kind will enable just-in-time, mass customized, as opposed to just-in-case, mass supplied electricity. Integration of locally available renewable energy sources upon demand will enhance openness and customizability of electricity generated. Mass customizing electricity reduces the environmental impact and lowers electricity needs with respect to mass production due to just-in-time on demand production and elimination of all types of waste. A combination of appropriate distributed energy systems and leading edge information and communication technology to provide customized electricity is necessary. The fundamental components of the required information systems architecture in order to enable OLESC are presented.[PUBLICATION ABSTRACT]</v>
      </c>
      <c r="F638" s="11" t="str">
        <f>IF($A638="", "", INDEX(Data!E:E,MATCH($A638,Data!$Z:$Z,1)))</f>
        <v>https://search.proquest.com/docview/1095573976?accountid=14511 https://ucl-new-primo.hosted.exlibrisgroup.com/openurl/UCL/UCL_VU2?url_ver=Z39.88-2004&amp;rft_val_fmt=info:ofi/fmt:kev:mtx:journal&amp;genre=article&amp;sid=ProQ:ProQ%3Aabiglobal&amp;atitle=Open+lean+electricity+supply+communities&amp;title=Energy+Systems&amp;issn=18683967&amp;date=2011-11-01&amp;volume=2&amp;issue=3-4&amp;spage=407&amp;au=Tsigkas%2C+Alexander&amp;isbn=&amp;jtitle=Energy+Systems&amp;btitle=&amp;rft_id=info:eric/&amp;rft_id=info:doi/10.1007%2Fs12667-011-0043-8</v>
      </c>
      <c r="G638" s="36" t="e">
        <f t="shared" si="19"/>
        <v>#VALUE!</v>
      </c>
    </row>
    <row r="639" spans="1:7" ht="16.5" customHeight="1" x14ac:dyDescent="0.35">
      <c r="A639" s="9">
        <f t="shared" si="18"/>
        <v>635</v>
      </c>
      <c r="B639" s="10" t="str">
        <f>IF($A639="", "", INDEX(Data!A:A,MATCH($A639,Data!$Z:$Z,1)))</f>
        <v>Tucci (2018)</v>
      </c>
      <c r="C639" s="11" t="str">
        <f>IF($A639="", "", INDEX(Data!B:B,MATCH($A639,Data!$Z:$Z,1)))</f>
        <v>Smart urban districts: Dynamic energy systems for synergic interactions between building and city</v>
      </c>
      <c r="D639" s="10">
        <f>IF($A639="", "", INDEX(Data!C:C,MATCH($A639,Data!$Z:$Z,1)))</f>
        <v>2018</v>
      </c>
      <c r="E639" s="11" t="str">
        <f>IF($A639="", "", INDEX(Data!D:D,MATCH($A639,Data!$Z:$Z,1)))</f>
        <v>The primary purpose of this paper is to illustrate the process of experimental research regarding the smart and synergic urban districts/smart and dynamic energy systems relationship, conducted by the authors as part of their activities at Technische Universität München and carried out until realization on both an urban and an architectural scale. The research and applicative experimentation regarded seven German urban situations on the conforming dimension of the "smart district" (between 15, 000 and 20, 000 inhabitants): the urban communities of Feldkirchen, Aschheim, and Kirchheim, the historical centres of the cities of Iphofen and Taufkirchen, the municipality of Ismaning, and the Wüstenahorn neighbourhood in Coburg. The various urban communities that were the object of research signed an agreement with the Technical University of Munich as part of the German national line of research called "Energienutzungsplan"-"Energy Use Plan"-supported by the Ministry of the Environment of Bavaria, for which the authors were awarded grants and served as rapporteurs. © 2018 Firenze University Press.</v>
      </c>
      <c r="F639" s="11" t="str">
        <f>IF($A639="", "", INDEX(Data!E:E,MATCH($A639,Data!$Z:$Z,1)))</f>
        <v>https://www.scopus.com/inward/record.uri?eid=2-s2.0-85056602418&amp;doi=10.13128%2fTechne-22741&amp;partnerID=40&amp;md5=8c2d8f034c3e8199a001946c44953b16</v>
      </c>
      <c r="G639" s="36" t="str">
        <f t="shared" si="19"/>
        <v>https://www.scopus.com/inward/record.uri?eid=2-s2.0-85056602418&amp;doi=10.13128%2fTechne-22741&amp;partnerID=40&amp;md5=8c2d8f034c3e8199a001946c44953b16</v>
      </c>
    </row>
    <row r="640" spans="1:7" ht="16.5" customHeight="1" x14ac:dyDescent="0.35">
      <c r="A640" s="9">
        <f t="shared" si="18"/>
        <v>636</v>
      </c>
      <c r="B640" s="10" t="str">
        <f>IF($A640="", "", INDEX(Data!A:A,MATCH($A640,Data!$Z:$Z,1)))</f>
        <v>Tuna (2013)</v>
      </c>
      <c r="C640" s="11" t="str">
        <f>IF($A640="", "", INDEX(Data!B:B,MATCH($A640,Data!$Z:$Z,1)))</f>
        <v>Wireless sensor networks for smart grid applications: A case study on link reliability and node lifetime evaluations in power distribution systems</v>
      </c>
      <c r="D640" s="10">
        <f>IF($A640="", "", INDEX(Data!C:C,MATCH($A640,Data!$Z:$Z,1)))</f>
        <v>2013</v>
      </c>
      <c r="E640" s="11" t="str">
        <f>IF($A640="", "", INDEX(Data!D:D,MATCH($A640,Data!$Z:$Z,1)))</f>
        <v>Recent advances in embedded systems and wireless sensor networks (WSNs) made it possible to realize low-cost monitoring and automation systems for smart grids. This paper presents opportunities and design challenges of WSNs for smart grid applications. WSN-based smart grid applications have been introduced, and some WSN standards and communication protocols have been discussed for smart grid applications. Importantly, node lifetime and link reliability in wireless sensor networking for smart grid applications have been evaluated through case studies based on field tests in electric power system environments. 2013 Gurkan Tuna et al.</v>
      </c>
      <c r="F640" s="11" t="str">
        <f>IF($A640="", "", INDEX(Data!E:E,MATCH($A640,Data!$Z:$Z,1)))</f>
        <v>http://dx.doi.org/10.1155/2013/796248</v>
      </c>
      <c r="G640" s="36" t="str">
        <f t="shared" si="19"/>
        <v>http://dx.doi.org/10.1155/2013/796248</v>
      </c>
    </row>
    <row r="641" spans="1:7" ht="16.5" customHeight="1" x14ac:dyDescent="0.35">
      <c r="A641" s="9">
        <f t="shared" si="18"/>
        <v>637</v>
      </c>
      <c r="B641" s="10" t="str">
        <f>IF($A641="", "", INDEX(Data!A:A,MATCH($A641,Data!$Z:$Z,1)))</f>
        <v>Vaccaro (2019)</v>
      </c>
      <c r="C641" s="11" t="str">
        <f>IF($A641="", "", INDEX(Data!B:B,MATCH($A641,Data!$Z:$Z,1)))</f>
        <v>A review of enabling methodologies for information processing in smart grids</v>
      </c>
      <c r="D641" s="10">
        <f>IF($A641="", "", INDEX(Data!C:C,MATCH($A641,Data!$Z:$Z,1)))</f>
        <v>2019</v>
      </c>
      <c r="E641" s="11" t="str">
        <f>IF($A641="", "", INDEX(Data!D:D,MATCH($A641,Data!$Z:$Z,1)))</f>
        <v>The deployment of traditional computing, control and monitoring paradigms in modern smart grids is characterized by several severe limitations. These could restrict their capability to manage the huge complexities and the vast penetration of distributed and renewable energy resources that are expected in future operational scenarios. In this context, the design of more scalable and more flexible solution paradigms represents a relevant issue to address. The enabling technologies and methodologies aimed at addressing these complex challenges include decentralized computing, self-organizing sensor networks, proactive control, and holistic computing frameworks. Accordingly, in this paper a selection from literature published on these topics will be analyzed and reviewed, in order to outline the most relevant research trends, and the main open problems. 2018</v>
      </c>
      <c r="F641" s="11" t="str">
        <f>IF($A641="", "", INDEX(Data!E:E,MATCH($A641,Data!$Z:$Z,1)))</f>
        <v>http://dx.doi.org/10.1016/j.ijepes.2018.11.034</v>
      </c>
      <c r="G641" s="36" t="str">
        <f t="shared" si="19"/>
        <v>http://dx.doi.org/10.1016/j.ijepes.2018.11.034</v>
      </c>
    </row>
    <row r="642" spans="1:7" ht="16.5" customHeight="1" x14ac:dyDescent="0.35">
      <c r="A642" s="9">
        <f t="shared" si="18"/>
        <v>638</v>
      </c>
      <c r="B642" s="10" t="str">
        <f>IF($A642="", "", INDEX(Data!A:A,MATCH($A642,Data!$Z:$Z,1)))</f>
        <v>van de Kaa (2019)</v>
      </c>
      <c r="C642" s="11" t="str">
        <f>IF($A642="", "", INDEX(Data!B:B,MATCH($A642,Data!$Z:$Z,1)))</f>
        <v>Realizing smart meter connectivity: analyzing the competing technologies power line communication, mobile telephony, and radio frequency using the best worst method</v>
      </c>
      <c r="D642" s="10">
        <f>IF($A642="", "", INDEX(Data!C:C,MATCH($A642,Data!$Z:$Z,1)))</f>
        <v>2019</v>
      </c>
      <c r="E642" s="11" t="str">
        <f>IF($A642="", "", INDEX(Data!D:D,MATCH($A642,Data!$Z:$Z,1)))</f>
        <v>The world is faced with various societal challenges related to e.g. climate change and energy scarcity. To address these issues, complex innovative systems may be developed such as smart grids. When these systems are realized challenges pertaining to renewable energy and sustainability may, in part, be solved. To implement them, generally accepted common standards should be developed and used by firms and society so that the technological components can be connected and quality and safety requirements of smart grids and their governance can be guaranteed. This paper studies a subcomponent of the smart grid. Specifically, the paper studies competing technologies for a standard means of interface between the smart meter and the concentration point for collecting meter data. Three types of communication technologies for the interface are currently battling for standard dominance: Power line communication, Mobile telephony, and Radio frequency. Nine relevant standard dominance factors were found: operational supremacy, technological superiority, compatibility, flexibility, pricing strategy, timing of entry, current installed base, regulator, and suppliers. The Best-Worst Method was applied to calculate the factors' relative weights. The results show that experts believe that Power line communication has a high chance of becoming dominant and that the most important factor affecting standard success is technological superiority. The relative weights per factor are explained and theoretical and practical contributions, limitations, and areas for further research are discussed. [All rights reserved Elsevier].</v>
      </c>
      <c r="F642" s="11" t="str">
        <f>IF($A642="", "", INDEX(Data!E:E,MATCH($A642,Data!$Z:$Z,1)))</f>
        <v>http://dx.doi.org/10.1016/j.rser.2018.12.035</v>
      </c>
      <c r="G642" s="36" t="str">
        <f t="shared" si="19"/>
        <v>http://dx.doi.org/10.1016/j.rser.2018.12.035</v>
      </c>
    </row>
    <row r="643" spans="1:7" ht="16.5" customHeight="1" x14ac:dyDescent="0.35">
      <c r="A643" s="9">
        <f t="shared" si="18"/>
        <v>639</v>
      </c>
      <c r="B643" s="10" t="str">
        <f>IF($A643="", "", INDEX(Data!A:A,MATCH($A643,Data!$Z:$Z,1)))</f>
        <v>van der Schoor (2015)</v>
      </c>
      <c r="C643" s="11" t="str">
        <f>IF($A643="", "", INDEX(Data!B:B,MATCH($A643,Data!$Z:$Z,1)))</f>
        <v>Power to the people: Local community initiatives and the transition to sustainable energy</v>
      </c>
      <c r="D643" s="10">
        <f>IF($A643="", "", INDEX(Data!C:C,MATCH($A643,Data!$Z:$Z,1)))</f>
        <v>2015</v>
      </c>
      <c r="E643" s="11" t="str">
        <f>IF($A643="", "", INDEX(Data!D:D,MATCH($A643,Data!$Z:$Z,1)))</f>
        <v>The transition towards renewable and sustainable energy is being accompanied by a transformation of communities and neighbourhoods. This transition may have huge ramifications throughout society. Many cities, towns and villages are putting together ambitious visions about how to achieve 100% sustainable energy, energy neutrality, zero carbon emission or zero-impact of their communities. We investigate what is happening at the local community level towards realizing these ambitions from a social perspective. We use the case study approach to answer the following question: how do local community energy initiatives contribute to a decentralized sustainable energy system? We find that especially the development of a shared vision, the level of activities and the type of organisation are important factors of the strength of the ‘local network’.</v>
      </c>
      <c r="F643" s="11" t="str">
        <f>IF($A643="", "", INDEX(Data!E:E,MATCH($A643,Data!$Z:$Z,1)))</f>
        <v>http://www.sciencedirect.com/science/article/pii/S1364032114009149</v>
      </c>
      <c r="G643" s="36" t="str">
        <f t="shared" si="19"/>
        <v>http://www.sciencedirect.com/science/article/pii/S1364032114009149</v>
      </c>
    </row>
    <row r="644" spans="1:7" ht="16.5" customHeight="1" x14ac:dyDescent="0.35">
      <c r="A644" s="9">
        <f t="shared" si="18"/>
        <v>640</v>
      </c>
      <c r="B644" s="10" t="str">
        <f>IF($A644="", "", INDEX(Data!A:A,MATCH($A644,Data!$Z:$Z,1)))</f>
        <v>Van Hende (2014)</v>
      </c>
      <c r="C644" s="11" t="str">
        <f>IF($A644="", "", INDEX(Data!B:B,MATCH($A644,Data!$Z:$Z,1)))</f>
        <v>The Regulation of Microgrids in Liberalized Electricity Markets in the EU and East Asia</v>
      </c>
      <c r="D644" s="10">
        <f>IF($A644="", "", INDEX(Data!C:C,MATCH($A644,Data!$Z:$Z,1)))</f>
        <v>2014</v>
      </c>
      <c r="E644" s="11" t="str">
        <f>IF($A644="", "", INDEX(Data!D:D,MATCH($A644,Data!$Z:$Z,1)))</f>
        <v>As electricity markets across the globe are being partially or fully liberalized and are opening their markets to competition, electricity trading across borders is transforming national electricity markets into regional ones. This paper argues that integrating microgrids into future smart energy systems cannot only coexist with a shift towards regionalization, but can potentially reinforce it, as microgrids have the ability to operate on- or off-grid and can offer flexibility. After describing a few trends at the macro- and micro-level, this paper presents some concrete microgrid examples that are analysed within the regional markets of the EU and East Asia. The analysis is performed through a technical perspective from which policy drivers are derived and lessons are drawn for implementing microgrids into regional markets. Governments should pay more attention to the importance of microgrid connections to the distribution network and the central energy system and market as a whole and allow for the integration of the microgrid concept into the regulatory framework. They can do so by focussing on the characteristics of microgricls that can be designed as policy drivers: market liberalization, ownership, structure and connection.</v>
      </c>
      <c r="F644" s="11" t="str">
        <f>IF($A644="", "", INDEX(Data!E:E,MATCH($A644,Data!$Z:$Z,1)))</f>
        <v>https://search.proquest.com/docview/1673049428?accountid=14511 https://ucl-new-primo.hosted.exlibrisgroup.com/openurl/UCL/UCL_VU2?url_ver=Z39.88-2004&amp;rft_val_fmt=info:ofi/fmt:kev:mtx:journal&amp;genre=article&amp;sid=ProQ:ProQ%3Aabiglobal&amp;atitle=The+Regulation+of+Microgrids+in+Liberalized+Electricity+Markets+in+the+EU+and+East+Asia&amp;title=European+Networks+Law+and+Regulation+Quarterly+%28ENLR%29&amp;issn=21974446&amp;date=2014-07-01&amp;volume=2&amp;issue=3&amp;spage=190&amp;au=Van+Hende%2C+Katelijn%3BWouters%2C+Carmen&amp;isbn=&amp;j</v>
      </c>
      <c r="G644" s="36" t="e">
        <f t="shared" si="19"/>
        <v>#VALUE!</v>
      </c>
    </row>
    <row r="645" spans="1:7" ht="16.5" customHeight="1" x14ac:dyDescent="0.35">
      <c r="A645" s="9">
        <f t="shared" si="18"/>
        <v>641</v>
      </c>
      <c r="B645" s="10" t="str">
        <f>IF($A645="", "", INDEX(Data!A:A,MATCH($A645,Data!$Z:$Z,1)))</f>
        <v>van Leeuwen (2017)</v>
      </c>
      <c r="C645" s="11" t="str">
        <f>IF($A645="", "", INDEX(Data!B:B,MATCH($A645,Data!$Z:$Z,1)))</f>
        <v>Energy scheduling model to optimize transition routes towards 100% renewable urban districts</v>
      </c>
      <c r="D645" s="10">
        <f>IF($A645="", "", INDEX(Data!C:C,MATCH($A645,Data!$Z:$Z,1)))</f>
        <v>2017</v>
      </c>
      <c r="E645" s="11" t="str">
        <f>IF($A645="", "", INDEX(Data!D:D,MATCH($A645,Data!$Z:$Z,1)))</f>
        <v>The purpose of this paper is to develop a model to analyze options for 100% renewable urban districts which self-consume locally generated renewable energy as much as possible and import (or export) energy from (or to) external grids as little as possible. Energy scheduling algorithms are developed to prioritize energy generation and storage of local renewable energy. The model is applied in a Dutch case study in which three renewable energy system concepts are evaluated against the case reference. Optimal capacities are determined for minimal operational costs including a penalty on carbon dioxide production. Attractiveness of these concepts is discussed in relation to costs, environmental concerns and applicability within the Dutch context of the energy transition. 2017, Aalborg University press. All rights reserved.</v>
      </c>
      <c r="F645" s="11" t="str">
        <f>IF($A645="", "", INDEX(Data!E:E,MATCH($A645,Data!$Z:$Z,1)))</f>
        <v>http://dx.doi.org/10.5278/ijsepm.2017.13.3</v>
      </c>
      <c r="G645" s="36" t="str">
        <f t="shared" si="19"/>
        <v>http://dx.doi.org/10.5278/ijsepm.2017.13.3</v>
      </c>
    </row>
    <row r="646" spans="1:7" ht="16.5" customHeight="1" x14ac:dyDescent="0.35">
      <c r="A646" s="9">
        <f t="shared" ref="A646:A709" si="20">IF(A$4&gt;=ROW(A642), ROW(A642), "")</f>
        <v>642</v>
      </c>
      <c r="B646" s="10" t="str">
        <f>IF($A646="", "", INDEX(Data!A:A,MATCH($A646,Data!$Z:$Z,1)))</f>
        <v>van Timmeren (2012)</v>
      </c>
      <c r="C646" s="11" t="str">
        <f>IF($A646="", "", INDEX(Data!B:B,MATCH($A646,Data!$Z:$Z,1)))</f>
        <v>Sustainable Urban Regeneration Based on Energy Balance</v>
      </c>
      <c r="D646" s="10">
        <f>IF($A646="", "", INDEX(Data!C:C,MATCH($A646,Data!$Z:$Z,1)))</f>
        <v>2012</v>
      </c>
      <c r="E646" s="11" t="str">
        <f>IF($A646="", "", INDEX(Data!D:D,MATCH($A646,Data!$Z:$Z,1)))</f>
        <v>In this paper, results are reported of a technology assessment of the use and integration of decentralized energy systems and storage devices in an urban renewal area. First the general context of a different approach based on 'rethinking' and the incorporation of ongoing integration of coming economical and environmental interests on infrastructure, in relation to the sustainable urban development and regeneration from the perspective of the tripod people, technology and design is elaborated. However, this is at different scales, starting mainly from the perspective of the urban dynamics. This approach includes a renewed look at the `urban metabolism' and the role of environmental technology, urban ecology and environment behavior focus. Second, the potential benefits of strategic and balanced introduction and use of decentralized devices and electric vehicles (EVs), and attached generation based on renewables are investigated in more detail in the case study of the `Merwe-Vierhaven' area (MW4) in the Rotterdam city port in the Netherlands. In order to optimize the energy balance of this urban renewal area, it is found to be impossible to do this by tuning the energy consumption. It is more effective to change the energy mix and related infrastructures. However, the problem in existing urban areas is that often these areas are restricted to a few energy sources due to lack of available space for integration. Besides this, energy consumption in most cases is relatively concentrated in (existing) urban areas. This limits the potential of sustainable urban regeneration based on decentralized systems, because there is no balanced choice regarding the energy mix based on renewables and system optimization. Possible solutions to obtain a balanced energy profile can come from either the choice to not provide all energy locally, or by adding different types of storage devices to the systems. The use of energy balance based on renewables as a guiding principle, as elaborated in the MW4 case study, is a new approach in the field. It may enhance existing communities, and in some cases result in both the saving and demolition of parts of neighborhoods, which were not foreseen, while at the same time direct introduction of flexible appliances within the energy system for (temporary) storage. It is concluded that the best achievable energy balance in the MW4 area consists of an elaboration in which a smart grid is able to shift the load of flexible devices and charge EVs via smart charging while energy generation is based upon the renewables biomass, wind, tides and the sun. The introduction of new sustainable technologies makes a protected environment for development evident. As for system configuration, the choices arise mainly from technical and social optimisation. In fact, the social, or user-related criteria will be decisive for enduring sustainability.</v>
      </c>
      <c r="F646" s="11" t="str">
        <f>IF($A646="", "", INDEX(Data!E:E,MATCH($A646,Data!$Z:$Z,1)))</f>
        <v>http://dx.doi.org/10.3390/su4071488</v>
      </c>
      <c r="G646" s="36" t="str">
        <f t="shared" ref="G646:G709" si="21">HYPERLINK(F646)</f>
        <v>http://dx.doi.org/10.3390/su4071488</v>
      </c>
    </row>
    <row r="647" spans="1:7" ht="16.5" customHeight="1" x14ac:dyDescent="0.35">
      <c r="A647" s="9">
        <f t="shared" si="20"/>
        <v>643</v>
      </c>
      <c r="B647" s="10" t="str">
        <f>IF($A647="", "", INDEX(Data!A:A,MATCH($A647,Data!$Z:$Z,1)))</f>
        <v>Varela (2015)</v>
      </c>
      <c r="C647" s="11" t="str">
        <f>IF($A647="", "", INDEX(Data!B:B,MATCH($A647,Data!$Z:$Z,1)))</f>
        <v>Show Me!: large-scale smart grid demonstrations for European distribution networks</v>
      </c>
      <c r="D647" s="10">
        <f>IF($A647="", "", INDEX(Data!C:C,MATCH($A647,Data!$Z:$Z,1)))</f>
        <v>2015</v>
      </c>
      <c r="E647" s="11" t="str">
        <f>IF($A647="", "", INDEX(Data!D:D,MATCH($A647,Data!$Z:$Z,1)))</f>
        <v>To reach the 2020 targets proposed by the European Commission (EC), several smart grid advances must still be implemented at the distribution grid level. The Grid+ project has described these advances in the latest European Electricity Grid Initiative (EEGI) research and innovation (RI) road map for smart grids. A good review of these research activities can be found at Grid4EU, which is a large-scale demonstration project that aims to test and validate most of the relevant smart grid technologies in distribution networks.This article introduces, from Grid4EU's perspective, the relevant research and demonstration activities on smart grids, highlighting correspondences with the main objectives of the EEGI road map. The information is organized into six work streams-integration of distributed energy resources (DER) into the grid, active demand (or customer involvement), energy storage, innovative power management at the medium-voltage level, innovative power management at the low-voltage level, and microgrids-that cover four of the five clusters of this road map.</v>
      </c>
      <c r="F647" s="11" t="str">
        <f>IF($A647="", "", INDEX(Data!E:E,MATCH($A647,Data!$Z:$Z,1)))</f>
        <v>http://dx.doi.org/10.1109/MPE.2014.2363536</v>
      </c>
      <c r="G647" s="36" t="str">
        <f t="shared" si="21"/>
        <v>http://dx.doi.org/10.1109/MPE.2014.2363536</v>
      </c>
    </row>
    <row r="648" spans="1:7" ht="16.5" customHeight="1" x14ac:dyDescent="0.35">
      <c r="A648" s="9">
        <f t="shared" si="20"/>
        <v>644</v>
      </c>
      <c r="B648" s="10" t="str">
        <f>IF($A648="", "", INDEX(Data!A:A,MATCH($A648,Data!$Z:$Z,1)))</f>
        <v>Vasconcelos (2019)</v>
      </c>
      <c r="C648" s="11" t="str">
        <f>IF($A648="", "", INDEX(Data!B:B,MATCH($A648,Data!$Z:$Z,1)))</f>
        <v>Dynamic security of islanded power systems with pumped storage power plants for high renewable integration - A study case</v>
      </c>
      <c r="D648" s="10">
        <f>IF($A648="", "", INDEX(Data!C:C,MATCH($A648,Data!$Z:$Z,1)))</f>
        <v>2019</v>
      </c>
      <c r="E648" s="11" t="str">
        <f>IF($A648="", "", INDEX(Data!D:D,MATCH($A648,Data!$Z:$Z,1)))</f>
        <v>This work consists in assessing a real islanded power system from a dynamic security point of view, to support the planned installation, in the near future, of a hydro power plant with pumped storage, aiming to increase the integration of renewable energy. The analysed hydro power plant will include a Pelton turbine as it is a high-head hydro facility. Due to economic reasons, the adopted water pumping technology consists in fixed speed pumps coupled to induction motors with direct grid connection. It was possible to verify through detailed simulations of this power system's time domain behaviour that, even though the expected installation of this new power plant will bring additional frequency stability constraints, a robust technical solution may be found dealing with the new constraints without increasing the complexity of operation in this islanded power system. The conclusions obtained from this specific case are also valid for similar isolated power systems, namely when hydro pumping stations are being considered to increase time-variable renewable generation penetration.</v>
      </c>
      <c r="F648" s="11" t="str">
        <f>IF($A648="", "", INDEX(Data!E:E,MATCH($A648,Data!$Z:$Z,1)))</f>
        <v>http://dx.doi.org/10.1049/joe.2018.9291</v>
      </c>
      <c r="G648" s="36" t="str">
        <f t="shared" si="21"/>
        <v>http://dx.doi.org/10.1049/joe.2018.9291</v>
      </c>
    </row>
    <row r="649" spans="1:7" ht="16.5" customHeight="1" x14ac:dyDescent="0.35">
      <c r="A649" s="9">
        <f t="shared" si="20"/>
        <v>645</v>
      </c>
      <c r="B649" s="10" t="str">
        <f>IF($A649="", "", INDEX(Data!A:A,MATCH($A649,Data!$Z:$Z,1)))</f>
        <v>Vassileva (2012)</v>
      </c>
      <c r="C649" s="11" t="str">
        <f>IF($A649="", "", INDEX(Data!B:B,MATCH($A649,Data!$Z:$Z,1)))</f>
        <v>Understanding energy consumption behavior for future demand response strategy development</v>
      </c>
      <c r="D649" s="10">
        <f>IF($A649="", "", INDEX(Data!C:C,MATCH($A649,Data!$Z:$Z,1)))</f>
        <v>2012</v>
      </c>
      <c r="E649" s="11" t="str">
        <f>IF($A649="", "", INDEX(Data!D:D,MATCH($A649,Data!$Z:$Z,1)))</f>
        <v>Encouraging consumers to use less electricity through information is essential for sustainable use of energy and demand response is indeed a key component of the smart grids concept. The aim with this study is to understand differences between consumer categories and what this could mean e.g. to develop effective demand response measures. In-depth analyses of answers from a questionnaire sent out to 2000 households, contribute to a better understanding of Swedish households' energy related behavior. The households have been provided with a web-site enabling them to check their daily electricity consumption compared to previous months/years and even get advice and tips on how to reduce electricity consumption. The results show clear differences in the response rates from different type of residence, different income areas of the city and in the most preferred ways of receiving information-feedback. The web based feedback, provided by the local energy company, received more visits (and more frequently) from respondents living in houses than from apartments.The analysis of the answers raises questions about the effectiveness of using only one tool of providing energy consumption information to the customers (web-site, in this case) and stresses the importance of applying an individual approach to different energy users. 2012 Elsevier Ltd.</v>
      </c>
      <c r="F649" s="11" t="str">
        <f>IF($A649="", "", INDEX(Data!E:E,MATCH($A649,Data!$Z:$Z,1)))</f>
        <v>http://dx.doi.org/10.1016/j.energy.2012.02.069</v>
      </c>
      <c r="G649" s="36" t="str">
        <f t="shared" si="21"/>
        <v>http://dx.doi.org/10.1016/j.energy.2012.02.069</v>
      </c>
    </row>
    <row r="650" spans="1:7" ht="16.5" customHeight="1" x14ac:dyDescent="0.35">
      <c r="A650" s="9">
        <f t="shared" si="20"/>
        <v>646</v>
      </c>
      <c r="B650" s="10" t="str">
        <f>IF($A650="", "", INDEX(Data!A:A,MATCH($A650,Data!$Z:$Z,1)))</f>
        <v>Vassileva (2013)</v>
      </c>
      <c r="C650" s="11" t="str">
        <f>IF($A650="", "", INDEX(Data!B:B,MATCH($A650,Data!$Z:$Z,1)))</f>
        <v>Energy consumption feedback devices' impact evaluation on domestic energy use</v>
      </c>
      <c r="D650" s="10">
        <f>IF($A650="", "", INDEX(Data!C:C,MATCH($A650,Data!$Z:$Z,1)))</f>
        <v>2013</v>
      </c>
      <c r="E650" s="11" t="str">
        <f>IF($A650="", "", INDEX(Data!D:D,MATCH($A650,Data!$Z:$Z,1)))</f>
        <v>Household energy accounts for one of the major contributors to the countries energy balances. It has been shown, that an effective way to achieve energy saving in that sector, is by providing consumers with information and feedback. This measure increases home inhabitants' awareness that leads to behavioral changes, and could help reduce energy consumption between 15% and 25% in some cases. Inhabitants' energy use awareness is also crucial for the success of demand response programs; one of the most important features of smart-grid adoption for the current and upcoming smart cities.The effects of different feedback strategies and information devices in households located in different cities in Sweden have been evaluated in this paper, since the impact on users' behavior of this feedback information vary depending on the way it is provided.Mobile text messages (SMSs) and digital displays placed in the building's common areas did not cause any noticeable behavioral changes, while the use of a TV channel and personal in-home displays were the most popular devices amongst households with high incomes.This paper concluded that even though feedback helped reduce domestic energy consumption and induce behavioral changes, it only reaches the consumers interested in it. It is important therefore to provide customized information to the consumer and select precise feedback tools for specific household groups. Special attention should be paid to increasing the energy consumption awareness in households with low income levels. 2013 Elsevier Ltd.</v>
      </c>
      <c r="F650" s="11" t="str">
        <f>IF($A650="", "", INDEX(Data!E:E,MATCH($A650,Data!$Z:$Z,1)))</f>
        <v>http://dx.doi.org/10.1016/j.apenergy.2013.01.059</v>
      </c>
      <c r="G650" s="36" t="str">
        <f t="shared" si="21"/>
        <v>http://dx.doi.org/10.1016/j.apenergy.2013.01.059</v>
      </c>
    </row>
    <row r="651" spans="1:7" ht="16.5" customHeight="1" x14ac:dyDescent="0.35">
      <c r="A651" s="9">
        <f t="shared" si="20"/>
        <v>647</v>
      </c>
      <c r="B651" s="10" t="str">
        <f>IF($A651="", "", INDEX(Data!A:A,MATCH($A651,Data!$Z:$Z,1)))</f>
        <v>Vassileva (2017)</v>
      </c>
      <c r="C651" s="11" t="str">
        <f>IF($A651="", "", INDEX(Data!B:B,MATCH($A651,Data!$Z:$Z,1)))</f>
        <v>Adoption barriers for electric vehicles: Experiences from early adopters in Sweden</v>
      </c>
      <c r="D651" s="10">
        <f>IF($A651="", "", INDEX(Data!C:C,MATCH($A651,Data!$Z:$Z,1)))</f>
        <v>2017</v>
      </c>
      <c r="E651" s="11" t="str">
        <f>IF($A651="", "", INDEX(Data!D:D,MATCH($A651,Data!$Z:$Z,1)))</f>
        <v>Electric vehicles are considered as one of the most effective technologies for reducing current greenhouse gas emissions from the transport sector. Although in many countries, local and national governments have introduced incentives and subsidies to facilitate the electric vehicle market penetration, in Sweden, such benefits have been limited. Results from a survey carried out among private owners of electric vehicles are presented in this paper, including the analysis of the respondents socio-demographic characteristics, reasons for choosing an electric vehicle, charging locations and driving preferences, among others. The main results characterize current electric vehicle drivers as male, well-educated, with medium-high income; electric vehicles are used mainly for private purposes and charged at home during night time. Furthermore, the paper presents an analysis of the impact of large-scale penetration of electric vehicles on existing power distribution systems. The findings presented in this paper provide important insights for assuring a sustainable large-scale penetration of electric vehicles by learning from the experiences of early adopters of the technology and by analyzing the impact of different EV penetration scenarios on the power distribution grid. 2016 Elsevier Ltd</v>
      </c>
      <c r="F651" s="11" t="str">
        <f>IF($A651="", "", INDEX(Data!E:E,MATCH($A651,Data!$Z:$Z,1)))</f>
        <v>http://dx.doi.org/10.1016/j.energy.2016.11.119</v>
      </c>
      <c r="G651" s="36" t="str">
        <f t="shared" si="21"/>
        <v>http://dx.doi.org/10.1016/j.energy.2016.11.119</v>
      </c>
    </row>
    <row r="652" spans="1:7" ht="16.5" customHeight="1" x14ac:dyDescent="0.35">
      <c r="A652" s="9">
        <f t="shared" si="20"/>
        <v>648</v>
      </c>
      <c r="B652" s="10" t="str">
        <f>IF($A652="", "", INDEX(Data!A:A,MATCH($A652,Data!$Z:$Z,1)))</f>
        <v>Vazquez (2017)</v>
      </c>
      <c r="C652" s="11" t="str">
        <f>IF($A652="", "", INDEX(Data!B:B,MATCH($A652,Data!$Z:$Z,1)))</f>
        <v>Assessment of an Adaptive Load Forecasting Methodology in a Smart Grid Demonstration Project</v>
      </c>
      <c r="D652" s="10">
        <f>IF($A652="", "", INDEX(Data!C:C,MATCH($A652,Data!$Z:$Z,1)))</f>
        <v>2017</v>
      </c>
      <c r="E652" s="11" t="str">
        <f>IF($A652="", "", INDEX(Data!D:D,MATCH($A652,Data!$Z:$Z,1)))</f>
        <v>This paper presents the implementation of an adaptive load forecasting methodology in two different power networks from a smart grid demonstration project deployed in the region of Madrid, Spain. The paper contains an exhaustive comparative study of different short-term load forecast methodologies, addressing the methods and variables that are more relevant to be applied for the smart grid deployment. The evaluation followed in this paper suggests that the performance of the different methods depends on the conditions of the site in which the smart grid is implemented. It is shown that some non-linear methods, such as support vector machine with a radial basis function kernel and extremely randomized forest offer good performance using only 24 lagged load hourly values, which could be useful when the amount of data available is limited due to communication problems in the smart grid monitoring system. However, it has to be highlighted that, in general, the behavior of different short-term load forecast methodologies is not stable when they are applied to different power networks and that when there is a considerable variability throughout the whole testing period, some methods offer good performance in some situations, but they fail in others. In this paper, an adaptive load forecasting methodology is proposed to address this issue improving the forecasting performance through iterative optimization: in each specific situation, the best short-term load forecast methodology is chosen, resulting in minimum prediction errors.</v>
      </c>
      <c r="F652" s="11" t="str">
        <f>IF($A652="", "", INDEX(Data!E:E,MATCH($A652,Data!$Z:$Z,1)))</f>
        <v>http://dx.doi.org/10.3390/en10020190</v>
      </c>
      <c r="G652" s="36" t="str">
        <f t="shared" si="21"/>
        <v>http://dx.doi.org/10.3390/en10020190</v>
      </c>
    </row>
    <row r="653" spans="1:7" ht="16.5" customHeight="1" x14ac:dyDescent="0.35">
      <c r="A653" s="9">
        <f t="shared" si="20"/>
        <v>649</v>
      </c>
      <c r="B653" s="10" t="str">
        <f>IF($A653="", "", INDEX(Data!A:A,MATCH($A653,Data!$Z:$Z,1)))</f>
        <v>Vazquez (2017)</v>
      </c>
      <c r="C653" s="11" t="str">
        <f>IF($A653="", "", INDEX(Data!B:B,MATCH($A653,Data!$Z:$Z,1)))</f>
        <v>Assessment of an Adaptive Load Forecasting Methodology in a Smart Grid Demonstration Project</v>
      </c>
      <c r="D653" s="10">
        <f>IF($A653="", "", INDEX(Data!C:C,MATCH($A653,Data!$Z:$Z,1)))</f>
        <v>2017</v>
      </c>
      <c r="E653" s="11" t="str">
        <f>IF($A653="", "", INDEX(Data!D:D,MATCH($A653,Data!$Z:$Z,1)))</f>
        <v>This paper presents the implementation of an adaptive load forecasting methodology in two different power networks from a smart grid demonstration project deployed in the region of Madrid, Spain. The paper contains an exhaustive comparative study of different short-term load forecast methodologies, addressing the methods and variables that are more relevant to be applied for the smart grid deployment. The evaluation followed in this paper suggests that the performance of the different methods depends on the conditions of the site in which the smart grid is implemented. It is shown that some non-linear methods, such as support vector machine with a radial basis function kernel and extremely randomized forest offer good performance using only 24 lagged load hourly values, which could be useful when the amount of data available is limited due to communication problems in the smart grid monitoring system. However, it has to be highlighted that, in general, the behavior of different short-term load forecast methodologies is not stable when they are applied to different power networks and that when there is a considerable variability throughout the whole testing period, some methods offer good performance in some situations, but they fail in others. In this paper, an adaptive load forecasting methodology is proposed to address this issue improving the forecasting performance through iterative optimization: in each specific situation, the best short-term load forecast methodology is chosen, resulting in minimum prediction errors. 2017 by the authors; licensee MDPI, Basel, Switzerland.</v>
      </c>
      <c r="F653" s="11" t="str">
        <f>IF($A653="", "", INDEX(Data!E:E,MATCH($A653,Data!$Z:$Z,1)))</f>
        <v>http://dx.doi.org/10.3390/en10020190</v>
      </c>
      <c r="G653" s="36" t="str">
        <f t="shared" si="21"/>
        <v>http://dx.doi.org/10.3390/en10020190</v>
      </c>
    </row>
    <row r="654" spans="1:7" ht="16.5" customHeight="1" x14ac:dyDescent="0.35">
      <c r="A654" s="9">
        <f t="shared" si="20"/>
        <v>650</v>
      </c>
      <c r="B654" s="10" t="str">
        <f>IF($A654="", "", INDEX(Data!A:A,MATCH($A654,Data!$Z:$Z,1)))</f>
        <v>Vijay (2017)</v>
      </c>
      <c r="C654" s="11" t="str">
        <f>IF($A654="", "", INDEX(Data!B:B,MATCH($A654,Data!$Z:$Z,1)))</f>
        <v>Designing sustainable smart connected communities using dynamic spectrum access via band selection</v>
      </c>
      <c r="D654" s="10">
        <f>IF($A654="", "", INDEX(Data!C:C,MATCH($A654,Data!$Z:$Z,1)))</f>
        <v>2017</v>
      </c>
      <c r="E654" s="11">
        <f>IF($A654="", "", INDEX(Data!D:D,MATCH($A654,Data!$Z:$Z,1)))</f>
        <v>0</v>
      </c>
      <c r="F654" s="11" t="str">
        <f>IF($A654="", "", INDEX(Data!E:E,MATCH($A654,Data!$Z:$Z,1)))</f>
        <v/>
      </c>
      <c r="G654" s="36" t="str">
        <f t="shared" si="21"/>
        <v/>
      </c>
    </row>
    <row r="655" spans="1:7" ht="16.5" customHeight="1" x14ac:dyDescent="0.35">
      <c r="A655" s="9">
        <f t="shared" si="20"/>
        <v>651</v>
      </c>
      <c r="B655" s="10" t="str">
        <f>IF($A655="", "", INDEX(Data!A:A,MATCH($A655,Data!$Z:$Z,1)))</f>
        <v>Vikas (2014)</v>
      </c>
      <c r="C655" s="11" t="str">
        <f>IF($A655="", "", INDEX(Data!B:B,MATCH($A655,Data!$Z:$Z,1)))</f>
        <v>iDR: consumer and grid friendly demand response system</v>
      </c>
      <c r="D655" s="10">
        <f>IF($A655="", "", INDEX(Data!C:C,MATCH($A655,Data!$Z:$Z,1)))</f>
        <v>2014</v>
      </c>
      <c r="E655" s="11">
        <f>IF($A655="", "", INDEX(Data!D:D,MATCH($A655,Data!$Z:$Z,1)))</f>
        <v>0</v>
      </c>
      <c r="F655" s="11" t="str">
        <f>IF($A655="", "", INDEX(Data!E:E,MATCH($A655,Data!$Z:$Z,1)))</f>
        <v/>
      </c>
      <c r="G655" s="36" t="str">
        <f t="shared" si="21"/>
        <v/>
      </c>
    </row>
    <row r="656" spans="1:7" ht="16.5" customHeight="1" x14ac:dyDescent="0.35">
      <c r="A656" s="9">
        <f t="shared" si="20"/>
        <v>652</v>
      </c>
      <c r="B656" s="10" t="str">
        <f>IF($A656="", "", INDEX(Data!A:A,MATCH($A656,Data!$Z:$Z,1)))</f>
        <v>Vitor (2015)</v>
      </c>
      <c r="C656" s="11" t="str">
        <f>IF($A656="", "", INDEX(Data!B:B,MATCH($A656,Data!$Z:$Z,1)))</f>
        <v>A Resilient Dynamic Gateway Selection Algorithm Based on Quality Aware Metrics for Smart Grids</v>
      </c>
      <c r="D656" s="10">
        <f>IF($A656="", "", INDEX(Data!C:C,MATCH($A656,Data!$Z:$Z,1)))</f>
        <v>2015</v>
      </c>
      <c r="E656" s="11">
        <f>IF($A656="", "", INDEX(Data!D:D,MATCH($A656,Data!$Z:$Z,1)))</f>
        <v>0</v>
      </c>
      <c r="F656" s="11" t="str">
        <f>IF($A656="", "", INDEX(Data!E:E,MATCH($A656,Data!$Z:$Z,1)))</f>
        <v/>
      </c>
      <c r="G656" s="36" t="str">
        <f t="shared" si="21"/>
        <v/>
      </c>
    </row>
    <row r="657" spans="1:7" ht="16.5" customHeight="1" x14ac:dyDescent="0.35">
      <c r="A657" s="9">
        <f t="shared" si="20"/>
        <v>653</v>
      </c>
      <c r="B657" s="10" t="str">
        <f>IF($A657="", "", INDEX(Data!A:A,MATCH($A657,Data!$Z:$Z,1)))</f>
        <v>Vrba (2014)</v>
      </c>
      <c r="C657" s="11" t="str">
        <f>IF($A657="", "", INDEX(Data!B:B,MATCH($A657,Data!$Z:$Z,1)))</f>
        <v>A review of agent and service-oriented concepts applied to intelligent energy systems</v>
      </c>
      <c r="D657" s="10">
        <f>IF($A657="", "", INDEX(Data!C:C,MATCH($A657,Data!$Z:$Z,1)))</f>
        <v>2014</v>
      </c>
      <c r="E657" s="11" t="str">
        <f>IF($A657="", "", INDEX(Data!D:D,MATCH($A657,Data!$Z:$Z,1)))</f>
        <v>The intention of this paper is to provide an overview of using agent and service-oriented technologies in intelligent energy systems. It focuses mainly on ongoing research and development activities related to smart grids. Key challenges as a result of the massive deployment of distributed energy resources are discussed, such as aggregation, supply-demand balancing, electricity markets, as well as fault handling and diagnostics. Concepts and technologies like multiagent systems or service-oriented architectures are able to deal with future requirements supporting a flexible, intelligent, and active power grid management. This work monitors major achievements in the field and provides a brief overview of large-scale smart grid projects using agent and service-oriented principles. In addition, future trends in the digitalization of power grids are discussed covering the deployment of resource constrained devices and appropriate communication protocols. The employment of ontologies ensuring semantic interoperability as well as the improvement of security issues related to smart grids is also discussed. 2005-2012 IEEE.</v>
      </c>
      <c r="F657" s="11" t="str">
        <f>IF($A657="", "", INDEX(Data!E:E,MATCH($A657,Data!$Z:$Z,1)))</f>
        <v>http://dx.doi.org/10.1109/TII.2014.2326411</v>
      </c>
      <c r="G657" s="36" t="str">
        <f t="shared" si="21"/>
        <v>http://dx.doi.org/10.1109/TII.2014.2326411</v>
      </c>
    </row>
    <row r="658" spans="1:7" ht="16.5" customHeight="1" x14ac:dyDescent="0.35">
      <c r="A658" s="9">
        <f t="shared" si="20"/>
        <v>654</v>
      </c>
      <c r="B658" s="10" t="str">
        <f>IF($A658="", "", INDEX(Data!A:A,MATCH($A658,Data!$Z:$Z,1)))</f>
        <v>Wan (2019)</v>
      </c>
      <c r="C658" s="11" t="str">
        <f>IF($A658="", "", INDEX(Data!B:B,MATCH($A658,Data!$Z:$Z,1)))</f>
        <v>Demonstrability of Narrowband Internet of Things technology in advanced metering infrastructure</v>
      </c>
      <c r="D658" s="10">
        <f>IF($A658="", "", INDEX(Data!C:C,MATCH($A658,Data!$Z:$Z,1)))</f>
        <v>2019</v>
      </c>
      <c r="E658" s="11" t="str">
        <f>IF($A658="", "", INDEX(Data!D:D,MATCH($A658,Data!$Z:$Z,1)))</f>
        <v>The deployment cost of advanced metering infrastructure (AMI), one of the key elements for smart grid, often arises from three sub-systems, respectively referred to as data management system, communication network, and smart devices. Among them, the costs of communication network account for a considerable proportion. In smart grid, smart devices are generally fixed in a certain position and schedule reading of interval meter data. They do not only cover smart meters, but also extend gas, water meters, and other sensors measuring light, humidity, and temperature. Many of them are often with battery supply, and this will bring utilization constraints especially in communication network. The deployment needs of reducing cost and the energy-constrained network for an extremely large-scale AMI infrastructure both require optimum communication technologies that consider energy consumption, minimize energy use, simplify network topology, and prolong network lifetime. As an emerging 3GPP radio interface technology specifically designed for low power wide area networks (LPWANs), Narrowband Internet of Things (NB-IoT) inherits from the existing LTE but does many simplifications. Its most prominent features, enhanced coverage and low power consumption, are being pursued for a large-scale AMI communication network. In this paper, we provide a survey of AMI communication, emphasize on the key technologies of NB-IoT, analyze the performance of NB-IoT network over a real-world, and demonstrate the potential of NB-IoT to support and boost AMI in smart grid. 2019, The Author(s).</v>
      </c>
      <c r="F658" s="11" t="str">
        <f>IF($A658="", "", INDEX(Data!E:E,MATCH($A658,Data!$Z:$Z,1)))</f>
        <v>http://dx.doi.org/10.1186/s13638-018-1323-y</v>
      </c>
      <c r="G658" s="36" t="str">
        <f t="shared" si="21"/>
        <v>http://dx.doi.org/10.1186/s13638-018-1323-y</v>
      </c>
    </row>
    <row r="659" spans="1:7" ht="16.5" customHeight="1" x14ac:dyDescent="0.35">
      <c r="A659" s="9">
        <f t="shared" si="20"/>
        <v>655</v>
      </c>
      <c r="B659" s="10" t="str">
        <f>IF($A659="", "", INDEX(Data!A:A,MATCH($A659,Data!$Z:$Z,1)))</f>
        <v>Wang (2018)</v>
      </c>
      <c r="C659" s="11" t="str">
        <f>IF($A659="", "", INDEX(Data!B:B,MATCH($A659,Data!$Z:$Z,1)))</f>
        <v>Transactive control for connected homes and neighbourhoods</v>
      </c>
      <c r="D659" s="10">
        <f>IF($A659="", "", INDEX(Data!C:C,MATCH($A659,Data!$Z:$Z,1)))</f>
        <v>2018</v>
      </c>
      <c r="E659" s="11" t="str">
        <f>IF($A659="", "", INDEX(Data!D:D,MATCH($A659,Data!$Z:$Z,1)))</f>
        <v>Smart in-home devices, if integrated with the capability to transact energy with one another and with the electric grid, can offer a disruptive solution to managing energy supply and demand. Such transactive energy networks could turn homes from passive energy consumers into intelligent, active energy storage and service providers for the future grid. 2018, Springer Nature Limited.</v>
      </c>
      <c r="F659" s="11" t="str">
        <f>IF($A659="", "", INDEX(Data!E:E,MATCH($A659,Data!$Z:$Z,1)))</f>
        <v>http://dx.doi.org/10.1038/s41560-018-0257-2</v>
      </c>
      <c r="G659" s="36" t="str">
        <f t="shared" si="21"/>
        <v>http://dx.doi.org/10.1038/s41560-018-0257-2</v>
      </c>
    </row>
    <row r="660" spans="1:7" ht="16.5" customHeight="1" x14ac:dyDescent="0.35">
      <c r="A660" s="9">
        <f t="shared" si="20"/>
        <v>656</v>
      </c>
      <c r="B660" s="10" t="str">
        <f>IF($A660="", "", INDEX(Data!A:A,MATCH($A660,Data!$Z:$Z,1)))</f>
        <v>Weck (2017)</v>
      </c>
      <c r="C660" s="11" t="str">
        <f>IF($A660="", "", INDEX(Data!B:B,MATCH($A660,Data!$Z:$Z,1)))</f>
        <v>Review of barriers to the introduction of residential demand response: a case study in the Netherlands</v>
      </c>
      <c r="D660" s="10">
        <f>IF($A660="", "", INDEX(Data!C:C,MATCH($A660,Data!$Z:$Z,1)))</f>
        <v>2017</v>
      </c>
      <c r="E660" s="11" t="str">
        <f>IF($A660="", "", INDEX(Data!D:D,MATCH($A660,Data!$Z:$Z,1)))</f>
        <v>Demand response, defined as the shifting of electricity demand, is generally believed to have value both for the grid and for the market: by matching demand more closely to supply, consumers could profit from lower prices, while in a smart grid environment, more renewable electricity can be used and less grid capacity may be needed. However, the introduction of residential demand response programmes to support the development of smart grids that includes renewable generation is hampered by a number of barriers. This paper reviews these barriers and categorises them for different demand programmes and market players. The case study for the Netherlands shows that barriers can be country specific. Two types of demand response programmes have been identified as being the most promising options for households in smart grids: price-based demand response and direct load control, while they may not be beneficial for market players or distribution system operators. 2016 The Authors. International Journal of Energy Research Published by John Wiley Sons Ltd.</v>
      </c>
      <c r="F660" s="11" t="str">
        <f>IF($A660="", "", INDEX(Data!E:E,MATCH($A660,Data!$Z:$Z,1)))</f>
        <v>http://dx.doi.org/10.1002/er.3683</v>
      </c>
      <c r="G660" s="36" t="str">
        <f t="shared" si="21"/>
        <v>http://dx.doi.org/10.1002/er.3683</v>
      </c>
    </row>
    <row r="661" spans="1:7" ht="16.5" customHeight="1" x14ac:dyDescent="0.35">
      <c r="A661" s="9">
        <f t="shared" si="20"/>
        <v>657</v>
      </c>
      <c r="B661" s="10" t="str">
        <f>IF($A661="", "", INDEX(Data!A:A,MATCH($A661,Data!$Z:$Z,1)))</f>
        <v>Wei (2013)</v>
      </c>
      <c r="C661" s="11" t="str">
        <f>IF($A661="", "", INDEX(Data!B:B,MATCH($A661,Data!$Z:$Z,1)))</f>
        <v>Design and implementation of energy system based on smart grid</v>
      </c>
      <c r="D661" s="10">
        <f>IF($A661="", "", INDEX(Data!C:C,MATCH($A661,Data!$Z:$Z,1)))</f>
        <v>2013</v>
      </c>
      <c r="E661" s="11" t="str">
        <f>IF($A661="", "", INDEX(Data!D:D,MATCH($A661,Data!$Z:$Z,1)))</f>
        <v>Tianjin eco-city is made an example to introduce the design and implement of energy system based on smart grid. This system implemented the acquisition and testing of energy information of the residents of the smart community, buildings and large customer. This system provided user energy using strategy, energy using assistant decision-making and other technologies through analyzing user's data, diagnostic analysis of the level of user energy efficiency, and ultimately implemented the using and extension of energy saving technology in the end-user.</v>
      </c>
      <c r="F661" s="11" t="str">
        <f>IF($A661="", "", INDEX(Data!E:E,MATCH($A661,Data!$Z:$Z,1)))</f>
        <v>http://dx.doi.org/10.4028/www.scientific.net/AMM.336-338.2544</v>
      </c>
      <c r="G661" s="36" t="str">
        <f t="shared" si="21"/>
        <v>http://dx.doi.org/10.4028/www.scientific.net/AMM.336-338.2544</v>
      </c>
    </row>
    <row r="662" spans="1:7" ht="16.5" customHeight="1" x14ac:dyDescent="0.35">
      <c r="A662" s="9">
        <f t="shared" si="20"/>
        <v>658</v>
      </c>
      <c r="B662" s="10" t="str">
        <f>IF($A662="", "", INDEX(Data!A:A,MATCH($A662,Data!$Z:$Z,1)))</f>
        <v>Wemyss (2018)</v>
      </c>
      <c r="C662" s="11" t="str">
        <f>IF($A662="", "", INDEX(Data!B:B,MATCH($A662,Data!$Z:$Z,1)))</f>
        <v>Examining community-level collaborative vs. competitive approaches to enhance household electricity-saving behavior</v>
      </c>
      <c r="D662" s="10">
        <f>IF($A662="", "", INDEX(Data!C:C,MATCH($A662,Data!$Z:$Z,1)))</f>
        <v>2018</v>
      </c>
      <c r="E662" s="11" t="str">
        <f>IF($A662="", "", INDEX(Data!D:D,MATCH($A662,Data!$Z:$Z,1)))</f>
        <v>To test the effectiveness of a competitive or collaborative approach on engaging people to change their household electricity-use habits, a mobile app, called Social Power, is developed to provide electricity meter feedback in two gamified environments. The project aims at stimulating social engagement and promoting behavioral change to save electricity at the household level by forming teams of neighbors in two Swiss cities. The household participants are assigned to one of two teams: either a collaborative team where citizens in the same city try to reach a fixed, 10% electricity savings target collectively or a competitive team which tries to save the most electricity in comparison to another city. The collaborative and competitive gamified structures are run in parallel as a 3-month field experiment (February to May 2016) involving 108 recruited household participants in two cities, with ultimately 46 who actively play. In this paper, we present the result of the two gamified structures on the sustainability of reported behavior, as well as on actual saved electricity. Overall, a collaborative or a competitive intervention contributes to electricity savings and reported behavior as compared to the control group; however, no significant difference is found between the two gamified structures.</v>
      </c>
      <c r="F662" s="11" t="str">
        <f>IF($A662="", "", INDEX(Data!E:E,MATCH($A662,Data!$Z:$Z,1)))</f>
        <v>https://search.proquest.com/docview/2052641670?accountid=14511 https://ucl-new-primo.hosted.exlibrisgroup.com/openurl/UCL/UCL_VU2?url_ver=Z39.88-2004&amp;rft_val_fmt=info:ofi/fmt:kev:mtx:journal&amp;genre=article&amp;sid=ProQ:ProQ%3Aabiglobal&amp;atitle=Examining+community-level+collaborative+vs.+competitive+approaches+to+enhance+household+electricity-saving+behavior&amp;title=Energy+Efficiency&amp;issn=1570646X&amp;date=2018-12-01&amp;volume=11&amp;issue=8&amp;spage=2057&amp;au=Wemyss%2C+Devon%3BCastri%2C+Roberta%3BCellina%2C+Francesca%</v>
      </c>
      <c r="G662" s="36" t="e">
        <f t="shared" si="21"/>
        <v>#VALUE!</v>
      </c>
    </row>
    <row r="663" spans="1:7" ht="16.5" customHeight="1" x14ac:dyDescent="0.35">
      <c r="A663" s="9">
        <f t="shared" si="20"/>
        <v>659</v>
      </c>
      <c r="B663" s="10" t="str">
        <f>IF($A663="", "", INDEX(Data!A:A,MATCH($A663,Data!$Z:$Z,1)))</f>
        <v>Wen (2015)</v>
      </c>
      <c r="C663" s="11" t="str">
        <f>IF($A663="", "", INDEX(Data!B:B,MATCH($A663,Data!$Z:$Z,1)))</f>
        <v>A survey on smart grid communication system</v>
      </c>
      <c r="D663" s="10">
        <f>IF($A663="", "", INDEX(Data!C:C,MATCH($A663,Data!$Z:$Z,1)))</f>
        <v>2015</v>
      </c>
      <c r="E663" s="11" t="str">
        <f>IF($A663="", "", INDEX(Data!D:D,MATCH($A663,Data!$Z:$Z,1)))</f>
        <v>Concerns with global warming prompted many governments to mandate increased proportion of electricity generation from renewable sources. This, together with the desire to have more efficient and secure power generation and distribution, has driven research in the next-generation power grid, namely, the smart grid. Through integrating advanced information and communication technologies with power electronic and electric power technologies, smart grid will be highly reliable, efficient, and environmental-friendly. A key component of smart grid is the communication system. This paper explores the design goals and functions of the smart grid communication system, followed by an in-depth investigation on the communication requirements. Discussions on some of the recent developments related to smart grid communication systems are also introduced. Copyright The Authors, 2015.</v>
      </c>
      <c r="F663" s="11" t="str">
        <f>IF($A663="", "", INDEX(Data!E:E,MATCH($A663,Data!$Z:$Z,1)))</f>
        <v>http://dx.doi.org/10.1017/ATSIP.2015.9</v>
      </c>
      <c r="G663" s="36" t="str">
        <f t="shared" si="21"/>
        <v>http://dx.doi.org/10.1017/ATSIP.2015.9</v>
      </c>
    </row>
    <row r="664" spans="1:7" ht="16.5" customHeight="1" x14ac:dyDescent="0.35">
      <c r="A664" s="9">
        <f t="shared" si="20"/>
        <v>660</v>
      </c>
      <c r="B664" s="10" t="str">
        <f>IF($A664="", "", INDEX(Data!A:A,MATCH($A664,Data!$Z:$Z,1)))</f>
        <v>Wenlin (2016)</v>
      </c>
      <c r="C664" s="11" t="str">
        <f>IF($A664="", "", INDEX(Data!B:B,MATCH($A664,Data!$Z:$Z,1)))</f>
        <v>Privacy preservation for V2G networks in smart grid: a survey</v>
      </c>
      <c r="D664" s="10">
        <f>IF($A664="", "", INDEX(Data!C:C,MATCH($A664,Data!$Z:$Z,1)))</f>
        <v>2016</v>
      </c>
      <c r="E664" s="11" t="str">
        <f>IF($A664="", "", INDEX(Data!D:D,MATCH($A664,Data!$Z:$Z,1)))</f>
        <v>Vehicle to grid (V2G) network is a crucial part of smart grid. An electric vehicle (EV) in a V2G network uses electricity instead of gasoline, and this benefits the environment and helps mitigate the energy crisis. By using its battery capacity, the vehicle can serve temporarily as a distributed energy storage system to mitigate peak load of the power grid. However, the two-way communication and power flows not only facilitate the functionality of V2G network, but they also facilitate attackers as well. Privacy is now a big obstacle in the way of the development of V2G networks. The privacy preservation problem in V2G networks could be more severe than in other parts of Smart Grid due to its e-mobility. In this paper, we will analyze and summarize privacy preservation approaches which achieve various privacy preservation goals. We will survey research works, based on existing privacy preservation techniques, which address various privacy preservation problems in V2G networks, including anonymous authentication, location privacy, identification privacy, concealed data aggregation, privacy-preserving billing and payment, and privacy-preserving data publication. These techniques include homomorphic encryption, blind signature, group signature, ring signature, third party anonymity, and anonymity networks. We will summarize solved problems and issues of these techniques, and introduce possible solutions for unsolved problems. [All rights reserved Elsevier].</v>
      </c>
      <c r="F664" s="11" t="str">
        <f>IF($A664="", "", INDEX(Data!E:E,MATCH($A664,Data!$Z:$Z,1)))</f>
        <v>http://dx.doi.org/10.1016/j.comcom.2016.06.006</v>
      </c>
      <c r="G664" s="36" t="str">
        <f t="shared" si="21"/>
        <v>http://dx.doi.org/10.1016/j.comcom.2016.06.006</v>
      </c>
    </row>
    <row r="665" spans="1:7" ht="16.5" customHeight="1" x14ac:dyDescent="0.35">
      <c r="A665" s="9">
        <f t="shared" si="20"/>
        <v>661</v>
      </c>
      <c r="B665" s="10" t="str">
        <f>IF($A665="", "", INDEX(Data!A:A,MATCH($A665,Data!$Z:$Z,1)))</f>
        <v>Wiese (2018)</v>
      </c>
      <c r="C665" s="11" t="str">
        <f>IF($A665="", "", INDEX(Data!B:B,MATCH($A665,Data!$Z:$Z,1)))</f>
        <v>Interaction effects of energy efficiency policies: a review</v>
      </c>
      <c r="D665" s="10">
        <f>IF($A665="", "", INDEX(Data!C:C,MATCH($A665,Data!$Z:$Z,1)))</f>
        <v>2018</v>
      </c>
      <c r="E665" s="11" t="str">
        <f>IF($A665="", "", INDEX(Data!D:D,MATCH($A665,Data!$Z:$Z,1)))</f>
        <v>Increasing energy efficiency and savings will play a key role in the achievement of the climate and energy targets in the European Union (EU). To meet the EU’s objectives for greenhouse gas emission reductions, renewable energy use and energy efficiency improvements, its member states have implemented and will design and implement various energy policies. This paper reviews a range of scientific articles on the topic of policy instruments for energy efficiency and savings and evaluates the strengths and weaknesses of different measures. The review demonstrates the variety of possible instruments and points to the complex policy environment, in which not a single instrument can meet the respective energy efficiency targets, but which requires a combination of multiple instruments. Therefore, the paper in particular focuses on assessing potential interactions between combinations of energy efficiency policies, i.e. the extent to which the different instruments counteract or support one another. So far, the literature on energy efficiency policy has paid only limited attention to the effect of interacting policies. This paper reviews and analyses interaction effects thus far identified with respect to factors that determine the interaction. Drawing on this review, we identify cases for interaction effects between energy efficiency policies to assess their potential existence systematically and to show future research needs.</v>
      </c>
      <c r="F665" s="11" t="str">
        <f>IF($A665="", "", INDEX(Data!E:E,MATCH($A665,Data!$Z:$Z,1)))</f>
        <v>https://search.proquest.com/docview/2029291472?accountid=14511 https://ucl-new-primo.hosted.exlibrisgroup.com/openurl/UCL/UCL_VU2?url_ver=Z39.88-2004&amp;rft_val_fmt=info:ofi/fmt:kev:mtx:journal&amp;genre=article&amp;sid=ProQ:ProQ%3Aabiglobal&amp;atitle=Interaction+effects+of+energy+efficiency+policies%3A+a+review&amp;title=Energy+Efficiency&amp;issn=1570646X&amp;date=2018-12-01&amp;volume=11&amp;issue=8&amp;spage=2137&amp;au=Wiese%2C+Catharina%3BLarsen%2C+Anders%3BPade%2C+Lise-Lotte&amp;isbn=&amp;jtitle=Energy+Efficiency&amp;btitle=&amp;rft_id=info:eri</v>
      </c>
      <c r="G665" s="36" t="e">
        <f t="shared" si="21"/>
        <v>#VALUE!</v>
      </c>
    </row>
    <row r="666" spans="1:7" ht="16.5" customHeight="1" x14ac:dyDescent="0.35">
      <c r="A666" s="9">
        <f t="shared" si="20"/>
        <v>662</v>
      </c>
      <c r="B666" s="10" t="str">
        <f>IF($A666="", "", INDEX(Data!A:A,MATCH($A666,Data!$Z:$Z,1)))</f>
        <v>Wilhelm (2013)</v>
      </c>
      <c r="C666" s="11" t="str">
        <f>IF($A666="", "", INDEX(Data!B:B,MATCH($A666,Data!$Z:$Z,1)))</f>
        <v>Occupancy Detection from Electricity Consumption Data</v>
      </c>
      <c r="D666" s="10">
        <f>IF($A666="", "", INDEX(Data!C:C,MATCH($A666,Data!$Z:$Z,1)))</f>
        <v>2013</v>
      </c>
      <c r="E666" s="11">
        <f>IF($A666="", "", INDEX(Data!D:D,MATCH($A666,Data!$Z:$Z,1)))</f>
        <v>0</v>
      </c>
      <c r="F666" s="11" t="str">
        <f>IF($A666="", "", INDEX(Data!E:E,MATCH($A666,Data!$Z:$Z,1)))</f>
        <v/>
      </c>
      <c r="G666" s="36" t="str">
        <f t="shared" si="21"/>
        <v/>
      </c>
    </row>
    <row r="667" spans="1:7" ht="16.5" customHeight="1" x14ac:dyDescent="0.35">
      <c r="A667" s="9">
        <f t="shared" si="20"/>
        <v>663</v>
      </c>
      <c r="B667" s="10" t="str">
        <f>IF($A667="", "", INDEX(Data!A:A,MATCH($A667,Data!$Z:$Z,1)))</f>
        <v>Wolfe ((200)</v>
      </c>
      <c r="C667" s="11" t="str">
        <f>IF($A667="", "", INDEX(Data!B:B,MATCH($A667,Data!$Z:$Z,1)))</f>
        <v>The implications of an increasingly decentralised energy system</v>
      </c>
      <c r="D667" s="10">
        <f>IF($A667="", "", INDEX(Data!C:C,MATCH($A667,Data!$Z:$Z,1)))</f>
        <v>2008</v>
      </c>
      <c r="E667" s="11" t="str">
        <f>IF($A667="", "", INDEX(Data!D:D,MATCH($A667,Data!$Z:$Z,1)))</f>
        <v>The UKgovernmenthassignalledthattheincreasinguseofdecentralisedenergyformspartofitsplan to achievetheUK’scontributiontotheEU’ssustainableenergytargets.Muchofthetechnologyfor decentralisedenergyalreadyexists,althoughitisnotwidelyusedintheUK.Therewillbeneedfornew developments inonsiteenergyproduction,andinthedelivery,integrationandregulatoryinfrastructure to supportit.OtherStateofSciencereviewsforthisprojectdescribeparticularenergytechnologies,but this paperhighlightsselecteddevelopmentsinthermaltechnologiesandinbiologicalprocesseswhich offer thepotentialforbreakthroughsinconvertingbiomasstoenergy.Theeffectivenessand deployment ofdecentralisedenergycanbeenhancedbysystemsandinfrastructuretechnology,not just forelectricitybutalsoinheatandbiogasnetworks.Suchsystemsareexpectedtobeafocusofrapid development overthenexttwodecades.Opportunitiesexistparticularlyinactivenetworks,smart metering andintelligenttariff-interactiveloadmanagement. Substantialregulatoryandpolicyreformwillberequiredtooptimisethepotentialforonsiteenergy generationandeffectivetwo-wayinterchangeswithcentralisedenergysystems.Therewillbeneedfor a regulatorysystemforheatnetworksandappropriateincentivesforactivenetworks.Thedevelopment of anenergyservicesbusinessmodelintheindustrywillnotprogressuntilthecompensationmodel changes tomakeitviable.Thestrengthofthedriversforatrendtowardsdecentralisedenergy,coupled with awiderangeofscientificdevelopments,shouldmakethisaverydynamicsectorandpresentahost of newopportunitiesforBritishtechnology. &amp; 2008Queen’sPrinterandControllerofHMSO.PublishedbyElsevierLtd.Allrightsreserved</v>
      </c>
      <c r="F667" s="11" t="str">
        <f>IF($A667="", "", INDEX(Data!E:E,MATCH($A667,Data!$Z:$Z,1)))</f>
        <v/>
      </c>
      <c r="G667" s="36" t="str">
        <f t="shared" si="21"/>
        <v/>
      </c>
    </row>
    <row r="668" spans="1:7" ht="16.5" customHeight="1" x14ac:dyDescent="0.35">
      <c r="A668" s="9">
        <f t="shared" si="20"/>
        <v>664</v>
      </c>
      <c r="B668" s="10" t="str">
        <f>IF($A668="", "", INDEX(Data!A:A,MATCH($A668,Data!$Z:$Z,1)))</f>
        <v>Wu (2017)</v>
      </c>
      <c r="C668" s="11" t="str">
        <f>IF($A668="", "", INDEX(Data!B:B,MATCH($A668,Data!$Z:$Z,1)))</f>
        <v>Remote Off-Grid Solutions for Greenland and Denmark: Using smart-grid technologies to ensure secure, reliable energy for island power systems.</v>
      </c>
      <c r="D668" s="10">
        <f>IF($A668="", "", INDEX(Data!C:C,MATCH($A668,Data!$Z:$Z,1)))</f>
        <v>2017</v>
      </c>
      <c r="E668" s="11" t="str">
        <f>IF($A668="", "", INDEX(Data!D:D,MATCH($A668,Data!$Z:$Z,1)))</f>
        <v>Renewable off-grid solutions are steadily growing in both developed and developing countries (R. Kempener et al. 2015). With the decreasing cost and improving performance of small hydro installations, solar power, wind power, and energy storage systems, renewable energy is expected to supplement or replace existing diesel grids on islands and in remote areas. 2013 IEEE.</v>
      </c>
      <c r="F668" s="11" t="str">
        <f>IF($A668="", "", INDEX(Data!E:E,MATCH($A668,Data!$Z:$Z,1)))</f>
        <v>http://dx.doi.org/10.1109/MELE.2017.2685959</v>
      </c>
      <c r="G668" s="36" t="str">
        <f t="shared" si="21"/>
        <v>http://dx.doi.org/10.1109/MELE.2017.2685959</v>
      </c>
    </row>
    <row r="669" spans="1:7" ht="16.5" customHeight="1" x14ac:dyDescent="0.35">
      <c r="A669" s="9">
        <f t="shared" si="20"/>
        <v>665</v>
      </c>
      <c r="B669" s="10" t="str">
        <f>IF($A669="", "", INDEX(Data!A:A,MATCH($A669,Data!$Z:$Z,1)))</f>
        <v>Xiang (2012)</v>
      </c>
      <c r="C669" s="11" t="str">
        <f>IF($A669="", "", INDEX(Data!B:B,MATCH($A669,Data!$Z:$Z,1)))</f>
        <v>Authentication and integrity in the smart grid: an empirical study in substation automation systems</v>
      </c>
      <c r="D669" s="10">
        <f>IF($A669="", "", INDEX(Data!C:C,MATCH($A669,Data!$Z:$Z,1)))</f>
        <v>2012</v>
      </c>
      <c r="E669" s="11" t="str">
        <f>IF($A669="", "", INDEX(Data!D:D,MATCH($A669,Data!$Z:$Z,1)))</f>
        <v>The smart grid is an emerging technology that integrates power infrastructures with information technologies to enable intelligent energy managements. As one of the most important facilities of power infrastructures, electrical substations undertake responsibilities of energy transmissions and distributions by operating interconnected electrical devices in a coordinated manner. Accordingly, it imposes a great challenge on information security, since any falsifications may trigger mal-operations, and result in damages to power usage. In this paper, we aim at authentication and integrity protections in substation automation systems (SAS), by an experimental approach on a small scale SAS prototype, in which messages are transmitted with commonly-used data origin authentication schemes, such as RSA, Message Authentication Code, and One-Time Signature. Through experimental results, we find that, current security solutions cannot be applied directly into the SAS due to insufficient performance considerations in response to application constraints, including limited device computation capabilities, stringent timing requirements and high data sampling rates. Moreover, intrinsic limitations of security schemes, such as complicated computations, shorter key valid time and limited key supplies, can easily be hijacked by malicious attackers, to undermine message deliveries, thus becoming security vulnerabilities. Our experimental results demonstrate guidelines in design of novel security schemes for the smart grid.</v>
      </c>
      <c r="F669" s="11" t="str">
        <f>IF($A669="", "", INDEX(Data!E:E,MATCH($A669,Data!$Z:$Z,1)))</f>
        <v>http://dx.doi.org/10.1155/2012/175262</v>
      </c>
      <c r="G669" s="36" t="str">
        <f t="shared" si="21"/>
        <v>http://dx.doi.org/10.1155/2012/175262</v>
      </c>
    </row>
    <row r="670" spans="1:7" ht="16.5" customHeight="1" x14ac:dyDescent="0.35">
      <c r="A670" s="9">
        <f t="shared" si="20"/>
        <v>666</v>
      </c>
      <c r="B670" s="10" t="str">
        <f>IF($A670="", "", INDEX(Data!A:A,MATCH($A670,Data!$Z:$Z,1)))</f>
        <v>Xin (2017)</v>
      </c>
      <c r="C670" s="11" t="str">
        <f>IF($A670="", "", INDEX(Data!B:B,MATCH($A670,Data!$Z:$Z,1)))</f>
        <v>Poster: Smart Object-Oriented Dynamic Energy Management for Base Stations in Smart Cities</v>
      </c>
      <c r="D670" s="10">
        <f>IF($A670="", "", INDEX(Data!C:C,MATCH($A670,Data!$Z:$Z,1)))</f>
        <v>2017</v>
      </c>
      <c r="E670" s="11">
        <f>IF($A670="", "", INDEX(Data!D:D,MATCH($A670,Data!$Z:$Z,1)))</f>
        <v>0</v>
      </c>
      <c r="F670" s="11" t="str">
        <f>IF($A670="", "", INDEX(Data!E:E,MATCH($A670,Data!$Z:$Z,1)))</f>
        <v/>
      </c>
      <c r="G670" s="36" t="str">
        <f t="shared" si="21"/>
        <v/>
      </c>
    </row>
    <row r="671" spans="1:7" ht="16.5" customHeight="1" x14ac:dyDescent="0.35">
      <c r="A671" s="9">
        <f t="shared" si="20"/>
        <v>667</v>
      </c>
      <c r="B671" s="10" t="str">
        <f>IF($A671="", "", INDEX(Data!A:A,MATCH($A671,Data!$Z:$Z,1)))</f>
        <v>Xin (2018)</v>
      </c>
      <c r="C671" s="11" t="str">
        <f>IF($A671="", "", INDEX(Data!B:B,MATCH($A671,Data!$Z:$Z,1)))</f>
        <v>Innovative energy islands: life-cycle cost-benefit analysis for battery energy storage</v>
      </c>
      <c r="D671" s="10">
        <f>IF($A671="", "", INDEX(Data!C:C,MATCH($A671,Data!$Z:$Z,1)))</f>
        <v>2018</v>
      </c>
      <c r="E671" s="11" t="str">
        <f>IF($A671="", "", INDEX(Data!D:D,MATCH($A671,Data!$Z:$Z,1)))</f>
        <v>Cities are concentrations of economic, social, and technical assets, which are fundamental to addressing climate change challenges. Renewable energy sources are growing fast in cities to mitigate greenhouse gas emissions in response to these challenges. In this transition urban decentralized energy shares technical and economic characteristics with energy islands. This is reflected in that island energy systems essentially operate off-grid which as a modus operandi can offer lessons to small-scale urban systems. With the expansion of urban areas, communities, especially small-scale ones, are sometimes further away from the main power infrastructure. Providing power supply to these communities would require significant investment to the existing power system, either to improve its grid infrastructure or power supply facilities. The energy islands have for some time now lent themselves to energy innovation including smart grid and battery storage applications. In this research we conceptualize that urban energy communities can be benefitted by knowledge transfer from energy islands in several fronts. We specifically put forward a life-cycle cost-benefit analysis model to evaluate the economics of battery storage system used in small communities from a life-cycle perspective. In this research we put forward a novel cost-benefit analysis model. Our results show that the inclusion of externalities can improve the economic value of battery systems significantly. Nevertheless, the economic performance is still largely dependent on several parameters, including capacity cost, discharging price, and charging cost. We conclude that existing electricity price structures (e.g., using household electricity price as a benchmark) struggle to guarantee sufficient economic returns except in very favorable circumstances; therefore, governmental support is deemed necessary.</v>
      </c>
      <c r="F671" s="11" t="str">
        <f>IF($A671="", "", INDEX(Data!E:E,MATCH($A671,Data!$Z:$Z,1)))</f>
        <v>http://www.mdpi.com/2071-1050/10/10/3371 http://dx.doi.org/10.3390/su10103371</v>
      </c>
      <c r="G671" s="36" t="str">
        <f t="shared" si="21"/>
        <v>http://www.mdpi.com/2071-1050/10/10/3371 http://dx.doi.org/10.3390/su10103371</v>
      </c>
    </row>
    <row r="672" spans="1:7" ht="16.5" customHeight="1" x14ac:dyDescent="0.35">
      <c r="A672" s="9">
        <f t="shared" si="20"/>
        <v>668</v>
      </c>
      <c r="B672" s="10" t="str">
        <f>IF($A672="", "", INDEX(Data!A:A,MATCH($A672,Data!$Z:$Z,1)))</f>
        <v>Xing (2014)</v>
      </c>
      <c r="C672" s="11" t="str">
        <f>IF($A672="", "", INDEX(Data!B:B,MATCH($A672,Data!$Z:$Z,1)))</f>
        <v>On cascading failures and countermeasures based on energy storage in the smart grid</v>
      </c>
      <c r="D672" s="10">
        <f>IF($A672="", "", INDEX(Data!C:C,MATCH($A672,Data!$Z:$Z,1)))</f>
        <v>2014</v>
      </c>
      <c r="E672" s="11">
        <f>IF($A672="", "", INDEX(Data!D:D,MATCH($A672,Data!$Z:$Z,1)))</f>
        <v>0</v>
      </c>
      <c r="F672" s="11" t="str">
        <f>IF($A672="", "", INDEX(Data!E:E,MATCH($A672,Data!$Z:$Z,1)))</f>
        <v/>
      </c>
      <c r="G672" s="36" t="str">
        <f t="shared" si="21"/>
        <v/>
      </c>
    </row>
    <row r="673" spans="1:7" ht="16.5" customHeight="1" x14ac:dyDescent="0.35">
      <c r="A673" s="9">
        <f t="shared" si="20"/>
        <v>669</v>
      </c>
      <c r="B673" s="10" t="str">
        <f>IF($A673="", "", INDEX(Data!A:A,MATCH($A673,Data!$Z:$Z,1)))</f>
        <v>Xing (2019)</v>
      </c>
      <c r="C673" s="11" t="str">
        <f>IF($A673="", "", INDEX(Data!B:B,MATCH($A673,Data!$Z:$Z,1)))</f>
        <v>Distributed State-of-Charge Balance Control with Event-Triggered Signal Transmissions for Multiple Energy Storage Systems in Smart Grid</v>
      </c>
      <c r="D673" s="10">
        <f>IF($A673="", "", INDEX(Data!C:C,MATCH($A673,Data!$Z:$Z,1)))</f>
        <v>2019</v>
      </c>
      <c r="E673" s="11" t="str">
        <f>IF($A673="", "", INDEX(Data!D:D,MATCH($A673,Data!$Z:$Z,1)))</f>
        <v>Modern power grid is increasingly integrated with battery energy storage systems (BESSs). This paper deals with the problem of state-of-charge (SoC) balance control for multiple distributed BESSs in smart grid. The BESSs are expected to work cooperatively to not only fulfil the overall power requirement but also meet the constraints of the same relative SoC variation rate. To achieve this objective, a distributed SoC balance control approach is presented with event-triggered signal transmissions. It is designed with the dynamic average consensus (DAC) mechanism for parameter estimations. The DAC enables distributed control of each BESS through communicating with its neighboring BESSs. Different from traditional periodic signal transmission, the event-triggered signal transmission embedded in our approach allows each BESS to transmit signal to its neighboring BESSs only when needed, thus reducing the communication traffic. Theoretical lower bounds are established for consecutive interevent intervals such that the Zeno behavior is excluded. Case studies are conducted to demonstrate the effectiveness of the presented approach. 2013 IEEE.</v>
      </c>
      <c r="F673" s="11" t="str">
        <f>IF($A673="", "", INDEX(Data!E:E,MATCH($A673,Data!$Z:$Z,1)))</f>
        <v>http://dx.doi.org/10.1109/TSMC.2019.2916152</v>
      </c>
      <c r="G673" s="36" t="str">
        <f t="shared" si="21"/>
        <v>http://dx.doi.org/10.1109/TSMC.2019.2916152</v>
      </c>
    </row>
    <row r="674" spans="1:7" ht="16.5" customHeight="1" x14ac:dyDescent="0.35">
      <c r="A674" s="9">
        <f t="shared" si="20"/>
        <v>670</v>
      </c>
      <c r="B674" s="10" t="str">
        <f>IF($A674="", "", INDEX(Data!A:A,MATCH($A674,Data!$Z:$Z,1)))</f>
        <v>Xiong (2019)</v>
      </c>
      <c r="C674" s="11" t="str">
        <f>IF($A674="", "", INDEX(Data!B:B,MATCH($A674,Data!$Z:$Z,1)))</f>
        <v>EPLC: An Efficient Privacy-Preserving Line-Loss Calculation Scheme for Residential Areas of Smart Grid</v>
      </c>
      <c r="D674" s="10">
        <f>IF($A674="", "", INDEX(Data!C:C,MATCH($A674,Data!$Z:$Z,1)))</f>
        <v>2019</v>
      </c>
      <c r="E674" s="11" t="str">
        <f>IF($A674="", "", INDEX(Data!D:D,MATCH($A674,Data!$Z:$Z,1)))</f>
        <v>Recently, smart grid is considered as the next generation of power grid by introducing information and communication technologies. Line-loss is an important synthetic indicator which can directly reflect the energy efficiency and power management level of smart grid enterprises. In order to obtain all residential areas, line-loss requires obtaining electricity consumption of each user. However, data about users' electricity consumption could reveal sensitive information; a sophisticated adversary can use some data analysis methods to deduce economic situation, habits, lifestyles, etc. In order to solve the problem, we propose an Efficient Privacy-preserving scheme for Line-loss Calculation, named EPLC. In our scheme, a data item is reading from one smart meter which implies the energy consumption in a time period of the user who owns it, and each user lives in a residential area. For each user, we encrypt user's data based on Paillier cryptosystem by using two Horner parameters, by leveraging homomorphism, and each residential area gateway calculates relevant data about corresponding line-loss and control center hides the area-level polynomial into the final output for representing line-loss of all residential areas which are both in the form of ciphertext. Finally, we can still recover each residential area line-loss with possessing private keys and Horner parameters. Moreover, EPLC adopts the batch verification technique to lower authentication cost. Finally, our analysis indicates that EPLC is not only efficient but also can protect individual user's electricity consumption privacy, and the flexibility and expansibility of EPLC are very suitable for smart grid. 2019 Yinqiao Xiong et al.</v>
      </c>
      <c r="F674" s="11" t="str">
        <f>IF($A674="", "", INDEX(Data!E:E,MATCH($A674,Data!$Z:$Z,1)))</f>
        <v>http://dx.doi.org/10.1155/2019/9637578</v>
      </c>
      <c r="G674" s="36" t="str">
        <f t="shared" si="21"/>
        <v>http://dx.doi.org/10.1155/2019/9637578</v>
      </c>
    </row>
    <row r="675" spans="1:7" ht="16.5" customHeight="1" x14ac:dyDescent="0.35">
      <c r="A675" s="9">
        <f t="shared" si="20"/>
        <v>671</v>
      </c>
      <c r="B675" s="10" t="str">
        <f>IF($A675="", "", INDEX(Data!A:A,MATCH($A675,Data!$Z:$Z,1)))</f>
        <v>Xu (2014)</v>
      </c>
      <c r="C675" s="11" t="str">
        <f>IF($A675="", "", INDEX(Data!B:B,MATCH($A675,Data!$Z:$Z,1)))</f>
        <v>Power system reliability impact of energy storage integration with intelligent operation strategy</v>
      </c>
      <c r="D675" s="10">
        <f>IF($A675="", "", INDEX(Data!C:C,MATCH($A675,Data!$Z:$Z,1)))</f>
        <v>2014</v>
      </c>
      <c r="E675" s="11" t="str">
        <f>IF($A675="", "", INDEX(Data!D:D,MATCH($A675,Data!$Z:$Z,1)))</f>
        <v>Electric power industry is experiencing a movement from the existing conventional electric grid to a more reliable, efficient and secure smart grid. In order to achieve these goals, components such as energy storage will be included, and potentially in large scale. Many feasible applications of energy storage in power systems have been investigated. The major benefits of energy storage include electric energy time-shift, frequency regulation and transmission congestion relief. In this paper, we focus on the reliability improvement of the bulk power system brought by the utilization of energy storage in the local distribution systems integrated with renewable energy generation. An intelligent operation strategy for energy storage which improves reliability considering the renewable energy integration is presented. The smart grid communication and control network is utilized to implement the proposed energy storage operation. A bulk power system reliability evaluation framework is proposed to study the reliability impact brought by the energy storage integration and operation. A detailed case study and sensitivity analysis is performed to demonstrate the effectiveness of the presented operation strategy and evaluation framework, and to provide valuable insights on the power system reliability impact derived from the energy storage integration. 2013 IEEE.</v>
      </c>
      <c r="F675" s="11" t="str">
        <f>IF($A675="", "", INDEX(Data!E:E,MATCH($A675,Data!$Z:$Z,1)))</f>
        <v>http://dx.doi.org/10.1109/TSG.2013.2278482</v>
      </c>
      <c r="G675" s="36" t="str">
        <f t="shared" si="21"/>
        <v>http://dx.doi.org/10.1109/TSG.2013.2278482</v>
      </c>
    </row>
    <row r="676" spans="1:7" ht="16.5" customHeight="1" x14ac:dyDescent="0.35">
      <c r="A676" s="9">
        <f t="shared" si="20"/>
        <v>672</v>
      </c>
      <c r="B676" s="10" t="str">
        <f>IF($A676="", "", INDEX(Data!A:A,MATCH($A676,Data!$Z:$Z,1)))</f>
        <v>Xypolytou (2017)</v>
      </c>
      <c r="C676" s="11" t="str">
        <f>IF($A676="", "", INDEX(Data!B:B,MATCH($A676,Data!$Z:$Z,1)))</f>
        <v>The FUSE testbed: establishing a microgrid for smart grid security experiments</v>
      </c>
      <c r="D676" s="10">
        <f>IF($A676="", "", INDEX(Data!C:C,MATCH($A676,Data!$Z:$Z,1)))</f>
        <v>2017</v>
      </c>
      <c r="E676" s="11" t="str">
        <f>IF($A676="", "", INDEX(Data!D:D,MATCH($A676,Data!$Z:$Z,1)))</f>
        <v>Reliable and efficient energy supply is based not only on local control but also on remote sensor data and measurements, making communication one of the important components. The increasing threat of possible attacks is the motivation behind the main purpose of the FUSE testbed - an experimental microgrid for smart grid research - to conduct experiments on smart grid security, grid optimization, stabilization and islanding. This work, after providing an insight of the current state of the art concerning research on microgrids, describes the FUSE experimental facility as well as first experiments including partial measurement equipment installation and data collection and analysis.</v>
      </c>
      <c r="F676" s="11" t="str">
        <f>IF($A676="", "", INDEX(Data!E:E,MATCH($A676,Data!$Z:$Z,1)))</f>
        <v>http://dx.doi.org/10.1007/s00502-017-0483-5</v>
      </c>
      <c r="G676" s="36" t="str">
        <f t="shared" si="21"/>
        <v>http://dx.doi.org/10.1007/s00502-017-0483-5</v>
      </c>
    </row>
    <row r="677" spans="1:7" ht="16.5" customHeight="1" x14ac:dyDescent="0.35">
      <c r="A677" s="9">
        <f t="shared" si="20"/>
        <v>673</v>
      </c>
      <c r="B677" s="10" t="str">
        <f>IF($A677="", "", INDEX(Data!A:A,MATCH($A677,Data!$Z:$Z,1)))</f>
        <v>Yan (2013)</v>
      </c>
      <c r="C677" s="11" t="str">
        <f>IF($A677="", "", INDEX(Data!B:B,MATCH($A677,Data!$Z:$Z,1)))</f>
        <v>A survey on smart grid communication infrastructures: Motivations, requirements and challenges</v>
      </c>
      <c r="D677" s="10">
        <f>IF($A677="", "", INDEX(Data!C:C,MATCH($A677,Data!$Z:$Z,1)))</f>
        <v>2013</v>
      </c>
      <c r="E677" s="11" t="str">
        <f>IF($A677="", "", INDEX(Data!D:D,MATCH($A677,Data!$Z:$Z,1)))</f>
        <v>A communication infrastructure is an essential part to the success of the emerging smart grid. A scalable and pervasive communication infrastructure is crucial in both construction and operation of a smart grid. In this paper, we present the background and motivation of communication infrastructures in smart grid systems. We also summarize major requirements that smart grid communications must meet. From the experience of several industrial trials on smart grid with communication infrastructures, we expect that the traditional carbon fuel based power plants can cooperate with emerging distributed renewable energy such as wind, solar, etc, to reduce the carbon fuel consumption and consequent green house gas such as carbon dioxide emission. The consumers can minimize their expense on energy by adjusting their intelligent home appliance operations to avoid the peak hours and utilize the renewable energy instead. We further explore the challenges for a communication infrastructure as the part of a complex smart grid system. Since a smart grid system might have over millions of consumers and devices, the demand of its reliability and security is extremely critical. Through a communication infrastructure, a smart grid can improve power reliability and quality to eliminate electricity blackout. Security is a challenging issue since the on-going smart grid systems facing increasing vulnerabilities as more and more automation, remote monitoring/controlling and supervision entities are interconnected. 1998-2012 IEEE.</v>
      </c>
      <c r="F677" s="11" t="str">
        <f>IF($A677="", "", INDEX(Data!E:E,MATCH($A677,Data!$Z:$Z,1)))</f>
        <v>http://dx.doi.org/10.1109/SURV.2012.021312.00034</v>
      </c>
      <c r="G677" s="36" t="str">
        <f t="shared" si="21"/>
        <v>http://dx.doi.org/10.1109/SURV.2012.021312.00034</v>
      </c>
    </row>
    <row r="678" spans="1:7" ht="16.5" customHeight="1" x14ac:dyDescent="0.35">
      <c r="A678" s="9">
        <f t="shared" si="20"/>
        <v>674</v>
      </c>
      <c r="B678" s="10" t="str">
        <f>IF($A678="", "", INDEX(Data!A:A,MATCH($A678,Data!$Z:$Z,1)))</f>
        <v>Yang (2014)</v>
      </c>
      <c r="C678" s="11" t="str">
        <f>IF($A678="", "", INDEX(Data!B:B,MATCH($A678,Data!$Z:$Z,1)))</f>
        <v>Optimization of load control and promotion of demand response mechanism for system service</v>
      </c>
      <c r="D678" s="10">
        <f>IF($A678="", "", INDEX(Data!C:C,MATCH($A678,Data!$Z:$Z,1)))</f>
        <v>2014</v>
      </c>
      <c r="E678" s="11" t="str">
        <f>IF($A678="", "", INDEX(Data!D:D,MATCH($A678,Data!$Z:$Z,1)))</f>
        <v>This article focused mainly on the optimization of load control and smart demand response mechanism for system service accomplished by Electricity of France (EDF). France has a successful history in carrying out demand response (DR) actions lead by EDF, who have run both advanced electricity pricing programs and industrial load balancing programs for well over several decades. In terms of incentive electric tariffs, there is a long history of time-based tariffs provided by EDF. These tariffs have been designed and generalized since 1965 and completed during last decade by adding dynamic tariffs. As part of demand response actions, direct load control is another profit-based load management using centralized programming system in France: part of customer loads have been directly controlled by power line carrier (PLC) communication system of EDF. Main objectives of DR are to promote peak shaving with win-win solutions, reduce substantially load shedding and guarantee good power quality for all users. After over 50 years efforts, French national daily load curve has been considerably improved. The recent development of French smart grid includes essentially smart distribution and smart application of electricity. Linky is the new and unique EDF smart meter designed for accomplishing more demand response, grid automation and functions. 2014 Chinese Society for Electrical Engineering.</v>
      </c>
      <c r="F678" s="11" t="str">
        <f>IF($A678="", "", INDEX(Data!E:E,MATCH($A678,Data!$Z:$Z,1)))</f>
        <v>http://dx.doi.org/10.13334/j.0258-8013.pcsee.2014.22.004</v>
      </c>
      <c r="G678" s="36" t="str">
        <f t="shared" si="21"/>
        <v>http://dx.doi.org/10.13334/j.0258-8013.pcsee.2014.22.004</v>
      </c>
    </row>
    <row r="679" spans="1:7" ht="16.5" customHeight="1" x14ac:dyDescent="0.35">
      <c r="A679" s="9">
        <f t="shared" si="20"/>
        <v>675</v>
      </c>
      <c r="B679" s="10" t="str">
        <f>IF($A679="", "", INDEX(Data!A:A,MATCH($A679,Data!$Z:$Z,1)))</f>
        <v>Yang (2015)</v>
      </c>
      <c r="C679" s="11" t="str">
        <f>IF($A679="", "", INDEX(Data!B:B,MATCH($A679,Data!$Z:$Z,1)))</f>
        <v>Impact assessment of net metering on smart home cyberattack detection</v>
      </c>
      <c r="D679" s="10">
        <f>IF($A679="", "", INDEX(Data!C:C,MATCH($A679,Data!$Z:$Z,1)))</f>
        <v>2015</v>
      </c>
      <c r="E679" s="11">
        <f>IF($A679="", "", INDEX(Data!D:D,MATCH($A679,Data!$Z:$Z,1)))</f>
        <v>0</v>
      </c>
      <c r="F679" s="11" t="str">
        <f>IF($A679="", "", INDEX(Data!E:E,MATCH($A679,Data!$Z:$Z,1)))</f>
        <v/>
      </c>
      <c r="G679" s="36" t="str">
        <f t="shared" si="21"/>
        <v/>
      </c>
    </row>
    <row r="680" spans="1:7" ht="16.5" customHeight="1" x14ac:dyDescent="0.35">
      <c r="A680" s="9">
        <f t="shared" si="20"/>
        <v>676</v>
      </c>
      <c r="B680" s="10" t="str">
        <f>IF($A680="", "", INDEX(Data!A:A,MATCH($A680,Data!$Z:$Z,1)))</f>
        <v>Yang (2017)</v>
      </c>
      <c r="C680" s="11" t="str">
        <f>IF($A680="", "", INDEX(Data!B:B,MATCH($A680,Data!$Z:$Z,1)))</f>
        <v>Clean energy technology: materials, processes and devices for electrochemical energy conversion and storage</v>
      </c>
      <c r="D680" s="10">
        <f>IF($A680="", "", INDEX(Data!C:C,MATCH($A680,Data!$Z:$Z,1)))</f>
        <v>2017</v>
      </c>
      <c r="E680" s="11">
        <f>IF($A680="", "", INDEX(Data!D:D,MATCH($A680,Data!$Z:$Z,1)))</f>
        <v>0</v>
      </c>
      <c r="F680" s="11" t="str">
        <f>IF($A680="", "", INDEX(Data!E:E,MATCH($A680,Data!$Z:$Z,1)))</f>
        <v>https://search.proquest.com/docview/1936763419?accountid=14511 https://ucl-new-primo.hosted.exlibrisgroup.com/openurl/UCL/UCL_VU2?url_ver=Z39.88-2004&amp;rft_val_fmt=info:ofi/fmt:kev:mtx:journal&amp;genre=unknown&amp;sid=ProQ:ProQ%3Aabiglobal&amp;atitle=Clean+energy+technology%3A+materials%2C+processes+and+devices+for+electrochemical+energy+conversion+and+storage&amp;title=Frontiers+in+Energy&amp;issn=20951701&amp;date=2017-09-01&amp;volume=11&amp;issue=3&amp;spage=233&amp;au=Yang%2C+Hong%3BZhang%2C+Junliang%3BYi%2C+Baolian&amp;isbn=&amp;jtitle=</v>
      </c>
      <c r="G680" s="36" t="e">
        <f t="shared" si="21"/>
        <v>#VALUE!</v>
      </c>
    </row>
    <row r="681" spans="1:7" ht="16.5" customHeight="1" x14ac:dyDescent="0.35">
      <c r="A681" s="9">
        <f t="shared" si="20"/>
        <v>677</v>
      </c>
      <c r="B681" s="10" t="str">
        <f>IF($A681="", "", INDEX(Data!A:A,MATCH($A681,Data!$Z:$Z,1)))</f>
        <v>Yang (2018)</v>
      </c>
      <c r="C681" s="11" t="str">
        <f>IF($A681="", "", INDEX(Data!B:B,MATCH($A681,Data!$Z:$Z,1)))</f>
        <v>Operation Analysis of Energy Hub Considering Seasonal Load Characteristics</v>
      </c>
      <c r="D681" s="10">
        <f>IF($A681="", "", INDEX(Data!C:C,MATCH($A681,Data!$Z:$Z,1)))</f>
        <v>2018</v>
      </c>
      <c r="E681" s="11">
        <f>IF($A681="", "", INDEX(Data!D:D,MATCH($A681,Data!$Z:$Z,1)))</f>
        <v>0</v>
      </c>
      <c r="F681" s="11" t="str">
        <f>IF($A681="", "", INDEX(Data!E:E,MATCH($A681,Data!$Z:$Z,1)))</f>
        <v/>
      </c>
      <c r="G681" s="36" t="str">
        <f t="shared" si="21"/>
        <v/>
      </c>
    </row>
    <row r="682" spans="1:7" ht="16.5" customHeight="1" x14ac:dyDescent="0.35">
      <c r="A682" s="9">
        <f t="shared" si="20"/>
        <v>678</v>
      </c>
      <c r="B682" s="10" t="str">
        <f>IF($A682="", "", INDEX(Data!A:A,MATCH($A682,Data!$Z:$Z,1)))</f>
        <v>Yao (2017)</v>
      </c>
      <c r="C682" s="11" t="str">
        <f>IF($A682="", "", INDEX(Data!B:B,MATCH($A682,Data!$Z:$Z,1)))</f>
        <v>A survey on the development status and challenges of smart grids in main driver countries</v>
      </c>
      <c r="D682" s="10">
        <f>IF($A682="", "", INDEX(Data!C:C,MATCH($A682,Data!$Z:$Z,1)))</f>
        <v>2017</v>
      </c>
      <c r="E682" s="11" t="str">
        <f>IF($A682="", "", INDEX(Data!D:D,MATCH($A682,Data!$Z:$Z,1)))</f>
        <v>Smart grids are among the most significant evolutionary developments in energy management systems because they enable integrated systems, including decentralized energy systems, the use of large-scale renewable energy and major improvements in demand-side-management. Research on smart grid development has been carried out worldwide for more than ten years, and there are already successful cases and rich experiences in this field. This paper compares the development backgrounds and infrastructure statuses of smart grids in various countries. It also presents an overview of the smart grid development situation within these countries. Moreover, it discusses the research results and lessons learned from smart grid projects in different countries and summarizes their achievements and challenges. Although every country has its own electricity market modes and basic energy situation, our findings can provide a map for national policy makers and power companies to guide the development of smart grids. [All rights reserved Elsevier].</v>
      </c>
      <c r="F682" s="11" t="str">
        <f>IF($A682="", "", INDEX(Data!E:E,MATCH($A682,Data!$Z:$Z,1)))</f>
        <v>http://dx.doi.org/10.1016/j.rser.2017.05.032</v>
      </c>
      <c r="G682" s="36" t="str">
        <f t="shared" si="21"/>
        <v>http://dx.doi.org/10.1016/j.rser.2017.05.032</v>
      </c>
    </row>
    <row r="683" spans="1:7" ht="16.5" customHeight="1" x14ac:dyDescent="0.35">
      <c r="A683" s="9">
        <f t="shared" si="20"/>
        <v>679</v>
      </c>
      <c r="B683" s="10" t="str">
        <f>IF($A683="", "", INDEX(Data!A:A,MATCH($A683,Data!$Z:$Z,1)))</f>
        <v>Yasser (2005)</v>
      </c>
      <c r="C683" s="11" t="str">
        <f>IF($A683="", "", INDEX(Data!B:B,MATCH($A683,Data!$Z:$Z,1)))</f>
        <v>Wireless sensor network node with asynchronous architecture and vibration harvesting micro power generator</v>
      </c>
      <c r="D683" s="10">
        <f>IF($A683="", "", INDEX(Data!C:C,MATCH($A683,Data!$Z:$Z,1)))</f>
        <v>2005</v>
      </c>
      <c r="E683" s="11">
        <f>IF($A683="", "", INDEX(Data!D:D,MATCH($A683,Data!$Z:$Z,1)))</f>
        <v>0</v>
      </c>
      <c r="F683" s="11" t="str">
        <f>IF($A683="", "", INDEX(Data!E:E,MATCH($A683,Data!$Z:$Z,1)))</f>
        <v/>
      </c>
      <c r="G683" s="36" t="str">
        <f t="shared" si="21"/>
        <v/>
      </c>
    </row>
    <row r="684" spans="1:7" ht="16.5" customHeight="1" x14ac:dyDescent="0.35">
      <c r="A684" s="9">
        <f t="shared" si="20"/>
        <v>680</v>
      </c>
      <c r="B684" s="10" t="str">
        <f>IF($A684="", "", INDEX(Data!A:A,MATCH($A684,Data!$Z:$Z,1)))</f>
        <v>Yayu (2019)</v>
      </c>
      <c r="C684" s="11" t="str">
        <f>IF($A684="", "", INDEX(Data!B:B,MATCH($A684,Data!$Z:$Z,1)))</f>
        <v>Short-term Load Forecasting at Different Aggregation Levels with Predictability Analysis [arXiv]</v>
      </c>
      <c r="D684" s="10">
        <f>IF($A684="", "", INDEX(Data!C:C,MATCH($A684,Data!$Z:$Z,1)))</f>
        <v>2019</v>
      </c>
      <c r="E684" s="11" t="str">
        <f>IF($A684="", "", INDEX(Data!D:D,MATCH($A684,Data!$Z:$Z,1)))</f>
        <v>Short-term load forecasting (STLF) is essential for the reliable and economic operation of power systems. Though many STLF methods were proposed over the past decades, most of them focused on loads at high aggregation levels only. Thus, low-aggregation load forecast still requires further research and development. Compared with the substation or city level loads, individual loads are typically more volatile and much more challenging to forecast. To further address this issue, this paper first discusses the characteristics of small-and-medium enterprise (SME) and residential loads at different aggregation levels and quantifies their predictability with approximate entropy. Various STLF techniques, from the conventional linear regression to state-of-the-art deep learning, are implemented for a detailed comparative analysis to verify the forecasting performances as well as the predictability using an Irish smart meter dataset. In addition, the paper also investigates how using data processing improves individual-level residential load forecasting with low predictability. Effectiveness of the discussed method is validated with numerical results.</v>
      </c>
      <c r="F684" s="11" t="str">
        <f>IF($A684="", "", INDEX(Data!E:E,MATCH($A684,Data!$Z:$Z,1)))</f>
        <v>http://arxiv.org/abs/1903.10679</v>
      </c>
      <c r="G684" s="36" t="str">
        <f t="shared" si="21"/>
        <v>http://arxiv.org/abs/1903.10679</v>
      </c>
    </row>
    <row r="685" spans="1:7" ht="16.5" customHeight="1" x14ac:dyDescent="0.35">
      <c r="A685" s="9">
        <f t="shared" si="20"/>
        <v>681</v>
      </c>
      <c r="B685" s="10" t="str">
        <f>IF($A685="", "", INDEX(Data!A:A,MATCH($A685,Data!$Z:$Z,1)))</f>
        <v>Yazdani-Damavandi (2018)</v>
      </c>
      <c r="C685" s="11" t="str">
        <f>IF($A685="", "", INDEX(Data!B:B,MATCH($A685,Data!$Z:$Z,1)))</f>
        <v>Aggregation of Distributed Energy Resources Under the Concept of Multienergy Players in Local Energy Systems</v>
      </c>
      <c r="D685" s="10">
        <f>IF($A685="", "", INDEX(Data!C:C,MATCH($A685,Data!$Z:$Z,1)))</f>
        <v>2018</v>
      </c>
      <c r="E685" s="11">
        <f>IF($A685="", "", INDEX(Data!D:D,MATCH($A685,Data!$Z:$Z,1)))</f>
        <v>0</v>
      </c>
      <c r="F685" s="11" t="str">
        <f>IF($A685="", "", INDEX(Data!E:E,MATCH($A685,Data!$Z:$Z,1)))</f>
        <v>&lt;Go to ISI&gt;://WOS:000457893900218</v>
      </c>
      <c r="G685" s="36" t="str">
        <f t="shared" si="21"/>
        <v>&lt;Go to ISI&gt;://WOS:000457893900218</v>
      </c>
    </row>
    <row r="686" spans="1:7" ht="16.5" customHeight="1" x14ac:dyDescent="0.35">
      <c r="A686" s="9">
        <f t="shared" si="20"/>
        <v>682</v>
      </c>
      <c r="B686" s="10" t="str">
        <f>IF($A686="", "", INDEX(Data!A:A,MATCH($A686,Data!$Z:$Z,1)))</f>
        <v>Young (2017)</v>
      </c>
      <c r="C686" s="11" t="str">
        <f>IF($A686="", "", INDEX(Data!B:B,MATCH($A686,Data!$Z:$Z,1)))</f>
        <v>Analysis of factors affecting a shift in a local energy system towards 100% renewable energy community</v>
      </c>
      <c r="D686" s="10">
        <f>IF($A686="", "", INDEX(Data!C:C,MATCH($A686,Data!$Z:$Z,1)))</f>
        <v>2017</v>
      </c>
      <c r="E686" s="11" t="str">
        <f>IF($A686="", "", INDEX(Data!D:D,MATCH($A686,Data!$Z:$Z,1)))</f>
        <v>We explore what factors play a critical role in a shift of a local energy system towards 100% renewable energy community by examining the case using a framework that highlights the role of key state and non state actors (investors, local officials, citizens and policy entrepreneurs) and the role of governance mode (horizontal self steering, partnership, participation, inclusiveness of energy decision-making, co-ownership of the process) for the actual outcome. The framework is based on recent transition literature that has focused on the dynamics of change. The case study provides the evidence of the important role of participation of local community in the open decision making process from the onset, their partnership in the local energy system solutions, sense of ownership, as well as the role of mayor as a policy entrepreneur. 2017 Elsevier Ltd</v>
      </c>
      <c r="F686" s="11" t="str">
        <f>IF($A686="", "", INDEX(Data!E:E,MATCH($A686,Data!$Z:$Z,1)))</f>
        <v>http://dx.doi.org/10.1016/j.jclepro.2017.08.023</v>
      </c>
      <c r="G686" s="36" t="str">
        <f t="shared" si="21"/>
        <v>http://dx.doi.org/10.1016/j.jclepro.2017.08.023</v>
      </c>
    </row>
    <row r="687" spans="1:7" ht="16.5" customHeight="1" x14ac:dyDescent="0.35">
      <c r="A687" s="9">
        <f t="shared" si="20"/>
        <v>683</v>
      </c>
      <c r="B687" s="10" t="str">
        <f>IF($A687="", "", INDEX(Data!A:A,MATCH($A687,Data!$Z:$Z,1)))</f>
        <v>Young-Yeol (2018)</v>
      </c>
      <c r="C687" s="11" t="str">
        <f>IF($A687="", "", INDEX(Data!B:B,MATCH($A687,Data!$Z:$Z,1)))</f>
        <v>Development of CoAP-based IoT Communication System for Smart Energy Storage System</v>
      </c>
      <c r="D687" s="10">
        <f>IF($A687="", "", INDEX(Data!C:C,MATCH($A687,Data!$Z:$Z,1)))</f>
        <v>2018</v>
      </c>
      <c r="E687" s="11">
        <f>IF($A687="", "", INDEX(Data!D:D,MATCH($A687,Data!$Z:$Z,1)))</f>
        <v>0</v>
      </c>
      <c r="F687" s="11" t="str">
        <f>IF($A687="", "", INDEX(Data!E:E,MATCH($A687,Data!$Z:$Z,1)))</f>
        <v/>
      </c>
      <c r="G687" s="36" t="str">
        <f t="shared" si="21"/>
        <v/>
      </c>
    </row>
    <row r="688" spans="1:7" ht="16.5" customHeight="1" x14ac:dyDescent="0.35">
      <c r="A688" s="9">
        <f t="shared" si="20"/>
        <v>684</v>
      </c>
      <c r="B688" s="10" t="str">
        <f>IF($A688="", "", INDEX(Data!A:A,MATCH($A688,Data!$Z:$Z,1)))</f>
        <v>Yu (2013)</v>
      </c>
      <c r="C688" s="11" t="str">
        <f>IF($A688="", "", INDEX(Data!B:B,MATCH($A688,Data!$Z:$Z,1)))</f>
        <v>Design of dual PON-MAC ONU dedicated for communication system of power distribution and utilization</v>
      </c>
      <c r="D688" s="10">
        <f>IF($A688="", "", INDEX(Data!C:C,MATCH($A688,Data!$Z:$Z,1)))</f>
        <v>2013</v>
      </c>
      <c r="E688" s="11" t="str">
        <f>IF($A688="", "", INDEX(Data!D:D,MATCH($A688,Data!$Z:$Z,1)))</f>
        <v>With the development of smart power grid technology, EPON has become a popular communications technology both in power distribution and utilization automation. The article analyses several communication path protection methods of EPON system, then introduces the development of a dual PON-MAC ONU for such application, both hardware and software design are discussed. At last, A group of test data which verify the performance of fast protect switchover is given.</v>
      </c>
      <c r="F688" s="11" t="str">
        <f>IF($A688="", "", INDEX(Data!E:E,MATCH($A688,Data!$Z:$Z,1)))</f>
        <v>http://dx.doi.org/10.4028/www.scientific.net/AMM.391.528</v>
      </c>
      <c r="G688" s="36" t="str">
        <f t="shared" si="21"/>
        <v>http://dx.doi.org/10.4028/www.scientific.net/AMM.391.528</v>
      </c>
    </row>
    <row r="689" spans="1:7" ht="16.5" customHeight="1" x14ac:dyDescent="0.35">
      <c r="A689" s="9">
        <f t="shared" si="20"/>
        <v>685</v>
      </c>
      <c r="B689" s="10" t="str">
        <f>IF($A689="", "", INDEX(Data!A:A,MATCH($A689,Data!$Z:$Z,1)))</f>
        <v>Yu (2018)</v>
      </c>
      <c r="C689" s="11" t="str">
        <f>IF($A689="", "", INDEX(Data!B:B,MATCH($A689,Data!$Z:$Z,1)))</f>
        <v>Detecting Anomalous Users via Streaming Data Processing in Smart Grid</v>
      </c>
      <c r="D689" s="10">
        <f>IF($A689="", "", INDEX(Data!C:C,MATCH($A689,Data!$Z:$Z,1)))</f>
        <v>2018</v>
      </c>
      <c r="E689" s="11">
        <f>IF($A689="", "", INDEX(Data!D:D,MATCH($A689,Data!$Z:$Z,1)))</f>
        <v>0</v>
      </c>
      <c r="F689" s="11" t="str">
        <f>IF($A689="", "", INDEX(Data!E:E,MATCH($A689,Data!$Z:$Z,1)))</f>
        <v/>
      </c>
      <c r="G689" s="36" t="str">
        <f t="shared" si="21"/>
        <v/>
      </c>
    </row>
    <row r="690" spans="1:7" ht="16.5" customHeight="1" x14ac:dyDescent="0.35">
      <c r="A690" s="9">
        <f t="shared" si="20"/>
        <v>686</v>
      </c>
      <c r="B690" s="10" t="str">
        <f>IF($A690="", "", INDEX(Data!A:A,MATCH($A690,Data!$Z:$Z,1)))</f>
        <v>Zaballos (2018)</v>
      </c>
      <c r="C690" s="11" t="str">
        <f>IF($A690="", "", INDEX(Data!B:B,MATCH($A690,Data!$Z:$Z,1)))</f>
        <v>A custom approach for a flexible, real-time and reliable software defined utility</v>
      </c>
      <c r="D690" s="10">
        <f>IF($A690="", "", INDEX(Data!C:C,MATCH($A690,Data!$Z:$Z,1)))</f>
        <v>2018</v>
      </c>
      <c r="E690" s="11" t="str">
        <f>IF($A690="", "", INDEX(Data!D:D,MATCH($A690,Data!$Z:$Z,1)))</f>
        <v>Information and communication technologies (ICTs) have enabled the evolution of traditional electric power distribution networks towards a new paradigm referred to as the smart grid. However, the different elements that compose the ICT plane of a smart grid are usually conceived as isolated systems that typically result in rigid hardware architectures, which are hard to interoperate, manage and adapt to new situations. In the recent years, software-defined systems that take advantage of software and high-speed data network infrastructures have emerged as a promising alternative to classic ad hoc approaches in terms of integration, automation, real-time reconfiguration and resource reusability. The purpose of this paper is to propose the usage of software-defined utilities (SDUs) to address the latent deployment and management limitations of smart grids. More specifically, the implementation of a smart grids data storage and management system prototype by means of SDUs is introduced, which exhibits the feasibility of this alternative approach. This system features a hybrid cloud architecture able to meet the data storage requirements of electric utilities and adapt itself to their ever-evolving needs. Conducted experimentations endorse the feasibility of this solution and encourage practitioners to point their efforts in this direction. 2018 by the authors. Licensee MDPI, Basel, Switzerland.</v>
      </c>
      <c r="F690" s="11" t="str">
        <f>IF($A690="", "", INDEX(Data!E:E,MATCH($A690,Data!$Z:$Z,1)))</f>
        <v>http://dx.doi.org/10.3390/s18030718</v>
      </c>
      <c r="G690" s="36" t="str">
        <f t="shared" si="21"/>
        <v>http://dx.doi.org/10.3390/s18030718</v>
      </c>
    </row>
    <row r="691" spans="1:7" ht="16.5" customHeight="1" x14ac:dyDescent="0.35">
      <c r="A691" s="9">
        <f t="shared" si="20"/>
        <v>687</v>
      </c>
      <c r="B691" s="10" t="str">
        <f>IF($A691="", "", INDEX(Data!A:A,MATCH($A691,Data!$Z:$Z,1)))</f>
        <v>Zaghib (2013)</v>
      </c>
      <c r="C691" s="11" t="str">
        <f>IF($A691="", "", INDEX(Data!B:B,MATCH($A691,Data!$Z:$Z,1)))</f>
        <v>Review and analysis of nanostructured olivine-based lithium recheargeable batteries: status and trends</v>
      </c>
      <c r="D691" s="10">
        <f>IF($A691="", "", INDEX(Data!C:C,MATCH($A691,Data!$Z:$Z,1)))</f>
        <v>2013</v>
      </c>
      <c r="E691" s="11" t="str">
        <f>IF($A691="", "", INDEX(Data!D:D,MATCH($A691,Data!$Z:$Z,1)))</f>
        <v>LiFePO4 has emerged as the winning cathode material for a new generation of Li-ion batteries that are increasingly used for hybrid and electric vehicles, due to its remarkable electrochemical properties. The present review gives the state of the art in the understanding of the properties of this material and the other members of the same family. We discuss the effects of the decrease of the size of the particles down to circa 20 nm; some of them have been misunderstood or are still open questions. All of them are important to determine the trends in the research and development on this family of materials in the future. The cells' properties are also reviewed with both the graphite and more recently the Li4Ti5O12 anodes, the last one providing outstanding performance in terms of cycling life and power that make them promising not only for electric vehicles, but also to solve for intermittence locally in smart grids. [All rights reserved Elsevier].</v>
      </c>
      <c r="F691" s="11" t="str">
        <f>IF($A691="", "", INDEX(Data!E:E,MATCH($A691,Data!$Z:$Z,1)))</f>
        <v>http://dx.doi.org/10.1016/j.jpowsour.2012.12.095</v>
      </c>
      <c r="G691" s="36" t="str">
        <f t="shared" si="21"/>
        <v>http://dx.doi.org/10.1016/j.jpowsour.2012.12.095</v>
      </c>
    </row>
    <row r="692" spans="1:7" ht="16.5" customHeight="1" x14ac:dyDescent="0.35">
      <c r="A692" s="9">
        <f t="shared" si="20"/>
        <v>688</v>
      </c>
      <c r="B692" s="10" t="str">
        <f>IF($A692="", "", INDEX(Data!A:A,MATCH($A692,Data!$Z:$Z,1)))</f>
        <v>Zainab (2018)</v>
      </c>
      <c r="C692" s="11" t="str">
        <f>IF($A692="", "", INDEX(Data!B:B,MATCH($A692,Data!$Z:$Z,1)))</f>
        <v>On the Challenges and Opportunities of Smart Meters in Smart Homes and Smart Grids</v>
      </c>
      <c r="D692" s="10">
        <f>IF($A692="", "", INDEX(Data!C:C,MATCH($A692,Data!$Z:$Z,1)))</f>
        <v>2018</v>
      </c>
      <c r="E692" s="11" t="str">
        <f>IF($A692="", "", INDEX(Data!D:D,MATCH($A692,Data!$Z:$Z,1)))</f>
        <v>Nowadays, electricity companies have started applying smart grid in their systems rather than the conventional electrical grid (manual grid). Smart grid produces an efficient and effective energy management and control, reduces the cost of production, saves energy and it is more reliable compared to the conventional grid. As an advanced energy meter, smart meters can measure the power consumption as well as monitor and control electrical devices. Smart meters have been adopted in many countries since the 2000s as they provide economic, social and environmental benefits for multiple stakeholders. The design of smart meter can be customized depending on the customer and the utility company needs. There are different sensors and devices supported by dedicated communication infrastructure which can be utilized to implement smart meters. This paper presents a study of the challenges associated with smart meters, smart homes and smart grids as an effort to highlight opportunities for emerging research and industrial solutions.</v>
      </c>
      <c r="F692" s="11" t="str">
        <f>IF($A692="", "", INDEX(Data!E:E,MATCH($A692,Data!$Z:$Z,1)))</f>
        <v/>
      </c>
      <c r="G692" s="36" t="str">
        <f t="shared" si="21"/>
        <v/>
      </c>
    </row>
    <row r="693" spans="1:7" ht="16.5" customHeight="1" x14ac:dyDescent="0.35">
      <c r="A693" s="9">
        <f t="shared" si="20"/>
        <v>689</v>
      </c>
      <c r="B693" s="10" t="str">
        <f>IF($A693="", "", INDEX(Data!A:A,MATCH($A693,Data!$Z:$Z,1)))</f>
        <v>Zanabria (2018)</v>
      </c>
      <c r="C693" s="11" t="str">
        <f>IF($A693="", "", INDEX(Data!B:B,MATCH($A693,Data!$Z:$Z,1)))</f>
        <v>Rapid Prototyping of Multi-Functional Battery Energy Storage System Applications</v>
      </c>
      <c r="D693" s="10">
        <f>IF($A693="", "", INDEX(Data!C:C,MATCH($A693,Data!$Z:$Z,1)))</f>
        <v>2018</v>
      </c>
      <c r="E693" s="11" t="str">
        <f>IF($A693="", "", INDEX(Data!D:D,MATCH($A693,Data!$Z:$Z,1)))</f>
        <v>Battery Energy Storage Systems (BESS) are starting to play an important role in today's power distribution networks. They provide a manifold of services for fulfilling demands and requests from diverse stakeholders, such as distribution system operators, energy market operators, aggregators but also end-users. Such services are usually provided by corresponding Energy Management Systems (EMS). This paper analyzes the complexity of the EMS development process resulting from an evolving power utility automation. As a result, flexibility, complexity, interoperability, and overlapping issues were identified as main concerns to be faced during the design and implementation stages of BESS control applications. Current efforts from smart grid and power utility automation standards partially tackle the issues mentioned above. Nevertheless, an integrated methodology that guides and supports control engineers during the whole development chain is still missing. Hence, the conception of EMSOnto is introduced. The main achievements of this approach include the alignment of BESS design with broadly accepted smart grid standards (i.e., IEC 61850, smart grid architecture model), a common understanding of EMS control applications based on the conception of an ontology, the identification of conflicts within a multi-function BESS and the semi-automatic generation of software artifacts mainly important for EMS validation. To demonstrate the effectiveness of the approach, a selected use case example is designed and validated in a hardware-in-the-loop basis. This proves that EMSOnto eases the work of control engineers resulting in a flexible, adaptable, and error-free EMS design. In addition to this, limitations of EMSOnto as well as future work are grasped.</v>
      </c>
      <c r="F693" s="11" t="str">
        <f>IF($A693="", "", INDEX(Data!E:E,MATCH($A693,Data!$Z:$Z,1)))</f>
        <v>http://www.mdpi.com/2076-3417/8/8/1326 http://dx.doi.org/10.3390/app8081326</v>
      </c>
      <c r="G693" s="36" t="str">
        <f t="shared" si="21"/>
        <v>http://www.mdpi.com/2076-3417/8/8/1326 http://dx.doi.org/10.3390/app8081326</v>
      </c>
    </row>
    <row r="694" spans="1:7" ht="16.5" customHeight="1" x14ac:dyDescent="0.35">
      <c r="A694" s="9">
        <f t="shared" si="20"/>
        <v>690</v>
      </c>
      <c r="B694" s="10" t="str">
        <f>IF($A694="", "", INDEX(Data!A:A,MATCH($A694,Data!$Z:$Z,1)))</f>
        <v>Zekeriya (2014)</v>
      </c>
      <c r="C694" s="11" t="str">
        <f>IF($A694="", "", INDEX(Data!B:B,MATCH($A694,Data!$Z:$Z,1)))</f>
        <v>Privacy Enhanced Personal Services for Smart Grids</v>
      </c>
      <c r="D694" s="10">
        <f>IF($A694="", "", INDEX(Data!C:C,MATCH($A694,Data!$Z:$Z,1)))</f>
        <v>2014</v>
      </c>
      <c r="E694" s="11" t="str">
        <f>IF($A694="", "", INDEX(Data!D:D,MATCH($A694,Data!$Z:$Z,1)))</f>
        <v xml:space="preserve">Millions of people are now increasingly using smart devices at home to improve the quality of their lives. Unfortunately, the smart devices that we use at home for comfort and simplicity make our lives more complicated in terms of management due to several issues like mismatching interfaces and complexity of the micro-management. One approach to manage smart homes is to enable the utility provider, which has direct access to electrical devices via smart meters. It is expected that the data collected for the management can also be utilized for other personalized services using other business partners. In this paper, we address these personalized services and argue that privacy is a serious consideration for the deployment of the new business ideas. We provide a scientific method to provide new services for smart homes while protecting the privacy-sensitive data. To the best of our knowledge, privacy enhanced new services based on the utilization of smart meter data have not been considered by the research community. </v>
      </c>
      <c r="F694" s="11" t="str">
        <f>IF($A694="", "", INDEX(Data!E:E,MATCH($A694,Data!$Z:$Z,1)))</f>
        <v/>
      </c>
      <c r="G694" s="36" t="str">
        <f t="shared" si="21"/>
        <v/>
      </c>
    </row>
    <row r="695" spans="1:7" ht="16.5" customHeight="1" x14ac:dyDescent="0.35">
      <c r="A695" s="9">
        <f t="shared" si="20"/>
        <v>691</v>
      </c>
      <c r="B695" s="10" t="str">
        <f>IF($A695="", "", INDEX(Data!A:A,MATCH($A695,Data!$Z:$Z,1)))</f>
        <v>Zhang (2013)</v>
      </c>
      <c r="C695" s="11" t="str">
        <f>IF($A695="", "", INDEX(Data!B:B,MATCH($A695,Data!$Z:$Z,1)))</f>
        <v>Efficient energy consumption and operation management in a smart building with microgrid</v>
      </c>
      <c r="D695" s="10">
        <f>IF($A695="", "", INDEX(Data!C:C,MATCH($A695,Data!$Z:$Z,1)))</f>
        <v>2013</v>
      </c>
      <c r="E695" s="11" t="str">
        <f>IF($A695="", "", INDEX(Data!D:D,MATCH($A695,Data!$Z:$Z,1)))</f>
        <v>Microgrid works as a local energy provider for domestic buildings to reduce energy expenses and gas emissions by utilising distributed energy resources (DERs). The rapid advances in computing and communication capabilities enable the concept smart buildings become possible. Most energy-consuming household tasks do not need to be performed at specific times but rather within a preferred time. If these types of tasks can be coordinated among multiple homes so that they do not all occur at the same time yet still satisfy customers' requirement, the energy cost and power peak demand could be reduced. In this paper, the optimal scheduling of smart homes' energy consumption is studied using a mixed integer linear programming (MILP) approach. In order to minimise a 1-day forecasted energy consumption cost, DER operation and electricity-consumption household tasks are scheduled based on real-time electricity pricing, electricity task time window and forecasted renewable energy output. Peak demand charge scheme is also adopted to reduce the peak demand from grid. Two numerical examples on smart buildings of 30 homes and 90 homes with their own microgrid indicate the possibility of cost savings and electricity consumption scheduling peak reduction through the energy consumption and better management of DER operation. 2013 Elsevier Ltd. All rights reserved.</v>
      </c>
      <c r="F695" s="11" t="str">
        <f>IF($A695="", "", INDEX(Data!E:E,MATCH($A695,Data!$Z:$Z,1)))</f>
        <v>http://dx.doi.org/10.1016/j.enconman.2013.04.038</v>
      </c>
      <c r="G695" s="36" t="str">
        <f t="shared" si="21"/>
        <v>http://dx.doi.org/10.1016/j.enconman.2013.04.038</v>
      </c>
    </row>
    <row r="696" spans="1:7" ht="16.5" customHeight="1" x14ac:dyDescent="0.35">
      <c r="A696" s="9">
        <f t="shared" si="20"/>
        <v>692</v>
      </c>
      <c r="B696" s="10" t="str">
        <f>IF($A696="", "", INDEX(Data!A:A,MATCH($A696,Data!$Z:$Z,1)))</f>
        <v>Zhanle (2016)</v>
      </c>
      <c r="C696" s="11" t="str">
        <f>IF($A696="", "", INDEX(Data!B:B,MATCH($A696,Data!$Z:$Z,1)))</f>
        <v>A multi-agent system of evaluating residential demand response</v>
      </c>
      <c r="D696" s="10">
        <f>IF($A696="", "", INDEX(Data!C:C,MATCH($A696,Data!$Z:$Z,1)))</f>
        <v>2016</v>
      </c>
      <c r="E696" s="11" t="str">
        <f>IF($A696="", "", INDEX(Data!D:D,MATCH($A696,Data!$Z:$Z,1)))</f>
        <v xml:space="preserve">This paper presents a multi-agent system (MAS) to evaluate implementation of the residential demand response (DR), in which the main stakeholders are modeled by a class of software agents including Conventional Home Agents, Smart Home Agents, and a Utility Agent. DR is a recent effort to improve efficiency of the electricity market and the stability of the power system. We develop a Residential Load Model, a Dynamic Price Model, an Energy Management System Model, a Primary Power Plant Model and a Secondary Power Plant Model, which are further incorporated into the MAS. Simulation results show that, without the assistance of the home energy management system (EMS) or other similar technologies, the strategy of dynamic price does not lead to a successful DR application. However, by scheduling controllable load using the home EMS, the peak demand and demand standard deviation is dramatically reduced by 23.8% and 41.6% respectively, and the generation cost also decreases by 30.8%. The scheduling algorithm can be embedded into a home EMS. The proposed agent system can be utilized to evaluate various strategies, emerging techniques and algorithms that enable the DR implementation. </v>
      </c>
      <c r="F696" s="11" t="str">
        <f>IF($A696="", "", INDEX(Data!E:E,MATCH($A696,Data!$Z:$Z,1)))</f>
        <v/>
      </c>
      <c r="G696" s="36" t="str">
        <f t="shared" si="21"/>
        <v/>
      </c>
    </row>
    <row r="697" spans="1:7" ht="16.5" customHeight="1" x14ac:dyDescent="0.35">
      <c r="A697" s="9">
        <f t="shared" si="20"/>
        <v>693</v>
      </c>
      <c r="B697" s="10" t="str">
        <f>IF($A697="", "", INDEX(Data!A:A,MATCH($A697,Data!$Z:$Z,1)))</f>
        <v>Zheng (2016)</v>
      </c>
      <c r="C697" s="11" t="str">
        <f>IF($A697="", "", INDEX(Data!B:B,MATCH($A697,Data!$Z:$Z,1)))</f>
        <v>Study on internet of things electric system basedon distributed smart terminals in demand side management</v>
      </c>
      <c r="D697" s="10">
        <f>IF($A697="", "", INDEX(Data!C:C,MATCH($A697,Data!$Z:$Z,1)))</f>
        <v>2016</v>
      </c>
      <c r="E697" s="11" t="str">
        <f>IF($A697="", "", INDEX(Data!D:D,MATCH($A697,Data!$Z:$Z,1)))</f>
        <v>Demand side management (DSM) plays an important role in enhancing electric power grid operation, which is sophisticated due to the versatility of different loads, the vast number of users as well as the distribution in space and time. Internet of things (IoT), goes without say, is a perfect solution to the bemused situation. In this paper, the construction and implementation scheme of an IoT electricity management system for DSM based on advanced electric smart control terminals and remote load controller (SRLC), is introduced. The system not only achieves real-time online monitoring but also achieves remote dynamic load management integrated with various functions, especially "load feature identification" and "dangerous load shedding" are applied successfully in student dormitories (5 buildings with 750 units) of Wuhan University. A transparent electricity management platform is created on both Wuhan University's information WEB stations (called "cloud") and all the relative students' mobile phones (called "terminal") by this IoT system. The equipment costs are discussed for installing this system. The application results show that the system provides an optimal decision and reliable reference data for building energy management, with additional advantages on safety, low cost and easy implementation with smart power grid or e-Energy. References 15, figures 10.</v>
      </c>
      <c r="F697" s="11" t="str">
        <f>IF($A697="", "", INDEX(Data!E:E,MATCH($A697,Data!$Z:$Z,1)))</f>
        <v/>
      </c>
      <c r="G697" s="36" t="str">
        <f t="shared" si="21"/>
        <v/>
      </c>
    </row>
    <row r="698" spans="1:7" ht="16.5" customHeight="1" x14ac:dyDescent="0.35">
      <c r="A698" s="9">
        <f t="shared" si="20"/>
        <v>694</v>
      </c>
      <c r="B698" s="10" t="str">
        <f>IF($A698="", "", INDEX(Data!A:A,MATCH($A698,Data!$Z:$Z,1)))</f>
        <v>Zhi (2015)</v>
      </c>
      <c r="C698" s="11" t="str">
        <f>IF($A698="", "", INDEX(Data!B:B,MATCH($A698,Data!$Z:$Z,1)))</f>
        <v>Pricing Bilateral Electricity Trade between Smart Grids and Hybrid Green Datacenters</v>
      </c>
      <c r="D698" s="10">
        <f>IF($A698="", "", INDEX(Data!C:C,MATCH($A698,Data!$Z:$Z,1)))</f>
        <v>2015</v>
      </c>
      <c r="E698" s="11">
        <f>IF($A698="", "", INDEX(Data!D:D,MATCH($A698,Data!$Z:$Z,1)))</f>
        <v>0</v>
      </c>
      <c r="F698" s="11" t="str">
        <f>IF($A698="", "", INDEX(Data!E:E,MATCH($A698,Data!$Z:$Z,1)))</f>
        <v/>
      </c>
      <c r="G698" s="36" t="str">
        <f t="shared" si="21"/>
        <v/>
      </c>
    </row>
    <row r="699" spans="1:7" ht="16.5" customHeight="1" x14ac:dyDescent="0.35">
      <c r="A699" s="9">
        <f t="shared" si="20"/>
        <v>695</v>
      </c>
      <c r="B699" s="10" t="str">
        <f>IF($A699="", "", INDEX(Data!A:A,MATCH($A699,Data!$Z:$Z,1)))</f>
        <v>Zhiwen (2014)</v>
      </c>
      <c r="C699" s="11" t="str">
        <f>IF($A699="", "", INDEX(Data!B:B,MATCH($A699,Data!$Z:$Z,1)))</f>
        <v>Implementation of seamless switching of micro-grid operation mode based on multi-agent system</v>
      </c>
      <c r="D699" s="10">
        <f>IF($A699="", "", INDEX(Data!C:C,MATCH($A699,Data!$Z:$Z,1)))</f>
        <v>2014</v>
      </c>
      <c r="E699" s="11" t="str">
        <f>IF($A699="", "", INDEX(Data!D:D,MATCH($A699,Data!$Z:$Z,1)))</f>
        <v>Switching control of micro-grid operation modes belongs to short time scale control level, this paper proposes three-tier structure of micro-grid energy management system suitable for switching control of micro-grid operation modes on the basis of the analysis of micro-grid operation mode switching requirements for the control system, and builds micro-grid central control system based on multi-agent technology aiming at the coordinated control of micro-grid operation mode switching, which will effectively enhance the implementation effect of switching control strategy, and play important role in achieving the seamless switching control of micro-grid operation modes.</v>
      </c>
      <c r="F699" s="11" t="str">
        <f>IF($A699="", "", INDEX(Data!E:E,MATCH($A699,Data!$Z:$Z,1)))</f>
        <v>http://dx.doi.org/10.4028/www.scientific.net/AMM.448-453.2583</v>
      </c>
      <c r="G699" s="36" t="str">
        <f t="shared" si="21"/>
        <v>http://dx.doi.org/10.4028/www.scientific.net/AMM.448-453.2583</v>
      </c>
    </row>
    <row r="700" spans="1:7" ht="16.5" customHeight="1" x14ac:dyDescent="0.35">
      <c r="A700" s="9">
        <f t="shared" si="20"/>
        <v>696</v>
      </c>
      <c r="B700" s="10" t="str">
        <f>IF($A700="", "", INDEX(Data!A:A,MATCH($A700,Data!$Z:$Z,1)))</f>
        <v>Zhong (2010)</v>
      </c>
      <c r="C700" s="11" t="str">
        <f>IF($A700="", "", INDEX(Data!B:B,MATCH($A700,Data!$Z:$Z,1)))</f>
        <v>The new frontier of communications research: smart grid and smart metering</v>
      </c>
      <c r="D700" s="10">
        <f>IF($A700="", "", INDEX(Data!C:C,MATCH($A700,Data!$Z:$Z,1)))</f>
        <v>2010</v>
      </c>
      <c r="E700" s="11">
        <f>IF($A700="", "", INDEX(Data!D:D,MATCH($A700,Data!$Z:$Z,1)))</f>
        <v>0</v>
      </c>
      <c r="F700" s="11" t="str">
        <f>IF($A700="", "", INDEX(Data!E:E,MATCH($A700,Data!$Z:$Z,1)))</f>
        <v/>
      </c>
      <c r="G700" s="36" t="str">
        <f t="shared" si="21"/>
        <v/>
      </c>
    </row>
    <row r="701" spans="1:7" ht="16.5" customHeight="1" x14ac:dyDescent="0.35">
      <c r="A701" s="9">
        <f t="shared" si="20"/>
        <v>697</v>
      </c>
      <c r="B701" s="10" t="str">
        <f>IF($A701="", "", INDEX(Data!A:A,MATCH($A701,Data!$Z:$Z,1)))</f>
        <v>Zhu (2014)</v>
      </c>
      <c r="C701" s="11" t="str">
        <f>IF($A701="", "", INDEX(Data!B:B,MATCH($A701,Data!$Z:$Z,1)))</f>
        <v>Research on micro-grid protection strategy</v>
      </c>
      <c r="D701" s="10">
        <f>IF($A701="", "", INDEX(Data!C:C,MATCH($A701,Data!$Z:$Z,1)))</f>
        <v>2014</v>
      </c>
      <c r="E701" s="11" t="str">
        <f>IF($A701="", "", INDEX(Data!D:D,MATCH($A701,Data!$Z:$Z,1)))</f>
        <v>For these limitations on the applications of tradition distribution network protection and currently used several micro-grid protections in micro-grid, it proposed a new protection of micro-grid. The protection is based on the voltage disturbance of distributed power to determine whether the internal micro-grid faults, as well as the type and location of failure, and uses MATLAB to simulate and analyze, the results verify that it is not only able to guarantee the reliability, selectivity and speed of protection, but also has certain reference and practical value for micro-grid protection in parallel and islanded operation. Sila Science. All rights reserved.</v>
      </c>
      <c r="F701" s="11" t="str">
        <f>IF($A701="", "", INDEX(Data!E:E,MATCH($A701,Data!$Z:$Z,1)))</f>
        <v/>
      </c>
      <c r="G701" s="36" t="str">
        <f t="shared" si="21"/>
        <v/>
      </c>
    </row>
    <row r="702" spans="1:7" ht="16.5" customHeight="1" x14ac:dyDescent="0.35">
      <c r="A702" s="9">
        <f t="shared" si="20"/>
        <v>698</v>
      </c>
      <c r="B702" s="10" t="str">
        <f>IF($A702="", "", INDEX(Data!A:A,MATCH($A702,Data!$Z:$Z,1)))</f>
        <v>Zizzo (2017)</v>
      </c>
      <c r="C702" s="11" t="str">
        <f>IF($A702="", "", INDEX(Data!B:B,MATCH($A702,Data!$Z:$Z,1)))</f>
        <v>A feasibility study of some DSM enabling solutions in small islands: The case of Lampedusa</v>
      </c>
      <c r="D702" s="10">
        <f>IF($A702="", "", INDEX(Data!C:C,MATCH($A702,Data!$Z:$Z,1)))</f>
        <v>2017</v>
      </c>
      <c r="E702" s="11" t="str">
        <f>IF($A702="", "", INDEX(Data!D:D,MATCH($A702,Data!$Z:$Z,1)))</f>
        <v>The paper addresses the issue of the transition from a traditional electrical system without automation to a newer active and smart system allowing the possibility of implementing Demand Side Management policies, for little islands not supplied by the main grid. In particular, the paper focuses on two main topics related to the definition of: an effective control, monitoring and communication system as a tool for the full exploitation of the opportunities given by Demand Response policies;some solutions for the automation of the end-users' electrical installations, in order to offer to the utility flexibility to be used for the improvement of the generation and distribution efficiency.After a brief discussion on the international regulatory framework on automation and ICT applications for power systems, the paper presents a feasibility study, based on the characteristics of the island of Lampedusa, of a hierarchical architecture of a suitable control system and of some DSM enabling solutions for residential end-users. The proposed solutions are defined taking into account some main elements: distribution grids in small islands are generally equipped with outdated and hardly automatable devices; utilities in small islands have reduced budget for new investments; not less important, the most of the inhabitants has low income and unfamiliarity with automation.Therefore, main features of the proposed DSM enabling technologies are low cost and ease of use. [All rights reserved Elsevier].</v>
      </c>
      <c r="F702" s="11" t="str">
        <f>IF($A702="", "", INDEX(Data!E:E,MATCH($A702,Data!$Z:$Z,1)))</f>
        <v>http://dx.doi.org/10.1016/j.energy.2017.09.069</v>
      </c>
      <c r="G702" s="36" t="str">
        <f t="shared" si="21"/>
        <v>http://dx.doi.org/10.1016/j.energy.2017.09.069</v>
      </c>
    </row>
    <row r="703" spans="1:7" ht="16.5" customHeight="1" x14ac:dyDescent="0.35">
      <c r="A703" s="9">
        <f t="shared" si="20"/>
        <v>699</v>
      </c>
      <c r="B703" s="10" t="str">
        <f>IF($A703="", "", INDEX(Data!A:A,MATCH($A703,Data!$Z:$Z,1)))</f>
        <v>Zomerman (2018)</v>
      </c>
      <c r="C703" s="11" t="str">
        <f>IF($A703="", "", INDEX(Data!B:B,MATCH($A703,Data!$Z:$Z,1)))</f>
        <v>The distribution systems operator's role in energy transition: Options for change</v>
      </c>
      <c r="D703" s="10">
        <f>IF($A703="", "", INDEX(Data!C:C,MATCH($A703,Data!$Z:$Z,1)))</f>
        <v>2018</v>
      </c>
      <c r="E703" s="11" t="str">
        <f>IF($A703="", "", INDEX(Data!D:D,MATCH($A703,Data!$Z:$Z,1)))</f>
        <v>Distribution Systems Operators (DSOs) are key players in the design and development of a Local Energy System (LES). These systems need to adapt to the fast replacement of fossil fuels by Renewable Energy Sources (RES). With regard to this energy transition, the all-electric system is one of the potentially sustainable, future LESs. However, DSOs face problems in the development of such systems in relation to their role. They wonder how they must adapt their current design process in order to better facilitate energy transition and include values such as participation and the distribution of costs and benefits, which are seen as important by residents and other stakeholders. The purpose of this research is to consider the role of values in the design process of LES by using a value sensitive design method. A case study was set up in a newly built Dutch all-electric neighbourhood using electric heat pumps. Ten semi-structured interviews were held with DSOs' representatives and other experts. The study resulted in a description of the current and desired design process in the light of the DSOs' three core values: reliability, affordability and sustainability. We conclude that these are substantive values that relate to the technological artefact. However, four procedural values appear to be of importance too: participation, communication, trust between parties, and distribution of costs and benefits. A value based design approach for LES enables DSOs to better facilitate energy transition. In order to reach this, DSOs, (urban) planners, policymakers, real estate developers and residents have to cooperate in a transparent way during earlier phases in urban planning. More flexibility in the financial structure of investment and operational costs and benefits is required in order to enable future proof energy systems like all-electric neighbourhoods. © 2019 WIT Press</v>
      </c>
      <c r="F703" s="11" t="str">
        <f>IF($A703="", "", INDEX(Data!E:E,MATCH($A703,Data!$Z:$Z,1)))</f>
        <v>https://www.scopus.com/inward/record.uri?eid=2-s2.0-85062842046&amp;doi=10.2495%2fSDP180371&amp;partnerID=40&amp;md5=994229b8266c620bc0b1ba67b0908424</v>
      </c>
      <c r="G703" s="36" t="str">
        <f t="shared" si="21"/>
        <v>https://www.scopus.com/inward/record.uri?eid=2-s2.0-85062842046&amp;doi=10.2495%2fSDP180371&amp;partnerID=40&amp;md5=994229b8266c620bc0b1ba67b0908424</v>
      </c>
    </row>
    <row r="704" spans="1:7" ht="16.5" customHeight="1" x14ac:dyDescent="0.35">
      <c r="A704" s="9">
        <f t="shared" si="20"/>
        <v>700</v>
      </c>
      <c r="B704" s="10" t="str">
        <f>IF($A704="", "", INDEX(Data!A:A,MATCH($A704,Data!$Z:$Z,1)))</f>
        <v>Zou (2019)</v>
      </c>
      <c r="C704" s="11" t="str">
        <f>IF($A704="", "", INDEX(Data!B:B,MATCH($A704,Data!$Z:$Z,1)))</f>
        <v>A Survey of Energy Management in Interconnected Multi-Microgrids</v>
      </c>
      <c r="D704" s="10">
        <f>IF($A704="", "", INDEX(Data!C:C,MATCH($A704,Data!$Z:$Z,1)))</f>
        <v>2019</v>
      </c>
      <c r="E704" s="11" t="str">
        <f>IF($A704="", "", INDEX(Data!D:D,MATCH($A704,Data!$Z:$Z,1)))</f>
        <v>An interconnected multi-microgrids (IMMGs) system takes advantage of various complementary power sources and effectively coordinates the energy sharing/trading among the MGs and the main grid to improve the stability, reliability, and energy efficiency of the system. The core of this structure is to achieve the optimal distribution of energy sharing through proper strategies. However, the volatility and intermittent characteristics of renewable resources, time-varying loads in the MGs, their correlated power generations, and the coupled energy among the MGs during energy trading, all bring about new challenges to achieving a stable operation and optimal scheduling in the power system. Many solutions have been proposed to solve these problems. In this paper, we provide an overview of the current energy management systems (EMS) in IMMGs, focusing on the IMMG structure, EMS objectives, timescales, and scheduling optimization structure. We then provide a review of the distributed optimization algorithms in IMMGs. We conclude this survey with a discussion of future directions. 2013 IEEE.</v>
      </c>
      <c r="F704" s="11" t="str">
        <f>IF($A704="", "", INDEX(Data!E:E,MATCH($A704,Data!$Z:$Z,1)))</f>
        <v>http://dx.doi.org/10.1109/ACCESS.2019.2920008</v>
      </c>
      <c r="G704" s="36" t="str">
        <f t="shared" si="21"/>
        <v>http://dx.doi.org/10.1109/ACCESS.2019.2920008</v>
      </c>
    </row>
    <row r="705" spans="1:7" ht="16.5" customHeight="1" x14ac:dyDescent="0.35">
      <c r="A705" s="9" t="str">
        <f t="shared" si="20"/>
        <v/>
      </c>
      <c r="B705" s="10" t="str">
        <f>IF($A705="", "", INDEX(Data!A:A,MATCH($A705,Data!$Z:$Z,1)))</f>
        <v/>
      </c>
      <c r="C705" s="11" t="str">
        <f>IF($A705="", "", INDEX(Data!B:B,MATCH($A705,Data!$Z:$Z,1)))</f>
        <v/>
      </c>
      <c r="D705" s="10" t="str">
        <f>IF($A705="", "", INDEX(Data!C:C,MATCH($A705,Data!$Z:$Z,1)))</f>
        <v/>
      </c>
      <c r="E705" s="11" t="str">
        <f>IF($A705="", "", INDEX(Data!D:D,MATCH($A705,Data!$Z:$Z,1)))</f>
        <v/>
      </c>
      <c r="F705" s="11" t="str">
        <f>IF($A705="", "", INDEX(Data!E:E,MATCH($A705,Data!$Z:$Z,1)))</f>
        <v/>
      </c>
      <c r="G705" s="36" t="str">
        <f t="shared" si="21"/>
        <v/>
      </c>
    </row>
    <row r="706" spans="1:7" ht="16.5" customHeight="1" x14ac:dyDescent="0.35">
      <c r="A706" s="9" t="str">
        <f t="shared" si="20"/>
        <v/>
      </c>
      <c r="B706" s="10" t="str">
        <f>IF($A706="", "", INDEX(Data!A:A,MATCH($A706,Data!$Z:$Z,1)))</f>
        <v/>
      </c>
      <c r="C706" s="11" t="str">
        <f>IF($A706="", "", INDEX(Data!B:B,MATCH($A706,Data!$Z:$Z,1)))</f>
        <v/>
      </c>
      <c r="D706" s="10" t="str">
        <f>IF($A706="", "", INDEX(Data!C:C,MATCH($A706,Data!$Z:$Z,1)))</f>
        <v/>
      </c>
      <c r="E706" s="11" t="str">
        <f>IF($A706="", "", INDEX(Data!D:D,MATCH($A706,Data!$Z:$Z,1)))</f>
        <v/>
      </c>
      <c r="F706" s="11" t="str">
        <f>IF($A706="", "", INDEX(Data!E:E,MATCH($A706,Data!$Z:$Z,1)))</f>
        <v/>
      </c>
      <c r="G706" s="36" t="str">
        <f t="shared" si="21"/>
        <v/>
      </c>
    </row>
    <row r="707" spans="1:7" ht="16.5" customHeight="1" x14ac:dyDescent="0.35">
      <c r="A707" s="9" t="str">
        <f t="shared" si="20"/>
        <v/>
      </c>
      <c r="B707" s="10" t="str">
        <f>IF($A707="", "", INDEX(Data!A:A,MATCH($A707,Data!$Z:$Z,1)))</f>
        <v/>
      </c>
      <c r="C707" s="11" t="str">
        <f>IF($A707="", "", INDEX(Data!B:B,MATCH($A707,Data!$Z:$Z,1)))</f>
        <v/>
      </c>
      <c r="D707" s="10" t="str">
        <f>IF($A707="", "", INDEX(Data!C:C,MATCH($A707,Data!$Z:$Z,1)))</f>
        <v/>
      </c>
      <c r="E707" s="11" t="str">
        <f>IF($A707="", "", INDEX(Data!D:D,MATCH($A707,Data!$Z:$Z,1)))</f>
        <v/>
      </c>
      <c r="F707" s="11" t="str">
        <f>IF($A707="", "", INDEX(Data!E:E,MATCH($A707,Data!$Z:$Z,1)))</f>
        <v/>
      </c>
      <c r="G707" s="36" t="str">
        <f t="shared" si="21"/>
        <v/>
      </c>
    </row>
    <row r="708" spans="1:7" ht="16.5" customHeight="1" x14ac:dyDescent="0.35">
      <c r="A708" s="9" t="str">
        <f t="shared" si="20"/>
        <v/>
      </c>
      <c r="B708" s="10" t="str">
        <f>IF($A708="", "", INDEX(Data!A:A,MATCH($A708,Data!$Z:$Z,1)))</f>
        <v/>
      </c>
      <c r="C708" s="11" t="str">
        <f>IF($A708="", "", INDEX(Data!B:B,MATCH($A708,Data!$Z:$Z,1)))</f>
        <v/>
      </c>
      <c r="D708" s="10" t="str">
        <f>IF($A708="", "", INDEX(Data!C:C,MATCH($A708,Data!$Z:$Z,1)))</f>
        <v/>
      </c>
      <c r="E708" s="11" t="str">
        <f>IF($A708="", "", INDEX(Data!D:D,MATCH($A708,Data!$Z:$Z,1)))</f>
        <v/>
      </c>
      <c r="F708" s="11" t="str">
        <f>IF($A708="", "", INDEX(Data!E:E,MATCH($A708,Data!$Z:$Z,1)))</f>
        <v/>
      </c>
      <c r="G708" s="36" t="str">
        <f t="shared" si="21"/>
        <v/>
      </c>
    </row>
    <row r="709" spans="1:7" ht="16.5" customHeight="1" x14ac:dyDescent="0.35">
      <c r="A709" s="9" t="str">
        <f t="shared" si="20"/>
        <v/>
      </c>
      <c r="B709" s="10" t="str">
        <f>IF($A709="", "", INDEX(Data!A:A,MATCH($A709,Data!$Z:$Z,1)))</f>
        <v/>
      </c>
      <c r="C709" s="11" t="str">
        <f>IF($A709="", "", INDEX(Data!B:B,MATCH($A709,Data!$Z:$Z,1)))</f>
        <v/>
      </c>
      <c r="D709" s="10" t="str">
        <f>IF($A709="", "", INDEX(Data!C:C,MATCH($A709,Data!$Z:$Z,1)))</f>
        <v/>
      </c>
      <c r="E709" s="11" t="str">
        <f>IF($A709="", "", INDEX(Data!D:D,MATCH($A709,Data!$Z:$Z,1)))</f>
        <v/>
      </c>
      <c r="F709" s="11" t="str">
        <f>IF($A709="", "", INDEX(Data!E:E,MATCH($A709,Data!$Z:$Z,1)))</f>
        <v/>
      </c>
      <c r="G709" s="36" t="str">
        <f t="shared" si="21"/>
        <v/>
      </c>
    </row>
    <row r="710" spans="1:7" ht="16.5" customHeight="1" x14ac:dyDescent="0.35">
      <c r="A710" s="9" t="str">
        <f t="shared" ref="A710:A773" si="22">IF(A$4&gt;=ROW(A706), ROW(A706), "")</f>
        <v/>
      </c>
      <c r="B710" s="10" t="str">
        <f>IF($A710="", "", INDEX(Data!A:A,MATCH($A710,Data!$Z:$Z,1)))</f>
        <v/>
      </c>
      <c r="C710" s="11" t="str">
        <f>IF($A710="", "", INDEX(Data!B:B,MATCH($A710,Data!$Z:$Z,1)))</f>
        <v/>
      </c>
      <c r="D710" s="10" t="str">
        <f>IF($A710="", "", INDEX(Data!C:C,MATCH($A710,Data!$Z:$Z,1)))</f>
        <v/>
      </c>
      <c r="E710" s="11" t="str">
        <f>IF($A710="", "", INDEX(Data!D:D,MATCH($A710,Data!$Z:$Z,1)))</f>
        <v/>
      </c>
      <c r="F710" s="11" t="str">
        <f>IF($A710="", "", INDEX(Data!E:E,MATCH($A710,Data!$Z:$Z,1)))</f>
        <v/>
      </c>
      <c r="G710" s="36" t="str">
        <f t="shared" ref="G710:G773" si="23">HYPERLINK(F710)</f>
        <v/>
      </c>
    </row>
    <row r="711" spans="1:7" ht="16.5" customHeight="1" x14ac:dyDescent="0.35">
      <c r="A711" s="9" t="str">
        <f t="shared" si="22"/>
        <v/>
      </c>
      <c r="B711" s="10" t="str">
        <f>IF($A711="", "", INDEX(Data!A:A,MATCH($A711,Data!$Z:$Z,1)))</f>
        <v/>
      </c>
      <c r="C711" s="11" t="str">
        <f>IF($A711="", "", INDEX(Data!B:B,MATCH($A711,Data!$Z:$Z,1)))</f>
        <v/>
      </c>
      <c r="D711" s="10" t="str">
        <f>IF($A711="", "", INDEX(Data!C:C,MATCH($A711,Data!$Z:$Z,1)))</f>
        <v/>
      </c>
      <c r="E711" s="11" t="str">
        <f>IF($A711="", "", INDEX(Data!D:D,MATCH($A711,Data!$Z:$Z,1)))</f>
        <v/>
      </c>
      <c r="F711" s="11" t="str">
        <f>IF($A711="", "", INDEX(Data!E:E,MATCH($A711,Data!$Z:$Z,1)))</f>
        <v/>
      </c>
      <c r="G711" s="36" t="str">
        <f t="shared" si="23"/>
        <v/>
      </c>
    </row>
    <row r="712" spans="1:7" ht="16.5" customHeight="1" x14ac:dyDescent="0.35">
      <c r="A712" s="9" t="str">
        <f t="shared" si="22"/>
        <v/>
      </c>
      <c r="B712" s="10" t="str">
        <f>IF($A712="", "", INDEX(Data!A:A,MATCH($A712,Data!$Z:$Z,1)))</f>
        <v/>
      </c>
      <c r="C712" s="11" t="str">
        <f>IF($A712="", "", INDEX(Data!B:B,MATCH($A712,Data!$Z:$Z,1)))</f>
        <v/>
      </c>
      <c r="D712" s="10" t="str">
        <f>IF($A712="", "", INDEX(Data!C:C,MATCH($A712,Data!$Z:$Z,1)))</f>
        <v/>
      </c>
      <c r="E712" s="11" t="str">
        <f>IF($A712="", "", INDEX(Data!D:D,MATCH($A712,Data!$Z:$Z,1)))</f>
        <v/>
      </c>
      <c r="F712" s="11" t="str">
        <f>IF($A712="", "", INDEX(Data!E:E,MATCH($A712,Data!$Z:$Z,1)))</f>
        <v/>
      </c>
      <c r="G712" s="36" t="str">
        <f t="shared" si="23"/>
        <v/>
      </c>
    </row>
    <row r="713" spans="1:7" ht="16.5" customHeight="1" x14ac:dyDescent="0.35">
      <c r="A713" s="9" t="str">
        <f t="shared" si="22"/>
        <v/>
      </c>
      <c r="B713" s="10" t="str">
        <f>IF($A713="", "", INDEX(Data!A:A,MATCH($A713,Data!$Z:$Z,1)))</f>
        <v/>
      </c>
      <c r="C713" s="11" t="str">
        <f>IF($A713="", "", INDEX(Data!B:B,MATCH($A713,Data!$Z:$Z,1)))</f>
        <v/>
      </c>
      <c r="D713" s="10" t="str">
        <f>IF($A713="", "", INDEX(Data!C:C,MATCH($A713,Data!$Z:$Z,1)))</f>
        <v/>
      </c>
      <c r="E713" s="11" t="str">
        <f>IF($A713="", "", INDEX(Data!D:D,MATCH($A713,Data!$Z:$Z,1)))</f>
        <v/>
      </c>
      <c r="F713" s="11" t="str">
        <f>IF($A713="", "", INDEX(Data!E:E,MATCH($A713,Data!$Z:$Z,1)))</f>
        <v/>
      </c>
      <c r="G713" s="36" t="str">
        <f t="shared" si="23"/>
        <v/>
      </c>
    </row>
    <row r="714" spans="1:7" ht="16.5" customHeight="1" x14ac:dyDescent="0.35">
      <c r="A714" s="9" t="str">
        <f t="shared" si="22"/>
        <v/>
      </c>
      <c r="B714" s="10" t="str">
        <f>IF($A714="", "", INDEX(Data!A:A,MATCH($A714,Data!$Z:$Z,1)))</f>
        <v/>
      </c>
      <c r="C714" s="11" t="str">
        <f>IF($A714="", "", INDEX(Data!B:B,MATCH($A714,Data!$Z:$Z,1)))</f>
        <v/>
      </c>
      <c r="D714" s="10" t="str">
        <f>IF($A714="", "", INDEX(Data!C:C,MATCH($A714,Data!$Z:$Z,1)))</f>
        <v/>
      </c>
      <c r="E714" s="11" t="str">
        <f>IF($A714="", "", INDEX(Data!D:D,MATCH($A714,Data!$Z:$Z,1)))</f>
        <v/>
      </c>
      <c r="F714" s="11" t="str">
        <f>IF($A714="", "", INDEX(Data!E:E,MATCH($A714,Data!$Z:$Z,1)))</f>
        <v/>
      </c>
      <c r="G714" s="36" t="str">
        <f t="shared" si="23"/>
        <v/>
      </c>
    </row>
    <row r="715" spans="1:7" ht="16.5" customHeight="1" x14ac:dyDescent="0.35">
      <c r="A715" s="9" t="str">
        <f t="shared" si="22"/>
        <v/>
      </c>
      <c r="B715" s="10" t="str">
        <f>IF($A715="", "", INDEX(Data!A:A,MATCH($A715,Data!$Z:$Z,1)))</f>
        <v/>
      </c>
      <c r="C715" s="11" t="str">
        <f>IF($A715="", "", INDEX(Data!B:B,MATCH($A715,Data!$Z:$Z,1)))</f>
        <v/>
      </c>
      <c r="D715" s="10" t="str">
        <f>IF($A715="", "", INDEX(Data!C:C,MATCH($A715,Data!$Z:$Z,1)))</f>
        <v/>
      </c>
      <c r="E715" s="11" t="str">
        <f>IF($A715="", "", INDEX(Data!D:D,MATCH($A715,Data!$Z:$Z,1)))</f>
        <v/>
      </c>
      <c r="F715" s="11" t="str">
        <f>IF($A715="", "", INDEX(Data!E:E,MATCH($A715,Data!$Z:$Z,1)))</f>
        <v/>
      </c>
      <c r="G715" s="36" t="str">
        <f t="shared" si="23"/>
        <v/>
      </c>
    </row>
    <row r="716" spans="1:7" ht="16.5" customHeight="1" x14ac:dyDescent="0.35">
      <c r="A716" s="9" t="str">
        <f t="shared" si="22"/>
        <v/>
      </c>
      <c r="B716" s="10" t="str">
        <f>IF($A716="", "", INDEX(Data!A:A,MATCH($A716,Data!$Z:$Z,1)))</f>
        <v/>
      </c>
      <c r="C716" s="11" t="str">
        <f>IF($A716="", "", INDEX(Data!B:B,MATCH($A716,Data!$Z:$Z,1)))</f>
        <v/>
      </c>
      <c r="D716" s="10" t="str">
        <f>IF($A716="", "", INDEX(Data!C:C,MATCH($A716,Data!$Z:$Z,1)))</f>
        <v/>
      </c>
      <c r="E716" s="11" t="str">
        <f>IF($A716="", "", INDEX(Data!D:D,MATCH($A716,Data!$Z:$Z,1)))</f>
        <v/>
      </c>
      <c r="F716" s="11" t="str">
        <f>IF($A716="", "", INDEX(Data!E:E,MATCH($A716,Data!$Z:$Z,1)))</f>
        <v/>
      </c>
      <c r="G716" s="36" t="str">
        <f t="shared" si="23"/>
        <v/>
      </c>
    </row>
    <row r="717" spans="1:7" ht="16.5" customHeight="1" x14ac:dyDescent="0.35">
      <c r="A717" s="9" t="str">
        <f t="shared" si="22"/>
        <v/>
      </c>
      <c r="B717" s="10" t="str">
        <f>IF($A717="", "", INDEX(Data!A:A,MATCH($A717,Data!$Z:$Z,1)))</f>
        <v/>
      </c>
      <c r="C717" s="11" t="str">
        <f>IF($A717="", "", INDEX(Data!B:B,MATCH($A717,Data!$Z:$Z,1)))</f>
        <v/>
      </c>
      <c r="D717" s="10" t="str">
        <f>IF($A717="", "", INDEX(Data!C:C,MATCH($A717,Data!$Z:$Z,1)))</f>
        <v/>
      </c>
      <c r="E717" s="11" t="str">
        <f>IF($A717="", "", INDEX(Data!D:D,MATCH($A717,Data!$Z:$Z,1)))</f>
        <v/>
      </c>
      <c r="F717" s="11" t="str">
        <f>IF($A717="", "", INDEX(Data!E:E,MATCH($A717,Data!$Z:$Z,1)))</f>
        <v/>
      </c>
      <c r="G717" s="36" t="str">
        <f t="shared" si="23"/>
        <v/>
      </c>
    </row>
    <row r="718" spans="1:7" ht="16.5" customHeight="1" x14ac:dyDescent="0.35">
      <c r="A718" s="9" t="str">
        <f t="shared" si="22"/>
        <v/>
      </c>
      <c r="B718" s="10" t="str">
        <f>IF($A718="", "", INDEX(Data!A:A,MATCH($A718,Data!$Z:$Z,1)))</f>
        <v/>
      </c>
      <c r="C718" s="11" t="str">
        <f>IF($A718="", "", INDEX(Data!B:B,MATCH($A718,Data!$Z:$Z,1)))</f>
        <v/>
      </c>
      <c r="D718" s="10" t="str">
        <f>IF($A718="", "", INDEX(Data!C:C,MATCH($A718,Data!$Z:$Z,1)))</f>
        <v/>
      </c>
      <c r="E718" s="11" t="str">
        <f>IF($A718="", "", INDEX(Data!D:D,MATCH($A718,Data!$Z:$Z,1)))</f>
        <v/>
      </c>
      <c r="F718" s="11" t="str">
        <f>IF($A718="", "", INDEX(Data!E:E,MATCH($A718,Data!$Z:$Z,1)))</f>
        <v/>
      </c>
      <c r="G718" s="36" t="str">
        <f t="shared" si="23"/>
        <v/>
      </c>
    </row>
    <row r="719" spans="1:7" ht="16.5" customHeight="1" x14ac:dyDescent="0.35">
      <c r="A719" s="9" t="str">
        <f t="shared" si="22"/>
        <v/>
      </c>
      <c r="B719" s="10" t="str">
        <f>IF($A719="", "", INDEX(Data!A:A,MATCH($A719,Data!$Z:$Z,1)))</f>
        <v/>
      </c>
      <c r="C719" s="11" t="str">
        <f>IF($A719="", "", INDEX(Data!B:B,MATCH($A719,Data!$Z:$Z,1)))</f>
        <v/>
      </c>
      <c r="D719" s="10" t="str">
        <f>IF($A719="", "", INDEX(Data!C:C,MATCH($A719,Data!$Z:$Z,1)))</f>
        <v/>
      </c>
      <c r="E719" s="11" t="str">
        <f>IF($A719="", "", INDEX(Data!D:D,MATCH($A719,Data!$Z:$Z,1)))</f>
        <v/>
      </c>
      <c r="F719" s="11" t="str">
        <f>IF($A719="", "", INDEX(Data!E:E,MATCH($A719,Data!$Z:$Z,1)))</f>
        <v/>
      </c>
      <c r="G719" s="36" t="str">
        <f t="shared" si="23"/>
        <v/>
      </c>
    </row>
    <row r="720" spans="1:7" ht="16.5" customHeight="1" x14ac:dyDescent="0.35">
      <c r="A720" s="9" t="str">
        <f t="shared" si="22"/>
        <v/>
      </c>
      <c r="B720" s="10" t="str">
        <f>IF($A720="", "", INDEX(Data!A:A,MATCH($A720,Data!$Z:$Z,1)))</f>
        <v/>
      </c>
      <c r="C720" s="11" t="str">
        <f>IF($A720="", "", INDEX(Data!B:B,MATCH($A720,Data!$Z:$Z,1)))</f>
        <v/>
      </c>
      <c r="D720" s="10" t="str">
        <f>IF($A720="", "", INDEX(Data!C:C,MATCH($A720,Data!$Z:$Z,1)))</f>
        <v/>
      </c>
      <c r="E720" s="11" t="str">
        <f>IF($A720="", "", INDEX(Data!D:D,MATCH($A720,Data!$Z:$Z,1)))</f>
        <v/>
      </c>
      <c r="F720" s="11" t="str">
        <f>IF($A720="", "", INDEX(Data!E:E,MATCH($A720,Data!$Z:$Z,1)))</f>
        <v/>
      </c>
      <c r="G720" s="36" t="str">
        <f t="shared" si="23"/>
        <v/>
      </c>
    </row>
    <row r="721" spans="1:7" ht="16.5" customHeight="1" x14ac:dyDescent="0.35">
      <c r="A721" s="9" t="str">
        <f t="shared" si="22"/>
        <v/>
      </c>
      <c r="B721" s="10" t="str">
        <f>IF($A721="", "", INDEX(Data!A:A,MATCH($A721,Data!$Z:$Z,1)))</f>
        <v/>
      </c>
      <c r="C721" s="11" t="str">
        <f>IF($A721="", "", INDEX(Data!B:B,MATCH($A721,Data!$Z:$Z,1)))</f>
        <v/>
      </c>
      <c r="D721" s="10" t="str">
        <f>IF($A721="", "", INDEX(Data!C:C,MATCH($A721,Data!$Z:$Z,1)))</f>
        <v/>
      </c>
      <c r="E721" s="11" t="str">
        <f>IF($A721="", "", INDEX(Data!D:D,MATCH($A721,Data!$Z:$Z,1)))</f>
        <v/>
      </c>
      <c r="F721" s="11" t="str">
        <f>IF($A721="", "", INDEX(Data!E:E,MATCH($A721,Data!$Z:$Z,1)))</f>
        <v/>
      </c>
      <c r="G721" s="36" t="str">
        <f t="shared" si="23"/>
        <v/>
      </c>
    </row>
    <row r="722" spans="1:7" ht="16.5" customHeight="1" x14ac:dyDescent="0.35">
      <c r="A722" s="9" t="str">
        <f t="shared" si="22"/>
        <v/>
      </c>
      <c r="B722" s="10" t="str">
        <f>IF($A722="", "", INDEX(Data!A:A,MATCH($A722,Data!$Z:$Z,1)))</f>
        <v/>
      </c>
      <c r="C722" s="11" t="str">
        <f>IF($A722="", "", INDEX(Data!B:B,MATCH($A722,Data!$Z:$Z,1)))</f>
        <v/>
      </c>
      <c r="D722" s="10" t="str">
        <f>IF($A722="", "", INDEX(Data!C:C,MATCH($A722,Data!$Z:$Z,1)))</f>
        <v/>
      </c>
      <c r="E722" s="11" t="str">
        <f>IF($A722="", "", INDEX(Data!D:D,MATCH($A722,Data!$Z:$Z,1)))</f>
        <v/>
      </c>
      <c r="F722" s="11" t="str">
        <f>IF($A722="", "", INDEX(Data!E:E,MATCH($A722,Data!$Z:$Z,1)))</f>
        <v/>
      </c>
      <c r="G722" s="36" t="str">
        <f t="shared" si="23"/>
        <v/>
      </c>
    </row>
    <row r="723" spans="1:7" ht="16.5" customHeight="1" x14ac:dyDescent="0.35">
      <c r="A723" s="9" t="str">
        <f t="shared" si="22"/>
        <v/>
      </c>
      <c r="B723" s="10" t="str">
        <f>IF($A723="", "", INDEX(Data!A:A,MATCH($A723,Data!$Z:$Z,1)))</f>
        <v/>
      </c>
      <c r="C723" s="11" t="str">
        <f>IF($A723="", "", INDEX(Data!B:B,MATCH($A723,Data!$Z:$Z,1)))</f>
        <v/>
      </c>
      <c r="D723" s="10" t="str">
        <f>IF($A723="", "", INDEX(Data!C:C,MATCH($A723,Data!$Z:$Z,1)))</f>
        <v/>
      </c>
      <c r="E723" s="11" t="str">
        <f>IF($A723="", "", INDEX(Data!D:D,MATCH($A723,Data!$Z:$Z,1)))</f>
        <v/>
      </c>
      <c r="F723" s="11" t="str">
        <f>IF($A723="", "", INDEX(Data!E:E,MATCH($A723,Data!$Z:$Z,1)))</f>
        <v/>
      </c>
      <c r="G723" s="36" t="str">
        <f t="shared" si="23"/>
        <v/>
      </c>
    </row>
    <row r="724" spans="1:7" ht="16.5" customHeight="1" x14ac:dyDescent="0.35">
      <c r="A724" s="9" t="str">
        <f t="shared" si="22"/>
        <v/>
      </c>
      <c r="B724" s="10" t="str">
        <f>IF($A724="", "", INDEX(Data!A:A,MATCH($A724,Data!$Z:$Z,1)))</f>
        <v/>
      </c>
      <c r="C724" s="11" t="str">
        <f>IF($A724="", "", INDEX(Data!B:B,MATCH($A724,Data!$Z:$Z,1)))</f>
        <v/>
      </c>
      <c r="D724" s="10" t="str">
        <f>IF($A724="", "", INDEX(Data!C:C,MATCH($A724,Data!$Z:$Z,1)))</f>
        <v/>
      </c>
      <c r="E724" s="11" t="str">
        <f>IF($A724="", "", INDEX(Data!D:D,MATCH($A724,Data!$Z:$Z,1)))</f>
        <v/>
      </c>
      <c r="F724" s="11" t="str">
        <f>IF($A724="", "", INDEX(Data!E:E,MATCH($A724,Data!$Z:$Z,1)))</f>
        <v/>
      </c>
      <c r="G724" s="36" t="str">
        <f t="shared" si="23"/>
        <v/>
      </c>
    </row>
    <row r="725" spans="1:7" ht="16.5" customHeight="1" x14ac:dyDescent="0.35">
      <c r="A725" s="9" t="str">
        <f t="shared" si="22"/>
        <v/>
      </c>
      <c r="B725" s="10" t="str">
        <f>IF($A725="", "", INDEX(Data!A:A,MATCH($A725,Data!$Z:$Z,1)))</f>
        <v/>
      </c>
      <c r="C725" s="11" t="str">
        <f>IF($A725="", "", INDEX(Data!B:B,MATCH($A725,Data!$Z:$Z,1)))</f>
        <v/>
      </c>
      <c r="D725" s="10" t="str">
        <f>IF($A725="", "", INDEX(Data!C:C,MATCH($A725,Data!$Z:$Z,1)))</f>
        <v/>
      </c>
      <c r="E725" s="11" t="str">
        <f>IF($A725="", "", INDEX(Data!D:D,MATCH($A725,Data!$Z:$Z,1)))</f>
        <v/>
      </c>
      <c r="F725" s="11" t="str">
        <f>IF($A725="", "", INDEX(Data!E:E,MATCH($A725,Data!$Z:$Z,1)))</f>
        <v/>
      </c>
      <c r="G725" s="36" t="str">
        <f t="shared" si="23"/>
        <v/>
      </c>
    </row>
    <row r="726" spans="1:7" ht="16.5" customHeight="1" x14ac:dyDescent="0.35">
      <c r="A726" s="9" t="str">
        <f t="shared" si="22"/>
        <v/>
      </c>
      <c r="B726" s="10" t="str">
        <f>IF($A726="", "", INDEX(Data!A:A,MATCH($A726,Data!$Z:$Z,1)))</f>
        <v/>
      </c>
      <c r="C726" s="11" t="str">
        <f>IF($A726="", "", INDEX(Data!B:B,MATCH($A726,Data!$Z:$Z,1)))</f>
        <v/>
      </c>
      <c r="D726" s="10" t="str">
        <f>IF($A726="", "", INDEX(Data!C:C,MATCH($A726,Data!$Z:$Z,1)))</f>
        <v/>
      </c>
      <c r="E726" s="11" t="str">
        <f>IF($A726="", "", INDEX(Data!D:D,MATCH($A726,Data!$Z:$Z,1)))</f>
        <v/>
      </c>
      <c r="F726" s="11" t="str">
        <f>IF($A726="", "", INDEX(Data!E:E,MATCH($A726,Data!$Z:$Z,1)))</f>
        <v/>
      </c>
      <c r="G726" s="36" t="str">
        <f t="shared" si="23"/>
        <v/>
      </c>
    </row>
    <row r="727" spans="1:7" ht="16.5" customHeight="1" x14ac:dyDescent="0.35">
      <c r="A727" s="9" t="str">
        <f t="shared" si="22"/>
        <v/>
      </c>
      <c r="B727" s="10" t="str">
        <f>IF($A727="", "", INDEX(Data!A:A,MATCH($A727,Data!$Z:$Z,1)))</f>
        <v/>
      </c>
      <c r="C727" s="11" t="str">
        <f>IF($A727="", "", INDEX(Data!B:B,MATCH($A727,Data!$Z:$Z,1)))</f>
        <v/>
      </c>
      <c r="D727" s="10" t="str">
        <f>IF($A727="", "", INDEX(Data!C:C,MATCH($A727,Data!$Z:$Z,1)))</f>
        <v/>
      </c>
      <c r="E727" s="11" t="str">
        <f>IF($A727="", "", INDEX(Data!D:D,MATCH($A727,Data!$Z:$Z,1)))</f>
        <v/>
      </c>
      <c r="F727" s="11" t="str">
        <f>IF($A727="", "", INDEX(Data!E:E,MATCH($A727,Data!$Z:$Z,1)))</f>
        <v/>
      </c>
      <c r="G727" s="36" t="str">
        <f t="shared" si="23"/>
        <v/>
      </c>
    </row>
    <row r="728" spans="1:7" ht="16.5" customHeight="1" x14ac:dyDescent="0.35">
      <c r="A728" s="9" t="str">
        <f t="shared" si="22"/>
        <v/>
      </c>
      <c r="B728" s="10" t="str">
        <f>IF($A728="", "", INDEX(Data!A:A,MATCH($A728,Data!$Z:$Z,1)))</f>
        <v/>
      </c>
      <c r="C728" s="11" t="str">
        <f>IF($A728="", "", INDEX(Data!B:B,MATCH($A728,Data!$Z:$Z,1)))</f>
        <v/>
      </c>
      <c r="D728" s="10" t="str">
        <f>IF($A728="", "", INDEX(Data!C:C,MATCH($A728,Data!$Z:$Z,1)))</f>
        <v/>
      </c>
      <c r="E728" s="11" t="str">
        <f>IF($A728="", "", INDEX(Data!D:D,MATCH($A728,Data!$Z:$Z,1)))</f>
        <v/>
      </c>
      <c r="F728" s="11" t="str">
        <f>IF($A728="", "", INDEX(Data!E:E,MATCH($A728,Data!$Z:$Z,1)))</f>
        <v/>
      </c>
      <c r="G728" s="36" t="str">
        <f t="shared" si="23"/>
        <v/>
      </c>
    </row>
    <row r="729" spans="1:7" ht="16.5" customHeight="1" x14ac:dyDescent="0.35">
      <c r="A729" s="9" t="str">
        <f t="shared" si="22"/>
        <v/>
      </c>
      <c r="B729" s="10" t="str">
        <f>IF($A729="", "", INDEX(Data!A:A,MATCH($A729,Data!$Z:$Z,1)))</f>
        <v/>
      </c>
      <c r="C729" s="11" t="str">
        <f>IF($A729="", "", INDEX(Data!B:B,MATCH($A729,Data!$Z:$Z,1)))</f>
        <v/>
      </c>
      <c r="D729" s="10" t="str">
        <f>IF($A729="", "", INDEX(Data!C:C,MATCH($A729,Data!$Z:$Z,1)))</f>
        <v/>
      </c>
      <c r="E729" s="11" t="str">
        <f>IF($A729="", "", INDEX(Data!D:D,MATCH($A729,Data!$Z:$Z,1)))</f>
        <v/>
      </c>
      <c r="F729" s="11" t="str">
        <f>IF($A729="", "", INDEX(Data!E:E,MATCH($A729,Data!$Z:$Z,1)))</f>
        <v/>
      </c>
      <c r="G729" s="36" t="str">
        <f t="shared" si="23"/>
        <v/>
      </c>
    </row>
    <row r="730" spans="1:7" ht="16.5" customHeight="1" x14ac:dyDescent="0.35">
      <c r="A730" s="9" t="str">
        <f t="shared" si="22"/>
        <v/>
      </c>
      <c r="B730" s="10" t="str">
        <f>IF($A730="", "", INDEX(Data!A:A,MATCH($A730,Data!$Z:$Z,1)))</f>
        <v/>
      </c>
      <c r="C730" s="11" t="str">
        <f>IF($A730="", "", INDEX(Data!B:B,MATCH($A730,Data!$Z:$Z,1)))</f>
        <v/>
      </c>
      <c r="D730" s="10" t="str">
        <f>IF($A730="", "", INDEX(Data!C:C,MATCH($A730,Data!$Z:$Z,1)))</f>
        <v/>
      </c>
      <c r="E730" s="11" t="str">
        <f>IF($A730="", "", INDEX(Data!D:D,MATCH($A730,Data!$Z:$Z,1)))</f>
        <v/>
      </c>
      <c r="F730" s="11" t="str">
        <f>IF($A730="", "", INDEX(Data!E:E,MATCH($A730,Data!$Z:$Z,1)))</f>
        <v/>
      </c>
      <c r="G730" s="36" t="str">
        <f t="shared" si="23"/>
        <v/>
      </c>
    </row>
    <row r="731" spans="1:7" ht="16.5" customHeight="1" x14ac:dyDescent="0.35">
      <c r="A731" s="9" t="str">
        <f t="shared" si="22"/>
        <v/>
      </c>
      <c r="B731" s="10" t="str">
        <f>IF($A731="", "", INDEX(Data!A:A,MATCH($A731,Data!$Z:$Z,1)))</f>
        <v/>
      </c>
      <c r="C731" s="11" t="str">
        <f>IF($A731="", "", INDEX(Data!B:B,MATCH($A731,Data!$Z:$Z,1)))</f>
        <v/>
      </c>
      <c r="D731" s="10" t="str">
        <f>IF($A731="", "", INDEX(Data!C:C,MATCH($A731,Data!$Z:$Z,1)))</f>
        <v/>
      </c>
      <c r="E731" s="11" t="str">
        <f>IF($A731="", "", INDEX(Data!D:D,MATCH($A731,Data!$Z:$Z,1)))</f>
        <v/>
      </c>
      <c r="F731" s="11" t="str">
        <f>IF($A731="", "", INDEX(Data!E:E,MATCH($A731,Data!$Z:$Z,1)))</f>
        <v/>
      </c>
      <c r="G731" s="36" t="str">
        <f t="shared" si="23"/>
        <v/>
      </c>
    </row>
    <row r="732" spans="1:7" ht="16.5" customHeight="1" x14ac:dyDescent="0.35">
      <c r="A732" s="9" t="str">
        <f t="shared" si="22"/>
        <v/>
      </c>
      <c r="B732" s="10" t="str">
        <f>IF($A732="", "", INDEX(Data!A:A,MATCH($A732,Data!$Z:$Z,1)))</f>
        <v/>
      </c>
      <c r="C732" s="11" t="str">
        <f>IF($A732="", "", INDEX(Data!B:B,MATCH($A732,Data!$Z:$Z,1)))</f>
        <v/>
      </c>
      <c r="D732" s="10" t="str">
        <f>IF($A732="", "", INDEX(Data!C:C,MATCH($A732,Data!$Z:$Z,1)))</f>
        <v/>
      </c>
      <c r="E732" s="11" t="str">
        <f>IF($A732="", "", INDEX(Data!D:D,MATCH($A732,Data!$Z:$Z,1)))</f>
        <v/>
      </c>
      <c r="F732" s="11" t="str">
        <f>IF($A732="", "", INDEX(Data!E:E,MATCH($A732,Data!$Z:$Z,1)))</f>
        <v/>
      </c>
      <c r="G732" s="36" t="str">
        <f t="shared" si="23"/>
        <v/>
      </c>
    </row>
    <row r="733" spans="1:7" ht="16.5" customHeight="1" x14ac:dyDescent="0.35">
      <c r="A733" s="9" t="str">
        <f t="shared" si="22"/>
        <v/>
      </c>
      <c r="B733" s="10" t="str">
        <f>IF($A733="", "", INDEX(Data!A:A,MATCH($A733,Data!$Z:$Z,1)))</f>
        <v/>
      </c>
      <c r="C733" s="11" t="str">
        <f>IF($A733="", "", INDEX(Data!B:B,MATCH($A733,Data!$Z:$Z,1)))</f>
        <v/>
      </c>
      <c r="D733" s="10" t="str">
        <f>IF($A733="", "", INDEX(Data!C:C,MATCH($A733,Data!$Z:$Z,1)))</f>
        <v/>
      </c>
      <c r="E733" s="11" t="str">
        <f>IF($A733="", "", INDEX(Data!D:D,MATCH($A733,Data!$Z:$Z,1)))</f>
        <v/>
      </c>
      <c r="F733" s="11" t="str">
        <f>IF($A733="", "", INDEX(Data!E:E,MATCH($A733,Data!$Z:$Z,1)))</f>
        <v/>
      </c>
      <c r="G733" s="36" t="str">
        <f t="shared" si="23"/>
        <v/>
      </c>
    </row>
    <row r="734" spans="1:7" ht="16.5" customHeight="1" x14ac:dyDescent="0.35">
      <c r="A734" s="9" t="str">
        <f t="shared" si="22"/>
        <v/>
      </c>
      <c r="B734" s="10" t="str">
        <f>IF($A734="", "", INDEX(Data!A:A,MATCH($A734,Data!$Z:$Z,1)))</f>
        <v/>
      </c>
      <c r="C734" s="11" t="str">
        <f>IF($A734="", "", INDEX(Data!B:B,MATCH($A734,Data!$Z:$Z,1)))</f>
        <v/>
      </c>
      <c r="D734" s="10" t="str">
        <f>IF($A734="", "", INDEX(Data!C:C,MATCH($A734,Data!$Z:$Z,1)))</f>
        <v/>
      </c>
      <c r="E734" s="11" t="str">
        <f>IF($A734="", "", INDEX(Data!D:D,MATCH($A734,Data!$Z:$Z,1)))</f>
        <v/>
      </c>
      <c r="F734" s="11" t="str">
        <f>IF($A734="", "", INDEX(Data!E:E,MATCH($A734,Data!$Z:$Z,1)))</f>
        <v/>
      </c>
      <c r="G734" s="36" t="str">
        <f t="shared" si="23"/>
        <v/>
      </c>
    </row>
    <row r="735" spans="1:7" ht="16.5" customHeight="1" x14ac:dyDescent="0.35">
      <c r="A735" s="9" t="str">
        <f t="shared" si="22"/>
        <v/>
      </c>
      <c r="B735" s="10" t="str">
        <f>IF($A735="", "", INDEX(Data!A:A,MATCH($A735,Data!$Z:$Z,1)))</f>
        <v/>
      </c>
      <c r="C735" s="11" t="str">
        <f>IF($A735="", "", INDEX(Data!B:B,MATCH($A735,Data!$Z:$Z,1)))</f>
        <v/>
      </c>
      <c r="D735" s="10" t="str">
        <f>IF($A735="", "", INDEX(Data!C:C,MATCH($A735,Data!$Z:$Z,1)))</f>
        <v/>
      </c>
      <c r="E735" s="11" t="str">
        <f>IF($A735="", "", INDEX(Data!D:D,MATCH($A735,Data!$Z:$Z,1)))</f>
        <v/>
      </c>
      <c r="F735" s="11" t="str">
        <f>IF($A735="", "", INDEX(Data!E:E,MATCH($A735,Data!$Z:$Z,1)))</f>
        <v/>
      </c>
      <c r="G735" s="36" t="str">
        <f t="shared" si="23"/>
        <v/>
      </c>
    </row>
    <row r="736" spans="1:7" ht="16.5" customHeight="1" x14ac:dyDescent="0.35">
      <c r="A736" s="9" t="str">
        <f t="shared" si="22"/>
        <v/>
      </c>
      <c r="B736" s="10" t="str">
        <f>IF($A736="", "", INDEX(Data!A:A,MATCH($A736,Data!$Z:$Z,1)))</f>
        <v/>
      </c>
      <c r="C736" s="11" t="str">
        <f>IF($A736="", "", INDEX(Data!B:B,MATCH($A736,Data!$Z:$Z,1)))</f>
        <v/>
      </c>
      <c r="D736" s="10" t="str">
        <f>IF($A736="", "", INDEX(Data!C:C,MATCH($A736,Data!$Z:$Z,1)))</f>
        <v/>
      </c>
      <c r="E736" s="11" t="str">
        <f>IF($A736="", "", INDEX(Data!D:D,MATCH($A736,Data!$Z:$Z,1)))</f>
        <v/>
      </c>
      <c r="F736" s="11" t="str">
        <f>IF($A736="", "", INDEX(Data!E:E,MATCH($A736,Data!$Z:$Z,1)))</f>
        <v/>
      </c>
      <c r="G736" s="36" t="str">
        <f t="shared" si="23"/>
        <v/>
      </c>
    </row>
    <row r="737" spans="1:7" ht="16.5" customHeight="1" x14ac:dyDescent="0.35">
      <c r="A737" s="9" t="str">
        <f t="shared" si="22"/>
        <v/>
      </c>
      <c r="B737" s="10" t="str">
        <f>IF($A737="", "", INDEX(Data!A:A,MATCH($A737,Data!$Z:$Z,1)))</f>
        <v/>
      </c>
      <c r="C737" s="11" t="str">
        <f>IF($A737="", "", INDEX(Data!B:B,MATCH($A737,Data!$Z:$Z,1)))</f>
        <v/>
      </c>
      <c r="D737" s="10" t="str">
        <f>IF($A737="", "", INDEX(Data!C:C,MATCH($A737,Data!$Z:$Z,1)))</f>
        <v/>
      </c>
      <c r="E737" s="11" t="str">
        <f>IF($A737="", "", INDEX(Data!D:D,MATCH($A737,Data!$Z:$Z,1)))</f>
        <v/>
      </c>
      <c r="F737" s="11" t="str">
        <f>IF($A737="", "", INDEX(Data!E:E,MATCH($A737,Data!$Z:$Z,1)))</f>
        <v/>
      </c>
      <c r="G737" s="36" t="str">
        <f t="shared" si="23"/>
        <v/>
      </c>
    </row>
    <row r="738" spans="1:7" ht="16.5" customHeight="1" x14ac:dyDescent="0.35">
      <c r="A738" s="9" t="str">
        <f t="shared" si="22"/>
        <v/>
      </c>
      <c r="B738" s="10" t="str">
        <f>IF($A738="", "", INDEX(Data!A:A,MATCH($A738,Data!$Z:$Z,1)))</f>
        <v/>
      </c>
      <c r="C738" s="11" t="str">
        <f>IF($A738="", "", INDEX(Data!B:B,MATCH($A738,Data!$Z:$Z,1)))</f>
        <v/>
      </c>
      <c r="D738" s="10" t="str">
        <f>IF($A738="", "", INDEX(Data!C:C,MATCH($A738,Data!$Z:$Z,1)))</f>
        <v/>
      </c>
      <c r="E738" s="11" t="str">
        <f>IF($A738="", "", INDEX(Data!D:D,MATCH($A738,Data!$Z:$Z,1)))</f>
        <v/>
      </c>
      <c r="F738" s="11" t="str">
        <f>IF($A738="", "", INDEX(Data!E:E,MATCH($A738,Data!$Z:$Z,1)))</f>
        <v/>
      </c>
      <c r="G738" s="36" t="str">
        <f t="shared" si="23"/>
        <v/>
      </c>
    </row>
    <row r="739" spans="1:7" ht="16.5" customHeight="1" x14ac:dyDescent="0.35">
      <c r="A739" s="9" t="str">
        <f t="shared" si="22"/>
        <v/>
      </c>
      <c r="B739" s="10" t="str">
        <f>IF($A739="", "", INDEX(Data!A:A,MATCH($A739,Data!$Z:$Z,1)))</f>
        <v/>
      </c>
      <c r="C739" s="11" t="str">
        <f>IF($A739="", "", INDEX(Data!B:B,MATCH($A739,Data!$Z:$Z,1)))</f>
        <v/>
      </c>
      <c r="D739" s="10" t="str">
        <f>IF($A739="", "", INDEX(Data!C:C,MATCH($A739,Data!$Z:$Z,1)))</f>
        <v/>
      </c>
      <c r="E739" s="11" t="str">
        <f>IF($A739="", "", INDEX(Data!D:D,MATCH($A739,Data!$Z:$Z,1)))</f>
        <v/>
      </c>
      <c r="F739" s="11" t="str">
        <f>IF($A739="", "", INDEX(Data!E:E,MATCH($A739,Data!$Z:$Z,1)))</f>
        <v/>
      </c>
      <c r="G739" s="36" t="str">
        <f t="shared" si="23"/>
        <v/>
      </c>
    </row>
    <row r="740" spans="1:7" ht="16.5" customHeight="1" x14ac:dyDescent="0.35">
      <c r="A740" s="9" t="str">
        <f t="shared" si="22"/>
        <v/>
      </c>
      <c r="B740" s="10" t="str">
        <f>IF($A740="", "", INDEX(Data!A:A,MATCH($A740,Data!$Z:$Z,1)))</f>
        <v/>
      </c>
      <c r="C740" s="11" t="str">
        <f>IF($A740="", "", INDEX(Data!B:B,MATCH($A740,Data!$Z:$Z,1)))</f>
        <v/>
      </c>
      <c r="D740" s="10" t="str">
        <f>IF($A740="", "", INDEX(Data!C:C,MATCH($A740,Data!$Z:$Z,1)))</f>
        <v/>
      </c>
      <c r="E740" s="11" t="str">
        <f>IF($A740="", "", INDEX(Data!D:D,MATCH($A740,Data!$Z:$Z,1)))</f>
        <v/>
      </c>
      <c r="F740" s="11" t="str">
        <f>IF($A740="", "", INDEX(Data!E:E,MATCH($A740,Data!$Z:$Z,1)))</f>
        <v/>
      </c>
      <c r="G740" s="36" t="str">
        <f t="shared" si="23"/>
        <v/>
      </c>
    </row>
    <row r="741" spans="1:7" ht="16.5" customHeight="1" x14ac:dyDescent="0.35">
      <c r="A741" s="9" t="str">
        <f t="shared" si="22"/>
        <v/>
      </c>
      <c r="B741" s="10" t="str">
        <f>IF($A741="", "", INDEX(Data!A:A,MATCH($A741,Data!$Z:$Z,1)))</f>
        <v/>
      </c>
      <c r="C741" s="11" t="str">
        <f>IF($A741="", "", INDEX(Data!B:B,MATCH($A741,Data!$Z:$Z,1)))</f>
        <v/>
      </c>
      <c r="D741" s="10" t="str">
        <f>IF($A741="", "", INDEX(Data!C:C,MATCH($A741,Data!$Z:$Z,1)))</f>
        <v/>
      </c>
      <c r="E741" s="11" t="str">
        <f>IF($A741="", "", INDEX(Data!D:D,MATCH($A741,Data!$Z:$Z,1)))</f>
        <v/>
      </c>
      <c r="F741" s="11" t="str">
        <f>IF($A741="", "", INDEX(Data!E:E,MATCH($A741,Data!$Z:$Z,1)))</f>
        <v/>
      </c>
      <c r="G741" s="36" t="str">
        <f t="shared" si="23"/>
        <v/>
      </c>
    </row>
    <row r="742" spans="1:7" ht="16.5" customHeight="1" x14ac:dyDescent="0.35">
      <c r="A742" s="9" t="str">
        <f t="shared" si="22"/>
        <v/>
      </c>
      <c r="B742" s="10" t="str">
        <f>IF($A742="", "", INDEX(Data!A:A,MATCH($A742,Data!$Z:$Z,1)))</f>
        <v/>
      </c>
      <c r="C742" s="11" t="str">
        <f>IF($A742="", "", INDEX(Data!B:B,MATCH($A742,Data!$Z:$Z,1)))</f>
        <v/>
      </c>
      <c r="D742" s="10" t="str">
        <f>IF($A742="", "", INDEX(Data!C:C,MATCH($A742,Data!$Z:$Z,1)))</f>
        <v/>
      </c>
      <c r="E742" s="11" t="str">
        <f>IF($A742="", "", INDEX(Data!D:D,MATCH($A742,Data!$Z:$Z,1)))</f>
        <v/>
      </c>
      <c r="F742" s="11" t="str">
        <f>IF($A742="", "", INDEX(Data!E:E,MATCH($A742,Data!$Z:$Z,1)))</f>
        <v/>
      </c>
      <c r="G742" s="36" t="str">
        <f t="shared" si="23"/>
        <v/>
      </c>
    </row>
    <row r="743" spans="1:7" ht="16.5" customHeight="1" x14ac:dyDescent="0.35">
      <c r="A743" s="9" t="str">
        <f t="shared" si="22"/>
        <v/>
      </c>
      <c r="B743" s="10" t="str">
        <f>IF($A743="", "", INDEX(Data!A:A,MATCH($A743,Data!$Z:$Z,1)))</f>
        <v/>
      </c>
      <c r="C743" s="11" t="str">
        <f>IF($A743="", "", INDEX(Data!B:B,MATCH($A743,Data!$Z:$Z,1)))</f>
        <v/>
      </c>
      <c r="D743" s="10" t="str">
        <f>IF($A743="", "", INDEX(Data!C:C,MATCH($A743,Data!$Z:$Z,1)))</f>
        <v/>
      </c>
      <c r="E743" s="11" t="str">
        <f>IF($A743="", "", INDEX(Data!D:D,MATCH($A743,Data!$Z:$Z,1)))</f>
        <v/>
      </c>
      <c r="F743" s="11" t="str">
        <f>IF($A743="", "", INDEX(Data!E:E,MATCH($A743,Data!$Z:$Z,1)))</f>
        <v/>
      </c>
      <c r="G743" s="36" t="str">
        <f t="shared" si="23"/>
        <v/>
      </c>
    </row>
    <row r="744" spans="1:7" ht="16.5" customHeight="1" x14ac:dyDescent="0.35">
      <c r="A744" s="9" t="str">
        <f t="shared" si="22"/>
        <v/>
      </c>
      <c r="B744" s="10" t="str">
        <f>IF($A744="", "", INDEX(Data!A:A,MATCH($A744,Data!$Z:$Z,1)))</f>
        <v/>
      </c>
      <c r="C744" s="11" t="str">
        <f>IF($A744="", "", INDEX(Data!B:B,MATCH($A744,Data!$Z:$Z,1)))</f>
        <v/>
      </c>
      <c r="D744" s="10" t="str">
        <f>IF($A744="", "", INDEX(Data!C:C,MATCH($A744,Data!$Z:$Z,1)))</f>
        <v/>
      </c>
      <c r="E744" s="11" t="str">
        <f>IF($A744="", "", INDEX(Data!D:D,MATCH($A744,Data!$Z:$Z,1)))</f>
        <v/>
      </c>
      <c r="F744" s="11" t="str">
        <f>IF($A744="", "", INDEX(Data!E:E,MATCH($A744,Data!$Z:$Z,1)))</f>
        <v/>
      </c>
      <c r="G744" s="36" t="str">
        <f t="shared" si="23"/>
        <v/>
      </c>
    </row>
    <row r="745" spans="1:7" ht="16.5" customHeight="1" x14ac:dyDescent="0.35">
      <c r="A745" s="9" t="str">
        <f t="shared" si="22"/>
        <v/>
      </c>
      <c r="B745" s="10" t="str">
        <f>IF($A745="", "", INDEX(Data!A:A,MATCH($A745,Data!$Z:$Z,1)))</f>
        <v/>
      </c>
      <c r="C745" s="11" t="str">
        <f>IF($A745="", "", INDEX(Data!B:B,MATCH($A745,Data!$Z:$Z,1)))</f>
        <v/>
      </c>
      <c r="D745" s="10" t="str">
        <f>IF($A745="", "", INDEX(Data!C:C,MATCH($A745,Data!$Z:$Z,1)))</f>
        <v/>
      </c>
      <c r="E745" s="11" t="str">
        <f>IF($A745="", "", INDEX(Data!D:D,MATCH($A745,Data!$Z:$Z,1)))</f>
        <v/>
      </c>
      <c r="F745" s="11" t="str">
        <f>IF($A745="", "", INDEX(Data!E:E,MATCH($A745,Data!$Z:$Z,1)))</f>
        <v/>
      </c>
      <c r="G745" s="36" t="str">
        <f t="shared" si="23"/>
        <v/>
      </c>
    </row>
    <row r="746" spans="1:7" ht="16.5" customHeight="1" x14ac:dyDescent="0.35">
      <c r="A746" s="9" t="str">
        <f t="shared" si="22"/>
        <v/>
      </c>
      <c r="B746" s="10" t="str">
        <f>IF($A746="", "", INDEX(Data!A:A,MATCH($A746,Data!$Z:$Z,1)))</f>
        <v/>
      </c>
      <c r="C746" s="11" t="str">
        <f>IF($A746="", "", INDEX(Data!B:B,MATCH($A746,Data!$Z:$Z,1)))</f>
        <v/>
      </c>
      <c r="D746" s="10" t="str">
        <f>IF($A746="", "", INDEX(Data!C:C,MATCH($A746,Data!$Z:$Z,1)))</f>
        <v/>
      </c>
      <c r="E746" s="11" t="str">
        <f>IF($A746="", "", INDEX(Data!D:D,MATCH($A746,Data!$Z:$Z,1)))</f>
        <v/>
      </c>
      <c r="F746" s="11" t="str">
        <f>IF($A746="", "", INDEX(Data!E:E,MATCH($A746,Data!$Z:$Z,1)))</f>
        <v/>
      </c>
      <c r="G746" s="36" t="str">
        <f t="shared" si="23"/>
        <v/>
      </c>
    </row>
    <row r="747" spans="1:7" ht="16.5" customHeight="1" x14ac:dyDescent="0.35">
      <c r="A747" s="9" t="str">
        <f t="shared" si="22"/>
        <v/>
      </c>
      <c r="B747" s="10" t="str">
        <f>IF($A747="", "", INDEX(Data!A:A,MATCH($A747,Data!$Z:$Z,1)))</f>
        <v/>
      </c>
      <c r="C747" s="11" t="str">
        <f>IF($A747="", "", INDEX(Data!B:B,MATCH($A747,Data!$Z:$Z,1)))</f>
        <v/>
      </c>
      <c r="D747" s="10" t="str">
        <f>IF($A747="", "", INDEX(Data!C:C,MATCH($A747,Data!$Z:$Z,1)))</f>
        <v/>
      </c>
      <c r="E747" s="11" t="str">
        <f>IF($A747="", "", INDEX(Data!D:D,MATCH($A747,Data!$Z:$Z,1)))</f>
        <v/>
      </c>
      <c r="F747" s="11" t="str">
        <f>IF($A747="", "", INDEX(Data!E:E,MATCH($A747,Data!$Z:$Z,1)))</f>
        <v/>
      </c>
      <c r="G747" s="36" t="str">
        <f t="shared" si="23"/>
        <v/>
      </c>
    </row>
    <row r="748" spans="1:7" ht="16.5" customHeight="1" x14ac:dyDescent="0.35">
      <c r="A748" s="9" t="str">
        <f t="shared" si="22"/>
        <v/>
      </c>
      <c r="B748" s="10" t="str">
        <f>IF($A748="", "", INDEX(Data!A:A,MATCH($A748,Data!$Z:$Z,1)))</f>
        <v/>
      </c>
      <c r="C748" s="11" t="str">
        <f>IF($A748="", "", INDEX(Data!B:B,MATCH($A748,Data!$Z:$Z,1)))</f>
        <v/>
      </c>
      <c r="D748" s="10" t="str">
        <f>IF($A748="", "", INDEX(Data!C:C,MATCH($A748,Data!$Z:$Z,1)))</f>
        <v/>
      </c>
      <c r="E748" s="11" t="str">
        <f>IF($A748="", "", INDEX(Data!D:D,MATCH($A748,Data!$Z:$Z,1)))</f>
        <v/>
      </c>
      <c r="F748" s="11" t="str">
        <f>IF($A748="", "", INDEX(Data!E:E,MATCH($A748,Data!$Z:$Z,1)))</f>
        <v/>
      </c>
      <c r="G748" s="36" t="str">
        <f t="shared" si="23"/>
        <v/>
      </c>
    </row>
    <row r="749" spans="1:7" ht="16.5" customHeight="1" x14ac:dyDescent="0.35">
      <c r="A749" s="9" t="str">
        <f t="shared" si="22"/>
        <v/>
      </c>
      <c r="B749" s="10" t="str">
        <f>IF($A749="", "", INDEX(Data!A:A,MATCH($A749,Data!$Z:$Z,1)))</f>
        <v/>
      </c>
      <c r="C749" s="11" t="str">
        <f>IF($A749="", "", INDEX(Data!B:B,MATCH($A749,Data!$Z:$Z,1)))</f>
        <v/>
      </c>
      <c r="D749" s="10" t="str">
        <f>IF($A749="", "", INDEX(Data!C:C,MATCH($A749,Data!$Z:$Z,1)))</f>
        <v/>
      </c>
      <c r="E749" s="11" t="str">
        <f>IF($A749="", "", INDEX(Data!D:D,MATCH($A749,Data!$Z:$Z,1)))</f>
        <v/>
      </c>
      <c r="F749" s="11" t="str">
        <f>IF($A749="", "", INDEX(Data!E:E,MATCH($A749,Data!$Z:$Z,1)))</f>
        <v/>
      </c>
      <c r="G749" s="36" t="str">
        <f t="shared" si="23"/>
        <v/>
      </c>
    </row>
    <row r="750" spans="1:7" ht="16.5" customHeight="1" x14ac:dyDescent="0.35">
      <c r="A750" s="9" t="str">
        <f t="shared" si="22"/>
        <v/>
      </c>
      <c r="B750" s="10" t="str">
        <f>IF($A750="", "", INDEX(Data!A:A,MATCH($A750,Data!$Z:$Z,1)))</f>
        <v/>
      </c>
      <c r="C750" s="11" t="str">
        <f>IF($A750="", "", INDEX(Data!B:B,MATCH($A750,Data!$Z:$Z,1)))</f>
        <v/>
      </c>
      <c r="D750" s="10" t="str">
        <f>IF($A750="", "", INDEX(Data!C:C,MATCH($A750,Data!$Z:$Z,1)))</f>
        <v/>
      </c>
      <c r="E750" s="11" t="str">
        <f>IF($A750="", "", INDEX(Data!D:D,MATCH($A750,Data!$Z:$Z,1)))</f>
        <v/>
      </c>
      <c r="F750" s="11" t="str">
        <f>IF($A750="", "", INDEX(Data!E:E,MATCH($A750,Data!$Z:$Z,1)))</f>
        <v/>
      </c>
      <c r="G750" s="36" t="str">
        <f t="shared" si="23"/>
        <v/>
      </c>
    </row>
    <row r="751" spans="1:7" ht="16.5" customHeight="1" x14ac:dyDescent="0.35">
      <c r="A751" s="9" t="str">
        <f t="shared" si="22"/>
        <v/>
      </c>
      <c r="B751" s="10" t="str">
        <f>IF($A751="", "", INDEX(Data!A:A,MATCH($A751,Data!$Z:$Z,1)))</f>
        <v/>
      </c>
      <c r="C751" s="11" t="str">
        <f>IF($A751="", "", INDEX(Data!B:B,MATCH($A751,Data!$Z:$Z,1)))</f>
        <v/>
      </c>
      <c r="D751" s="10" t="str">
        <f>IF($A751="", "", INDEX(Data!C:C,MATCH($A751,Data!$Z:$Z,1)))</f>
        <v/>
      </c>
      <c r="E751" s="11" t="str">
        <f>IF($A751="", "", INDEX(Data!D:D,MATCH($A751,Data!$Z:$Z,1)))</f>
        <v/>
      </c>
      <c r="F751" s="11" t="str">
        <f>IF($A751="", "", INDEX(Data!E:E,MATCH($A751,Data!$Z:$Z,1)))</f>
        <v/>
      </c>
      <c r="G751" s="36" t="str">
        <f t="shared" si="23"/>
        <v/>
      </c>
    </row>
    <row r="752" spans="1:7" ht="16.5" customHeight="1" x14ac:dyDescent="0.35">
      <c r="A752" s="9" t="str">
        <f t="shared" si="22"/>
        <v/>
      </c>
      <c r="B752" s="10" t="str">
        <f>IF($A752="", "", INDEX(Data!A:A,MATCH($A752,Data!$Z:$Z,1)))</f>
        <v/>
      </c>
      <c r="C752" s="11" t="str">
        <f>IF($A752="", "", INDEX(Data!B:B,MATCH($A752,Data!$Z:$Z,1)))</f>
        <v/>
      </c>
      <c r="D752" s="10" t="str">
        <f>IF($A752="", "", INDEX(Data!C:C,MATCH($A752,Data!$Z:$Z,1)))</f>
        <v/>
      </c>
      <c r="E752" s="11" t="str">
        <f>IF($A752="", "", INDEX(Data!D:D,MATCH($A752,Data!$Z:$Z,1)))</f>
        <v/>
      </c>
      <c r="F752" s="11" t="str">
        <f>IF($A752="", "", INDEX(Data!E:E,MATCH($A752,Data!$Z:$Z,1)))</f>
        <v/>
      </c>
      <c r="G752" s="36" t="str">
        <f t="shared" si="23"/>
        <v/>
      </c>
    </row>
    <row r="753" spans="1:7" ht="16.5" customHeight="1" x14ac:dyDescent="0.35">
      <c r="A753" s="9" t="str">
        <f t="shared" si="22"/>
        <v/>
      </c>
      <c r="B753" s="10" t="str">
        <f>IF($A753="", "", INDEX(Data!A:A,MATCH($A753,Data!$Z:$Z,1)))</f>
        <v/>
      </c>
      <c r="C753" s="11" t="str">
        <f>IF($A753="", "", INDEX(Data!B:B,MATCH($A753,Data!$Z:$Z,1)))</f>
        <v/>
      </c>
      <c r="D753" s="10" t="str">
        <f>IF($A753="", "", INDEX(Data!C:C,MATCH($A753,Data!$Z:$Z,1)))</f>
        <v/>
      </c>
      <c r="E753" s="11" t="str">
        <f>IF($A753="", "", INDEX(Data!D:D,MATCH($A753,Data!$Z:$Z,1)))</f>
        <v/>
      </c>
      <c r="F753" s="11" t="str">
        <f>IF($A753="", "", INDEX(Data!E:E,MATCH($A753,Data!$Z:$Z,1)))</f>
        <v/>
      </c>
      <c r="G753" s="36" t="str">
        <f t="shared" si="23"/>
        <v/>
      </c>
    </row>
    <row r="754" spans="1:7" ht="16.5" customHeight="1" x14ac:dyDescent="0.35">
      <c r="A754" s="9" t="str">
        <f t="shared" si="22"/>
        <v/>
      </c>
      <c r="B754" s="10" t="str">
        <f>IF($A754="", "", INDEX(Data!A:A,MATCH($A754,Data!$Z:$Z,1)))</f>
        <v/>
      </c>
      <c r="C754" s="11" t="str">
        <f>IF($A754="", "", INDEX(Data!B:B,MATCH($A754,Data!$Z:$Z,1)))</f>
        <v/>
      </c>
      <c r="D754" s="10" t="str">
        <f>IF($A754="", "", INDEX(Data!C:C,MATCH($A754,Data!$Z:$Z,1)))</f>
        <v/>
      </c>
      <c r="E754" s="11" t="str">
        <f>IF($A754="", "", INDEX(Data!D:D,MATCH($A754,Data!$Z:$Z,1)))</f>
        <v/>
      </c>
      <c r="F754" s="11" t="str">
        <f>IF($A754="", "", INDEX(Data!E:E,MATCH($A754,Data!$Z:$Z,1)))</f>
        <v/>
      </c>
      <c r="G754" s="36" t="str">
        <f t="shared" si="23"/>
        <v/>
      </c>
    </row>
    <row r="755" spans="1:7" ht="16.5" customHeight="1" x14ac:dyDescent="0.35">
      <c r="A755" s="9" t="str">
        <f t="shared" si="22"/>
        <v/>
      </c>
      <c r="B755" s="10" t="str">
        <f>IF($A755="", "", INDEX(Data!A:A,MATCH($A755,Data!$Z:$Z,1)))</f>
        <v/>
      </c>
      <c r="C755" s="11" t="str">
        <f>IF($A755="", "", INDEX(Data!B:B,MATCH($A755,Data!$Z:$Z,1)))</f>
        <v/>
      </c>
      <c r="D755" s="10" t="str">
        <f>IF($A755="", "", INDEX(Data!C:C,MATCH($A755,Data!$Z:$Z,1)))</f>
        <v/>
      </c>
      <c r="E755" s="11" t="str">
        <f>IF($A755="", "", INDEX(Data!D:D,MATCH($A755,Data!$Z:$Z,1)))</f>
        <v/>
      </c>
      <c r="F755" s="11" t="str">
        <f>IF($A755="", "", INDEX(Data!E:E,MATCH($A755,Data!$Z:$Z,1)))</f>
        <v/>
      </c>
      <c r="G755" s="36" t="str">
        <f t="shared" si="23"/>
        <v/>
      </c>
    </row>
    <row r="756" spans="1:7" ht="16.5" customHeight="1" x14ac:dyDescent="0.35">
      <c r="A756" s="9" t="str">
        <f t="shared" si="22"/>
        <v/>
      </c>
      <c r="B756" s="10" t="str">
        <f>IF($A756="", "", INDEX(Data!A:A,MATCH($A756,Data!$Z:$Z,1)))</f>
        <v/>
      </c>
      <c r="C756" s="11" t="str">
        <f>IF($A756="", "", INDEX(Data!B:B,MATCH($A756,Data!$Z:$Z,1)))</f>
        <v/>
      </c>
      <c r="D756" s="10" t="str">
        <f>IF($A756="", "", INDEX(Data!C:C,MATCH($A756,Data!$Z:$Z,1)))</f>
        <v/>
      </c>
      <c r="E756" s="11" t="str">
        <f>IF($A756="", "", INDEX(Data!D:D,MATCH($A756,Data!$Z:$Z,1)))</f>
        <v/>
      </c>
      <c r="F756" s="11" t="str">
        <f>IF($A756="", "", INDEX(Data!E:E,MATCH($A756,Data!$Z:$Z,1)))</f>
        <v/>
      </c>
      <c r="G756" s="36" t="str">
        <f t="shared" si="23"/>
        <v/>
      </c>
    </row>
    <row r="757" spans="1:7" ht="16.5" customHeight="1" x14ac:dyDescent="0.35">
      <c r="A757" s="9" t="str">
        <f t="shared" si="22"/>
        <v/>
      </c>
      <c r="B757" s="10" t="str">
        <f>IF($A757="", "", INDEX(Data!A:A,MATCH($A757,Data!$Z:$Z,1)))</f>
        <v/>
      </c>
      <c r="C757" s="11" t="str">
        <f>IF($A757="", "", INDEX(Data!B:B,MATCH($A757,Data!$Z:$Z,1)))</f>
        <v/>
      </c>
      <c r="D757" s="10" t="str">
        <f>IF($A757="", "", INDEX(Data!C:C,MATCH($A757,Data!$Z:$Z,1)))</f>
        <v/>
      </c>
      <c r="E757" s="11" t="str">
        <f>IF($A757="", "", INDEX(Data!D:D,MATCH($A757,Data!$Z:$Z,1)))</f>
        <v/>
      </c>
      <c r="F757" s="11" t="str">
        <f>IF($A757="", "", INDEX(Data!E:E,MATCH($A757,Data!$Z:$Z,1)))</f>
        <v/>
      </c>
      <c r="G757" s="36" t="str">
        <f t="shared" si="23"/>
        <v/>
      </c>
    </row>
    <row r="758" spans="1:7" ht="16.5" customHeight="1" x14ac:dyDescent="0.35">
      <c r="A758" s="9" t="str">
        <f t="shared" si="22"/>
        <v/>
      </c>
      <c r="B758" s="10" t="str">
        <f>IF($A758="", "", INDEX(Data!A:A,MATCH($A758,Data!$Z:$Z,1)))</f>
        <v/>
      </c>
      <c r="C758" s="11" t="str">
        <f>IF($A758="", "", INDEX(Data!B:B,MATCH($A758,Data!$Z:$Z,1)))</f>
        <v/>
      </c>
      <c r="D758" s="10" t="str">
        <f>IF($A758="", "", INDEX(Data!C:C,MATCH($A758,Data!$Z:$Z,1)))</f>
        <v/>
      </c>
      <c r="E758" s="11" t="str">
        <f>IF($A758="", "", INDEX(Data!D:D,MATCH($A758,Data!$Z:$Z,1)))</f>
        <v/>
      </c>
      <c r="F758" s="11" t="str">
        <f>IF($A758="", "", INDEX(Data!E:E,MATCH($A758,Data!$Z:$Z,1)))</f>
        <v/>
      </c>
      <c r="G758" s="36" t="str">
        <f t="shared" si="23"/>
        <v/>
      </c>
    </row>
    <row r="759" spans="1:7" ht="16.5" customHeight="1" x14ac:dyDescent="0.35">
      <c r="A759" s="9" t="str">
        <f t="shared" si="22"/>
        <v/>
      </c>
      <c r="B759" s="10" t="str">
        <f>IF($A759="", "", INDEX(Data!A:A,MATCH($A759,Data!$Z:$Z,1)))</f>
        <v/>
      </c>
      <c r="C759" s="11" t="str">
        <f>IF($A759="", "", INDEX(Data!B:B,MATCH($A759,Data!$Z:$Z,1)))</f>
        <v/>
      </c>
      <c r="D759" s="10" t="str">
        <f>IF($A759="", "", INDEX(Data!C:C,MATCH($A759,Data!$Z:$Z,1)))</f>
        <v/>
      </c>
      <c r="E759" s="11" t="str">
        <f>IF($A759="", "", INDEX(Data!D:D,MATCH($A759,Data!$Z:$Z,1)))</f>
        <v/>
      </c>
      <c r="F759" s="11" t="str">
        <f>IF($A759="", "", INDEX(Data!E:E,MATCH($A759,Data!$Z:$Z,1)))</f>
        <v/>
      </c>
      <c r="G759" s="36" t="str">
        <f t="shared" si="23"/>
        <v/>
      </c>
    </row>
    <row r="760" spans="1:7" ht="16.5" customHeight="1" x14ac:dyDescent="0.35">
      <c r="A760" s="9" t="str">
        <f t="shared" si="22"/>
        <v/>
      </c>
      <c r="B760" s="10" t="str">
        <f>IF($A760="", "", INDEX(Data!A:A,MATCH($A760,Data!$Z:$Z,1)))</f>
        <v/>
      </c>
      <c r="C760" s="11" t="str">
        <f>IF($A760="", "", INDEX(Data!B:B,MATCH($A760,Data!$Z:$Z,1)))</f>
        <v/>
      </c>
      <c r="D760" s="10" t="str">
        <f>IF($A760="", "", INDEX(Data!C:C,MATCH($A760,Data!$Z:$Z,1)))</f>
        <v/>
      </c>
      <c r="E760" s="11" t="str">
        <f>IF($A760="", "", INDEX(Data!D:D,MATCH($A760,Data!$Z:$Z,1)))</f>
        <v/>
      </c>
      <c r="F760" s="11" t="str">
        <f>IF($A760="", "", INDEX(Data!E:E,MATCH($A760,Data!$Z:$Z,1)))</f>
        <v/>
      </c>
      <c r="G760" s="36" t="str">
        <f t="shared" si="23"/>
        <v/>
      </c>
    </row>
    <row r="761" spans="1:7" ht="16.5" customHeight="1" x14ac:dyDescent="0.35">
      <c r="A761" s="9" t="str">
        <f t="shared" si="22"/>
        <v/>
      </c>
      <c r="B761" s="10" t="str">
        <f>IF($A761="", "", INDEX(Data!A:A,MATCH($A761,Data!$Z:$Z,1)))</f>
        <v/>
      </c>
      <c r="C761" s="11" t="str">
        <f>IF($A761="", "", INDEX(Data!B:B,MATCH($A761,Data!$Z:$Z,1)))</f>
        <v/>
      </c>
      <c r="D761" s="10" t="str">
        <f>IF($A761="", "", INDEX(Data!C:C,MATCH($A761,Data!$Z:$Z,1)))</f>
        <v/>
      </c>
      <c r="E761" s="11" t="str">
        <f>IF($A761="", "", INDEX(Data!D:D,MATCH($A761,Data!$Z:$Z,1)))</f>
        <v/>
      </c>
      <c r="F761" s="11" t="str">
        <f>IF($A761="", "", INDEX(Data!E:E,MATCH($A761,Data!$Z:$Z,1)))</f>
        <v/>
      </c>
      <c r="G761" s="36" t="str">
        <f t="shared" si="23"/>
        <v/>
      </c>
    </row>
    <row r="762" spans="1:7" ht="16.5" customHeight="1" x14ac:dyDescent="0.35">
      <c r="A762" s="9" t="str">
        <f t="shared" si="22"/>
        <v/>
      </c>
      <c r="B762" s="10" t="str">
        <f>IF($A762="", "", INDEX(Data!A:A,MATCH($A762,Data!$Z:$Z,1)))</f>
        <v/>
      </c>
      <c r="C762" s="11" t="str">
        <f>IF($A762="", "", INDEX(Data!B:B,MATCH($A762,Data!$Z:$Z,1)))</f>
        <v/>
      </c>
      <c r="D762" s="10" t="str">
        <f>IF($A762="", "", INDEX(Data!C:C,MATCH($A762,Data!$Z:$Z,1)))</f>
        <v/>
      </c>
      <c r="E762" s="11" t="str">
        <f>IF($A762="", "", INDEX(Data!D:D,MATCH($A762,Data!$Z:$Z,1)))</f>
        <v/>
      </c>
      <c r="F762" s="11" t="str">
        <f>IF($A762="", "", INDEX(Data!E:E,MATCH($A762,Data!$Z:$Z,1)))</f>
        <v/>
      </c>
      <c r="G762" s="36" t="str">
        <f t="shared" si="23"/>
        <v/>
      </c>
    </row>
    <row r="763" spans="1:7" ht="16.5" customHeight="1" x14ac:dyDescent="0.35">
      <c r="A763" s="9" t="str">
        <f t="shared" si="22"/>
        <v/>
      </c>
      <c r="B763" s="10" t="str">
        <f>IF($A763="", "", INDEX(Data!A:A,MATCH($A763,Data!$Z:$Z,1)))</f>
        <v/>
      </c>
      <c r="C763" s="11" t="str">
        <f>IF($A763="", "", INDEX(Data!B:B,MATCH($A763,Data!$Z:$Z,1)))</f>
        <v/>
      </c>
      <c r="D763" s="10" t="str">
        <f>IF($A763="", "", INDEX(Data!C:C,MATCH($A763,Data!$Z:$Z,1)))</f>
        <v/>
      </c>
      <c r="E763" s="11" t="str">
        <f>IF($A763="", "", INDEX(Data!D:D,MATCH($A763,Data!$Z:$Z,1)))</f>
        <v/>
      </c>
      <c r="F763" s="11" t="str">
        <f>IF($A763="", "", INDEX(Data!E:E,MATCH($A763,Data!$Z:$Z,1)))</f>
        <v/>
      </c>
      <c r="G763" s="36" t="str">
        <f t="shared" si="23"/>
        <v/>
      </c>
    </row>
    <row r="764" spans="1:7" ht="16.5" customHeight="1" x14ac:dyDescent="0.35">
      <c r="A764" s="9" t="str">
        <f t="shared" si="22"/>
        <v/>
      </c>
      <c r="B764" s="10" t="str">
        <f>IF($A764="", "", INDEX(Data!A:A,MATCH($A764,Data!$Z:$Z,1)))</f>
        <v/>
      </c>
      <c r="C764" s="11" t="str">
        <f>IF($A764="", "", INDEX(Data!B:B,MATCH($A764,Data!$Z:$Z,1)))</f>
        <v/>
      </c>
      <c r="D764" s="10" t="str">
        <f>IF($A764="", "", INDEX(Data!C:C,MATCH($A764,Data!$Z:$Z,1)))</f>
        <v/>
      </c>
      <c r="E764" s="11" t="str">
        <f>IF($A764="", "", INDEX(Data!D:D,MATCH($A764,Data!$Z:$Z,1)))</f>
        <v/>
      </c>
      <c r="F764" s="11" t="str">
        <f>IF($A764="", "", INDEX(Data!E:E,MATCH($A764,Data!$Z:$Z,1)))</f>
        <v/>
      </c>
      <c r="G764" s="36" t="str">
        <f t="shared" si="23"/>
        <v/>
      </c>
    </row>
    <row r="765" spans="1:7" ht="16.5" customHeight="1" x14ac:dyDescent="0.35">
      <c r="A765" s="9" t="str">
        <f t="shared" si="22"/>
        <v/>
      </c>
      <c r="B765" s="10" t="str">
        <f>IF($A765="", "", INDEX(Data!A:A,MATCH($A765,Data!$Z:$Z,1)))</f>
        <v/>
      </c>
      <c r="C765" s="11" t="str">
        <f>IF($A765="", "", INDEX(Data!B:B,MATCH($A765,Data!$Z:$Z,1)))</f>
        <v/>
      </c>
      <c r="D765" s="10" t="str">
        <f>IF($A765="", "", INDEX(Data!C:C,MATCH($A765,Data!$Z:$Z,1)))</f>
        <v/>
      </c>
      <c r="E765" s="11" t="str">
        <f>IF($A765="", "", INDEX(Data!D:D,MATCH($A765,Data!$Z:$Z,1)))</f>
        <v/>
      </c>
      <c r="F765" s="11" t="str">
        <f>IF($A765="", "", INDEX(Data!E:E,MATCH($A765,Data!$Z:$Z,1)))</f>
        <v/>
      </c>
      <c r="G765" s="36" t="str">
        <f t="shared" si="23"/>
        <v/>
      </c>
    </row>
    <row r="766" spans="1:7" ht="16.5" customHeight="1" x14ac:dyDescent="0.35">
      <c r="A766" s="9" t="str">
        <f t="shared" si="22"/>
        <v/>
      </c>
      <c r="B766" s="10" t="str">
        <f>IF($A766="", "", INDEX(Data!A:A,MATCH($A766,Data!$Z:$Z,1)))</f>
        <v/>
      </c>
      <c r="C766" s="11" t="str">
        <f>IF($A766="", "", INDEX(Data!B:B,MATCH($A766,Data!$Z:$Z,1)))</f>
        <v/>
      </c>
      <c r="D766" s="10" t="str">
        <f>IF($A766="", "", INDEX(Data!C:C,MATCH($A766,Data!$Z:$Z,1)))</f>
        <v/>
      </c>
      <c r="E766" s="11" t="str">
        <f>IF($A766="", "", INDEX(Data!D:D,MATCH($A766,Data!$Z:$Z,1)))</f>
        <v/>
      </c>
      <c r="F766" s="11" t="str">
        <f>IF($A766="", "", INDEX(Data!E:E,MATCH($A766,Data!$Z:$Z,1)))</f>
        <v/>
      </c>
      <c r="G766" s="36" t="str">
        <f t="shared" si="23"/>
        <v/>
      </c>
    </row>
    <row r="767" spans="1:7" ht="16.5" customHeight="1" x14ac:dyDescent="0.35">
      <c r="A767" s="9" t="str">
        <f t="shared" si="22"/>
        <v/>
      </c>
      <c r="B767" s="10" t="str">
        <f>IF($A767="", "", INDEX(Data!A:A,MATCH($A767,Data!$Z:$Z,1)))</f>
        <v/>
      </c>
      <c r="C767" s="11" t="str">
        <f>IF($A767="", "", INDEX(Data!B:B,MATCH($A767,Data!$Z:$Z,1)))</f>
        <v/>
      </c>
      <c r="D767" s="10" t="str">
        <f>IF($A767="", "", INDEX(Data!C:C,MATCH($A767,Data!$Z:$Z,1)))</f>
        <v/>
      </c>
      <c r="E767" s="11" t="str">
        <f>IF($A767="", "", INDEX(Data!D:D,MATCH($A767,Data!$Z:$Z,1)))</f>
        <v/>
      </c>
      <c r="F767" s="11" t="str">
        <f>IF($A767="", "", INDEX(Data!E:E,MATCH($A767,Data!$Z:$Z,1)))</f>
        <v/>
      </c>
      <c r="G767" s="36" t="str">
        <f t="shared" si="23"/>
        <v/>
      </c>
    </row>
    <row r="768" spans="1:7" ht="16.5" customHeight="1" x14ac:dyDescent="0.35">
      <c r="A768" s="9" t="str">
        <f t="shared" si="22"/>
        <v/>
      </c>
      <c r="B768" s="10" t="str">
        <f>IF($A768="", "", INDEX(Data!A:A,MATCH($A768,Data!$Z:$Z,1)))</f>
        <v/>
      </c>
      <c r="C768" s="11" t="str">
        <f>IF($A768="", "", INDEX(Data!B:B,MATCH($A768,Data!$Z:$Z,1)))</f>
        <v/>
      </c>
      <c r="D768" s="10" t="str">
        <f>IF($A768="", "", INDEX(Data!C:C,MATCH($A768,Data!$Z:$Z,1)))</f>
        <v/>
      </c>
      <c r="E768" s="11" t="str">
        <f>IF($A768="", "", INDEX(Data!D:D,MATCH($A768,Data!$Z:$Z,1)))</f>
        <v/>
      </c>
      <c r="F768" s="11" t="str">
        <f>IF($A768="", "", INDEX(Data!E:E,MATCH($A768,Data!$Z:$Z,1)))</f>
        <v/>
      </c>
      <c r="G768" s="36" t="str">
        <f t="shared" si="23"/>
        <v/>
      </c>
    </row>
    <row r="769" spans="1:7" ht="16.5" customHeight="1" x14ac:dyDescent="0.35">
      <c r="A769" s="9" t="str">
        <f t="shared" si="22"/>
        <v/>
      </c>
      <c r="B769" s="10" t="str">
        <f>IF($A769="", "", INDEX(Data!A:A,MATCH($A769,Data!$Z:$Z,1)))</f>
        <v/>
      </c>
      <c r="C769" s="11" t="str">
        <f>IF($A769="", "", INDEX(Data!B:B,MATCH($A769,Data!$Z:$Z,1)))</f>
        <v/>
      </c>
      <c r="D769" s="10" t="str">
        <f>IF($A769="", "", INDEX(Data!C:C,MATCH($A769,Data!$Z:$Z,1)))</f>
        <v/>
      </c>
      <c r="E769" s="11" t="str">
        <f>IF($A769="", "", INDEX(Data!D:D,MATCH($A769,Data!$Z:$Z,1)))</f>
        <v/>
      </c>
      <c r="F769" s="11" t="str">
        <f>IF($A769="", "", INDEX(Data!E:E,MATCH($A769,Data!$Z:$Z,1)))</f>
        <v/>
      </c>
      <c r="G769" s="36" t="str">
        <f t="shared" si="23"/>
        <v/>
      </c>
    </row>
    <row r="770" spans="1:7" ht="16.5" customHeight="1" x14ac:dyDescent="0.35">
      <c r="A770" s="9" t="str">
        <f t="shared" si="22"/>
        <v/>
      </c>
      <c r="B770" s="10" t="str">
        <f>IF($A770="", "", INDEX(Data!A:A,MATCH($A770,Data!$Z:$Z,1)))</f>
        <v/>
      </c>
      <c r="C770" s="11" t="str">
        <f>IF($A770="", "", INDEX(Data!B:B,MATCH($A770,Data!$Z:$Z,1)))</f>
        <v/>
      </c>
      <c r="D770" s="10" t="str">
        <f>IF($A770="", "", INDEX(Data!C:C,MATCH($A770,Data!$Z:$Z,1)))</f>
        <v/>
      </c>
      <c r="E770" s="11" t="str">
        <f>IF($A770="", "", INDEX(Data!D:D,MATCH($A770,Data!$Z:$Z,1)))</f>
        <v/>
      </c>
      <c r="F770" s="11" t="str">
        <f>IF($A770="", "", INDEX(Data!E:E,MATCH($A770,Data!$Z:$Z,1)))</f>
        <v/>
      </c>
      <c r="G770" s="36" t="str">
        <f t="shared" si="23"/>
        <v/>
      </c>
    </row>
    <row r="771" spans="1:7" ht="16.5" customHeight="1" x14ac:dyDescent="0.35">
      <c r="A771" s="9" t="str">
        <f t="shared" si="22"/>
        <v/>
      </c>
      <c r="B771" s="10" t="str">
        <f>IF($A771="", "", INDEX(Data!A:A,MATCH($A771,Data!$Z:$Z,1)))</f>
        <v/>
      </c>
      <c r="C771" s="11" t="str">
        <f>IF($A771="", "", INDEX(Data!B:B,MATCH($A771,Data!$Z:$Z,1)))</f>
        <v/>
      </c>
      <c r="D771" s="10" t="str">
        <f>IF($A771="", "", INDEX(Data!C:C,MATCH($A771,Data!$Z:$Z,1)))</f>
        <v/>
      </c>
      <c r="E771" s="11" t="str">
        <f>IF($A771="", "", INDEX(Data!D:D,MATCH($A771,Data!$Z:$Z,1)))</f>
        <v/>
      </c>
      <c r="F771" s="11" t="str">
        <f>IF($A771="", "", INDEX(Data!E:E,MATCH($A771,Data!$Z:$Z,1)))</f>
        <v/>
      </c>
      <c r="G771" s="36" t="str">
        <f t="shared" si="23"/>
        <v/>
      </c>
    </row>
    <row r="772" spans="1:7" ht="16.5" customHeight="1" x14ac:dyDescent="0.35">
      <c r="A772" s="9" t="str">
        <f t="shared" si="22"/>
        <v/>
      </c>
      <c r="B772" s="10" t="str">
        <f>IF($A772="", "", INDEX(Data!A:A,MATCH($A772,Data!$Z:$Z,1)))</f>
        <v/>
      </c>
      <c r="C772" s="11" t="str">
        <f>IF($A772="", "", INDEX(Data!B:B,MATCH($A772,Data!$Z:$Z,1)))</f>
        <v/>
      </c>
      <c r="D772" s="10" t="str">
        <f>IF($A772="", "", INDEX(Data!C:C,MATCH($A772,Data!$Z:$Z,1)))</f>
        <v/>
      </c>
      <c r="E772" s="11" t="str">
        <f>IF($A772="", "", INDEX(Data!D:D,MATCH($A772,Data!$Z:$Z,1)))</f>
        <v/>
      </c>
      <c r="F772" s="11" t="str">
        <f>IF($A772="", "", INDEX(Data!E:E,MATCH($A772,Data!$Z:$Z,1)))</f>
        <v/>
      </c>
      <c r="G772" s="36" t="str">
        <f t="shared" si="23"/>
        <v/>
      </c>
    </row>
    <row r="773" spans="1:7" ht="16.5" customHeight="1" x14ac:dyDescent="0.35">
      <c r="A773" s="9" t="str">
        <f t="shared" si="22"/>
        <v/>
      </c>
      <c r="B773" s="10" t="str">
        <f>IF($A773="", "", INDEX(Data!A:A,MATCH($A773,Data!$Z:$Z,1)))</f>
        <v/>
      </c>
      <c r="C773" s="11" t="str">
        <f>IF($A773="", "", INDEX(Data!B:B,MATCH($A773,Data!$Z:$Z,1)))</f>
        <v/>
      </c>
      <c r="D773" s="10" t="str">
        <f>IF($A773="", "", INDEX(Data!C:C,MATCH($A773,Data!$Z:$Z,1)))</f>
        <v/>
      </c>
      <c r="E773" s="11" t="str">
        <f>IF($A773="", "", INDEX(Data!D:D,MATCH($A773,Data!$Z:$Z,1)))</f>
        <v/>
      </c>
      <c r="F773" s="11" t="str">
        <f>IF($A773="", "", INDEX(Data!E:E,MATCH($A773,Data!$Z:$Z,1)))</f>
        <v/>
      </c>
      <c r="G773" s="36" t="str">
        <f t="shared" si="23"/>
        <v/>
      </c>
    </row>
    <row r="774" spans="1:7" ht="16.5" customHeight="1" x14ac:dyDescent="0.35">
      <c r="A774" s="9" t="str">
        <f t="shared" ref="A774:A837" si="24">IF(A$4&gt;=ROW(A770), ROW(A770), "")</f>
        <v/>
      </c>
      <c r="B774" s="10" t="str">
        <f>IF($A774="", "", INDEX(Data!A:A,MATCH($A774,Data!$Z:$Z,1)))</f>
        <v/>
      </c>
      <c r="C774" s="11" t="str">
        <f>IF($A774="", "", INDEX(Data!B:B,MATCH($A774,Data!$Z:$Z,1)))</f>
        <v/>
      </c>
      <c r="D774" s="10" t="str">
        <f>IF($A774="", "", INDEX(Data!C:C,MATCH($A774,Data!$Z:$Z,1)))</f>
        <v/>
      </c>
      <c r="E774" s="11" t="str">
        <f>IF($A774="", "", INDEX(Data!D:D,MATCH($A774,Data!$Z:$Z,1)))</f>
        <v/>
      </c>
      <c r="F774" s="11" t="str">
        <f>IF($A774="", "", INDEX(Data!E:E,MATCH($A774,Data!$Z:$Z,1)))</f>
        <v/>
      </c>
      <c r="G774" s="36" t="str">
        <f t="shared" ref="G774:G837" si="25">HYPERLINK(F774)</f>
        <v/>
      </c>
    </row>
    <row r="775" spans="1:7" ht="16.5" customHeight="1" x14ac:dyDescent="0.35">
      <c r="A775" s="9" t="str">
        <f t="shared" si="24"/>
        <v/>
      </c>
      <c r="B775" s="10" t="str">
        <f>IF($A775="", "", INDEX(Data!A:A,MATCH($A775,Data!$Z:$Z,1)))</f>
        <v/>
      </c>
      <c r="C775" s="11" t="str">
        <f>IF($A775="", "", INDEX(Data!B:B,MATCH($A775,Data!$Z:$Z,1)))</f>
        <v/>
      </c>
      <c r="D775" s="10" t="str">
        <f>IF($A775="", "", INDEX(Data!C:C,MATCH($A775,Data!$Z:$Z,1)))</f>
        <v/>
      </c>
      <c r="E775" s="11" t="str">
        <f>IF($A775="", "", INDEX(Data!D:D,MATCH($A775,Data!$Z:$Z,1)))</f>
        <v/>
      </c>
      <c r="F775" s="11" t="str">
        <f>IF($A775="", "", INDEX(Data!E:E,MATCH($A775,Data!$Z:$Z,1)))</f>
        <v/>
      </c>
      <c r="G775" s="36" t="str">
        <f t="shared" si="25"/>
        <v/>
      </c>
    </row>
    <row r="776" spans="1:7" ht="16.5" customHeight="1" x14ac:dyDescent="0.35">
      <c r="A776" s="9" t="str">
        <f t="shared" si="24"/>
        <v/>
      </c>
      <c r="B776" s="10" t="str">
        <f>IF($A776="", "", INDEX(Data!A:A,MATCH($A776,Data!$Z:$Z,1)))</f>
        <v/>
      </c>
      <c r="C776" s="11" t="str">
        <f>IF($A776="", "", INDEX(Data!B:B,MATCH($A776,Data!$Z:$Z,1)))</f>
        <v/>
      </c>
      <c r="D776" s="10" t="str">
        <f>IF($A776="", "", INDEX(Data!C:C,MATCH($A776,Data!$Z:$Z,1)))</f>
        <v/>
      </c>
      <c r="E776" s="11" t="str">
        <f>IF($A776="", "", INDEX(Data!D:D,MATCH($A776,Data!$Z:$Z,1)))</f>
        <v/>
      </c>
      <c r="F776" s="11" t="str">
        <f>IF($A776="", "", INDEX(Data!E:E,MATCH($A776,Data!$Z:$Z,1)))</f>
        <v/>
      </c>
      <c r="G776" s="36" t="str">
        <f t="shared" si="25"/>
        <v/>
      </c>
    </row>
    <row r="777" spans="1:7" ht="16.5" customHeight="1" x14ac:dyDescent="0.35">
      <c r="A777" s="9" t="str">
        <f t="shared" si="24"/>
        <v/>
      </c>
      <c r="B777" s="10" t="str">
        <f>IF($A777="", "", INDEX(Data!A:A,MATCH($A777,Data!$Z:$Z,1)))</f>
        <v/>
      </c>
      <c r="C777" s="11" t="str">
        <f>IF($A777="", "", INDEX(Data!B:B,MATCH($A777,Data!$Z:$Z,1)))</f>
        <v/>
      </c>
      <c r="D777" s="10" t="str">
        <f>IF($A777="", "", INDEX(Data!C:C,MATCH($A777,Data!$Z:$Z,1)))</f>
        <v/>
      </c>
      <c r="E777" s="11" t="str">
        <f>IF($A777="", "", INDEX(Data!D:D,MATCH($A777,Data!$Z:$Z,1)))</f>
        <v/>
      </c>
      <c r="F777" s="11" t="str">
        <f>IF($A777="", "", INDEX(Data!E:E,MATCH($A777,Data!$Z:$Z,1)))</f>
        <v/>
      </c>
      <c r="G777" s="36" t="str">
        <f t="shared" si="25"/>
        <v/>
      </c>
    </row>
    <row r="778" spans="1:7" ht="16.5" customHeight="1" x14ac:dyDescent="0.35">
      <c r="A778" s="9" t="str">
        <f t="shared" si="24"/>
        <v/>
      </c>
      <c r="B778" s="10" t="str">
        <f>IF($A778="", "", INDEX(Data!A:A,MATCH($A778,Data!$Z:$Z,1)))</f>
        <v/>
      </c>
      <c r="C778" s="11" t="str">
        <f>IF($A778="", "", INDEX(Data!B:B,MATCH($A778,Data!$Z:$Z,1)))</f>
        <v/>
      </c>
      <c r="D778" s="10" t="str">
        <f>IF($A778="", "", INDEX(Data!C:C,MATCH($A778,Data!$Z:$Z,1)))</f>
        <v/>
      </c>
      <c r="E778" s="11" t="str">
        <f>IF($A778="", "", INDEX(Data!D:D,MATCH($A778,Data!$Z:$Z,1)))</f>
        <v/>
      </c>
      <c r="F778" s="11" t="str">
        <f>IF($A778="", "", INDEX(Data!E:E,MATCH($A778,Data!$Z:$Z,1)))</f>
        <v/>
      </c>
      <c r="G778" s="36" t="str">
        <f t="shared" si="25"/>
        <v/>
      </c>
    </row>
    <row r="779" spans="1:7" ht="16.5" customHeight="1" x14ac:dyDescent="0.35">
      <c r="A779" s="9" t="str">
        <f t="shared" si="24"/>
        <v/>
      </c>
      <c r="B779" s="10" t="str">
        <f>IF($A779="", "", INDEX(Data!A:A,MATCH($A779,Data!$Z:$Z,1)))</f>
        <v/>
      </c>
      <c r="C779" s="11" t="str">
        <f>IF($A779="", "", INDEX(Data!B:B,MATCH($A779,Data!$Z:$Z,1)))</f>
        <v/>
      </c>
      <c r="D779" s="10" t="str">
        <f>IF($A779="", "", INDEX(Data!C:C,MATCH($A779,Data!$Z:$Z,1)))</f>
        <v/>
      </c>
      <c r="E779" s="11" t="str">
        <f>IF($A779="", "", INDEX(Data!D:D,MATCH($A779,Data!$Z:$Z,1)))</f>
        <v/>
      </c>
      <c r="F779" s="11" t="str">
        <f>IF($A779="", "", INDEX(Data!E:E,MATCH($A779,Data!$Z:$Z,1)))</f>
        <v/>
      </c>
      <c r="G779" s="36" t="str">
        <f t="shared" si="25"/>
        <v/>
      </c>
    </row>
    <row r="780" spans="1:7" ht="16.5" customHeight="1" x14ac:dyDescent="0.35">
      <c r="A780" s="9" t="str">
        <f t="shared" si="24"/>
        <v/>
      </c>
      <c r="B780" s="10" t="str">
        <f>IF($A780="", "", INDEX(Data!A:A,MATCH($A780,Data!$Z:$Z,1)))</f>
        <v/>
      </c>
      <c r="C780" s="11" t="str">
        <f>IF($A780="", "", INDEX(Data!B:B,MATCH($A780,Data!$Z:$Z,1)))</f>
        <v/>
      </c>
      <c r="D780" s="10" t="str">
        <f>IF($A780="", "", INDEX(Data!C:C,MATCH($A780,Data!$Z:$Z,1)))</f>
        <v/>
      </c>
      <c r="E780" s="11" t="str">
        <f>IF($A780="", "", INDEX(Data!D:D,MATCH($A780,Data!$Z:$Z,1)))</f>
        <v/>
      </c>
      <c r="F780" s="11" t="str">
        <f>IF($A780="", "", INDEX(Data!E:E,MATCH($A780,Data!$Z:$Z,1)))</f>
        <v/>
      </c>
      <c r="G780" s="36" t="str">
        <f t="shared" si="25"/>
        <v/>
      </c>
    </row>
    <row r="781" spans="1:7" ht="16.5" customHeight="1" x14ac:dyDescent="0.35">
      <c r="A781" s="9" t="str">
        <f t="shared" si="24"/>
        <v/>
      </c>
      <c r="B781" s="10" t="str">
        <f>IF($A781="", "", INDEX(Data!A:A,MATCH($A781,Data!$Z:$Z,1)))</f>
        <v/>
      </c>
      <c r="C781" s="11" t="str">
        <f>IF($A781="", "", INDEX(Data!B:B,MATCH($A781,Data!$Z:$Z,1)))</f>
        <v/>
      </c>
      <c r="D781" s="10" t="str">
        <f>IF($A781="", "", INDEX(Data!C:C,MATCH($A781,Data!$Z:$Z,1)))</f>
        <v/>
      </c>
      <c r="E781" s="11" t="str">
        <f>IF($A781="", "", INDEX(Data!D:D,MATCH($A781,Data!$Z:$Z,1)))</f>
        <v/>
      </c>
      <c r="F781" s="11" t="str">
        <f>IF($A781="", "", INDEX(Data!E:E,MATCH($A781,Data!$Z:$Z,1)))</f>
        <v/>
      </c>
      <c r="G781" s="36" t="str">
        <f t="shared" si="25"/>
        <v/>
      </c>
    </row>
    <row r="782" spans="1:7" ht="16.5" customHeight="1" x14ac:dyDescent="0.35">
      <c r="A782" s="9" t="str">
        <f t="shared" si="24"/>
        <v/>
      </c>
      <c r="B782" s="10" t="str">
        <f>IF($A782="", "", INDEX(Data!A:A,MATCH($A782,Data!$Z:$Z,1)))</f>
        <v/>
      </c>
      <c r="C782" s="11" t="str">
        <f>IF($A782="", "", INDEX(Data!B:B,MATCH($A782,Data!$Z:$Z,1)))</f>
        <v/>
      </c>
      <c r="D782" s="10" t="str">
        <f>IF($A782="", "", INDEX(Data!C:C,MATCH($A782,Data!$Z:$Z,1)))</f>
        <v/>
      </c>
      <c r="E782" s="11" t="str">
        <f>IF($A782="", "", INDEX(Data!D:D,MATCH($A782,Data!$Z:$Z,1)))</f>
        <v/>
      </c>
      <c r="F782" s="11" t="str">
        <f>IF($A782="", "", INDEX(Data!E:E,MATCH($A782,Data!$Z:$Z,1)))</f>
        <v/>
      </c>
      <c r="G782" s="36" t="str">
        <f t="shared" si="25"/>
        <v/>
      </c>
    </row>
    <row r="783" spans="1:7" ht="16.5" customHeight="1" x14ac:dyDescent="0.35">
      <c r="A783" s="9" t="str">
        <f t="shared" si="24"/>
        <v/>
      </c>
      <c r="B783" s="10" t="str">
        <f>IF($A783="", "", INDEX(Data!A:A,MATCH($A783,Data!$Z:$Z,1)))</f>
        <v/>
      </c>
      <c r="C783" s="11" t="str">
        <f>IF($A783="", "", INDEX(Data!B:B,MATCH($A783,Data!$Z:$Z,1)))</f>
        <v/>
      </c>
      <c r="D783" s="10" t="str">
        <f>IF($A783="", "", INDEX(Data!C:C,MATCH($A783,Data!$Z:$Z,1)))</f>
        <v/>
      </c>
      <c r="E783" s="11" t="str">
        <f>IF($A783="", "", INDEX(Data!D:D,MATCH($A783,Data!$Z:$Z,1)))</f>
        <v/>
      </c>
      <c r="F783" s="11" t="str">
        <f>IF($A783="", "", INDEX(Data!E:E,MATCH($A783,Data!$Z:$Z,1)))</f>
        <v/>
      </c>
      <c r="G783" s="36" t="str">
        <f t="shared" si="25"/>
        <v/>
      </c>
    </row>
    <row r="784" spans="1:7" ht="16.5" customHeight="1" x14ac:dyDescent="0.35">
      <c r="A784" s="9" t="str">
        <f t="shared" si="24"/>
        <v/>
      </c>
      <c r="B784" s="10" t="str">
        <f>IF($A784="", "", INDEX(Data!A:A,MATCH($A784,Data!$Z:$Z,1)))</f>
        <v/>
      </c>
      <c r="C784" s="11" t="str">
        <f>IF($A784="", "", INDEX(Data!B:B,MATCH($A784,Data!$Z:$Z,1)))</f>
        <v/>
      </c>
      <c r="D784" s="10" t="str">
        <f>IF($A784="", "", INDEX(Data!C:C,MATCH($A784,Data!$Z:$Z,1)))</f>
        <v/>
      </c>
      <c r="E784" s="11" t="str">
        <f>IF($A784="", "", INDEX(Data!D:D,MATCH($A784,Data!$Z:$Z,1)))</f>
        <v/>
      </c>
      <c r="F784" s="11" t="str">
        <f>IF($A784="", "", INDEX(Data!E:E,MATCH($A784,Data!$Z:$Z,1)))</f>
        <v/>
      </c>
      <c r="G784" s="36" t="str">
        <f t="shared" si="25"/>
        <v/>
      </c>
    </row>
    <row r="785" spans="1:7" ht="16.5" customHeight="1" x14ac:dyDescent="0.35">
      <c r="A785" s="9" t="str">
        <f t="shared" si="24"/>
        <v/>
      </c>
      <c r="B785" s="10" t="str">
        <f>IF($A785="", "", INDEX(Data!A:A,MATCH($A785,Data!$Z:$Z,1)))</f>
        <v/>
      </c>
      <c r="C785" s="11" t="str">
        <f>IF($A785="", "", INDEX(Data!B:B,MATCH($A785,Data!$Z:$Z,1)))</f>
        <v/>
      </c>
      <c r="D785" s="10" t="str">
        <f>IF($A785="", "", INDEX(Data!C:C,MATCH($A785,Data!$Z:$Z,1)))</f>
        <v/>
      </c>
      <c r="E785" s="11" t="str">
        <f>IF($A785="", "", INDEX(Data!D:D,MATCH($A785,Data!$Z:$Z,1)))</f>
        <v/>
      </c>
      <c r="F785" s="11" t="str">
        <f>IF($A785="", "", INDEX(Data!E:E,MATCH($A785,Data!$Z:$Z,1)))</f>
        <v/>
      </c>
      <c r="G785" s="36" t="str">
        <f t="shared" si="25"/>
        <v/>
      </c>
    </row>
    <row r="786" spans="1:7" ht="16.5" customHeight="1" x14ac:dyDescent="0.35">
      <c r="A786" s="9" t="str">
        <f t="shared" si="24"/>
        <v/>
      </c>
      <c r="B786" s="10" t="str">
        <f>IF($A786="", "", INDEX(Data!A:A,MATCH($A786,Data!$Z:$Z,1)))</f>
        <v/>
      </c>
      <c r="C786" s="11" t="str">
        <f>IF($A786="", "", INDEX(Data!B:B,MATCH($A786,Data!$Z:$Z,1)))</f>
        <v/>
      </c>
      <c r="D786" s="10" t="str">
        <f>IF($A786="", "", INDEX(Data!C:C,MATCH($A786,Data!$Z:$Z,1)))</f>
        <v/>
      </c>
      <c r="E786" s="11" t="str">
        <f>IF($A786="", "", INDEX(Data!D:D,MATCH($A786,Data!$Z:$Z,1)))</f>
        <v/>
      </c>
      <c r="F786" s="11" t="str">
        <f>IF($A786="", "", INDEX(Data!E:E,MATCH($A786,Data!$Z:$Z,1)))</f>
        <v/>
      </c>
      <c r="G786" s="36" t="str">
        <f t="shared" si="25"/>
        <v/>
      </c>
    </row>
    <row r="787" spans="1:7" ht="16.5" customHeight="1" x14ac:dyDescent="0.35">
      <c r="A787" s="9" t="str">
        <f t="shared" si="24"/>
        <v/>
      </c>
      <c r="B787" s="10" t="str">
        <f>IF($A787="", "", INDEX(Data!A:A,MATCH($A787,Data!$Z:$Z,1)))</f>
        <v/>
      </c>
      <c r="C787" s="11" t="str">
        <f>IF($A787="", "", INDEX(Data!B:B,MATCH($A787,Data!$Z:$Z,1)))</f>
        <v/>
      </c>
      <c r="D787" s="10" t="str">
        <f>IF($A787="", "", INDEX(Data!C:C,MATCH($A787,Data!$Z:$Z,1)))</f>
        <v/>
      </c>
      <c r="E787" s="11" t="str">
        <f>IF($A787="", "", INDEX(Data!D:D,MATCH($A787,Data!$Z:$Z,1)))</f>
        <v/>
      </c>
      <c r="F787" s="11" t="str">
        <f>IF($A787="", "", INDEX(Data!E:E,MATCH($A787,Data!$Z:$Z,1)))</f>
        <v/>
      </c>
      <c r="G787" s="36" t="str">
        <f t="shared" si="25"/>
        <v/>
      </c>
    </row>
    <row r="788" spans="1:7" ht="16.5" customHeight="1" x14ac:dyDescent="0.35">
      <c r="A788" s="9" t="str">
        <f t="shared" si="24"/>
        <v/>
      </c>
      <c r="B788" s="10" t="str">
        <f>IF($A788="", "", INDEX(Data!A:A,MATCH($A788,Data!$Z:$Z,1)))</f>
        <v/>
      </c>
      <c r="C788" s="11" t="str">
        <f>IF($A788="", "", INDEX(Data!B:B,MATCH($A788,Data!$Z:$Z,1)))</f>
        <v/>
      </c>
      <c r="D788" s="10" t="str">
        <f>IF($A788="", "", INDEX(Data!C:C,MATCH($A788,Data!$Z:$Z,1)))</f>
        <v/>
      </c>
      <c r="E788" s="11" t="str">
        <f>IF($A788="", "", INDEX(Data!D:D,MATCH($A788,Data!$Z:$Z,1)))</f>
        <v/>
      </c>
      <c r="F788" s="11" t="str">
        <f>IF($A788="", "", INDEX(Data!E:E,MATCH($A788,Data!$Z:$Z,1)))</f>
        <v/>
      </c>
      <c r="G788" s="36" t="str">
        <f t="shared" si="25"/>
        <v/>
      </c>
    </row>
    <row r="789" spans="1:7" ht="16.5" customHeight="1" x14ac:dyDescent="0.35">
      <c r="A789" s="9" t="str">
        <f t="shared" si="24"/>
        <v/>
      </c>
      <c r="B789" s="10" t="str">
        <f>IF($A789="", "", INDEX(Data!A:A,MATCH($A789,Data!$Z:$Z,1)))</f>
        <v/>
      </c>
      <c r="C789" s="11" t="str">
        <f>IF($A789="", "", INDEX(Data!B:B,MATCH($A789,Data!$Z:$Z,1)))</f>
        <v/>
      </c>
      <c r="D789" s="10" t="str">
        <f>IF($A789="", "", INDEX(Data!C:C,MATCH($A789,Data!$Z:$Z,1)))</f>
        <v/>
      </c>
      <c r="E789" s="11" t="str">
        <f>IF($A789="", "", INDEX(Data!D:D,MATCH($A789,Data!$Z:$Z,1)))</f>
        <v/>
      </c>
      <c r="F789" s="11" t="str">
        <f>IF($A789="", "", INDEX(Data!E:E,MATCH($A789,Data!$Z:$Z,1)))</f>
        <v/>
      </c>
      <c r="G789" s="36" t="str">
        <f t="shared" si="25"/>
        <v/>
      </c>
    </row>
    <row r="790" spans="1:7" ht="16.5" customHeight="1" x14ac:dyDescent="0.35">
      <c r="A790" s="9" t="str">
        <f t="shared" si="24"/>
        <v/>
      </c>
      <c r="B790" s="10" t="str">
        <f>IF($A790="", "", INDEX(Data!A:A,MATCH($A790,Data!$Z:$Z,1)))</f>
        <v/>
      </c>
      <c r="C790" s="11" t="str">
        <f>IF($A790="", "", INDEX(Data!B:B,MATCH($A790,Data!$Z:$Z,1)))</f>
        <v/>
      </c>
      <c r="D790" s="10" t="str">
        <f>IF($A790="", "", INDEX(Data!C:C,MATCH($A790,Data!$Z:$Z,1)))</f>
        <v/>
      </c>
      <c r="E790" s="11" t="str">
        <f>IF($A790="", "", INDEX(Data!D:D,MATCH($A790,Data!$Z:$Z,1)))</f>
        <v/>
      </c>
      <c r="F790" s="11" t="str">
        <f>IF($A790="", "", INDEX(Data!E:E,MATCH($A790,Data!$Z:$Z,1)))</f>
        <v/>
      </c>
      <c r="G790" s="36" t="str">
        <f t="shared" si="25"/>
        <v/>
      </c>
    </row>
    <row r="791" spans="1:7" ht="16.5" customHeight="1" x14ac:dyDescent="0.35">
      <c r="A791" s="9" t="str">
        <f t="shared" si="24"/>
        <v/>
      </c>
      <c r="B791" s="10" t="str">
        <f>IF($A791="", "", INDEX(Data!A:A,MATCH($A791,Data!$Z:$Z,1)))</f>
        <v/>
      </c>
      <c r="C791" s="11" t="str">
        <f>IF($A791="", "", INDEX(Data!B:B,MATCH($A791,Data!$Z:$Z,1)))</f>
        <v/>
      </c>
      <c r="D791" s="10" t="str">
        <f>IF($A791="", "", INDEX(Data!C:C,MATCH($A791,Data!$Z:$Z,1)))</f>
        <v/>
      </c>
      <c r="E791" s="11" t="str">
        <f>IF($A791="", "", INDEX(Data!D:D,MATCH($A791,Data!$Z:$Z,1)))</f>
        <v/>
      </c>
      <c r="F791" s="11" t="str">
        <f>IF($A791="", "", INDEX(Data!E:E,MATCH($A791,Data!$Z:$Z,1)))</f>
        <v/>
      </c>
      <c r="G791" s="36" t="str">
        <f t="shared" si="25"/>
        <v/>
      </c>
    </row>
    <row r="792" spans="1:7" ht="16.5" customHeight="1" x14ac:dyDescent="0.35">
      <c r="A792" s="9" t="str">
        <f t="shared" si="24"/>
        <v/>
      </c>
      <c r="B792" s="10" t="str">
        <f>IF($A792="", "", INDEX(Data!A:A,MATCH($A792,Data!$Z:$Z,1)))</f>
        <v/>
      </c>
      <c r="C792" s="11" t="str">
        <f>IF($A792="", "", INDEX(Data!B:B,MATCH($A792,Data!$Z:$Z,1)))</f>
        <v/>
      </c>
      <c r="D792" s="10" t="str">
        <f>IF($A792="", "", INDEX(Data!C:C,MATCH($A792,Data!$Z:$Z,1)))</f>
        <v/>
      </c>
      <c r="E792" s="11" t="str">
        <f>IF($A792="", "", INDEX(Data!D:D,MATCH($A792,Data!$Z:$Z,1)))</f>
        <v/>
      </c>
      <c r="F792" s="11" t="str">
        <f>IF($A792="", "", INDEX(Data!E:E,MATCH($A792,Data!$Z:$Z,1)))</f>
        <v/>
      </c>
      <c r="G792" s="36" t="str">
        <f t="shared" si="25"/>
        <v/>
      </c>
    </row>
    <row r="793" spans="1:7" ht="16.5" customHeight="1" x14ac:dyDescent="0.35">
      <c r="A793" s="9" t="str">
        <f t="shared" si="24"/>
        <v/>
      </c>
      <c r="B793" s="10" t="str">
        <f>IF($A793="", "", INDEX(Data!A:A,MATCH($A793,Data!$Z:$Z,1)))</f>
        <v/>
      </c>
      <c r="C793" s="11" t="str">
        <f>IF($A793="", "", INDEX(Data!B:B,MATCH($A793,Data!$Z:$Z,1)))</f>
        <v/>
      </c>
      <c r="D793" s="10" t="str">
        <f>IF($A793="", "", INDEX(Data!C:C,MATCH($A793,Data!$Z:$Z,1)))</f>
        <v/>
      </c>
      <c r="E793" s="11" t="str">
        <f>IF($A793="", "", INDEX(Data!D:D,MATCH($A793,Data!$Z:$Z,1)))</f>
        <v/>
      </c>
      <c r="F793" s="11" t="str">
        <f>IF($A793="", "", INDEX(Data!E:E,MATCH($A793,Data!$Z:$Z,1)))</f>
        <v/>
      </c>
      <c r="G793" s="36" t="str">
        <f t="shared" si="25"/>
        <v/>
      </c>
    </row>
    <row r="794" spans="1:7" ht="16.5" customHeight="1" x14ac:dyDescent="0.35">
      <c r="A794" s="9" t="str">
        <f t="shared" si="24"/>
        <v/>
      </c>
      <c r="B794" s="10" t="str">
        <f>IF($A794="", "", INDEX(Data!A:A,MATCH($A794,Data!$Z:$Z,1)))</f>
        <v/>
      </c>
      <c r="C794" s="11" t="str">
        <f>IF($A794="", "", INDEX(Data!B:B,MATCH($A794,Data!$Z:$Z,1)))</f>
        <v/>
      </c>
      <c r="D794" s="10" t="str">
        <f>IF($A794="", "", INDEX(Data!C:C,MATCH($A794,Data!$Z:$Z,1)))</f>
        <v/>
      </c>
      <c r="E794" s="11" t="str">
        <f>IF($A794="", "", INDEX(Data!D:D,MATCH($A794,Data!$Z:$Z,1)))</f>
        <v/>
      </c>
      <c r="F794" s="11" t="str">
        <f>IF($A794="", "", INDEX(Data!E:E,MATCH($A794,Data!$Z:$Z,1)))</f>
        <v/>
      </c>
      <c r="G794" s="36" t="str">
        <f t="shared" si="25"/>
        <v/>
      </c>
    </row>
    <row r="795" spans="1:7" ht="16.5" customHeight="1" x14ac:dyDescent="0.35">
      <c r="A795" s="9" t="str">
        <f t="shared" si="24"/>
        <v/>
      </c>
      <c r="B795" s="10" t="str">
        <f>IF($A795="", "", INDEX(Data!A:A,MATCH($A795,Data!$Z:$Z,1)))</f>
        <v/>
      </c>
      <c r="C795" s="11" t="str">
        <f>IF($A795="", "", INDEX(Data!B:B,MATCH($A795,Data!$Z:$Z,1)))</f>
        <v/>
      </c>
      <c r="D795" s="10" t="str">
        <f>IF($A795="", "", INDEX(Data!C:C,MATCH($A795,Data!$Z:$Z,1)))</f>
        <v/>
      </c>
      <c r="E795" s="11" t="str">
        <f>IF($A795="", "", INDEX(Data!D:D,MATCH($A795,Data!$Z:$Z,1)))</f>
        <v/>
      </c>
      <c r="F795" s="11" t="str">
        <f>IF($A795="", "", INDEX(Data!E:E,MATCH($A795,Data!$Z:$Z,1)))</f>
        <v/>
      </c>
      <c r="G795" s="36" t="str">
        <f t="shared" si="25"/>
        <v/>
      </c>
    </row>
    <row r="796" spans="1:7" ht="16.5" customHeight="1" x14ac:dyDescent="0.35">
      <c r="A796" s="9" t="str">
        <f t="shared" si="24"/>
        <v/>
      </c>
      <c r="B796" s="10" t="str">
        <f>IF($A796="", "", INDEX(Data!A:A,MATCH($A796,Data!$Z:$Z,1)))</f>
        <v/>
      </c>
      <c r="C796" s="11" t="str">
        <f>IF($A796="", "", INDEX(Data!B:B,MATCH($A796,Data!$Z:$Z,1)))</f>
        <v/>
      </c>
      <c r="D796" s="10" t="str">
        <f>IF($A796="", "", INDEX(Data!C:C,MATCH($A796,Data!$Z:$Z,1)))</f>
        <v/>
      </c>
      <c r="E796" s="11" t="str">
        <f>IF($A796="", "", INDEX(Data!D:D,MATCH($A796,Data!$Z:$Z,1)))</f>
        <v/>
      </c>
      <c r="F796" s="11" t="str">
        <f>IF($A796="", "", INDEX(Data!E:E,MATCH($A796,Data!$Z:$Z,1)))</f>
        <v/>
      </c>
      <c r="G796" s="36" t="str">
        <f t="shared" si="25"/>
        <v/>
      </c>
    </row>
    <row r="797" spans="1:7" ht="16.5" customHeight="1" x14ac:dyDescent="0.35">
      <c r="A797" s="9" t="str">
        <f t="shared" si="24"/>
        <v/>
      </c>
      <c r="B797" s="10" t="str">
        <f>IF($A797="", "", INDEX(Data!A:A,MATCH($A797,Data!$Z:$Z,1)))</f>
        <v/>
      </c>
      <c r="C797" s="11" t="str">
        <f>IF($A797="", "", INDEX(Data!B:B,MATCH($A797,Data!$Z:$Z,1)))</f>
        <v/>
      </c>
      <c r="D797" s="10" t="str">
        <f>IF($A797="", "", INDEX(Data!C:C,MATCH($A797,Data!$Z:$Z,1)))</f>
        <v/>
      </c>
      <c r="E797" s="11" t="str">
        <f>IF($A797="", "", INDEX(Data!D:D,MATCH($A797,Data!$Z:$Z,1)))</f>
        <v/>
      </c>
      <c r="F797" s="11" t="str">
        <f>IF($A797="", "", INDEX(Data!E:E,MATCH($A797,Data!$Z:$Z,1)))</f>
        <v/>
      </c>
      <c r="G797" s="36" t="str">
        <f t="shared" si="25"/>
        <v/>
      </c>
    </row>
    <row r="798" spans="1:7" ht="16.5" customHeight="1" x14ac:dyDescent="0.35">
      <c r="A798" s="9" t="str">
        <f t="shared" si="24"/>
        <v/>
      </c>
      <c r="B798" s="10" t="str">
        <f>IF($A798="", "", INDEX(Data!A:A,MATCH($A798,Data!$Z:$Z,1)))</f>
        <v/>
      </c>
      <c r="C798" s="11" t="str">
        <f>IF($A798="", "", INDEX(Data!B:B,MATCH($A798,Data!$Z:$Z,1)))</f>
        <v/>
      </c>
      <c r="D798" s="10" t="str">
        <f>IF($A798="", "", INDEX(Data!C:C,MATCH($A798,Data!$Z:$Z,1)))</f>
        <v/>
      </c>
      <c r="E798" s="11" t="str">
        <f>IF($A798="", "", INDEX(Data!D:D,MATCH($A798,Data!$Z:$Z,1)))</f>
        <v/>
      </c>
      <c r="F798" s="11" t="str">
        <f>IF($A798="", "", INDEX(Data!E:E,MATCH($A798,Data!$Z:$Z,1)))</f>
        <v/>
      </c>
      <c r="G798" s="36" t="str">
        <f t="shared" si="25"/>
        <v/>
      </c>
    </row>
    <row r="799" spans="1:7" ht="16.5" customHeight="1" x14ac:dyDescent="0.35">
      <c r="A799" s="9" t="str">
        <f t="shared" si="24"/>
        <v/>
      </c>
      <c r="B799" s="10" t="str">
        <f>IF($A799="", "", INDEX(Data!A:A,MATCH($A799,Data!$Z:$Z,1)))</f>
        <v/>
      </c>
      <c r="C799" s="11" t="str">
        <f>IF($A799="", "", INDEX(Data!B:B,MATCH($A799,Data!$Z:$Z,1)))</f>
        <v/>
      </c>
      <c r="D799" s="10" t="str">
        <f>IF($A799="", "", INDEX(Data!C:C,MATCH($A799,Data!$Z:$Z,1)))</f>
        <v/>
      </c>
      <c r="E799" s="11" t="str">
        <f>IF($A799="", "", INDEX(Data!D:D,MATCH($A799,Data!$Z:$Z,1)))</f>
        <v/>
      </c>
      <c r="F799" s="11" t="str">
        <f>IF($A799="", "", INDEX(Data!E:E,MATCH($A799,Data!$Z:$Z,1)))</f>
        <v/>
      </c>
      <c r="G799" s="36" t="str">
        <f t="shared" si="25"/>
        <v/>
      </c>
    </row>
    <row r="800" spans="1:7" ht="16.5" customHeight="1" x14ac:dyDescent="0.35">
      <c r="A800" s="9" t="str">
        <f t="shared" si="24"/>
        <v/>
      </c>
      <c r="B800" s="10" t="str">
        <f>IF($A800="", "", INDEX(Data!A:A,MATCH($A800,Data!$Z:$Z,1)))</f>
        <v/>
      </c>
      <c r="C800" s="11" t="str">
        <f>IF($A800="", "", INDEX(Data!B:B,MATCH($A800,Data!$Z:$Z,1)))</f>
        <v/>
      </c>
      <c r="D800" s="10" t="str">
        <f>IF($A800="", "", INDEX(Data!C:C,MATCH($A800,Data!$Z:$Z,1)))</f>
        <v/>
      </c>
      <c r="E800" s="11" t="str">
        <f>IF($A800="", "", INDEX(Data!D:D,MATCH($A800,Data!$Z:$Z,1)))</f>
        <v/>
      </c>
      <c r="F800" s="11" t="str">
        <f>IF($A800="", "", INDEX(Data!E:E,MATCH($A800,Data!$Z:$Z,1)))</f>
        <v/>
      </c>
      <c r="G800" s="36" t="str">
        <f t="shared" si="25"/>
        <v/>
      </c>
    </row>
    <row r="801" spans="1:7" ht="16.5" customHeight="1" x14ac:dyDescent="0.35">
      <c r="A801" s="9" t="str">
        <f t="shared" si="24"/>
        <v/>
      </c>
      <c r="B801" s="10" t="str">
        <f>IF($A801="", "", INDEX(Data!A:A,MATCH($A801,Data!$Z:$Z,1)))</f>
        <v/>
      </c>
      <c r="C801" s="11" t="str">
        <f>IF($A801="", "", INDEX(Data!B:B,MATCH($A801,Data!$Z:$Z,1)))</f>
        <v/>
      </c>
      <c r="D801" s="10" t="str">
        <f>IF($A801="", "", INDEX(Data!C:C,MATCH($A801,Data!$Z:$Z,1)))</f>
        <v/>
      </c>
      <c r="E801" s="11" t="str">
        <f>IF($A801="", "", INDEX(Data!D:D,MATCH($A801,Data!$Z:$Z,1)))</f>
        <v/>
      </c>
      <c r="F801" s="11" t="str">
        <f>IF($A801="", "", INDEX(Data!E:E,MATCH($A801,Data!$Z:$Z,1)))</f>
        <v/>
      </c>
      <c r="G801" s="36" t="str">
        <f t="shared" si="25"/>
        <v/>
      </c>
    </row>
    <row r="802" spans="1:7" ht="16.5" customHeight="1" x14ac:dyDescent="0.35">
      <c r="A802" s="9" t="str">
        <f t="shared" si="24"/>
        <v/>
      </c>
      <c r="B802" s="10" t="str">
        <f>IF($A802="", "", INDEX(Data!A:A,MATCH($A802,Data!$Z:$Z,1)))</f>
        <v/>
      </c>
      <c r="C802" s="11" t="str">
        <f>IF($A802="", "", INDEX(Data!B:B,MATCH($A802,Data!$Z:$Z,1)))</f>
        <v/>
      </c>
      <c r="D802" s="10" t="str">
        <f>IF($A802="", "", INDEX(Data!C:C,MATCH($A802,Data!$Z:$Z,1)))</f>
        <v/>
      </c>
      <c r="E802" s="11" t="str">
        <f>IF($A802="", "", INDEX(Data!D:D,MATCH($A802,Data!$Z:$Z,1)))</f>
        <v/>
      </c>
      <c r="F802" s="11" t="str">
        <f>IF($A802="", "", INDEX(Data!E:E,MATCH($A802,Data!$Z:$Z,1)))</f>
        <v/>
      </c>
      <c r="G802" s="36" t="str">
        <f t="shared" si="25"/>
        <v/>
      </c>
    </row>
    <row r="803" spans="1:7" ht="16.5" customHeight="1" x14ac:dyDescent="0.35">
      <c r="A803" s="9" t="str">
        <f t="shared" si="24"/>
        <v/>
      </c>
      <c r="B803" s="10" t="str">
        <f>IF($A803="", "", INDEX(Data!A:A,MATCH($A803,Data!$Z:$Z,1)))</f>
        <v/>
      </c>
      <c r="C803" s="11" t="str">
        <f>IF($A803="", "", INDEX(Data!B:B,MATCH($A803,Data!$Z:$Z,1)))</f>
        <v/>
      </c>
      <c r="D803" s="10" t="str">
        <f>IF($A803="", "", INDEX(Data!C:C,MATCH($A803,Data!$Z:$Z,1)))</f>
        <v/>
      </c>
      <c r="E803" s="11" t="str">
        <f>IF($A803="", "", INDEX(Data!D:D,MATCH($A803,Data!$Z:$Z,1)))</f>
        <v/>
      </c>
      <c r="F803" s="11" t="str">
        <f>IF($A803="", "", INDEX(Data!E:E,MATCH($A803,Data!$Z:$Z,1)))</f>
        <v/>
      </c>
      <c r="G803" s="36" t="str">
        <f t="shared" si="25"/>
        <v/>
      </c>
    </row>
    <row r="804" spans="1:7" ht="16.5" customHeight="1" x14ac:dyDescent="0.35">
      <c r="A804" s="9" t="str">
        <f t="shared" si="24"/>
        <v/>
      </c>
      <c r="B804" s="10" t="str">
        <f>IF($A804="", "", INDEX(Data!A:A,MATCH($A804,Data!$Z:$Z,1)))</f>
        <v/>
      </c>
      <c r="C804" s="11" t="str">
        <f>IF($A804="", "", INDEX(Data!B:B,MATCH($A804,Data!$Z:$Z,1)))</f>
        <v/>
      </c>
      <c r="D804" s="10" t="str">
        <f>IF($A804="", "", INDEX(Data!C:C,MATCH($A804,Data!$Z:$Z,1)))</f>
        <v/>
      </c>
      <c r="E804" s="11" t="str">
        <f>IF($A804="", "", INDEX(Data!D:D,MATCH($A804,Data!$Z:$Z,1)))</f>
        <v/>
      </c>
      <c r="F804" s="11" t="str">
        <f>IF($A804="", "", INDEX(Data!E:E,MATCH($A804,Data!$Z:$Z,1)))</f>
        <v/>
      </c>
      <c r="G804" s="36" t="str">
        <f t="shared" si="25"/>
        <v/>
      </c>
    </row>
    <row r="805" spans="1:7" ht="16.5" customHeight="1" x14ac:dyDescent="0.35">
      <c r="A805" s="9" t="str">
        <f t="shared" si="24"/>
        <v/>
      </c>
      <c r="B805" s="10" t="str">
        <f>IF($A805="", "", INDEX(Data!A:A,MATCH($A805,Data!$Z:$Z,1)))</f>
        <v/>
      </c>
      <c r="C805" s="11" t="str">
        <f>IF($A805="", "", INDEX(Data!B:B,MATCH($A805,Data!$Z:$Z,1)))</f>
        <v/>
      </c>
      <c r="D805" s="10" t="str">
        <f>IF($A805="", "", INDEX(Data!C:C,MATCH($A805,Data!$Z:$Z,1)))</f>
        <v/>
      </c>
      <c r="E805" s="11" t="str">
        <f>IF($A805="", "", INDEX(Data!D:D,MATCH($A805,Data!$Z:$Z,1)))</f>
        <v/>
      </c>
      <c r="F805" s="11" t="str">
        <f>IF($A805="", "", INDEX(Data!E:E,MATCH($A805,Data!$Z:$Z,1)))</f>
        <v/>
      </c>
      <c r="G805" s="36" t="str">
        <f t="shared" si="25"/>
        <v/>
      </c>
    </row>
    <row r="806" spans="1:7" ht="16.5" customHeight="1" x14ac:dyDescent="0.35">
      <c r="A806" s="9" t="str">
        <f t="shared" si="24"/>
        <v/>
      </c>
      <c r="B806" s="10" t="str">
        <f>IF($A806="", "", INDEX(Data!A:A,MATCH($A806,Data!$Z:$Z,1)))</f>
        <v/>
      </c>
      <c r="C806" s="11" t="str">
        <f>IF($A806="", "", INDEX(Data!B:B,MATCH($A806,Data!$Z:$Z,1)))</f>
        <v/>
      </c>
      <c r="D806" s="10" t="str">
        <f>IF($A806="", "", INDEX(Data!C:C,MATCH($A806,Data!$Z:$Z,1)))</f>
        <v/>
      </c>
      <c r="E806" s="11" t="str">
        <f>IF($A806="", "", INDEX(Data!D:D,MATCH($A806,Data!$Z:$Z,1)))</f>
        <v/>
      </c>
      <c r="F806" s="11" t="str">
        <f>IF($A806="", "", INDEX(Data!E:E,MATCH($A806,Data!$Z:$Z,1)))</f>
        <v/>
      </c>
      <c r="G806" s="36" t="str">
        <f t="shared" si="25"/>
        <v/>
      </c>
    </row>
    <row r="807" spans="1:7" ht="16.5" customHeight="1" x14ac:dyDescent="0.35">
      <c r="A807" s="9" t="str">
        <f t="shared" si="24"/>
        <v/>
      </c>
      <c r="B807" s="10" t="str">
        <f>IF($A807="", "", INDEX(Data!A:A,MATCH($A807,Data!$Z:$Z,1)))</f>
        <v/>
      </c>
      <c r="C807" s="11" t="str">
        <f>IF($A807="", "", INDEX(Data!B:B,MATCH($A807,Data!$Z:$Z,1)))</f>
        <v/>
      </c>
      <c r="D807" s="10" t="str">
        <f>IF($A807="", "", INDEX(Data!C:C,MATCH($A807,Data!$Z:$Z,1)))</f>
        <v/>
      </c>
      <c r="E807" s="11" t="str">
        <f>IF($A807="", "", INDEX(Data!D:D,MATCH($A807,Data!$Z:$Z,1)))</f>
        <v/>
      </c>
      <c r="F807" s="11" t="str">
        <f>IF($A807="", "", INDEX(Data!E:E,MATCH($A807,Data!$Z:$Z,1)))</f>
        <v/>
      </c>
      <c r="G807" s="36" t="str">
        <f t="shared" si="25"/>
        <v/>
      </c>
    </row>
    <row r="808" spans="1:7" ht="16.5" customHeight="1" x14ac:dyDescent="0.35">
      <c r="A808" s="9" t="str">
        <f t="shared" si="24"/>
        <v/>
      </c>
      <c r="B808" s="10" t="str">
        <f>IF($A808="", "", INDEX(Data!A:A,MATCH($A808,Data!$Z:$Z,1)))</f>
        <v/>
      </c>
      <c r="C808" s="11" t="str">
        <f>IF($A808="", "", INDEX(Data!B:B,MATCH($A808,Data!$Z:$Z,1)))</f>
        <v/>
      </c>
      <c r="D808" s="10" t="str">
        <f>IF($A808="", "", INDEX(Data!C:C,MATCH($A808,Data!$Z:$Z,1)))</f>
        <v/>
      </c>
      <c r="E808" s="11" t="str">
        <f>IF($A808="", "", INDEX(Data!D:D,MATCH($A808,Data!$Z:$Z,1)))</f>
        <v/>
      </c>
      <c r="F808" s="11" t="str">
        <f>IF($A808="", "", INDEX(Data!E:E,MATCH($A808,Data!$Z:$Z,1)))</f>
        <v/>
      </c>
      <c r="G808" s="36" t="str">
        <f t="shared" si="25"/>
        <v/>
      </c>
    </row>
    <row r="809" spans="1:7" ht="16.5" customHeight="1" x14ac:dyDescent="0.35">
      <c r="A809" s="9" t="str">
        <f t="shared" si="24"/>
        <v/>
      </c>
      <c r="B809" s="10" t="str">
        <f>IF($A809="", "", INDEX(Data!A:A,MATCH($A809,Data!$Z:$Z,1)))</f>
        <v/>
      </c>
      <c r="C809" s="11" t="str">
        <f>IF($A809="", "", INDEX(Data!B:B,MATCH($A809,Data!$Z:$Z,1)))</f>
        <v/>
      </c>
      <c r="D809" s="10" t="str">
        <f>IF($A809="", "", INDEX(Data!C:C,MATCH($A809,Data!$Z:$Z,1)))</f>
        <v/>
      </c>
      <c r="E809" s="11" t="str">
        <f>IF($A809="", "", INDEX(Data!D:D,MATCH($A809,Data!$Z:$Z,1)))</f>
        <v/>
      </c>
      <c r="F809" s="11" t="str">
        <f>IF($A809="", "", INDEX(Data!E:E,MATCH($A809,Data!$Z:$Z,1)))</f>
        <v/>
      </c>
      <c r="G809" s="36" t="str">
        <f t="shared" si="25"/>
        <v/>
      </c>
    </row>
    <row r="810" spans="1:7" ht="16.5" customHeight="1" x14ac:dyDescent="0.35">
      <c r="A810" s="9" t="str">
        <f t="shared" si="24"/>
        <v/>
      </c>
      <c r="B810" s="10" t="str">
        <f>IF($A810="", "", INDEX(Data!A:A,MATCH($A810,Data!$Z:$Z,1)))</f>
        <v/>
      </c>
      <c r="C810" s="11" t="str">
        <f>IF($A810="", "", INDEX(Data!B:B,MATCH($A810,Data!$Z:$Z,1)))</f>
        <v/>
      </c>
      <c r="D810" s="10" t="str">
        <f>IF($A810="", "", INDEX(Data!C:C,MATCH($A810,Data!$Z:$Z,1)))</f>
        <v/>
      </c>
      <c r="E810" s="11" t="str">
        <f>IF($A810="", "", INDEX(Data!D:D,MATCH($A810,Data!$Z:$Z,1)))</f>
        <v/>
      </c>
      <c r="F810" s="11" t="str">
        <f>IF($A810="", "", INDEX(Data!E:E,MATCH($A810,Data!$Z:$Z,1)))</f>
        <v/>
      </c>
      <c r="G810" s="36" t="str">
        <f t="shared" si="25"/>
        <v/>
      </c>
    </row>
    <row r="811" spans="1:7" ht="16.5" customHeight="1" x14ac:dyDescent="0.35">
      <c r="A811" s="9" t="str">
        <f t="shared" si="24"/>
        <v/>
      </c>
      <c r="B811" s="10" t="str">
        <f>IF($A811="", "", INDEX(Data!A:A,MATCH($A811,Data!$Z:$Z,1)))</f>
        <v/>
      </c>
      <c r="C811" s="11" t="str">
        <f>IF($A811="", "", INDEX(Data!B:B,MATCH($A811,Data!$Z:$Z,1)))</f>
        <v/>
      </c>
      <c r="D811" s="10" t="str">
        <f>IF($A811="", "", INDEX(Data!C:C,MATCH($A811,Data!$Z:$Z,1)))</f>
        <v/>
      </c>
      <c r="E811" s="11" t="str">
        <f>IF($A811="", "", INDEX(Data!D:D,MATCH($A811,Data!$Z:$Z,1)))</f>
        <v/>
      </c>
      <c r="F811" s="11" t="str">
        <f>IF($A811="", "", INDEX(Data!E:E,MATCH($A811,Data!$Z:$Z,1)))</f>
        <v/>
      </c>
      <c r="G811" s="36" t="str">
        <f t="shared" si="25"/>
        <v/>
      </c>
    </row>
    <row r="812" spans="1:7" ht="16.5" customHeight="1" x14ac:dyDescent="0.35">
      <c r="A812" s="9" t="str">
        <f t="shared" si="24"/>
        <v/>
      </c>
      <c r="B812" s="10" t="str">
        <f>IF($A812="", "", INDEX(Data!A:A,MATCH($A812,Data!$Z:$Z,1)))</f>
        <v/>
      </c>
      <c r="C812" s="11" t="str">
        <f>IF($A812="", "", INDEX(Data!B:B,MATCH($A812,Data!$Z:$Z,1)))</f>
        <v/>
      </c>
      <c r="D812" s="10" t="str">
        <f>IF($A812="", "", INDEX(Data!C:C,MATCH($A812,Data!$Z:$Z,1)))</f>
        <v/>
      </c>
      <c r="E812" s="11" t="str">
        <f>IF($A812="", "", INDEX(Data!D:D,MATCH($A812,Data!$Z:$Z,1)))</f>
        <v/>
      </c>
      <c r="F812" s="11" t="str">
        <f>IF($A812="", "", INDEX(Data!E:E,MATCH($A812,Data!$Z:$Z,1)))</f>
        <v/>
      </c>
      <c r="G812" s="36" t="str">
        <f t="shared" si="25"/>
        <v/>
      </c>
    </row>
    <row r="813" spans="1:7" ht="16.5" customHeight="1" x14ac:dyDescent="0.35">
      <c r="A813" s="9" t="str">
        <f t="shared" si="24"/>
        <v/>
      </c>
      <c r="B813" s="10" t="str">
        <f>IF($A813="", "", INDEX(Data!A:A,MATCH($A813,Data!$Z:$Z,1)))</f>
        <v/>
      </c>
      <c r="C813" s="11" t="str">
        <f>IF($A813="", "", INDEX(Data!B:B,MATCH($A813,Data!$Z:$Z,1)))</f>
        <v/>
      </c>
      <c r="D813" s="10" t="str">
        <f>IF($A813="", "", INDEX(Data!C:C,MATCH($A813,Data!$Z:$Z,1)))</f>
        <v/>
      </c>
      <c r="E813" s="11" t="str">
        <f>IF($A813="", "", INDEX(Data!D:D,MATCH($A813,Data!$Z:$Z,1)))</f>
        <v/>
      </c>
      <c r="F813" s="11" t="str">
        <f>IF($A813="", "", INDEX(Data!E:E,MATCH($A813,Data!$Z:$Z,1)))</f>
        <v/>
      </c>
      <c r="G813" s="36" t="str">
        <f t="shared" si="25"/>
        <v/>
      </c>
    </row>
    <row r="814" spans="1:7" ht="16.5" customHeight="1" x14ac:dyDescent="0.35">
      <c r="A814" s="9" t="str">
        <f t="shared" si="24"/>
        <v/>
      </c>
      <c r="B814" s="10" t="str">
        <f>IF($A814="", "", INDEX(Data!A:A,MATCH($A814,Data!$Z:$Z,1)))</f>
        <v/>
      </c>
      <c r="C814" s="11" t="str">
        <f>IF($A814="", "", INDEX(Data!B:B,MATCH($A814,Data!$Z:$Z,1)))</f>
        <v/>
      </c>
      <c r="D814" s="10" t="str">
        <f>IF($A814="", "", INDEX(Data!C:C,MATCH($A814,Data!$Z:$Z,1)))</f>
        <v/>
      </c>
      <c r="E814" s="11" t="str">
        <f>IF($A814="", "", INDEX(Data!D:D,MATCH($A814,Data!$Z:$Z,1)))</f>
        <v/>
      </c>
      <c r="F814" s="11" t="str">
        <f>IF($A814="", "", INDEX(Data!E:E,MATCH($A814,Data!$Z:$Z,1)))</f>
        <v/>
      </c>
      <c r="G814" s="36" t="str">
        <f t="shared" si="25"/>
        <v/>
      </c>
    </row>
    <row r="815" spans="1:7" ht="16.5" customHeight="1" x14ac:dyDescent="0.35">
      <c r="A815" s="9" t="str">
        <f t="shared" si="24"/>
        <v/>
      </c>
      <c r="B815" s="10" t="str">
        <f>IF($A815="", "", INDEX(Data!A:A,MATCH($A815,Data!$Z:$Z,1)))</f>
        <v/>
      </c>
      <c r="C815" s="11" t="str">
        <f>IF($A815="", "", INDEX(Data!B:B,MATCH($A815,Data!$Z:$Z,1)))</f>
        <v/>
      </c>
      <c r="D815" s="10" t="str">
        <f>IF($A815="", "", INDEX(Data!C:C,MATCH($A815,Data!$Z:$Z,1)))</f>
        <v/>
      </c>
      <c r="E815" s="11" t="str">
        <f>IF($A815="", "", INDEX(Data!D:D,MATCH($A815,Data!$Z:$Z,1)))</f>
        <v/>
      </c>
      <c r="F815" s="11" t="str">
        <f>IF($A815="", "", INDEX(Data!E:E,MATCH($A815,Data!$Z:$Z,1)))</f>
        <v/>
      </c>
      <c r="G815" s="36" t="str">
        <f t="shared" si="25"/>
        <v/>
      </c>
    </row>
    <row r="816" spans="1:7" ht="16.5" customHeight="1" x14ac:dyDescent="0.35">
      <c r="A816" s="9" t="str">
        <f t="shared" si="24"/>
        <v/>
      </c>
      <c r="B816" s="10" t="str">
        <f>IF($A816="", "", INDEX(Data!A:A,MATCH($A816,Data!$Z:$Z,1)))</f>
        <v/>
      </c>
      <c r="C816" s="11" t="str">
        <f>IF($A816="", "", INDEX(Data!B:B,MATCH($A816,Data!$Z:$Z,1)))</f>
        <v/>
      </c>
      <c r="D816" s="10" t="str">
        <f>IF($A816="", "", INDEX(Data!C:C,MATCH($A816,Data!$Z:$Z,1)))</f>
        <v/>
      </c>
      <c r="E816" s="11" t="str">
        <f>IF($A816="", "", INDEX(Data!D:D,MATCH($A816,Data!$Z:$Z,1)))</f>
        <v/>
      </c>
      <c r="F816" s="11" t="str">
        <f>IF($A816="", "", INDEX(Data!E:E,MATCH($A816,Data!$Z:$Z,1)))</f>
        <v/>
      </c>
      <c r="G816" s="36" t="str">
        <f t="shared" si="25"/>
        <v/>
      </c>
    </row>
    <row r="817" spans="1:7" ht="16.5" customHeight="1" x14ac:dyDescent="0.35">
      <c r="A817" s="9" t="str">
        <f t="shared" si="24"/>
        <v/>
      </c>
      <c r="B817" s="10" t="str">
        <f>IF($A817="", "", INDEX(Data!A:A,MATCH($A817,Data!$Z:$Z,1)))</f>
        <v/>
      </c>
      <c r="C817" s="11" t="str">
        <f>IF($A817="", "", INDEX(Data!B:B,MATCH($A817,Data!$Z:$Z,1)))</f>
        <v/>
      </c>
      <c r="D817" s="10" t="str">
        <f>IF($A817="", "", INDEX(Data!C:C,MATCH($A817,Data!$Z:$Z,1)))</f>
        <v/>
      </c>
      <c r="E817" s="11" t="str">
        <f>IF($A817="", "", INDEX(Data!D:D,MATCH($A817,Data!$Z:$Z,1)))</f>
        <v/>
      </c>
      <c r="F817" s="11" t="str">
        <f>IF($A817="", "", INDEX(Data!E:E,MATCH($A817,Data!$Z:$Z,1)))</f>
        <v/>
      </c>
      <c r="G817" s="36" t="str">
        <f t="shared" si="25"/>
        <v/>
      </c>
    </row>
    <row r="818" spans="1:7" ht="16.5" customHeight="1" x14ac:dyDescent="0.35">
      <c r="A818" s="9" t="str">
        <f t="shared" si="24"/>
        <v/>
      </c>
      <c r="B818" s="10" t="str">
        <f>IF($A818="", "", INDEX(Data!A:A,MATCH($A818,Data!$Z:$Z,1)))</f>
        <v/>
      </c>
      <c r="C818" s="11" t="str">
        <f>IF($A818="", "", INDEX(Data!B:B,MATCH($A818,Data!$Z:$Z,1)))</f>
        <v/>
      </c>
      <c r="D818" s="10" t="str">
        <f>IF($A818="", "", INDEX(Data!C:C,MATCH($A818,Data!$Z:$Z,1)))</f>
        <v/>
      </c>
      <c r="E818" s="11" t="str">
        <f>IF($A818="", "", INDEX(Data!D:D,MATCH($A818,Data!$Z:$Z,1)))</f>
        <v/>
      </c>
      <c r="F818" s="11" t="str">
        <f>IF($A818="", "", INDEX(Data!E:E,MATCH($A818,Data!$Z:$Z,1)))</f>
        <v/>
      </c>
      <c r="G818" s="36" t="str">
        <f t="shared" si="25"/>
        <v/>
      </c>
    </row>
    <row r="819" spans="1:7" ht="16.5" customHeight="1" x14ac:dyDescent="0.35">
      <c r="A819" s="9" t="str">
        <f t="shared" si="24"/>
        <v/>
      </c>
      <c r="B819" s="10" t="str">
        <f>IF($A819="", "", INDEX(Data!A:A,MATCH($A819,Data!$Z:$Z,1)))</f>
        <v/>
      </c>
      <c r="C819" s="11" t="str">
        <f>IF($A819="", "", INDEX(Data!B:B,MATCH($A819,Data!$Z:$Z,1)))</f>
        <v/>
      </c>
      <c r="D819" s="10" t="str">
        <f>IF($A819="", "", INDEX(Data!C:C,MATCH($A819,Data!$Z:$Z,1)))</f>
        <v/>
      </c>
      <c r="E819" s="11" t="str">
        <f>IF($A819="", "", INDEX(Data!D:D,MATCH($A819,Data!$Z:$Z,1)))</f>
        <v/>
      </c>
      <c r="F819" s="11" t="str">
        <f>IF($A819="", "", INDEX(Data!E:E,MATCH($A819,Data!$Z:$Z,1)))</f>
        <v/>
      </c>
      <c r="G819" s="36" t="str">
        <f t="shared" si="25"/>
        <v/>
      </c>
    </row>
    <row r="820" spans="1:7" ht="16.5" customHeight="1" x14ac:dyDescent="0.35">
      <c r="A820" s="9" t="str">
        <f t="shared" si="24"/>
        <v/>
      </c>
      <c r="B820" s="10" t="str">
        <f>IF($A820="", "", INDEX(Data!A:A,MATCH($A820,Data!$Z:$Z,1)))</f>
        <v/>
      </c>
      <c r="C820" s="11" t="str">
        <f>IF($A820="", "", INDEX(Data!B:B,MATCH($A820,Data!$Z:$Z,1)))</f>
        <v/>
      </c>
      <c r="D820" s="10" t="str">
        <f>IF($A820="", "", INDEX(Data!C:C,MATCH($A820,Data!$Z:$Z,1)))</f>
        <v/>
      </c>
      <c r="E820" s="11" t="str">
        <f>IF($A820="", "", INDEX(Data!D:D,MATCH($A820,Data!$Z:$Z,1)))</f>
        <v/>
      </c>
      <c r="F820" s="11" t="str">
        <f>IF($A820="", "", INDEX(Data!E:E,MATCH($A820,Data!$Z:$Z,1)))</f>
        <v/>
      </c>
      <c r="G820" s="36" t="str">
        <f t="shared" si="25"/>
        <v/>
      </c>
    </row>
    <row r="821" spans="1:7" ht="16.5" customHeight="1" x14ac:dyDescent="0.35">
      <c r="A821" s="9" t="str">
        <f t="shared" si="24"/>
        <v/>
      </c>
      <c r="B821" s="10" t="str">
        <f>IF($A821="", "", INDEX(Data!A:A,MATCH($A821,Data!$Z:$Z,1)))</f>
        <v/>
      </c>
      <c r="C821" s="11" t="str">
        <f>IF($A821="", "", INDEX(Data!B:B,MATCH($A821,Data!$Z:$Z,1)))</f>
        <v/>
      </c>
      <c r="D821" s="10" t="str">
        <f>IF($A821="", "", INDEX(Data!C:C,MATCH($A821,Data!$Z:$Z,1)))</f>
        <v/>
      </c>
      <c r="E821" s="11" t="str">
        <f>IF($A821="", "", INDEX(Data!D:D,MATCH($A821,Data!$Z:$Z,1)))</f>
        <v/>
      </c>
      <c r="F821" s="11" t="str">
        <f>IF($A821="", "", INDEX(Data!E:E,MATCH($A821,Data!$Z:$Z,1)))</f>
        <v/>
      </c>
      <c r="G821" s="36" t="str">
        <f t="shared" si="25"/>
        <v/>
      </c>
    </row>
    <row r="822" spans="1:7" ht="16.5" customHeight="1" x14ac:dyDescent="0.35">
      <c r="A822" s="9" t="str">
        <f t="shared" si="24"/>
        <v/>
      </c>
      <c r="B822" s="10" t="str">
        <f>IF($A822="", "", INDEX(Data!A:A,MATCH($A822,Data!$Z:$Z,1)))</f>
        <v/>
      </c>
      <c r="C822" s="11" t="str">
        <f>IF($A822="", "", INDEX(Data!B:B,MATCH($A822,Data!$Z:$Z,1)))</f>
        <v/>
      </c>
      <c r="D822" s="10" t="str">
        <f>IF($A822="", "", INDEX(Data!C:C,MATCH($A822,Data!$Z:$Z,1)))</f>
        <v/>
      </c>
      <c r="E822" s="11" t="str">
        <f>IF($A822="", "", INDEX(Data!D:D,MATCH($A822,Data!$Z:$Z,1)))</f>
        <v/>
      </c>
      <c r="F822" s="11" t="str">
        <f>IF($A822="", "", INDEX(Data!E:E,MATCH($A822,Data!$Z:$Z,1)))</f>
        <v/>
      </c>
      <c r="G822" s="36" t="str">
        <f t="shared" si="25"/>
        <v/>
      </c>
    </row>
    <row r="823" spans="1:7" ht="16.5" customHeight="1" x14ac:dyDescent="0.35">
      <c r="A823" s="9" t="str">
        <f t="shared" si="24"/>
        <v/>
      </c>
      <c r="B823" s="10" t="str">
        <f>IF($A823="", "", INDEX(Data!A:A,MATCH($A823,Data!$Z:$Z,1)))</f>
        <v/>
      </c>
      <c r="C823" s="11" t="str">
        <f>IF($A823="", "", INDEX(Data!B:B,MATCH($A823,Data!$Z:$Z,1)))</f>
        <v/>
      </c>
      <c r="D823" s="10" t="str">
        <f>IF($A823="", "", INDEX(Data!C:C,MATCH($A823,Data!$Z:$Z,1)))</f>
        <v/>
      </c>
      <c r="E823" s="11" t="str">
        <f>IF($A823="", "", INDEX(Data!D:D,MATCH($A823,Data!$Z:$Z,1)))</f>
        <v/>
      </c>
      <c r="F823" s="11" t="str">
        <f>IF($A823="", "", INDEX(Data!E:E,MATCH($A823,Data!$Z:$Z,1)))</f>
        <v/>
      </c>
      <c r="G823" s="36" t="str">
        <f t="shared" si="25"/>
        <v/>
      </c>
    </row>
    <row r="824" spans="1:7" ht="16.5" customHeight="1" x14ac:dyDescent="0.35">
      <c r="A824" s="9" t="str">
        <f t="shared" si="24"/>
        <v/>
      </c>
      <c r="B824" s="10" t="str">
        <f>IF($A824="", "", INDEX(Data!A:A,MATCH($A824,Data!$Z:$Z,1)))</f>
        <v/>
      </c>
      <c r="C824" s="11" t="str">
        <f>IF($A824="", "", INDEX(Data!B:B,MATCH($A824,Data!$Z:$Z,1)))</f>
        <v/>
      </c>
      <c r="D824" s="10" t="str">
        <f>IF($A824="", "", INDEX(Data!C:C,MATCH($A824,Data!$Z:$Z,1)))</f>
        <v/>
      </c>
      <c r="E824" s="11" t="str">
        <f>IF($A824="", "", INDEX(Data!D:D,MATCH($A824,Data!$Z:$Z,1)))</f>
        <v/>
      </c>
      <c r="F824" s="11" t="str">
        <f>IF($A824="", "", INDEX(Data!E:E,MATCH($A824,Data!$Z:$Z,1)))</f>
        <v/>
      </c>
      <c r="G824" s="36" t="str">
        <f t="shared" si="25"/>
        <v/>
      </c>
    </row>
    <row r="825" spans="1:7" ht="16.5" customHeight="1" x14ac:dyDescent="0.35">
      <c r="A825" s="9" t="str">
        <f t="shared" si="24"/>
        <v/>
      </c>
      <c r="B825" s="10" t="str">
        <f>IF($A825="", "", INDEX(Data!A:A,MATCH($A825,Data!$Z:$Z,1)))</f>
        <v/>
      </c>
      <c r="C825" s="11" t="str">
        <f>IF($A825="", "", INDEX(Data!B:B,MATCH($A825,Data!$Z:$Z,1)))</f>
        <v/>
      </c>
      <c r="D825" s="10" t="str">
        <f>IF($A825="", "", INDEX(Data!C:C,MATCH($A825,Data!$Z:$Z,1)))</f>
        <v/>
      </c>
      <c r="E825" s="11" t="str">
        <f>IF($A825="", "", INDEX(Data!D:D,MATCH($A825,Data!$Z:$Z,1)))</f>
        <v/>
      </c>
      <c r="F825" s="11" t="str">
        <f>IF($A825="", "", INDEX(Data!E:E,MATCH($A825,Data!$Z:$Z,1)))</f>
        <v/>
      </c>
      <c r="G825" s="36" t="str">
        <f t="shared" si="25"/>
        <v/>
      </c>
    </row>
    <row r="826" spans="1:7" ht="16.5" customHeight="1" x14ac:dyDescent="0.35">
      <c r="A826" s="9" t="str">
        <f t="shared" si="24"/>
        <v/>
      </c>
      <c r="B826" s="10" t="str">
        <f>IF($A826="", "", INDEX(Data!A:A,MATCH($A826,Data!$Z:$Z,1)))</f>
        <v/>
      </c>
      <c r="C826" s="11" t="str">
        <f>IF($A826="", "", INDEX(Data!B:B,MATCH($A826,Data!$Z:$Z,1)))</f>
        <v/>
      </c>
      <c r="D826" s="10" t="str">
        <f>IF($A826="", "", INDEX(Data!C:C,MATCH($A826,Data!$Z:$Z,1)))</f>
        <v/>
      </c>
      <c r="E826" s="11" t="str">
        <f>IF($A826="", "", INDEX(Data!D:D,MATCH($A826,Data!$Z:$Z,1)))</f>
        <v/>
      </c>
      <c r="F826" s="11" t="str">
        <f>IF($A826="", "", INDEX(Data!E:E,MATCH($A826,Data!$Z:$Z,1)))</f>
        <v/>
      </c>
      <c r="G826" s="36" t="str">
        <f t="shared" si="25"/>
        <v/>
      </c>
    </row>
    <row r="827" spans="1:7" ht="16.5" customHeight="1" x14ac:dyDescent="0.35">
      <c r="A827" s="9" t="str">
        <f t="shared" si="24"/>
        <v/>
      </c>
      <c r="B827" s="10" t="str">
        <f>IF($A827="", "", INDEX(Data!A:A,MATCH($A827,Data!$Z:$Z,1)))</f>
        <v/>
      </c>
      <c r="C827" s="11" t="str">
        <f>IF($A827="", "", INDEX(Data!B:B,MATCH($A827,Data!$Z:$Z,1)))</f>
        <v/>
      </c>
      <c r="D827" s="10" t="str">
        <f>IF($A827="", "", INDEX(Data!C:C,MATCH($A827,Data!$Z:$Z,1)))</f>
        <v/>
      </c>
      <c r="E827" s="11" t="str">
        <f>IF($A827="", "", INDEX(Data!D:D,MATCH($A827,Data!$Z:$Z,1)))</f>
        <v/>
      </c>
      <c r="F827" s="11" t="str">
        <f>IF($A827="", "", INDEX(Data!E:E,MATCH($A827,Data!$Z:$Z,1)))</f>
        <v/>
      </c>
      <c r="G827" s="36" t="str">
        <f t="shared" si="25"/>
        <v/>
      </c>
    </row>
    <row r="828" spans="1:7" ht="16.5" customHeight="1" x14ac:dyDescent="0.35">
      <c r="A828" s="9" t="str">
        <f t="shared" si="24"/>
        <v/>
      </c>
      <c r="B828" s="10" t="str">
        <f>IF($A828="", "", INDEX(Data!A:A,MATCH($A828,Data!$Z:$Z,1)))</f>
        <v/>
      </c>
      <c r="C828" s="11" t="str">
        <f>IF($A828="", "", INDEX(Data!B:B,MATCH($A828,Data!$Z:$Z,1)))</f>
        <v/>
      </c>
      <c r="D828" s="10" t="str">
        <f>IF($A828="", "", INDEX(Data!C:C,MATCH($A828,Data!$Z:$Z,1)))</f>
        <v/>
      </c>
      <c r="E828" s="11" t="str">
        <f>IF($A828="", "", INDEX(Data!D:D,MATCH($A828,Data!$Z:$Z,1)))</f>
        <v/>
      </c>
      <c r="F828" s="11" t="str">
        <f>IF($A828="", "", INDEX(Data!E:E,MATCH($A828,Data!$Z:$Z,1)))</f>
        <v/>
      </c>
      <c r="G828" s="36" t="str">
        <f t="shared" si="25"/>
        <v/>
      </c>
    </row>
    <row r="829" spans="1:7" ht="16.5" customHeight="1" x14ac:dyDescent="0.35">
      <c r="A829" s="9" t="str">
        <f t="shared" si="24"/>
        <v/>
      </c>
      <c r="B829" s="10" t="str">
        <f>IF($A829="", "", INDEX(Data!A:A,MATCH($A829,Data!$Z:$Z,1)))</f>
        <v/>
      </c>
      <c r="C829" s="11" t="str">
        <f>IF($A829="", "", INDEX(Data!B:B,MATCH($A829,Data!$Z:$Z,1)))</f>
        <v/>
      </c>
      <c r="D829" s="10" t="str">
        <f>IF($A829="", "", INDEX(Data!C:C,MATCH($A829,Data!$Z:$Z,1)))</f>
        <v/>
      </c>
      <c r="E829" s="11" t="str">
        <f>IF($A829="", "", INDEX(Data!D:D,MATCH($A829,Data!$Z:$Z,1)))</f>
        <v/>
      </c>
      <c r="F829" s="11" t="str">
        <f>IF($A829="", "", INDEX(Data!E:E,MATCH($A829,Data!$Z:$Z,1)))</f>
        <v/>
      </c>
      <c r="G829" s="36" t="str">
        <f t="shared" si="25"/>
        <v/>
      </c>
    </row>
    <row r="830" spans="1:7" ht="16.5" customHeight="1" x14ac:dyDescent="0.35">
      <c r="A830" s="9" t="str">
        <f t="shared" si="24"/>
        <v/>
      </c>
      <c r="B830" s="10" t="str">
        <f>IF($A830="", "", INDEX(Data!A:A,MATCH($A830,Data!$Z:$Z,1)))</f>
        <v/>
      </c>
      <c r="C830" s="11" t="str">
        <f>IF($A830="", "", INDEX(Data!B:B,MATCH($A830,Data!$Z:$Z,1)))</f>
        <v/>
      </c>
      <c r="D830" s="10" t="str">
        <f>IF($A830="", "", INDEX(Data!C:C,MATCH($A830,Data!$Z:$Z,1)))</f>
        <v/>
      </c>
      <c r="E830" s="11" t="str">
        <f>IF($A830="", "", INDEX(Data!D:D,MATCH($A830,Data!$Z:$Z,1)))</f>
        <v/>
      </c>
      <c r="F830" s="11" t="str">
        <f>IF($A830="", "", INDEX(Data!E:E,MATCH($A830,Data!$Z:$Z,1)))</f>
        <v/>
      </c>
      <c r="G830" s="36" t="str">
        <f t="shared" si="25"/>
        <v/>
      </c>
    </row>
    <row r="831" spans="1:7" ht="16.5" customHeight="1" x14ac:dyDescent="0.35">
      <c r="A831" s="9" t="str">
        <f t="shared" si="24"/>
        <v/>
      </c>
      <c r="B831" s="10" t="str">
        <f>IF($A831="", "", INDEX(Data!A:A,MATCH($A831,Data!$Z:$Z,1)))</f>
        <v/>
      </c>
      <c r="C831" s="11" t="str">
        <f>IF($A831="", "", INDEX(Data!B:B,MATCH($A831,Data!$Z:$Z,1)))</f>
        <v/>
      </c>
      <c r="D831" s="10" t="str">
        <f>IF($A831="", "", INDEX(Data!C:C,MATCH($A831,Data!$Z:$Z,1)))</f>
        <v/>
      </c>
      <c r="E831" s="11" t="str">
        <f>IF($A831="", "", INDEX(Data!D:D,MATCH($A831,Data!$Z:$Z,1)))</f>
        <v/>
      </c>
      <c r="F831" s="11" t="str">
        <f>IF($A831="", "", INDEX(Data!E:E,MATCH($A831,Data!$Z:$Z,1)))</f>
        <v/>
      </c>
      <c r="G831" s="36" t="str">
        <f t="shared" si="25"/>
        <v/>
      </c>
    </row>
    <row r="832" spans="1:7" ht="16.5" customHeight="1" x14ac:dyDescent="0.35">
      <c r="A832" s="9" t="str">
        <f t="shared" si="24"/>
        <v/>
      </c>
      <c r="B832" s="10" t="str">
        <f>IF($A832="", "", INDEX(Data!A:A,MATCH($A832,Data!$Z:$Z,1)))</f>
        <v/>
      </c>
      <c r="C832" s="11" t="str">
        <f>IF($A832="", "", INDEX(Data!B:B,MATCH($A832,Data!$Z:$Z,1)))</f>
        <v/>
      </c>
      <c r="D832" s="10" t="str">
        <f>IF($A832="", "", INDEX(Data!C:C,MATCH($A832,Data!$Z:$Z,1)))</f>
        <v/>
      </c>
      <c r="E832" s="11" t="str">
        <f>IF($A832="", "", INDEX(Data!D:D,MATCH($A832,Data!$Z:$Z,1)))</f>
        <v/>
      </c>
      <c r="F832" s="11" t="str">
        <f>IF($A832="", "", INDEX(Data!E:E,MATCH($A832,Data!$Z:$Z,1)))</f>
        <v/>
      </c>
      <c r="G832" s="36" t="str">
        <f t="shared" si="25"/>
        <v/>
      </c>
    </row>
    <row r="833" spans="1:7" ht="16.5" customHeight="1" x14ac:dyDescent="0.35">
      <c r="A833" s="9" t="str">
        <f t="shared" si="24"/>
        <v/>
      </c>
      <c r="B833" s="10" t="str">
        <f>IF($A833="", "", INDEX(Data!A:A,MATCH($A833,Data!$Z:$Z,1)))</f>
        <v/>
      </c>
      <c r="C833" s="11" t="str">
        <f>IF($A833="", "", INDEX(Data!B:B,MATCH($A833,Data!$Z:$Z,1)))</f>
        <v/>
      </c>
      <c r="D833" s="10" t="str">
        <f>IF($A833="", "", INDEX(Data!C:C,MATCH($A833,Data!$Z:$Z,1)))</f>
        <v/>
      </c>
      <c r="E833" s="11" t="str">
        <f>IF($A833="", "", INDEX(Data!D:D,MATCH($A833,Data!$Z:$Z,1)))</f>
        <v/>
      </c>
      <c r="F833" s="11" t="str">
        <f>IF($A833="", "", INDEX(Data!E:E,MATCH($A833,Data!$Z:$Z,1)))</f>
        <v/>
      </c>
      <c r="G833" s="36" t="str">
        <f t="shared" si="25"/>
        <v/>
      </c>
    </row>
    <row r="834" spans="1:7" ht="16.5" customHeight="1" x14ac:dyDescent="0.35">
      <c r="A834" s="9" t="str">
        <f t="shared" si="24"/>
        <v/>
      </c>
      <c r="B834" s="10" t="str">
        <f>IF($A834="", "", INDEX(Data!A:A,MATCH($A834,Data!$Z:$Z,1)))</f>
        <v/>
      </c>
      <c r="C834" s="11" t="str">
        <f>IF($A834="", "", INDEX(Data!B:B,MATCH($A834,Data!$Z:$Z,1)))</f>
        <v/>
      </c>
      <c r="D834" s="10" t="str">
        <f>IF($A834="", "", INDEX(Data!C:C,MATCH($A834,Data!$Z:$Z,1)))</f>
        <v/>
      </c>
      <c r="E834" s="11" t="str">
        <f>IF($A834="", "", INDEX(Data!D:D,MATCH($A834,Data!$Z:$Z,1)))</f>
        <v/>
      </c>
      <c r="F834" s="11" t="str">
        <f>IF($A834="", "", INDEX(Data!E:E,MATCH($A834,Data!$Z:$Z,1)))</f>
        <v/>
      </c>
      <c r="G834" s="36" t="str">
        <f t="shared" si="25"/>
        <v/>
      </c>
    </row>
    <row r="835" spans="1:7" ht="16.5" customHeight="1" x14ac:dyDescent="0.35">
      <c r="A835" s="9" t="str">
        <f t="shared" si="24"/>
        <v/>
      </c>
      <c r="B835" s="10" t="str">
        <f>IF($A835="", "", INDEX(Data!A:A,MATCH($A835,Data!$Z:$Z,1)))</f>
        <v/>
      </c>
      <c r="C835" s="11" t="str">
        <f>IF($A835="", "", INDEX(Data!B:B,MATCH($A835,Data!$Z:$Z,1)))</f>
        <v/>
      </c>
      <c r="D835" s="10" t="str">
        <f>IF($A835="", "", INDEX(Data!C:C,MATCH($A835,Data!$Z:$Z,1)))</f>
        <v/>
      </c>
      <c r="E835" s="11" t="str">
        <f>IF($A835="", "", INDEX(Data!D:D,MATCH($A835,Data!$Z:$Z,1)))</f>
        <v/>
      </c>
      <c r="F835" s="11" t="str">
        <f>IF($A835="", "", INDEX(Data!E:E,MATCH($A835,Data!$Z:$Z,1)))</f>
        <v/>
      </c>
      <c r="G835" s="36" t="str">
        <f t="shared" si="25"/>
        <v/>
      </c>
    </row>
    <row r="836" spans="1:7" ht="16.5" customHeight="1" x14ac:dyDescent="0.35">
      <c r="A836" s="9" t="str">
        <f t="shared" si="24"/>
        <v/>
      </c>
      <c r="B836" s="10" t="str">
        <f>IF($A836="", "", INDEX(Data!A:A,MATCH($A836,Data!$Z:$Z,1)))</f>
        <v/>
      </c>
      <c r="C836" s="11" t="str">
        <f>IF($A836="", "", INDEX(Data!B:B,MATCH($A836,Data!$Z:$Z,1)))</f>
        <v/>
      </c>
      <c r="D836" s="10" t="str">
        <f>IF($A836="", "", INDEX(Data!C:C,MATCH($A836,Data!$Z:$Z,1)))</f>
        <v/>
      </c>
      <c r="E836" s="11" t="str">
        <f>IF($A836="", "", INDEX(Data!D:D,MATCH($A836,Data!$Z:$Z,1)))</f>
        <v/>
      </c>
      <c r="F836" s="11" t="str">
        <f>IF($A836="", "", INDEX(Data!E:E,MATCH($A836,Data!$Z:$Z,1)))</f>
        <v/>
      </c>
      <c r="G836" s="36" t="str">
        <f t="shared" si="25"/>
        <v/>
      </c>
    </row>
    <row r="837" spans="1:7" ht="16.5" customHeight="1" x14ac:dyDescent="0.35">
      <c r="A837" s="9" t="str">
        <f t="shared" si="24"/>
        <v/>
      </c>
      <c r="B837" s="10" t="str">
        <f>IF($A837="", "", INDEX(Data!A:A,MATCH($A837,Data!$Z:$Z,1)))</f>
        <v/>
      </c>
      <c r="C837" s="11" t="str">
        <f>IF($A837="", "", INDEX(Data!B:B,MATCH($A837,Data!$Z:$Z,1)))</f>
        <v/>
      </c>
      <c r="D837" s="10" t="str">
        <f>IF($A837="", "", INDEX(Data!C:C,MATCH($A837,Data!$Z:$Z,1)))</f>
        <v/>
      </c>
      <c r="E837" s="11" t="str">
        <f>IF($A837="", "", INDEX(Data!D:D,MATCH($A837,Data!$Z:$Z,1)))</f>
        <v/>
      </c>
      <c r="F837" s="11" t="str">
        <f>IF($A837="", "", INDEX(Data!E:E,MATCH($A837,Data!$Z:$Z,1)))</f>
        <v/>
      </c>
      <c r="G837" s="36" t="str">
        <f t="shared" si="25"/>
        <v/>
      </c>
    </row>
    <row r="838" spans="1:7" ht="16.5" customHeight="1" x14ac:dyDescent="0.35">
      <c r="A838" s="9" t="str">
        <f t="shared" ref="A838:A901" si="26">IF(A$4&gt;=ROW(A834), ROW(A834), "")</f>
        <v/>
      </c>
      <c r="B838" s="10" t="str">
        <f>IF($A838="", "", INDEX(Data!A:A,MATCH($A838,Data!$Z:$Z,1)))</f>
        <v/>
      </c>
      <c r="C838" s="11" t="str">
        <f>IF($A838="", "", INDEX(Data!B:B,MATCH($A838,Data!$Z:$Z,1)))</f>
        <v/>
      </c>
      <c r="D838" s="10" t="str">
        <f>IF($A838="", "", INDEX(Data!C:C,MATCH($A838,Data!$Z:$Z,1)))</f>
        <v/>
      </c>
      <c r="E838" s="11" t="str">
        <f>IF($A838="", "", INDEX(Data!D:D,MATCH($A838,Data!$Z:$Z,1)))</f>
        <v/>
      </c>
      <c r="F838" s="11" t="str">
        <f>IF($A838="", "", INDEX(Data!E:E,MATCH($A838,Data!$Z:$Z,1)))</f>
        <v/>
      </c>
      <c r="G838" s="36" t="str">
        <f t="shared" ref="G838:G901" si="27">HYPERLINK(F838)</f>
        <v/>
      </c>
    </row>
    <row r="839" spans="1:7" ht="16.5" customHeight="1" x14ac:dyDescent="0.35">
      <c r="A839" s="9" t="str">
        <f t="shared" si="26"/>
        <v/>
      </c>
      <c r="B839" s="10" t="str">
        <f>IF($A839="", "", INDEX(Data!A:A,MATCH($A839,Data!$Z:$Z,1)))</f>
        <v/>
      </c>
      <c r="C839" s="11" t="str">
        <f>IF($A839="", "", INDEX(Data!B:B,MATCH($A839,Data!$Z:$Z,1)))</f>
        <v/>
      </c>
      <c r="D839" s="10" t="str">
        <f>IF($A839="", "", INDEX(Data!C:C,MATCH($A839,Data!$Z:$Z,1)))</f>
        <v/>
      </c>
      <c r="E839" s="11" t="str">
        <f>IF($A839="", "", INDEX(Data!D:D,MATCH($A839,Data!$Z:$Z,1)))</f>
        <v/>
      </c>
      <c r="F839" s="11" t="str">
        <f>IF($A839="", "", INDEX(Data!E:E,MATCH($A839,Data!$Z:$Z,1)))</f>
        <v/>
      </c>
      <c r="G839" s="36" t="str">
        <f t="shared" si="27"/>
        <v/>
      </c>
    </row>
    <row r="840" spans="1:7" ht="16.5" customHeight="1" x14ac:dyDescent="0.35">
      <c r="A840" s="9" t="str">
        <f t="shared" si="26"/>
        <v/>
      </c>
      <c r="B840" s="10" t="str">
        <f>IF($A840="", "", INDEX(Data!A:A,MATCH($A840,Data!$Z:$Z,1)))</f>
        <v/>
      </c>
      <c r="C840" s="11" t="str">
        <f>IF($A840="", "", INDEX(Data!B:B,MATCH($A840,Data!$Z:$Z,1)))</f>
        <v/>
      </c>
      <c r="D840" s="10" t="str">
        <f>IF($A840="", "", INDEX(Data!C:C,MATCH($A840,Data!$Z:$Z,1)))</f>
        <v/>
      </c>
      <c r="E840" s="11" t="str">
        <f>IF($A840="", "", INDEX(Data!D:D,MATCH($A840,Data!$Z:$Z,1)))</f>
        <v/>
      </c>
      <c r="F840" s="11" t="str">
        <f>IF($A840="", "", INDEX(Data!E:E,MATCH($A840,Data!$Z:$Z,1)))</f>
        <v/>
      </c>
      <c r="G840" s="36" t="str">
        <f t="shared" si="27"/>
        <v/>
      </c>
    </row>
    <row r="841" spans="1:7" ht="16.5" customHeight="1" x14ac:dyDescent="0.35">
      <c r="A841" s="9" t="str">
        <f t="shared" si="26"/>
        <v/>
      </c>
      <c r="B841" s="10" t="str">
        <f>IF($A841="", "", INDEX(Data!A:A,MATCH($A841,Data!$Z:$Z,1)))</f>
        <v/>
      </c>
      <c r="C841" s="11" t="str">
        <f>IF($A841="", "", INDEX(Data!B:B,MATCH($A841,Data!$Z:$Z,1)))</f>
        <v/>
      </c>
      <c r="D841" s="10" t="str">
        <f>IF($A841="", "", INDEX(Data!C:C,MATCH($A841,Data!$Z:$Z,1)))</f>
        <v/>
      </c>
      <c r="E841" s="11" t="str">
        <f>IF($A841="", "", INDEX(Data!D:D,MATCH($A841,Data!$Z:$Z,1)))</f>
        <v/>
      </c>
      <c r="F841" s="11" t="str">
        <f>IF($A841="", "", INDEX(Data!E:E,MATCH($A841,Data!$Z:$Z,1)))</f>
        <v/>
      </c>
      <c r="G841" s="36" t="str">
        <f t="shared" si="27"/>
        <v/>
      </c>
    </row>
    <row r="842" spans="1:7" ht="16.5" customHeight="1" x14ac:dyDescent="0.35">
      <c r="A842" s="9" t="str">
        <f t="shared" si="26"/>
        <v/>
      </c>
      <c r="B842" s="10" t="str">
        <f>IF($A842="", "", INDEX(Data!A:A,MATCH($A842,Data!$Z:$Z,1)))</f>
        <v/>
      </c>
      <c r="C842" s="11" t="str">
        <f>IF($A842="", "", INDEX(Data!B:B,MATCH($A842,Data!$Z:$Z,1)))</f>
        <v/>
      </c>
      <c r="D842" s="10" t="str">
        <f>IF($A842="", "", INDEX(Data!C:C,MATCH($A842,Data!$Z:$Z,1)))</f>
        <v/>
      </c>
      <c r="E842" s="11" t="str">
        <f>IF($A842="", "", INDEX(Data!D:D,MATCH($A842,Data!$Z:$Z,1)))</f>
        <v/>
      </c>
      <c r="F842" s="11" t="str">
        <f>IF($A842="", "", INDEX(Data!E:E,MATCH($A842,Data!$Z:$Z,1)))</f>
        <v/>
      </c>
      <c r="G842" s="36" t="str">
        <f t="shared" si="27"/>
        <v/>
      </c>
    </row>
    <row r="843" spans="1:7" ht="16.5" customHeight="1" x14ac:dyDescent="0.35">
      <c r="A843" s="9" t="str">
        <f t="shared" si="26"/>
        <v/>
      </c>
      <c r="B843" s="10" t="str">
        <f>IF($A843="", "", INDEX(Data!A:A,MATCH($A843,Data!$Z:$Z,1)))</f>
        <v/>
      </c>
      <c r="C843" s="11" t="str">
        <f>IF($A843="", "", INDEX(Data!B:B,MATCH($A843,Data!$Z:$Z,1)))</f>
        <v/>
      </c>
      <c r="D843" s="10" t="str">
        <f>IF($A843="", "", INDEX(Data!C:C,MATCH($A843,Data!$Z:$Z,1)))</f>
        <v/>
      </c>
      <c r="E843" s="11" t="str">
        <f>IF($A843="", "", INDEX(Data!D:D,MATCH($A843,Data!$Z:$Z,1)))</f>
        <v/>
      </c>
      <c r="F843" s="11" t="str">
        <f>IF($A843="", "", INDEX(Data!E:E,MATCH($A843,Data!$Z:$Z,1)))</f>
        <v/>
      </c>
      <c r="G843" s="36" t="str">
        <f t="shared" si="27"/>
        <v/>
      </c>
    </row>
    <row r="844" spans="1:7" ht="16.5" customHeight="1" x14ac:dyDescent="0.35">
      <c r="A844" s="9" t="str">
        <f t="shared" si="26"/>
        <v/>
      </c>
      <c r="B844" s="10" t="str">
        <f>IF($A844="", "", INDEX(Data!A:A,MATCH($A844,Data!$Z:$Z,1)))</f>
        <v/>
      </c>
      <c r="C844" s="11" t="str">
        <f>IF($A844="", "", INDEX(Data!B:B,MATCH($A844,Data!$Z:$Z,1)))</f>
        <v/>
      </c>
      <c r="D844" s="10" t="str">
        <f>IF($A844="", "", INDEX(Data!C:C,MATCH($A844,Data!$Z:$Z,1)))</f>
        <v/>
      </c>
      <c r="E844" s="11" t="str">
        <f>IF($A844="", "", INDEX(Data!D:D,MATCH($A844,Data!$Z:$Z,1)))</f>
        <v/>
      </c>
      <c r="F844" s="11" t="str">
        <f>IF($A844="", "", INDEX(Data!E:E,MATCH($A844,Data!$Z:$Z,1)))</f>
        <v/>
      </c>
      <c r="G844" s="36" t="str">
        <f t="shared" si="27"/>
        <v/>
      </c>
    </row>
    <row r="845" spans="1:7" ht="16.5" customHeight="1" x14ac:dyDescent="0.35">
      <c r="A845" s="9" t="str">
        <f t="shared" si="26"/>
        <v/>
      </c>
      <c r="B845" s="10" t="str">
        <f>IF($A845="", "", INDEX(Data!A:A,MATCH($A845,Data!$Z:$Z,1)))</f>
        <v/>
      </c>
      <c r="C845" s="11" t="str">
        <f>IF($A845="", "", INDEX(Data!B:B,MATCH($A845,Data!$Z:$Z,1)))</f>
        <v/>
      </c>
      <c r="D845" s="10" t="str">
        <f>IF($A845="", "", INDEX(Data!C:C,MATCH($A845,Data!$Z:$Z,1)))</f>
        <v/>
      </c>
      <c r="E845" s="11" t="str">
        <f>IF($A845="", "", INDEX(Data!D:D,MATCH($A845,Data!$Z:$Z,1)))</f>
        <v/>
      </c>
      <c r="F845" s="11" t="str">
        <f>IF($A845="", "", INDEX(Data!E:E,MATCH($A845,Data!$Z:$Z,1)))</f>
        <v/>
      </c>
      <c r="G845" s="36" t="str">
        <f t="shared" si="27"/>
        <v/>
      </c>
    </row>
    <row r="846" spans="1:7" ht="16.5" customHeight="1" x14ac:dyDescent="0.35">
      <c r="A846" s="9" t="str">
        <f t="shared" si="26"/>
        <v/>
      </c>
      <c r="B846" s="10" t="str">
        <f>IF($A846="", "", INDEX(Data!A:A,MATCH($A846,Data!$Z:$Z,1)))</f>
        <v/>
      </c>
      <c r="C846" s="11" t="str">
        <f>IF($A846="", "", INDEX(Data!B:B,MATCH($A846,Data!$Z:$Z,1)))</f>
        <v/>
      </c>
      <c r="D846" s="10" t="str">
        <f>IF($A846="", "", INDEX(Data!C:C,MATCH($A846,Data!$Z:$Z,1)))</f>
        <v/>
      </c>
      <c r="E846" s="11" t="str">
        <f>IF($A846="", "", INDEX(Data!D:D,MATCH($A846,Data!$Z:$Z,1)))</f>
        <v/>
      </c>
      <c r="F846" s="11" t="str">
        <f>IF($A846="", "", INDEX(Data!E:E,MATCH($A846,Data!$Z:$Z,1)))</f>
        <v/>
      </c>
      <c r="G846" s="36" t="str">
        <f t="shared" si="27"/>
        <v/>
      </c>
    </row>
    <row r="847" spans="1:7" ht="16.5" customHeight="1" x14ac:dyDescent="0.35">
      <c r="A847" s="9" t="str">
        <f t="shared" si="26"/>
        <v/>
      </c>
      <c r="B847" s="10" t="str">
        <f>IF($A847="", "", INDEX(Data!A:A,MATCH($A847,Data!$Z:$Z,1)))</f>
        <v/>
      </c>
      <c r="C847" s="11" t="str">
        <f>IF($A847="", "", INDEX(Data!B:B,MATCH($A847,Data!$Z:$Z,1)))</f>
        <v/>
      </c>
      <c r="D847" s="10" t="str">
        <f>IF($A847="", "", INDEX(Data!C:C,MATCH($A847,Data!$Z:$Z,1)))</f>
        <v/>
      </c>
      <c r="E847" s="11" t="str">
        <f>IF($A847="", "", INDEX(Data!D:D,MATCH($A847,Data!$Z:$Z,1)))</f>
        <v/>
      </c>
      <c r="F847" s="11" t="str">
        <f>IF($A847="", "", INDEX(Data!E:E,MATCH($A847,Data!$Z:$Z,1)))</f>
        <v/>
      </c>
      <c r="G847" s="36" t="str">
        <f t="shared" si="27"/>
        <v/>
      </c>
    </row>
    <row r="848" spans="1:7" ht="16.5" customHeight="1" x14ac:dyDescent="0.35">
      <c r="A848" s="9" t="str">
        <f t="shared" si="26"/>
        <v/>
      </c>
      <c r="B848" s="10" t="str">
        <f>IF($A848="", "", INDEX(Data!A:A,MATCH($A848,Data!$Z:$Z,1)))</f>
        <v/>
      </c>
      <c r="C848" s="11" t="str">
        <f>IF($A848="", "", INDEX(Data!B:B,MATCH($A848,Data!$Z:$Z,1)))</f>
        <v/>
      </c>
      <c r="D848" s="10" t="str">
        <f>IF($A848="", "", INDEX(Data!C:C,MATCH($A848,Data!$Z:$Z,1)))</f>
        <v/>
      </c>
      <c r="E848" s="11" t="str">
        <f>IF($A848="", "", INDEX(Data!D:D,MATCH($A848,Data!$Z:$Z,1)))</f>
        <v/>
      </c>
      <c r="F848" s="11" t="str">
        <f>IF($A848="", "", INDEX(Data!E:E,MATCH($A848,Data!$Z:$Z,1)))</f>
        <v/>
      </c>
      <c r="G848" s="36" t="str">
        <f t="shared" si="27"/>
        <v/>
      </c>
    </row>
    <row r="849" spans="1:7" ht="16.5" customHeight="1" x14ac:dyDescent="0.35">
      <c r="A849" s="9" t="str">
        <f t="shared" si="26"/>
        <v/>
      </c>
      <c r="B849" s="10" t="str">
        <f>IF($A849="", "", INDEX(Data!A:A,MATCH($A849,Data!$Z:$Z,1)))</f>
        <v/>
      </c>
      <c r="C849" s="11" t="str">
        <f>IF($A849="", "", INDEX(Data!B:B,MATCH($A849,Data!$Z:$Z,1)))</f>
        <v/>
      </c>
      <c r="D849" s="10" t="str">
        <f>IF($A849="", "", INDEX(Data!C:C,MATCH($A849,Data!$Z:$Z,1)))</f>
        <v/>
      </c>
      <c r="E849" s="11" t="str">
        <f>IF($A849="", "", INDEX(Data!D:D,MATCH($A849,Data!$Z:$Z,1)))</f>
        <v/>
      </c>
      <c r="F849" s="11" t="str">
        <f>IF($A849="", "", INDEX(Data!E:E,MATCH($A849,Data!$Z:$Z,1)))</f>
        <v/>
      </c>
      <c r="G849" s="36" t="str">
        <f t="shared" si="27"/>
        <v/>
      </c>
    </row>
    <row r="850" spans="1:7" ht="16.5" customHeight="1" x14ac:dyDescent="0.35">
      <c r="A850" s="9" t="str">
        <f t="shared" si="26"/>
        <v/>
      </c>
      <c r="B850" s="10" t="str">
        <f>IF($A850="", "", INDEX(Data!A:A,MATCH($A850,Data!$Z:$Z,1)))</f>
        <v/>
      </c>
      <c r="C850" s="11" t="str">
        <f>IF($A850="", "", INDEX(Data!B:B,MATCH($A850,Data!$Z:$Z,1)))</f>
        <v/>
      </c>
      <c r="D850" s="10" t="str">
        <f>IF($A850="", "", INDEX(Data!C:C,MATCH($A850,Data!$Z:$Z,1)))</f>
        <v/>
      </c>
      <c r="E850" s="11" t="str">
        <f>IF($A850="", "", INDEX(Data!D:D,MATCH($A850,Data!$Z:$Z,1)))</f>
        <v/>
      </c>
      <c r="F850" s="11" t="str">
        <f>IF($A850="", "", INDEX(Data!E:E,MATCH($A850,Data!$Z:$Z,1)))</f>
        <v/>
      </c>
      <c r="G850" s="36" t="str">
        <f t="shared" si="27"/>
        <v/>
      </c>
    </row>
    <row r="851" spans="1:7" ht="16.5" customHeight="1" x14ac:dyDescent="0.35">
      <c r="A851" s="9" t="str">
        <f t="shared" si="26"/>
        <v/>
      </c>
      <c r="B851" s="10" t="str">
        <f>IF($A851="", "", INDEX(Data!A:A,MATCH($A851,Data!$Z:$Z,1)))</f>
        <v/>
      </c>
      <c r="C851" s="11" t="str">
        <f>IF($A851="", "", INDEX(Data!B:B,MATCH($A851,Data!$Z:$Z,1)))</f>
        <v/>
      </c>
      <c r="D851" s="10" t="str">
        <f>IF($A851="", "", INDEX(Data!C:C,MATCH($A851,Data!$Z:$Z,1)))</f>
        <v/>
      </c>
      <c r="E851" s="11" t="str">
        <f>IF($A851="", "", INDEX(Data!D:D,MATCH($A851,Data!$Z:$Z,1)))</f>
        <v/>
      </c>
      <c r="F851" s="11" t="str">
        <f>IF($A851="", "", INDEX(Data!E:E,MATCH($A851,Data!$Z:$Z,1)))</f>
        <v/>
      </c>
      <c r="G851" s="36" t="str">
        <f t="shared" si="27"/>
        <v/>
      </c>
    </row>
    <row r="852" spans="1:7" ht="16.5" customHeight="1" x14ac:dyDescent="0.35">
      <c r="A852" s="9" t="str">
        <f t="shared" si="26"/>
        <v/>
      </c>
      <c r="B852" s="10" t="str">
        <f>IF($A852="", "", INDEX(Data!A:A,MATCH($A852,Data!$Z:$Z,1)))</f>
        <v/>
      </c>
      <c r="C852" s="11" t="str">
        <f>IF($A852="", "", INDEX(Data!B:B,MATCH($A852,Data!$Z:$Z,1)))</f>
        <v/>
      </c>
      <c r="D852" s="10" t="str">
        <f>IF($A852="", "", INDEX(Data!C:C,MATCH($A852,Data!$Z:$Z,1)))</f>
        <v/>
      </c>
      <c r="E852" s="11" t="str">
        <f>IF($A852="", "", INDEX(Data!D:D,MATCH($A852,Data!$Z:$Z,1)))</f>
        <v/>
      </c>
      <c r="F852" s="11" t="str">
        <f>IF($A852="", "", INDEX(Data!E:E,MATCH($A852,Data!$Z:$Z,1)))</f>
        <v/>
      </c>
      <c r="G852" s="36" t="str">
        <f t="shared" si="27"/>
        <v/>
      </c>
    </row>
    <row r="853" spans="1:7" ht="16.5" customHeight="1" x14ac:dyDescent="0.35">
      <c r="A853" s="9" t="str">
        <f t="shared" si="26"/>
        <v/>
      </c>
      <c r="B853" s="10" t="str">
        <f>IF($A853="", "", INDEX(Data!A:A,MATCH($A853,Data!$Z:$Z,1)))</f>
        <v/>
      </c>
      <c r="C853" s="11" t="str">
        <f>IF($A853="", "", INDEX(Data!B:B,MATCH($A853,Data!$Z:$Z,1)))</f>
        <v/>
      </c>
      <c r="D853" s="10" t="str">
        <f>IF($A853="", "", INDEX(Data!C:C,MATCH($A853,Data!$Z:$Z,1)))</f>
        <v/>
      </c>
      <c r="E853" s="11" t="str">
        <f>IF($A853="", "", INDEX(Data!D:D,MATCH($A853,Data!$Z:$Z,1)))</f>
        <v/>
      </c>
      <c r="F853" s="11" t="str">
        <f>IF($A853="", "", INDEX(Data!E:E,MATCH($A853,Data!$Z:$Z,1)))</f>
        <v/>
      </c>
      <c r="G853" s="36" t="str">
        <f t="shared" si="27"/>
        <v/>
      </c>
    </row>
    <row r="854" spans="1:7" ht="16.5" customHeight="1" x14ac:dyDescent="0.35">
      <c r="A854" s="9" t="str">
        <f t="shared" si="26"/>
        <v/>
      </c>
      <c r="B854" s="10" t="str">
        <f>IF($A854="", "", INDEX(Data!A:A,MATCH($A854,Data!$Z:$Z,1)))</f>
        <v/>
      </c>
      <c r="C854" s="11" t="str">
        <f>IF($A854="", "", INDEX(Data!B:B,MATCH($A854,Data!$Z:$Z,1)))</f>
        <v/>
      </c>
      <c r="D854" s="10" t="str">
        <f>IF($A854="", "", INDEX(Data!C:C,MATCH($A854,Data!$Z:$Z,1)))</f>
        <v/>
      </c>
      <c r="E854" s="11" t="str">
        <f>IF($A854="", "", INDEX(Data!D:D,MATCH($A854,Data!$Z:$Z,1)))</f>
        <v/>
      </c>
      <c r="F854" s="11" t="str">
        <f>IF($A854="", "", INDEX(Data!E:E,MATCH($A854,Data!$Z:$Z,1)))</f>
        <v/>
      </c>
      <c r="G854" s="36" t="str">
        <f t="shared" si="27"/>
        <v/>
      </c>
    </row>
    <row r="855" spans="1:7" ht="16.5" customHeight="1" x14ac:dyDescent="0.35">
      <c r="A855" s="9" t="str">
        <f t="shared" si="26"/>
        <v/>
      </c>
      <c r="B855" s="10" t="str">
        <f>IF($A855="", "", INDEX(Data!A:A,MATCH($A855,Data!$Z:$Z,1)))</f>
        <v/>
      </c>
      <c r="C855" s="11" t="str">
        <f>IF($A855="", "", INDEX(Data!B:B,MATCH($A855,Data!$Z:$Z,1)))</f>
        <v/>
      </c>
      <c r="D855" s="10" t="str">
        <f>IF($A855="", "", INDEX(Data!C:C,MATCH($A855,Data!$Z:$Z,1)))</f>
        <v/>
      </c>
      <c r="E855" s="11" t="str">
        <f>IF($A855="", "", INDEX(Data!D:D,MATCH($A855,Data!$Z:$Z,1)))</f>
        <v/>
      </c>
      <c r="F855" s="11" t="str">
        <f>IF($A855="", "", INDEX(Data!E:E,MATCH($A855,Data!$Z:$Z,1)))</f>
        <v/>
      </c>
      <c r="G855" s="36" t="str">
        <f t="shared" si="27"/>
        <v/>
      </c>
    </row>
    <row r="856" spans="1:7" ht="16.5" customHeight="1" x14ac:dyDescent="0.35">
      <c r="A856" s="9" t="str">
        <f t="shared" si="26"/>
        <v/>
      </c>
      <c r="B856" s="10" t="str">
        <f>IF($A856="", "", INDEX(Data!A:A,MATCH($A856,Data!$Z:$Z,1)))</f>
        <v/>
      </c>
      <c r="C856" s="11" t="str">
        <f>IF($A856="", "", INDEX(Data!B:B,MATCH($A856,Data!$Z:$Z,1)))</f>
        <v/>
      </c>
      <c r="D856" s="10" t="str">
        <f>IF($A856="", "", INDEX(Data!C:C,MATCH($A856,Data!$Z:$Z,1)))</f>
        <v/>
      </c>
      <c r="E856" s="11" t="str">
        <f>IF($A856="", "", INDEX(Data!D:D,MATCH($A856,Data!$Z:$Z,1)))</f>
        <v/>
      </c>
      <c r="F856" s="11" t="str">
        <f>IF($A856="", "", INDEX(Data!E:E,MATCH($A856,Data!$Z:$Z,1)))</f>
        <v/>
      </c>
      <c r="G856" s="36" t="str">
        <f t="shared" si="27"/>
        <v/>
      </c>
    </row>
    <row r="857" spans="1:7" ht="16.5" customHeight="1" x14ac:dyDescent="0.35">
      <c r="A857" s="9" t="str">
        <f t="shared" si="26"/>
        <v/>
      </c>
      <c r="B857" s="10" t="str">
        <f>IF($A857="", "", INDEX(Data!A:A,MATCH($A857,Data!$Z:$Z,1)))</f>
        <v/>
      </c>
      <c r="C857" s="11" t="str">
        <f>IF($A857="", "", INDEX(Data!B:B,MATCH($A857,Data!$Z:$Z,1)))</f>
        <v/>
      </c>
      <c r="D857" s="10" t="str">
        <f>IF($A857="", "", INDEX(Data!C:C,MATCH($A857,Data!$Z:$Z,1)))</f>
        <v/>
      </c>
      <c r="E857" s="11" t="str">
        <f>IF($A857="", "", INDEX(Data!D:D,MATCH($A857,Data!$Z:$Z,1)))</f>
        <v/>
      </c>
      <c r="F857" s="11" t="str">
        <f>IF($A857="", "", INDEX(Data!E:E,MATCH($A857,Data!$Z:$Z,1)))</f>
        <v/>
      </c>
      <c r="G857" s="36" t="str">
        <f t="shared" si="27"/>
        <v/>
      </c>
    </row>
    <row r="858" spans="1:7" ht="16.5" customHeight="1" x14ac:dyDescent="0.35">
      <c r="A858" s="9" t="str">
        <f t="shared" si="26"/>
        <v/>
      </c>
      <c r="B858" s="10" t="str">
        <f>IF($A858="", "", INDEX(Data!A:A,MATCH($A858,Data!$Z:$Z,1)))</f>
        <v/>
      </c>
      <c r="C858" s="11" t="str">
        <f>IF($A858="", "", INDEX(Data!B:B,MATCH($A858,Data!$Z:$Z,1)))</f>
        <v/>
      </c>
      <c r="D858" s="10" t="str">
        <f>IF($A858="", "", INDEX(Data!C:C,MATCH($A858,Data!$Z:$Z,1)))</f>
        <v/>
      </c>
      <c r="E858" s="11" t="str">
        <f>IF($A858="", "", INDEX(Data!D:D,MATCH($A858,Data!$Z:$Z,1)))</f>
        <v/>
      </c>
      <c r="F858" s="11" t="str">
        <f>IF($A858="", "", INDEX(Data!E:E,MATCH($A858,Data!$Z:$Z,1)))</f>
        <v/>
      </c>
      <c r="G858" s="36" t="str">
        <f t="shared" si="27"/>
        <v/>
      </c>
    </row>
    <row r="859" spans="1:7" ht="16.5" customHeight="1" x14ac:dyDescent="0.35">
      <c r="A859" s="9" t="str">
        <f t="shared" si="26"/>
        <v/>
      </c>
      <c r="B859" s="10" t="str">
        <f>IF($A859="", "", INDEX(Data!A:A,MATCH($A859,Data!$Z:$Z,1)))</f>
        <v/>
      </c>
      <c r="C859" s="11" t="str">
        <f>IF($A859="", "", INDEX(Data!B:B,MATCH($A859,Data!$Z:$Z,1)))</f>
        <v/>
      </c>
      <c r="D859" s="10" t="str">
        <f>IF($A859="", "", INDEX(Data!C:C,MATCH($A859,Data!$Z:$Z,1)))</f>
        <v/>
      </c>
      <c r="E859" s="11" t="str">
        <f>IF($A859="", "", INDEX(Data!D:D,MATCH($A859,Data!$Z:$Z,1)))</f>
        <v/>
      </c>
      <c r="F859" s="11" t="str">
        <f>IF($A859="", "", INDEX(Data!E:E,MATCH($A859,Data!$Z:$Z,1)))</f>
        <v/>
      </c>
      <c r="G859" s="36" t="str">
        <f t="shared" si="27"/>
        <v/>
      </c>
    </row>
    <row r="860" spans="1:7" ht="16.5" customHeight="1" x14ac:dyDescent="0.35">
      <c r="A860" s="9" t="str">
        <f t="shared" si="26"/>
        <v/>
      </c>
      <c r="B860" s="10" t="str">
        <f>IF($A860="", "", INDEX(Data!A:A,MATCH($A860,Data!$Z:$Z,1)))</f>
        <v/>
      </c>
      <c r="C860" s="11" t="str">
        <f>IF($A860="", "", INDEX(Data!B:B,MATCH($A860,Data!$Z:$Z,1)))</f>
        <v/>
      </c>
      <c r="D860" s="10" t="str">
        <f>IF($A860="", "", INDEX(Data!C:C,MATCH($A860,Data!$Z:$Z,1)))</f>
        <v/>
      </c>
      <c r="E860" s="11" t="str">
        <f>IF($A860="", "", INDEX(Data!D:D,MATCH($A860,Data!$Z:$Z,1)))</f>
        <v/>
      </c>
      <c r="F860" s="11" t="str">
        <f>IF($A860="", "", INDEX(Data!E:E,MATCH($A860,Data!$Z:$Z,1)))</f>
        <v/>
      </c>
      <c r="G860" s="36" t="str">
        <f t="shared" si="27"/>
        <v/>
      </c>
    </row>
    <row r="861" spans="1:7" ht="16.5" customHeight="1" x14ac:dyDescent="0.35">
      <c r="A861" s="9" t="str">
        <f t="shared" si="26"/>
        <v/>
      </c>
      <c r="B861" s="10" t="str">
        <f>IF($A861="", "", INDEX(Data!A:A,MATCH($A861,Data!$Z:$Z,1)))</f>
        <v/>
      </c>
      <c r="C861" s="11" t="str">
        <f>IF($A861="", "", INDEX(Data!B:B,MATCH($A861,Data!$Z:$Z,1)))</f>
        <v/>
      </c>
      <c r="D861" s="10" t="str">
        <f>IF($A861="", "", INDEX(Data!C:C,MATCH($A861,Data!$Z:$Z,1)))</f>
        <v/>
      </c>
      <c r="E861" s="11" t="str">
        <f>IF($A861="", "", INDEX(Data!D:D,MATCH($A861,Data!$Z:$Z,1)))</f>
        <v/>
      </c>
      <c r="F861" s="11" t="str">
        <f>IF($A861="", "", INDEX(Data!E:E,MATCH($A861,Data!$Z:$Z,1)))</f>
        <v/>
      </c>
      <c r="G861" s="36" t="str">
        <f t="shared" si="27"/>
        <v/>
      </c>
    </row>
    <row r="862" spans="1:7" ht="16.5" customHeight="1" x14ac:dyDescent="0.35">
      <c r="A862" s="9" t="str">
        <f t="shared" si="26"/>
        <v/>
      </c>
      <c r="B862" s="10" t="str">
        <f>IF($A862="", "", INDEX(Data!A:A,MATCH($A862,Data!$Z:$Z,1)))</f>
        <v/>
      </c>
      <c r="C862" s="11" t="str">
        <f>IF($A862="", "", INDEX(Data!B:B,MATCH($A862,Data!$Z:$Z,1)))</f>
        <v/>
      </c>
      <c r="D862" s="10" t="str">
        <f>IF($A862="", "", INDEX(Data!C:C,MATCH($A862,Data!$Z:$Z,1)))</f>
        <v/>
      </c>
      <c r="E862" s="11" t="str">
        <f>IF($A862="", "", INDEX(Data!D:D,MATCH($A862,Data!$Z:$Z,1)))</f>
        <v/>
      </c>
      <c r="F862" s="11" t="str">
        <f>IF($A862="", "", INDEX(Data!E:E,MATCH($A862,Data!$Z:$Z,1)))</f>
        <v/>
      </c>
      <c r="G862" s="36" t="str">
        <f t="shared" si="27"/>
        <v/>
      </c>
    </row>
    <row r="863" spans="1:7" ht="16.5" customHeight="1" x14ac:dyDescent="0.35">
      <c r="A863" s="9" t="str">
        <f t="shared" si="26"/>
        <v/>
      </c>
      <c r="B863" s="10" t="str">
        <f>IF($A863="", "", INDEX(Data!A:A,MATCH($A863,Data!$Z:$Z,1)))</f>
        <v/>
      </c>
      <c r="C863" s="11" t="str">
        <f>IF($A863="", "", INDEX(Data!B:B,MATCH($A863,Data!$Z:$Z,1)))</f>
        <v/>
      </c>
      <c r="D863" s="10" t="str">
        <f>IF($A863="", "", INDEX(Data!C:C,MATCH($A863,Data!$Z:$Z,1)))</f>
        <v/>
      </c>
      <c r="E863" s="11" t="str">
        <f>IF($A863="", "", INDEX(Data!D:D,MATCH($A863,Data!$Z:$Z,1)))</f>
        <v/>
      </c>
      <c r="F863" s="11" t="str">
        <f>IF($A863="", "", INDEX(Data!E:E,MATCH($A863,Data!$Z:$Z,1)))</f>
        <v/>
      </c>
      <c r="G863" s="36" t="str">
        <f t="shared" si="27"/>
        <v/>
      </c>
    </row>
    <row r="864" spans="1:7" ht="16.5" customHeight="1" x14ac:dyDescent="0.35">
      <c r="A864" s="9" t="str">
        <f t="shared" si="26"/>
        <v/>
      </c>
      <c r="B864" s="10" t="str">
        <f>IF($A864="", "", INDEX(Data!A:A,MATCH($A864,Data!$Z:$Z,1)))</f>
        <v/>
      </c>
      <c r="C864" s="11" t="str">
        <f>IF($A864="", "", INDEX(Data!B:B,MATCH($A864,Data!$Z:$Z,1)))</f>
        <v/>
      </c>
      <c r="D864" s="10" t="str">
        <f>IF($A864="", "", INDEX(Data!C:C,MATCH($A864,Data!$Z:$Z,1)))</f>
        <v/>
      </c>
      <c r="E864" s="11" t="str">
        <f>IF($A864="", "", INDEX(Data!D:D,MATCH($A864,Data!$Z:$Z,1)))</f>
        <v/>
      </c>
      <c r="F864" s="11" t="str">
        <f>IF($A864="", "", INDEX(Data!E:E,MATCH($A864,Data!$Z:$Z,1)))</f>
        <v/>
      </c>
      <c r="G864" s="36" t="str">
        <f t="shared" si="27"/>
        <v/>
      </c>
    </row>
    <row r="865" spans="1:7" ht="16.5" customHeight="1" x14ac:dyDescent="0.35">
      <c r="A865" s="9" t="str">
        <f t="shared" si="26"/>
        <v/>
      </c>
      <c r="B865" s="10" t="str">
        <f>IF($A865="", "", INDEX(Data!A:A,MATCH($A865,Data!$Z:$Z,1)))</f>
        <v/>
      </c>
      <c r="C865" s="11" t="str">
        <f>IF($A865="", "", INDEX(Data!B:B,MATCH($A865,Data!$Z:$Z,1)))</f>
        <v/>
      </c>
      <c r="D865" s="10" t="str">
        <f>IF($A865="", "", INDEX(Data!C:C,MATCH($A865,Data!$Z:$Z,1)))</f>
        <v/>
      </c>
      <c r="E865" s="11" t="str">
        <f>IF($A865="", "", INDEX(Data!D:D,MATCH($A865,Data!$Z:$Z,1)))</f>
        <v/>
      </c>
      <c r="F865" s="11" t="str">
        <f>IF($A865="", "", INDEX(Data!E:E,MATCH($A865,Data!$Z:$Z,1)))</f>
        <v/>
      </c>
      <c r="G865" s="36" t="str">
        <f t="shared" si="27"/>
        <v/>
      </c>
    </row>
    <row r="866" spans="1:7" ht="16.5" customHeight="1" x14ac:dyDescent="0.35">
      <c r="A866" s="9" t="str">
        <f t="shared" si="26"/>
        <v/>
      </c>
      <c r="B866" s="10" t="str">
        <f>IF($A866="", "", INDEX(Data!A:A,MATCH($A866,Data!$Z:$Z,1)))</f>
        <v/>
      </c>
      <c r="C866" s="11" t="str">
        <f>IF($A866="", "", INDEX(Data!B:B,MATCH($A866,Data!$Z:$Z,1)))</f>
        <v/>
      </c>
      <c r="D866" s="10" t="str">
        <f>IF($A866="", "", INDEX(Data!C:C,MATCH($A866,Data!$Z:$Z,1)))</f>
        <v/>
      </c>
      <c r="E866" s="11" t="str">
        <f>IF($A866="", "", INDEX(Data!D:D,MATCH($A866,Data!$Z:$Z,1)))</f>
        <v/>
      </c>
      <c r="F866" s="11" t="str">
        <f>IF($A866="", "", INDEX(Data!E:E,MATCH($A866,Data!$Z:$Z,1)))</f>
        <v/>
      </c>
      <c r="G866" s="36" t="str">
        <f t="shared" si="27"/>
        <v/>
      </c>
    </row>
    <row r="867" spans="1:7" ht="16.5" customHeight="1" x14ac:dyDescent="0.35">
      <c r="A867" s="9" t="str">
        <f t="shared" si="26"/>
        <v/>
      </c>
      <c r="B867" s="10" t="str">
        <f>IF($A867="", "", INDEX(Data!A:A,MATCH($A867,Data!$Z:$Z,1)))</f>
        <v/>
      </c>
      <c r="C867" s="11" t="str">
        <f>IF($A867="", "", INDEX(Data!B:B,MATCH($A867,Data!$Z:$Z,1)))</f>
        <v/>
      </c>
      <c r="D867" s="10" t="str">
        <f>IF($A867="", "", INDEX(Data!C:C,MATCH($A867,Data!$Z:$Z,1)))</f>
        <v/>
      </c>
      <c r="E867" s="11" t="str">
        <f>IF($A867="", "", INDEX(Data!D:D,MATCH($A867,Data!$Z:$Z,1)))</f>
        <v/>
      </c>
      <c r="F867" s="11" t="str">
        <f>IF($A867="", "", INDEX(Data!E:E,MATCH($A867,Data!$Z:$Z,1)))</f>
        <v/>
      </c>
      <c r="G867" s="36" t="str">
        <f t="shared" si="27"/>
        <v/>
      </c>
    </row>
    <row r="868" spans="1:7" ht="16.5" customHeight="1" x14ac:dyDescent="0.35">
      <c r="A868" s="9" t="str">
        <f t="shared" si="26"/>
        <v/>
      </c>
      <c r="B868" s="10" t="str">
        <f>IF($A868="", "", INDEX(Data!A:A,MATCH($A868,Data!$Z:$Z,1)))</f>
        <v/>
      </c>
      <c r="C868" s="11" t="str">
        <f>IF($A868="", "", INDEX(Data!B:B,MATCH($A868,Data!$Z:$Z,1)))</f>
        <v/>
      </c>
      <c r="D868" s="10" t="str">
        <f>IF($A868="", "", INDEX(Data!C:C,MATCH($A868,Data!$Z:$Z,1)))</f>
        <v/>
      </c>
      <c r="E868" s="11" t="str">
        <f>IF($A868="", "", INDEX(Data!D:D,MATCH($A868,Data!$Z:$Z,1)))</f>
        <v/>
      </c>
      <c r="F868" s="11" t="str">
        <f>IF($A868="", "", INDEX(Data!E:E,MATCH($A868,Data!$Z:$Z,1)))</f>
        <v/>
      </c>
      <c r="G868" s="36" t="str">
        <f t="shared" si="27"/>
        <v/>
      </c>
    </row>
    <row r="869" spans="1:7" ht="16.5" customHeight="1" x14ac:dyDescent="0.35">
      <c r="A869" s="9" t="str">
        <f t="shared" si="26"/>
        <v/>
      </c>
      <c r="B869" s="10" t="str">
        <f>IF($A869="", "", INDEX(Data!A:A,MATCH($A869,Data!$Z:$Z,1)))</f>
        <v/>
      </c>
      <c r="C869" s="11" t="str">
        <f>IF($A869="", "", INDEX(Data!B:B,MATCH($A869,Data!$Z:$Z,1)))</f>
        <v/>
      </c>
      <c r="D869" s="10" t="str">
        <f>IF($A869="", "", INDEX(Data!C:C,MATCH($A869,Data!$Z:$Z,1)))</f>
        <v/>
      </c>
      <c r="E869" s="11" t="str">
        <f>IF($A869="", "", INDEX(Data!D:D,MATCH($A869,Data!$Z:$Z,1)))</f>
        <v/>
      </c>
      <c r="F869" s="11" t="str">
        <f>IF($A869="", "", INDEX(Data!E:E,MATCH($A869,Data!$Z:$Z,1)))</f>
        <v/>
      </c>
      <c r="G869" s="36" t="str">
        <f t="shared" si="27"/>
        <v/>
      </c>
    </row>
    <row r="870" spans="1:7" ht="16.5" customHeight="1" x14ac:dyDescent="0.35">
      <c r="A870" s="9" t="str">
        <f t="shared" si="26"/>
        <v/>
      </c>
      <c r="B870" s="10" t="str">
        <f>IF($A870="", "", INDEX(Data!A:A,MATCH($A870,Data!$Z:$Z,1)))</f>
        <v/>
      </c>
      <c r="C870" s="11" t="str">
        <f>IF($A870="", "", INDEX(Data!B:B,MATCH($A870,Data!$Z:$Z,1)))</f>
        <v/>
      </c>
      <c r="D870" s="10" t="str">
        <f>IF($A870="", "", INDEX(Data!C:C,MATCH($A870,Data!$Z:$Z,1)))</f>
        <v/>
      </c>
      <c r="E870" s="11" t="str">
        <f>IF($A870="", "", INDEX(Data!D:D,MATCH($A870,Data!$Z:$Z,1)))</f>
        <v/>
      </c>
      <c r="F870" s="11" t="str">
        <f>IF($A870="", "", INDEX(Data!E:E,MATCH($A870,Data!$Z:$Z,1)))</f>
        <v/>
      </c>
      <c r="G870" s="36" t="str">
        <f t="shared" si="27"/>
        <v/>
      </c>
    </row>
    <row r="871" spans="1:7" ht="16.5" customHeight="1" x14ac:dyDescent="0.35">
      <c r="A871" s="9" t="str">
        <f t="shared" si="26"/>
        <v/>
      </c>
      <c r="B871" s="10" t="str">
        <f>IF($A871="", "", INDEX(Data!A:A,MATCH($A871,Data!$Z:$Z,1)))</f>
        <v/>
      </c>
      <c r="C871" s="11" t="str">
        <f>IF($A871="", "", INDEX(Data!B:B,MATCH($A871,Data!$Z:$Z,1)))</f>
        <v/>
      </c>
      <c r="D871" s="10" t="str">
        <f>IF($A871="", "", INDEX(Data!C:C,MATCH($A871,Data!$Z:$Z,1)))</f>
        <v/>
      </c>
      <c r="E871" s="11" t="str">
        <f>IF($A871="", "", INDEX(Data!D:D,MATCH($A871,Data!$Z:$Z,1)))</f>
        <v/>
      </c>
      <c r="F871" s="11" t="str">
        <f>IF($A871="", "", INDEX(Data!E:E,MATCH($A871,Data!$Z:$Z,1)))</f>
        <v/>
      </c>
      <c r="G871" s="36" t="str">
        <f t="shared" si="27"/>
        <v/>
      </c>
    </row>
    <row r="872" spans="1:7" ht="16.5" customHeight="1" x14ac:dyDescent="0.35">
      <c r="A872" s="9" t="str">
        <f t="shared" si="26"/>
        <v/>
      </c>
      <c r="B872" s="10" t="str">
        <f>IF($A872="", "", INDEX(Data!A:A,MATCH($A872,Data!$Z:$Z,1)))</f>
        <v/>
      </c>
      <c r="C872" s="11" t="str">
        <f>IF($A872="", "", INDEX(Data!B:B,MATCH($A872,Data!$Z:$Z,1)))</f>
        <v/>
      </c>
      <c r="D872" s="10" t="str">
        <f>IF($A872="", "", INDEX(Data!C:C,MATCH($A872,Data!$Z:$Z,1)))</f>
        <v/>
      </c>
      <c r="E872" s="11" t="str">
        <f>IF($A872="", "", INDEX(Data!D:D,MATCH($A872,Data!$Z:$Z,1)))</f>
        <v/>
      </c>
      <c r="F872" s="11" t="str">
        <f>IF($A872="", "", INDEX(Data!E:E,MATCH($A872,Data!$Z:$Z,1)))</f>
        <v/>
      </c>
      <c r="G872" s="36" t="str">
        <f t="shared" si="27"/>
        <v/>
      </c>
    </row>
    <row r="873" spans="1:7" ht="16.5" customHeight="1" x14ac:dyDescent="0.35">
      <c r="A873" s="9" t="str">
        <f t="shared" si="26"/>
        <v/>
      </c>
      <c r="B873" s="10" t="str">
        <f>IF($A873="", "", INDEX(Data!A:A,MATCH($A873,Data!$Z:$Z,1)))</f>
        <v/>
      </c>
      <c r="C873" s="11" t="str">
        <f>IF($A873="", "", INDEX(Data!B:B,MATCH($A873,Data!$Z:$Z,1)))</f>
        <v/>
      </c>
      <c r="D873" s="10" t="str">
        <f>IF($A873="", "", INDEX(Data!C:C,MATCH($A873,Data!$Z:$Z,1)))</f>
        <v/>
      </c>
      <c r="E873" s="11" t="str">
        <f>IF($A873="", "", INDEX(Data!D:D,MATCH($A873,Data!$Z:$Z,1)))</f>
        <v/>
      </c>
      <c r="F873" s="11" t="str">
        <f>IF($A873="", "", INDEX(Data!E:E,MATCH($A873,Data!$Z:$Z,1)))</f>
        <v/>
      </c>
      <c r="G873" s="36" t="str">
        <f t="shared" si="27"/>
        <v/>
      </c>
    </row>
    <row r="874" spans="1:7" ht="16.5" customHeight="1" x14ac:dyDescent="0.35">
      <c r="A874" s="9" t="str">
        <f t="shared" si="26"/>
        <v/>
      </c>
      <c r="B874" s="10" t="str">
        <f>IF($A874="", "", INDEX(Data!A:A,MATCH($A874,Data!$Z:$Z,1)))</f>
        <v/>
      </c>
      <c r="C874" s="11" t="str">
        <f>IF($A874="", "", INDEX(Data!B:B,MATCH($A874,Data!$Z:$Z,1)))</f>
        <v/>
      </c>
      <c r="D874" s="10" t="str">
        <f>IF($A874="", "", INDEX(Data!C:C,MATCH($A874,Data!$Z:$Z,1)))</f>
        <v/>
      </c>
      <c r="E874" s="11" t="str">
        <f>IF($A874="", "", INDEX(Data!D:D,MATCH($A874,Data!$Z:$Z,1)))</f>
        <v/>
      </c>
      <c r="F874" s="11" t="str">
        <f>IF($A874="", "", INDEX(Data!E:E,MATCH($A874,Data!$Z:$Z,1)))</f>
        <v/>
      </c>
      <c r="G874" s="36" t="str">
        <f t="shared" si="27"/>
        <v/>
      </c>
    </row>
    <row r="875" spans="1:7" ht="16.5" customHeight="1" x14ac:dyDescent="0.35">
      <c r="A875" s="9" t="str">
        <f t="shared" si="26"/>
        <v/>
      </c>
      <c r="B875" s="10" t="str">
        <f>IF($A875="", "", INDEX(Data!A:A,MATCH($A875,Data!$Z:$Z,1)))</f>
        <v/>
      </c>
      <c r="C875" s="11" t="str">
        <f>IF($A875="", "", INDEX(Data!B:B,MATCH($A875,Data!$Z:$Z,1)))</f>
        <v/>
      </c>
      <c r="D875" s="10" t="str">
        <f>IF($A875="", "", INDEX(Data!C:C,MATCH($A875,Data!$Z:$Z,1)))</f>
        <v/>
      </c>
      <c r="E875" s="11" t="str">
        <f>IF($A875="", "", INDEX(Data!D:D,MATCH($A875,Data!$Z:$Z,1)))</f>
        <v/>
      </c>
      <c r="F875" s="11" t="str">
        <f>IF($A875="", "", INDEX(Data!E:E,MATCH($A875,Data!$Z:$Z,1)))</f>
        <v/>
      </c>
      <c r="G875" s="36" t="str">
        <f t="shared" si="27"/>
        <v/>
      </c>
    </row>
    <row r="876" spans="1:7" ht="16.5" customHeight="1" x14ac:dyDescent="0.35">
      <c r="A876" s="9" t="str">
        <f t="shared" si="26"/>
        <v/>
      </c>
      <c r="B876" s="10" t="str">
        <f>IF($A876="", "", INDEX(Data!A:A,MATCH($A876,Data!$Z:$Z,1)))</f>
        <v/>
      </c>
      <c r="C876" s="11" t="str">
        <f>IF($A876="", "", INDEX(Data!B:B,MATCH($A876,Data!$Z:$Z,1)))</f>
        <v/>
      </c>
      <c r="D876" s="10" t="str">
        <f>IF($A876="", "", INDEX(Data!C:C,MATCH($A876,Data!$Z:$Z,1)))</f>
        <v/>
      </c>
      <c r="E876" s="11" t="str">
        <f>IF($A876="", "", INDEX(Data!D:D,MATCH($A876,Data!$Z:$Z,1)))</f>
        <v/>
      </c>
      <c r="F876" s="11" t="str">
        <f>IF($A876="", "", INDEX(Data!E:E,MATCH($A876,Data!$Z:$Z,1)))</f>
        <v/>
      </c>
      <c r="G876" s="36" t="str">
        <f t="shared" si="27"/>
        <v/>
      </c>
    </row>
    <row r="877" spans="1:7" ht="16.5" customHeight="1" x14ac:dyDescent="0.35">
      <c r="A877" s="9" t="str">
        <f t="shared" si="26"/>
        <v/>
      </c>
      <c r="B877" s="10" t="str">
        <f>IF($A877="", "", INDEX(Data!A:A,MATCH($A877,Data!$Z:$Z,1)))</f>
        <v/>
      </c>
      <c r="C877" s="11" t="str">
        <f>IF($A877="", "", INDEX(Data!B:B,MATCH($A877,Data!$Z:$Z,1)))</f>
        <v/>
      </c>
      <c r="D877" s="10" t="str">
        <f>IF($A877="", "", INDEX(Data!C:C,MATCH($A877,Data!$Z:$Z,1)))</f>
        <v/>
      </c>
      <c r="E877" s="11" t="str">
        <f>IF($A877="", "", INDEX(Data!D:D,MATCH($A877,Data!$Z:$Z,1)))</f>
        <v/>
      </c>
      <c r="F877" s="11" t="str">
        <f>IF($A877="", "", INDEX(Data!E:E,MATCH($A877,Data!$Z:$Z,1)))</f>
        <v/>
      </c>
      <c r="G877" s="36" t="str">
        <f t="shared" si="27"/>
        <v/>
      </c>
    </row>
    <row r="878" spans="1:7" ht="16.5" customHeight="1" x14ac:dyDescent="0.35">
      <c r="A878" s="9" t="str">
        <f t="shared" si="26"/>
        <v/>
      </c>
      <c r="B878" s="10" t="str">
        <f>IF($A878="", "", INDEX(Data!A:A,MATCH($A878,Data!$Z:$Z,1)))</f>
        <v/>
      </c>
      <c r="C878" s="11" t="str">
        <f>IF($A878="", "", INDEX(Data!B:B,MATCH($A878,Data!$Z:$Z,1)))</f>
        <v/>
      </c>
      <c r="D878" s="10" t="str">
        <f>IF($A878="", "", INDEX(Data!C:C,MATCH($A878,Data!$Z:$Z,1)))</f>
        <v/>
      </c>
      <c r="E878" s="11" t="str">
        <f>IF($A878="", "", INDEX(Data!D:D,MATCH($A878,Data!$Z:$Z,1)))</f>
        <v/>
      </c>
      <c r="F878" s="11" t="str">
        <f>IF($A878="", "", INDEX(Data!E:E,MATCH($A878,Data!$Z:$Z,1)))</f>
        <v/>
      </c>
      <c r="G878" s="36" t="str">
        <f t="shared" si="27"/>
        <v/>
      </c>
    </row>
    <row r="879" spans="1:7" ht="16.5" customHeight="1" x14ac:dyDescent="0.35">
      <c r="A879" s="9" t="str">
        <f t="shared" si="26"/>
        <v/>
      </c>
      <c r="B879" s="10" t="str">
        <f>IF($A879="", "", INDEX(Data!A:A,MATCH($A879,Data!$Z:$Z,1)))</f>
        <v/>
      </c>
      <c r="C879" s="11" t="str">
        <f>IF($A879="", "", INDEX(Data!B:B,MATCH($A879,Data!$Z:$Z,1)))</f>
        <v/>
      </c>
      <c r="D879" s="10" t="str">
        <f>IF($A879="", "", INDEX(Data!C:C,MATCH($A879,Data!$Z:$Z,1)))</f>
        <v/>
      </c>
      <c r="E879" s="11" t="str">
        <f>IF($A879="", "", INDEX(Data!D:D,MATCH($A879,Data!$Z:$Z,1)))</f>
        <v/>
      </c>
      <c r="F879" s="11" t="str">
        <f>IF($A879="", "", INDEX(Data!E:E,MATCH($A879,Data!$Z:$Z,1)))</f>
        <v/>
      </c>
      <c r="G879" s="36" t="str">
        <f t="shared" si="27"/>
        <v/>
      </c>
    </row>
    <row r="880" spans="1:7" ht="16.5" customHeight="1" x14ac:dyDescent="0.35">
      <c r="A880" s="9" t="str">
        <f t="shared" si="26"/>
        <v/>
      </c>
      <c r="B880" s="10" t="str">
        <f>IF($A880="", "", INDEX(Data!A:A,MATCH($A880,Data!$Z:$Z,1)))</f>
        <v/>
      </c>
      <c r="C880" s="11" t="str">
        <f>IF($A880="", "", INDEX(Data!B:B,MATCH($A880,Data!$Z:$Z,1)))</f>
        <v/>
      </c>
      <c r="D880" s="10" t="str">
        <f>IF($A880="", "", INDEX(Data!C:C,MATCH($A880,Data!$Z:$Z,1)))</f>
        <v/>
      </c>
      <c r="E880" s="11" t="str">
        <f>IF($A880="", "", INDEX(Data!D:D,MATCH($A880,Data!$Z:$Z,1)))</f>
        <v/>
      </c>
      <c r="F880" s="11" t="str">
        <f>IF($A880="", "", INDEX(Data!E:E,MATCH($A880,Data!$Z:$Z,1)))</f>
        <v/>
      </c>
      <c r="G880" s="36" t="str">
        <f t="shared" si="27"/>
        <v/>
      </c>
    </row>
    <row r="881" spans="1:7" ht="16.5" customHeight="1" x14ac:dyDescent="0.35">
      <c r="A881" s="9" t="str">
        <f t="shared" si="26"/>
        <v/>
      </c>
      <c r="B881" s="10" t="str">
        <f>IF($A881="", "", INDEX(Data!A:A,MATCH($A881,Data!$Z:$Z,1)))</f>
        <v/>
      </c>
      <c r="C881" s="11" t="str">
        <f>IF($A881="", "", INDEX(Data!B:B,MATCH($A881,Data!$Z:$Z,1)))</f>
        <v/>
      </c>
      <c r="D881" s="10" t="str">
        <f>IF($A881="", "", INDEX(Data!C:C,MATCH($A881,Data!$Z:$Z,1)))</f>
        <v/>
      </c>
      <c r="E881" s="11" t="str">
        <f>IF($A881="", "", INDEX(Data!D:D,MATCH($A881,Data!$Z:$Z,1)))</f>
        <v/>
      </c>
      <c r="F881" s="11" t="str">
        <f>IF($A881="", "", INDEX(Data!E:E,MATCH($A881,Data!$Z:$Z,1)))</f>
        <v/>
      </c>
      <c r="G881" s="36" t="str">
        <f t="shared" si="27"/>
        <v/>
      </c>
    </row>
    <row r="882" spans="1:7" ht="16.5" customHeight="1" x14ac:dyDescent="0.35">
      <c r="A882" s="9" t="str">
        <f t="shared" si="26"/>
        <v/>
      </c>
      <c r="B882" s="10" t="str">
        <f>IF($A882="", "", INDEX(Data!A:A,MATCH($A882,Data!$Z:$Z,1)))</f>
        <v/>
      </c>
      <c r="C882" s="11" t="str">
        <f>IF($A882="", "", INDEX(Data!B:B,MATCH($A882,Data!$Z:$Z,1)))</f>
        <v/>
      </c>
      <c r="D882" s="10" t="str">
        <f>IF($A882="", "", INDEX(Data!C:C,MATCH($A882,Data!$Z:$Z,1)))</f>
        <v/>
      </c>
      <c r="E882" s="11" t="str">
        <f>IF($A882="", "", INDEX(Data!D:D,MATCH($A882,Data!$Z:$Z,1)))</f>
        <v/>
      </c>
      <c r="F882" s="11" t="str">
        <f>IF($A882="", "", INDEX(Data!E:E,MATCH($A882,Data!$Z:$Z,1)))</f>
        <v/>
      </c>
      <c r="G882" s="36" t="str">
        <f t="shared" si="27"/>
        <v/>
      </c>
    </row>
    <row r="883" spans="1:7" ht="16.5" customHeight="1" x14ac:dyDescent="0.35">
      <c r="A883" s="9" t="str">
        <f t="shared" si="26"/>
        <v/>
      </c>
      <c r="B883" s="10" t="str">
        <f>IF($A883="", "", INDEX(Data!A:A,MATCH($A883,Data!$Z:$Z,1)))</f>
        <v/>
      </c>
      <c r="C883" s="11" t="str">
        <f>IF($A883="", "", INDEX(Data!B:B,MATCH($A883,Data!$Z:$Z,1)))</f>
        <v/>
      </c>
      <c r="D883" s="10" t="str">
        <f>IF($A883="", "", INDEX(Data!C:C,MATCH($A883,Data!$Z:$Z,1)))</f>
        <v/>
      </c>
      <c r="E883" s="11" t="str">
        <f>IF($A883="", "", INDEX(Data!D:D,MATCH($A883,Data!$Z:$Z,1)))</f>
        <v/>
      </c>
      <c r="F883" s="11" t="str">
        <f>IF($A883="", "", INDEX(Data!E:E,MATCH($A883,Data!$Z:$Z,1)))</f>
        <v/>
      </c>
      <c r="G883" s="36" t="str">
        <f t="shared" si="27"/>
        <v/>
      </c>
    </row>
    <row r="884" spans="1:7" ht="16.5" customHeight="1" x14ac:dyDescent="0.35">
      <c r="A884" s="9" t="str">
        <f t="shared" si="26"/>
        <v/>
      </c>
      <c r="B884" s="10" t="str">
        <f>IF($A884="", "", INDEX(Data!A:A,MATCH($A884,Data!$Z:$Z,1)))</f>
        <v/>
      </c>
      <c r="C884" s="11" t="str">
        <f>IF($A884="", "", INDEX(Data!B:B,MATCH($A884,Data!$Z:$Z,1)))</f>
        <v/>
      </c>
      <c r="D884" s="10" t="str">
        <f>IF($A884="", "", INDEX(Data!C:C,MATCH($A884,Data!$Z:$Z,1)))</f>
        <v/>
      </c>
      <c r="E884" s="11" t="str">
        <f>IF($A884="", "", INDEX(Data!D:D,MATCH($A884,Data!$Z:$Z,1)))</f>
        <v/>
      </c>
      <c r="F884" s="11" t="str">
        <f>IF($A884="", "", INDEX(Data!E:E,MATCH($A884,Data!$Z:$Z,1)))</f>
        <v/>
      </c>
      <c r="G884" s="36" t="str">
        <f t="shared" si="27"/>
        <v/>
      </c>
    </row>
    <row r="885" spans="1:7" ht="16.5" customHeight="1" x14ac:dyDescent="0.35">
      <c r="A885" s="9" t="str">
        <f t="shared" si="26"/>
        <v/>
      </c>
      <c r="B885" s="10" t="str">
        <f>IF($A885="", "", INDEX(Data!A:A,MATCH($A885,Data!$Z:$Z,1)))</f>
        <v/>
      </c>
      <c r="C885" s="11" t="str">
        <f>IF($A885="", "", INDEX(Data!B:B,MATCH($A885,Data!$Z:$Z,1)))</f>
        <v/>
      </c>
      <c r="D885" s="10" t="str">
        <f>IF($A885="", "", INDEX(Data!C:C,MATCH($A885,Data!$Z:$Z,1)))</f>
        <v/>
      </c>
      <c r="E885" s="11" t="str">
        <f>IF($A885="", "", INDEX(Data!D:D,MATCH($A885,Data!$Z:$Z,1)))</f>
        <v/>
      </c>
      <c r="F885" s="11" t="str">
        <f>IF($A885="", "", INDEX(Data!E:E,MATCH($A885,Data!$Z:$Z,1)))</f>
        <v/>
      </c>
      <c r="G885" s="36" t="str">
        <f t="shared" si="27"/>
        <v/>
      </c>
    </row>
    <row r="886" spans="1:7" ht="16.5" customHeight="1" x14ac:dyDescent="0.35">
      <c r="A886" s="9" t="str">
        <f t="shared" si="26"/>
        <v/>
      </c>
      <c r="B886" s="10" t="str">
        <f>IF($A886="", "", INDEX(Data!A:A,MATCH($A886,Data!$Z:$Z,1)))</f>
        <v/>
      </c>
      <c r="C886" s="11" t="str">
        <f>IF($A886="", "", INDEX(Data!B:B,MATCH($A886,Data!$Z:$Z,1)))</f>
        <v/>
      </c>
      <c r="D886" s="10" t="str">
        <f>IF($A886="", "", INDEX(Data!C:C,MATCH($A886,Data!$Z:$Z,1)))</f>
        <v/>
      </c>
      <c r="E886" s="11" t="str">
        <f>IF($A886="", "", INDEX(Data!D:D,MATCH($A886,Data!$Z:$Z,1)))</f>
        <v/>
      </c>
      <c r="F886" s="11" t="str">
        <f>IF($A886="", "", INDEX(Data!E:E,MATCH($A886,Data!$Z:$Z,1)))</f>
        <v/>
      </c>
      <c r="G886" s="36" t="str">
        <f t="shared" si="27"/>
        <v/>
      </c>
    </row>
    <row r="887" spans="1:7" ht="16.5" customHeight="1" x14ac:dyDescent="0.35">
      <c r="A887" s="9" t="str">
        <f t="shared" si="26"/>
        <v/>
      </c>
      <c r="B887" s="10" t="str">
        <f>IF($A887="", "", INDEX(Data!A:A,MATCH($A887,Data!$Z:$Z,1)))</f>
        <v/>
      </c>
      <c r="C887" s="11" t="str">
        <f>IF($A887="", "", INDEX(Data!B:B,MATCH($A887,Data!$Z:$Z,1)))</f>
        <v/>
      </c>
      <c r="D887" s="10" t="str">
        <f>IF($A887="", "", INDEX(Data!C:C,MATCH($A887,Data!$Z:$Z,1)))</f>
        <v/>
      </c>
      <c r="E887" s="11" t="str">
        <f>IF($A887="", "", INDEX(Data!D:D,MATCH($A887,Data!$Z:$Z,1)))</f>
        <v/>
      </c>
      <c r="F887" s="11" t="str">
        <f>IF($A887="", "", INDEX(Data!E:E,MATCH($A887,Data!$Z:$Z,1)))</f>
        <v/>
      </c>
      <c r="G887" s="36" t="str">
        <f t="shared" si="27"/>
        <v/>
      </c>
    </row>
    <row r="888" spans="1:7" ht="16.5" customHeight="1" x14ac:dyDescent="0.35">
      <c r="A888" s="9" t="str">
        <f t="shared" si="26"/>
        <v/>
      </c>
      <c r="B888" s="10" t="str">
        <f>IF($A888="", "", INDEX(Data!A:A,MATCH($A888,Data!$Z:$Z,1)))</f>
        <v/>
      </c>
      <c r="C888" s="11" t="str">
        <f>IF($A888="", "", INDEX(Data!B:B,MATCH($A888,Data!$Z:$Z,1)))</f>
        <v/>
      </c>
      <c r="D888" s="10" t="str">
        <f>IF($A888="", "", INDEX(Data!C:C,MATCH($A888,Data!$Z:$Z,1)))</f>
        <v/>
      </c>
      <c r="E888" s="11" t="str">
        <f>IF($A888="", "", INDEX(Data!D:D,MATCH($A888,Data!$Z:$Z,1)))</f>
        <v/>
      </c>
      <c r="F888" s="11" t="str">
        <f>IF($A888="", "", INDEX(Data!E:E,MATCH($A888,Data!$Z:$Z,1)))</f>
        <v/>
      </c>
      <c r="G888" s="36" t="str">
        <f t="shared" si="27"/>
        <v/>
      </c>
    </row>
    <row r="889" spans="1:7" ht="16.5" customHeight="1" x14ac:dyDescent="0.35">
      <c r="A889" s="9" t="str">
        <f t="shared" si="26"/>
        <v/>
      </c>
      <c r="B889" s="10" t="str">
        <f>IF($A889="", "", INDEX(Data!A:A,MATCH($A889,Data!$Z:$Z,1)))</f>
        <v/>
      </c>
      <c r="C889" s="11" t="str">
        <f>IF($A889="", "", INDEX(Data!B:B,MATCH($A889,Data!$Z:$Z,1)))</f>
        <v/>
      </c>
      <c r="D889" s="10" t="str">
        <f>IF($A889="", "", INDEX(Data!C:C,MATCH($A889,Data!$Z:$Z,1)))</f>
        <v/>
      </c>
      <c r="E889" s="11" t="str">
        <f>IF($A889="", "", INDEX(Data!D:D,MATCH($A889,Data!$Z:$Z,1)))</f>
        <v/>
      </c>
      <c r="F889" s="11" t="str">
        <f>IF($A889="", "", INDEX(Data!E:E,MATCH($A889,Data!$Z:$Z,1)))</f>
        <v/>
      </c>
      <c r="G889" s="36" t="str">
        <f t="shared" si="27"/>
        <v/>
      </c>
    </row>
    <row r="890" spans="1:7" ht="16.5" customHeight="1" x14ac:dyDescent="0.35">
      <c r="A890" s="9" t="str">
        <f t="shared" si="26"/>
        <v/>
      </c>
      <c r="B890" s="10" t="str">
        <f>IF($A890="", "", INDEX(Data!A:A,MATCH($A890,Data!$Z:$Z,1)))</f>
        <v/>
      </c>
      <c r="C890" s="11" t="str">
        <f>IF($A890="", "", INDEX(Data!B:B,MATCH($A890,Data!$Z:$Z,1)))</f>
        <v/>
      </c>
      <c r="D890" s="10" t="str">
        <f>IF($A890="", "", INDEX(Data!C:C,MATCH($A890,Data!$Z:$Z,1)))</f>
        <v/>
      </c>
      <c r="E890" s="11" t="str">
        <f>IF($A890="", "", INDEX(Data!D:D,MATCH($A890,Data!$Z:$Z,1)))</f>
        <v/>
      </c>
      <c r="F890" s="11" t="str">
        <f>IF($A890="", "", INDEX(Data!E:E,MATCH($A890,Data!$Z:$Z,1)))</f>
        <v/>
      </c>
      <c r="G890" s="36" t="str">
        <f t="shared" si="27"/>
        <v/>
      </c>
    </row>
    <row r="891" spans="1:7" ht="16.5" customHeight="1" x14ac:dyDescent="0.35">
      <c r="A891" s="9" t="str">
        <f t="shared" si="26"/>
        <v/>
      </c>
      <c r="B891" s="10" t="str">
        <f>IF($A891="", "", INDEX(Data!A:A,MATCH($A891,Data!$Z:$Z,1)))</f>
        <v/>
      </c>
      <c r="C891" s="11" t="str">
        <f>IF($A891="", "", INDEX(Data!B:B,MATCH($A891,Data!$Z:$Z,1)))</f>
        <v/>
      </c>
      <c r="D891" s="10" t="str">
        <f>IF($A891="", "", INDEX(Data!C:C,MATCH($A891,Data!$Z:$Z,1)))</f>
        <v/>
      </c>
      <c r="E891" s="11" t="str">
        <f>IF($A891="", "", INDEX(Data!D:D,MATCH($A891,Data!$Z:$Z,1)))</f>
        <v/>
      </c>
      <c r="F891" s="11" t="str">
        <f>IF($A891="", "", INDEX(Data!E:E,MATCH($A891,Data!$Z:$Z,1)))</f>
        <v/>
      </c>
      <c r="G891" s="36" t="str">
        <f t="shared" si="27"/>
        <v/>
      </c>
    </row>
    <row r="892" spans="1:7" ht="16.5" customHeight="1" x14ac:dyDescent="0.35">
      <c r="A892" s="9" t="str">
        <f t="shared" si="26"/>
        <v/>
      </c>
      <c r="B892" s="10" t="str">
        <f>IF($A892="", "", INDEX(Data!A:A,MATCH($A892,Data!$Z:$Z,1)))</f>
        <v/>
      </c>
      <c r="C892" s="11" t="str">
        <f>IF($A892="", "", INDEX(Data!B:B,MATCH($A892,Data!$Z:$Z,1)))</f>
        <v/>
      </c>
      <c r="D892" s="10" t="str">
        <f>IF($A892="", "", INDEX(Data!C:C,MATCH($A892,Data!$Z:$Z,1)))</f>
        <v/>
      </c>
      <c r="E892" s="11" t="str">
        <f>IF($A892="", "", INDEX(Data!D:D,MATCH($A892,Data!$Z:$Z,1)))</f>
        <v/>
      </c>
      <c r="F892" s="11" t="str">
        <f>IF($A892="", "", INDEX(Data!E:E,MATCH($A892,Data!$Z:$Z,1)))</f>
        <v/>
      </c>
      <c r="G892" s="36" t="str">
        <f t="shared" si="27"/>
        <v/>
      </c>
    </row>
    <row r="893" spans="1:7" ht="16.5" customHeight="1" x14ac:dyDescent="0.35">
      <c r="A893" s="9" t="str">
        <f t="shared" si="26"/>
        <v/>
      </c>
      <c r="B893" s="10" t="str">
        <f>IF($A893="", "", INDEX(Data!A:A,MATCH($A893,Data!$Z:$Z,1)))</f>
        <v/>
      </c>
      <c r="C893" s="11" t="str">
        <f>IF($A893="", "", INDEX(Data!B:B,MATCH($A893,Data!$Z:$Z,1)))</f>
        <v/>
      </c>
      <c r="D893" s="10" t="str">
        <f>IF($A893="", "", INDEX(Data!C:C,MATCH($A893,Data!$Z:$Z,1)))</f>
        <v/>
      </c>
      <c r="E893" s="11" t="str">
        <f>IF($A893="", "", INDEX(Data!D:D,MATCH($A893,Data!$Z:$Z,1)))</f>
        <v/>
      </c>
      <c r="F893" s="11" t="str">
        <f>IF($A893="", "", INDEX(Data!E:E,MATCH($A893,Data!$Z:$Z,1)))</f>
        <v/>
      </c>
      <c r="G893" s="36" t="str">
        <f t="shared" si="27"/>
        <v/>
      </c>
    </row>
    <row r="894" spans="1:7" ht="16.5" customHeight="1" x14ac:dyDescent="0.35">
      <c r="A894" s="9" t="str">
        <f t="shared" si="26"/>
        <v/>
      </c>
      <c r="B894" s="10" t="str">
        <f>IF($A894="", "", INDEX(Data!A:A,MATCH($A894,Data!$Z:$Z,1)))</f>
        <v/>
      </c>
      <c r="C894" s="11" t="str">
        <f>IF($A894="", "", INDEX(Data!B:B,MATCH($A894,Data!$Z:$Z,1)))</f>
        <v/>
      </c>
      <c r="D894" s="10" t="str">
        <f>IF($A894="", "", INDEX(Data!C:C,MATCH($A894,Data!$Z:$Z,1)))</f>
        <v/>
      </c>
      <c r="E894" s="11" t="str">
        <f>IF($A894="", "", INDEX(Data!D:D,MATCH($A894,Data!$Z:$Z,1)))</f>
        <v/>
      </c>
      <c r="F894" s="11" t="str">
        <f>IF($A894="", "", INDEX(Data!E:E,MATCH($A894,Data!$Z:$Z,1)))</f>
        <v/>
      </c>
      <c r="G894" s="36" t="str">
        <f t="shared" si="27"/>
        <v/>
      </c>
    </row>
    <row r="895" spans="1:7" ht="16.5" customHeight="1" x14ac:dyDescent="0.35">
      <c r="A895" s="9" t="str">
        <f t="shared" si="26"/>
        <v/>
      </c>
      <c r="B895" s="10" t="str">
        <f>IF($A895="", "", INDEX(Data!A:A,MATCH($A895,Data!$Z:$Z,1)))</f>
        <v/>
      </c>
      <c r="C895" s="11" t="str">
        <f>IF($A895="", "", INDEX(Data!B:B,MATCH($A895,Data!$Z:$Z,1)))</f>
        <v/>
      </c>
      <c r="D895" s="10" t="str">
        <f>IF($A895="", "", INDEX(Data!C:C,MATCH($A895,Data!$Z:$Z,1)))</f>
        <v/>
      </c>
      <c r="E895" s="11" t="str">
        <f>IF($A895="", "", INDEX(Data!D:D,MATCH($A895,Data!$Z:$Z,1)))</f>
        <v/>
      </c>
      <c r="F895" s="11" t="str">
        <f>IF($A895="", "", INDEX(Data!E:E,MATCH($A895,Data!$Z:$Z,1)))</f>
        <v/>
      </c>
      <c r="G895" s="36" t="str">
        <f t="shared" si="27"/>
        <v/>
      </c>
    </row>
    <row r="896" spans="1:7" ht="16.5" customHeight="1" x14ac:dyDescent="0.35">
      <c r="A896" s="9" t="str">
        <f t="shared" si="26"/>
        <v/>
      </c>
      <c r="B896" s="10" t="str">
        <f>IF($A896="", "", INDEX(Data!A:A,MATCH($A896,Data!$Z:$Z,1)))</f>
        <v/>
      </c>
      <c r="C896" s="11" t="str">
        <f>IF($A896="", "", INDEX(Data!B:B,MATCH($A896,Data!$Z:$Z,1)))</f>
        <v/>
      </c>
      <c r="D896" s="10" t="str">
        <f>IF($A896="", "", INDEX(Data!C:C,MATCH($A896,Data!$Z:$Z,1)))</f>
        <v/>
      </c>
      <c r="E896" s="11" t="str">
        <f>IF($A896="", "", INDEX(Data!D:D,MATCH($A896,Data!$Z:$Z,1)))</f>
        <v/>
      </c>
      <c r="F896" s="11" t="str">
        <f>IF($A896="", "", INDEX(Data!E:E,MATCH($A896,Data!$Z:$Z,1)))</f>
        <v/>
      </c>
      <c r="G896" s="36" t="str">
        <f t="shared" si="27"/>
        <v/>
      </c>
    </row>
    <row r="897" spans="1:7" ht="16.5" customHeight="1" x14ac:dyDescent="0.35">
      <c r="A897" s="9" t="str">
        <f t="shared" si="26"/>
        <v/>
      </c>
      <c r="B897" s="10" t="str">
        <f>IF($A897="", "", INDEX(Data!A:A,MATCH($A897,Data!$Z:$Z,1)))</f>
        <v/>
      </c>
      <c r="C897" s="11" t="str">
        <f>IF($A897="", "", INDEX(Data!B:B,MATCH($A897,Data!$Z:$Z,1)))</f>
        <v/>
      </c>
      <c r="D897" s="10" t="str">
        <f>IF($A897="", "", INDEX(Data!C:C,MATCH($A897,Data!$Z:$Z,1)))</f>
        <v/>
      </c>
      <c r="E897" s="11" t="str">
        <f>IF($A897="", "", INDEX(Data!D:D,MATCH($A897,Data!$Z:$Z,1)))</f>
        <v/>
      </c>
      <c r="F897" s="11" t="str">
        <f>IF($A897="", "", INDEX(Data!E:E,MATCH($A897,Data!$Z:$Z,1)))</f>
        <v/>
      </c>
      <c r="G897" s="36" t="str">
        <f t="shared" si="27"/>
        <v/>
      </c>
    </row>
    <row r="898" spans="1:7" ht="16.5" customHeight="1" x14ac:dyDescent="0.35">
      <c r="A898" s="9" t="str">
        <f t="shared" si="26"/>
        <v/>
      </c>
      <c r="B898" s="10" t="str">
        <f>IF($A898="", "", INDEX(Data!A:A,MATCH($A898,Data!$Z:$Z,1)))</f>
        <v/>
      </c>
      <c r="C898" s="11" t="str">
        <f>IF($A898="", "", INDEX(Data!B:B,MATCH($A898,Data!$Z:$Z,1)))</f>
        <v/>
      </c>
      <c r="D898" s="10" t="str">
        <f>IF($A898="", "", INDEX(Data!C:C,MATCH($A898,Data!$Z:$Z,1)))</f>
        <v/>
      </c>
      <c r="E898" s="11" t="str">
        <f>IF($A898="", "", INDEX(Data!D:D,MATCH($A898,Data!$Z:$Z,1)))</f>
        <v/>
      </c>
      <c r="F898" s="11" t="str">
        <f>IF($A898="", "", INDEX(Data!E:E,MATCH($A898,Data!$Z:$Z,1)))</f>
        <v/>
      </c>
      <c r="G898" s="36" t="str">
        <f t="shared" si="27"/>
        <v/>
      </c>
    </row>
    <row r="899" spans="1:7" ht="16.5" customHeight="1" x14ac:dyDescent="0.35">
      <c r="A899" s="9" t="str">
        <f t="shared" si="26"/>
        <v/>
      </c>
      <c r="B899" s="10" t="str">
        <f>IF($A899="", "", INDEX(Data!A:A,MATCH($A899,Data!$Z:$Z,1)))</f>
        <v/>
      </c>
      <c r="C899" s="11" t="str">
        <f>IF($A899="", "", INDEX(Data!B:B,MATCH($A899,Data!$Z:$Z,1)))</f>
        <v/>
      </c>
      <c r="D899" s="10" t="str">
        <f>IF($A899="", "", INDEX(Data!C:C,MATCH($A899,Data!$Z:$Z,1)))</f>
        <v/>
      </c>
      <c r="E899" s="11" t="str">
        <f>IF($A899="", "", INDEX(Data!D:D,MATCH($A899,Data!$Z:$Z,1)))</f>
        <v/>
      </c>
      <c r="F899" s="11" t="str">
        <f>IF($A899="", "", INDEX(Data!E:E,MATCH($A899,Data!$Z:$Z,1)))</f>
        <v/>
      </c>
      <c r="G899" s="36" t="str">
        <f t="shared" si="27"/>
        <v/>
      </c>
    </row>
    <row r="900" spans="1:7" ht="16.5" customHeight="1" x14ac:dyDescent="0.35">
      <c r="A900" s="9" t="str">
        <f t="shared" si="26"/>
        <v/>
      </c>
      <c r="B900" s="10" t="str">
        <f>IF($A900="", "", INDEX(Data!A:A,MATCH($A900,Data!$Z:$Z,1)))</f>
        <v/>
      </c>
      <c r="C900" s="11" t="str">
        <f>IF($A900="", "", INDEX(Data!B:B,MATCH($A900,Data!$Z:$Z,1)))</f>
        <v/>
      </c>
      <c r="D900" s="10" t="str">
        <f>IF($A900="", "", INDEX(Data!C:C,MATCH($A900,Data!$Z:$Z,1)))</f>
        <v/>
      </c>
      <c r="E900" s="11" t="str">
        <f>IF($A900="", "", INDEX(Data!D:D,MATCH($A900,Data!$Z:$Z,1)))</f>
        <v/>
      </c>
      <c r="F900" s="11" t="str">
        <f>IF($A900="", "", INDEX(Data!E:E,MATCH($A900,Data!$Z:$Z,1)))</f>
        <v/>
      </c>
      <c r="G900" s="36" t="str">
        <f t="shared" si="27"/>
        <v/>
      </c>
    </row>
    <row r="901" spans="1:7" ht="16.5" customHeight="1" x14ac:dyDescent="0.35">
      <c r="A901" s="9" t="str">
        <f t="shared" si="26"/>
        <v/>
      </c>
      <c r="B901" s="10" t="str">
        <f>IF($A901="", "", INDEX(Data!A:A,MATCH($A901,Data!$Z:$Z,1)))</f>
        <v/>
      </c>
      <c r="C901" s="11" t="str">
        <f>IF($A901="", "", INDEX(Data!B:B,MATCH($A901,Data!$Z:$Z,1)))</f>
        <v/>
      </c>
      <c r="D901" s="10" t="str">
        <f>IF($A901="", "", INDEX(Data!C:C,MATCH($A901,Data!$Z:$Z,1)))</f>
        <v/>
      </c>
      <c r="E901" s="11" t="str">
        <f>IF($A901="", "", INDEX(Data!D:D,MATCH($A901,Data!$Z:$Z,1)))</f>
        <v/>
      </c>
      <c r="F901" s="11" t="str">
        <f>IF($A901="", "", INDEX(Data!E:E,MATCH($A901,Data!$Z:$Z,1)))</f>
        <v/>
      </c>
      <c r="G901" s="36" t="str">
        <f t="shared" si="27"/>
        <v/>
      </c>
    </row>
    <row r="902" spans="1:7" ht="16.5" customHeight="1" x14ac:dyDescent="0.35">
      <c r="A902" s="9" t="str">
        <f t="shared" ref="A902:A965" si="28">IF(A$4&gt;=ROW(A898), ROW(A898), "")</f>
        <v/>
      </c>
      <c r="B902" s="10" t="str">
        <f>IF($A902="", "", INDEX(Data!A:A,MATCH($A902,Data!$Z:$Z,1)))</f>
        <v/>
      </c>
      <c r="C902" s="11" t="str">
        <f>IF($A902="", "", INDEX(Data!B:B,MATCH($A902,Data!$Z:$Z,1)))</f>
        <v/>
      </c>
      <c r="D902" s="10" t="str">
        <f>IF($A902="", "", INDEX(Data!C:C,MATCH($A902,Data!$Z:$Z,1)))</f>
        <v/>
      </c>
      <c r="E902" s="11" t="str">
        <f>IF($A902="", "", INDEX(Data!D:D,MATCH($A902,Data!$Z:$Z,1)))</f>
        <v/>
      </c>
      <c r="F902" s="11" t="str">
        <f>IF($A902="", "", INDEX(Data!E:E,MATCH($A902,Data!$Z:$Z,1)))</f>
        <v/>
      </c>
      <c r="G902" s="36" t="str">
        <f t="shared" ref="G902:G965" si="29">HYPERLINK(F902)</f>
        <v/>
      </c>
    </row>
    <row r="903" spans="1:7" ht="16.5" customHeight="1" x14ac:dyDescent="0.35">
      <c r="A903" s="9" t="str">
        <f t="shared" si="28"/>
        <v/>
      </c>
      <c r="B903" s="10" t="str">
        <f>IF($A903="", "", INDEX(Data!A:A,MATCH($A903,Data!$Z:$Z,1)))</f>
        <v/>
      </c>
      <c r="C903" s="11" t="str">
        <f>IF($A903="", "", INDEX(Data!B:B,MATCH($A903,Data!$Z:$Z,1)))</f>
        <v/>
      </c>
      <c r="D903" s="10" t="str">
        <f>IF($A903="", "", INDEX(Data!C:C,MATCH($A903,Data!$Z:$Z,1)))</f>
        <v/>
      </c>
      <c r="E903" s="11" t="str">
        <f>IF($A903="", "", INDEX(Data!D:D,MATCH($A903,Data!$Z:$Z,1)))</f>
        <v/>
      </c>
      <c r="F903" s="11" t="str">
        <f>IF($A903="", "", INDEX(Data!E:E,MATCH($A903,Data!$Z:$Z,1)))</f>
        <v/>
      </c>
      <c r="G903" s="36" t="str">
        <f t="shared" si="29"/>
        <v/>
      </c>
    </row>
    <row r="904" spans="1:7" ht="16.5" customHeight="1" x14ac:dyDescent="0.35">
      <c r="A904" s="9" t="str">
        <f t="shared" si="28"/>
        <v/>
      </c>
      <c r="B904" s="10" t="str">
        <f>IF($A904="", "", INDEX(Data!A:A,MATCH($A904,Data!$Z:$Z,1)))</f>
        <v/>
      </c>
      <c r="C904" s="11" t="str">
        <f>IF($A904="", "", INDEX(Data!B:B,MATCH($A904,Data!$Z:$Z,1)))</f>
        <v/>
      </c>
      <c r="D904" s="10" t="str">
        <f>IF($A904="", "", INDEX(Data!C:C,MATCH($A904,Data!$Z:$Z,1)))</f>
        <v/>
      </c>
      <c r="E904" s="11" t="str">
        <f>IF($A904="", "", INDEX(Data!D:D,MATCH($A904,Data!$Z:$Z,1)))</f>
        <v/>
      </c>
      <c r="F904" s="11" t="str">
        <f>IF($A904="", "", INDEX(Data!E:E,MATCH($A904,Data!$Z:$Z,1)))</f>
        <v/>
      </c>
      <c r="G904" s="36" t="str">
        <f t="shared" si="29"/>
        <v/>
      </c>
    </row>
    <row r="905" spans="1:7" ht="16.5" customHeight="1" x14ac:dyDescent="0.35">
      <c r="A905" s="9" t="str">
        <f t="shared" si="28"/>
        <v/>
      </c>
      <c r="B905" s="10" t="str">
        <f>IF($A905="", "", INDEX(Data!A:A,MATCH($A905,Data!$Z:$Z,1)))</f>
        <v/>
      </c>
      <c r="C905" s="11" t="str">
        <f>IF($A905="", "", INDEX(Data!B:B,MATCH($A905,Data!$Z:$Z,1)))</f>
        <v/>
      </c>
      <c r="D905" s="10" t="str">
        <f>IF($A905="", "", INDEX(Data!C:C,MATCH($A905,Data!$Z:$Z,1)))</f>
        <v/>
      </c>
      <c r="E905" s="11" t="str">
        <f>IF($A905="", "", INDEX(Data!D:D,MATCH($A905,Data!$Z:$Z,1)))</f>
        <v/>
      </c>
      <c r="F905" s="11" t="str">
        <f>IF($A905="", "", INDEX(Data!E:E,MATCH($A905,Data!$Z:$Z,1)))</f>
        <v/>
      </c>
      <c r="G905" s="36" t="str">
        <f t="shared" si="29"/>
        <v/>
      </c>
    </row>
    <row r="906" spans="1:7" ht="16.5" customHeight="1" x14ac:dyDescent="0.35">
      <c r="A906" s="9" t="str">
        <f t="shared" si="28"/>
        <v/>
      </c>
      <c r="B906" s="10" t="str">
        <f>IF($A906="", "", INDEX(Data!A:A,MATCH($A906,Data!$Z:$Z,1)))</f>
        <v/>
      </c>
      <c r="C906" s="11" t="str">
        <f>IF($A906="", "", INDEX(Data!B:B,MATCH($A906,Data!$Z:$Z,1)))</f>
        <v/>
      </c>
      <c r="D906" s="10" t="str">
        <f>IF($A906="", "", INDEX(Data!C:C,MATCH($A906,Data!$Z:$Z,1)))</f>
        <v/>
      </c>
      <c r="E906" s="11" t="str">
        <f>IF($A906="", "", INDEX(Data!D:D,MATCH($A906,Data!$Z:$Z,1)))</f>
        <v/>
      </c>
      <c r="F906" s="11" t="str">
        <f>IF($A906="", "", INDEX(Data!E:E,MATCH($A906,Data!$Z:$Z,1)))</f>
        <v/>
      </c>
      <c r="G906" s="36" t="str">
        <f t="shared" si="29"/>
        <v/>
      </c>
    </row>
    <row r="907" spans="1:7" ht="16.5" customHeight="1" x14ac:dyDescent="0.35">
      <c r="A907" s="9" t="str">
        <f t="shared" si="28"/>
        <v/>
      </c>
      <c r="B907" s="10" t="str">
        <f>IF($A907="", "", INDEX(Data!A:A,MATCH($A907,Data!$Z:$Z,1)))</f>
        <v/>
      </c>
      <c r="C907" s="11" t="str">
        <f>IF($A907="", "", INDEX(Data!B:B,MATCH($A907,Data!$Z:$Z,1)))</f>
        <v/>
      </c>
      <c r="D907" s="10" t="str">
        <f>IF($A907="", "", INDEX(Data!C:C,MATCH($A907,Data!$Z:$Z,1)))</f>
        <v/>
      </c>
      <c r="E907" s="11" t="str">
        <f>IF($A907="", "", INDEX(Data!D:D,MATCH($A907,Data!$Z:$Z,1)))</f>
        <v/>
      </c>
      <c r="F907" s="11" t="str">
        <f>IF($A907="", "", INDEX(Data!E:E,MATCH($A907,Data!$Z:$Z,1)))</f>
        <v/>
      </c>
      <c r="G907" s="36" t="str">
        <f t="shared" si="29"/>
        <v/>
      </c>
    </row>
    <row r="908" spans="1:7" ht="16.5" customHeight="1" x14ac:dyDescent="0.35">
      <c r="A908" s="9" t="str">
        <f t="shared" si="28"/>
        <v/>
      </c>
      <c r="B908" s="10" t="str">
        <f>IF($A908="", "", INDEX(Data!A:A,MATCH($A908,Data!$Z:$Z,1)))</f>
        <v/>
      </c>
      <c r="C908" s="11" t="str">
        <f>IF($A908="", "", INDEX(Data!B:B,MATCH($A908,Data!$Z:$Z,1)))</f>
        <v/>
      </c>
      <c r="D908" s="10" t="str">
        <f>IF($A908="", "", INDEX(Data!C:C,MATCH($A908,Data!$Z:$Z,1)))</f>
        <v/>
      </c>
      <c r="E908" s="11" t="str">
        <f>IF($A908="", "", INDEX(Data!D:D,MATCH($A908,Data!$Z:$Z,1)))</f>
        <v/>
      </c>
      <c r="F908" s="11" t="str">
        <f>IF($A908="", "", INDEX(Data!E:E,MATCH($A908,Data!$Z:$Z,1)))</f>
        <v/>
      </c>
      <c r="G908" s="36" t="str">
        <f t="shared" si="29"/>
        <v/>
      </c>
    </row>
    <row r="909" spans="1:7" ht="16.5" customHeight="1" x14ac:dyDescent="0.35">
      <c r="A909" s="9" t="str">
        <f t="shared" si="28"/>
        <v/>
      </c>
      <c r="B909" s="10" t="str">
        <f>IF($A909="", "", INDEX(Data!A:A,MATCH($A909,Data!$Z:$Z,1)))</f>
        <v/>
      </c>
      <c r="C909" s="11" t="str">
        <f>IF($A909="", "", INDEX(Data!B:B,MATCH($A909,Data!$Z:$Z,1)))</f>
        <v/>
      </c>
      <c r="D909" s="10" t="str">
        <f>IF($A909="", "", INDEX(Data!C:C,MATCH($A909,Data!$Z:$Z,1)))</f>
        <v/>
      </c>
      <c r="E909" s="11" t="str">
        <f>IF($A909="", "", INDEX(Data!D:D,MATCH($A909,Data!$Z:$Z,1)))</f>
        <v/>
      </c>
      <c r="F909" s="11" t="str">
        <f>IF($A909="", "", INDEX(Data!E:E,MATCH($A909,Data!$Z:$Z,1)))</f>
        <v/>
      </c>
      <c r="G909" s="36" t="str">
        <f t="shared" si="29"/>
        <v/>
      </c>
    </row>
    <row r="910" spans="1:7" ht="16.5" customHeight="1" x14ac:dyDescent="0.35">
      <c r="A910" s="9" t="str">
        <f t="shared" si="28"/>
        <v/>
      </c>
      <c r="B910" s="10" t="str">
        <f>IF($A910="", "", INDEX(Data!A:A,MATCH($A910,Data!$Z:$Z,1)))</f>
        <v/>
      </c>
      <c r="C910" s="11" t="str">
        <f>IF($A910="", "", INDEX(Data!B:B,MATCH($A910,Data!$Z:$Z,1)))</f>
        <v/>
      </c>
      <c r="D910" s="10" t="str">
        <f>IF($A910="", "", INDEX(Data!C:C,MATCH($A910,Data!$Z:$Z,1)))</f>
        <v/>
      </c>
      <c r="E910" s="11" t="str">
        <f>IF($A910="", "", INDEX(Data!D:D,MATCH($A910,Data!$Z:$Z,1)))</f>
        <v/>
      </c>
      <c r="F910" s="11" t="str">
        <f>IF($A910="", "", INDEX(Data!E:E,MATCH($A910,Data!$Z:$Z,1)))</f>
        <v/>
      </c>
      <c r="G910" s="36" t="str">
        <f t="shared" si="29"/>
        <v/>
      </c>
    </row>
    <row r="911" spans="1:7" ht="16.5" customHeight="1" x14ac:dyDescent="0.35">
      <c r="A911" s="9" t="str">
        <f t="shared" si="28"/>
        <v/>
      </c>
      <c r="B911" s="10" t="str">
        <f>IF($A911="", "", INDEX(Data!A:A,MATCH($A911,Data!$Z:$Z,1)))</f>
        <v/>
      </c>
      <c r="C911" s="11" t="str">
        <f>IF($A911="", "", INDEX(Data!B:B,MATCH($A911,Data!$Z:$Z,1)))</f>
        <v/>
      </c>
      <c r="D911" s="10" t="str">
        <f>IF($A911="", "", INDEX(Data!C:C,MATCH($A911,Data!$Z:$Z,1)))</f>
        <v/>
      </c>
      <c r="E911" s="11" t="str">
        <f>IF($A911="", "", INDEX(Data!D:D,MATCH($A911,Data!$Z:$Z,1)))</f>
        <v/>
      </c>
      <c r="F911" s="11" t="str">
        <f>IF($A911="", "", INDEX(Data!E:E,MATCH($A911,Data!$Z:$Z,1)))</f>
        <v/>
      </c>
      <c r="G911" s="36" t="str">
        <f t="shared" si="29"/>
        <v/>
      </c>
    </row>
    <row r="912" spans="1:7" ht="16.5" customHeight="1" x14ac:dyDescent="0.35">
      <c r="A912" s="9" t="str">
        <f t="shared" si="28"/>
        <v/>
      </c>
      <c r="B912" s="10" t="str">
        <f>IF($A912="", "", INDEX(Data!A:A,MATCH($A912,Data!$Z:$Z,1)))</f>
        <v/>
      </c>
      <c r="C912" s="11" t="str">
        <f>IF($A912="", "", INDEX(Data!B:B,MATCH($A912,Data!$Z:$Z,1)))</f>
        <v/>
      </c>
      <c r="D912" s="10" t="str">
        <f>IF($A912="", "", INDEX(Data!C:C,MATCH($A912,Data!$Z:$Z,1)))</f>
        <v/>
      </c>
      <c r="E912" s="11" t="str">
        <f>IF($A912="", "", INDEX(Data!D:D,MATCH($A912,Data!$Z:$Z,1)))</f>
        <v/>
      </c>
      <c r="F912" s="11" t="str">
        <f>IF($A912="", "", INDEX(Data!E:E,MATCH($A912,Data!$Z:$Z,1)))</f>
        <v/>
      </c>
      <c r="G912" s="36" t="str">
        <f t="shared" si="29"/>
        <v/>
      </c>
    </row>
    <row r="913" spans="1:7" ht="16.5" customHeight="1" x14ac:dyDescent="0.35">
      <c r="A913" s="9" t="str">
        <f t="shared" si="28"/>
        <v/>
      </c>
      <c r="B913" s="10" t="str">
        <f>IF($A913="", "", INDEX(Data!A:A,MATCH($A913,Data!$Z:$Z,1)))</f>
        <v/>
      </c>
      <c r="C913" s="11" t="str">
        <f>IF($A913="", "", INDEX(Data!B:B,MATCH($A913,Data!$Z:$Z,1)))</f>
        <v/>
      </c>
      <c r="D913" s="10" t="str">
        <f>IF($A913="", "", INDEX(Data!C:C,MATCH($A913,Data!$Z:$Z,1)))</f>
        <v/>
      </c>
      <c r="E913" s="11" t="str">
        <f>IF($A913="", "", INDEX(Data!D:D,MATCH($A913,Data!$Z:$Z,1)))</f>
        <v/>
      </c>
      <c r="F913" s="11" t="str">
        <f>IF($A913="", "", INDEX(Data!E:E,MATCH($A913,Data!$Z:$Z,1)))</f>
        <v/>
      </c>
      <c r="G913" s="36" t="str">
        <f t="shared" si="29"/>
        <v/>
      </c>
    </row>
    <row r="914" spans="1:7" ht="16.5" customHeight="1" x14ac:dyDescent="0.35">
      <c r="A914" s="9" t="str">
        <f t="shared" si="28"/>
        <v/>
      </c>
      <c r="B914" s="10" t="str">
        <f>IF($A914="", "", INDEX(Data!A:A,MATCH($A914,Data!$Z:$Z,1)))</f>
        <v/>
      </c>
      <c r="C914" s="11" t="str">
        <f>IF($A914="", "", INDEX(Data!B:B,MATCH($A914,Data!$Z:$Z,1)))</f>
        <v/>
      </c>
      <c r="D914" s="10" t="str">
        <f>IF($A914="", "", INDEX(Data!C:C,MATCH($A914,Data!$Z:$Z,1)))</f>
        <v/>
      </c>
      <c r="E914" s="11" t="str">
        <f>IF($A914="", "", INDEX(Data!D:D,MATCH($A914,Data!$Z:$Z,1)))</f>
        <v/>
      </c>
      <c r="F914" s="11" t="str">
        <f>IF($A914="", "", INDEX(Data!E:E,MATCH($A914,Data!$Z:$Z,1)))</f>
        <v/>
      </c>
      <c r="G914" s="36" t="str">
        <f t="shared" si="29"/>
        <v/>
      </c>
    </row>
    <row r="915" spans="1:7" ht="16.5" customHeight="1" x14ac:dyDescent="0.35">
      <c r="A915" s="9" t="str">
        <f t="shared" si="28"/>
        <v/>
      </c>
      <c r="B915" s="10" t="str">
        <f>IF($A915="", "", INDEX(Data!A:A,MATCH($A915,Data!$Z:$Z,1)))</f>
        <v/>
      </c>
      <c r="C915" s="11" t="str">
        <f>IF($A915="", "", INDEX(Data!B:B,MATCH($A915,Data!$Z:$Z,1)))</f>
        <v/>
      </c>
      <c r="D915" s="10" t="str">
        <f>IF($A915="", "", INDEX(Data!C:C,MATCH($A915,Data!$Z:$Z,1)))</f>
        <v/>
      </c>
      <c r="E915" s="11" t="str">
        <f>IF($A915="", "", INDEX(Data!D:D,MATCH($A915,Data!$Z:$Z,1)))</f>
        <v/>
      </c>
      <c r="F915" s="11" t="str">
        <f>IF($A915="", "", INDEX(Data!E:E,MATCH($A915,Data!$Z:$Z,1)))</f>
        <v/>
      </c>
      <c r="G915" s="36" t="str">
        <f t="shared" si="29"/>
        <v/>
      </c>
    </row>
    <row r="916" spans="1:7" ht="16.5" customHeight="1" x14ac:dyDescent="0.35">
      <c r="A916" s="9" t="str">
        <f t="shared" si="28"/>
        <v/>
      </c>
      <c r="B916" s="10" t="str">
        <f>IF($A916="", "", INDEX(Data!A:A,MATCH($A916,Data!$Z:$Z,1)))</f>
        <v/>
      </c>
      <c r="C916" s="11" t="str">
        <f>IF($A916="", "", INDEX(Data!B:B,MATCH($A916,Data!$Z:$Z,1)))</f>
        <v/>
      </c>
      <c r="D916" s="10" t="str">
        <f>IF($A916="", "", INDEX(Data!C:C,MATCH($A916,Data!$Z:$Z,1)))</f>
        <v/>
      </c>
      <c r="E916" s="11" t="str">
        <f>IF($A916="", "", INDEX(Data!D:D,MATCH($A916,Data!$Z:$Z,1)))</f>
        <v/>
      </c>
      <c r="F916" s="11" t="str">
        <f>IF($A916="", "", INDEX(Data!E:E,MATCH($A916,Data!$Z:$Z,1)))</f>
        <v/>
      </c>
      <c r="G916" s="36" t="str">
        <f t="shared" si="29"/>
        <v/>
      </c>
    </row>
    <row r="917" spans="1:7" ht="16.5" customHeight="1" x14ac:dyDescent="0.35">
      <c r="A917" s="9" t="str">
        <f t="shared" si="28"/>
        <v/>
      </c>
      <c r="B917" s="10" t="str">
        <f>IF($A917="", "", INDEX(Data!A:A,MATCH($A917,Data!$Z:$Z,1)))</f>
        <v/>
      </c>
      <c r="C917" s="11" t="str">
        <f>IF($A917="", "", INDEX(Data!B:B,MATCH($A917,Data!$Z:$Z,1)))</f>
        <v/>
      </c>
      <c r="D917" s="10" t="str">
        <f>IF($A917="", "", INDEX(Data!C:C,MATCH($A917,Data!$Z:$Z,1)))</f>
        <v/>
      </c>
      <c r="E917" s="11" t="str">
        <f>IF($A917="", "", INDEX(Data!D:D,MATCH($A917,Data!$Z:$Z,1)))</f>
        <v/>
      </c>
      <c r="F917" s="11" t="str">
        <f>IF($A917="", "", INDEX(Data!E:E,MATCH($A917,Data!$Z:$Z,1)))</f>
        <v/>
      </c>
      <c r="G917" s="36" t="str">
        <f t="shared" si="29"/>
        <v/>
      </c>
    </row>
    <row r="918" spans="1:7" ht="16.5" customHeight="1" x14ac:dyDescent="0.35">
      <c r="A918" s="9" t="str">
        <f t="shared" si="28"/>
        <v/>
      </c>
      <c r="B918" s="10" t="str">
        <f>IF($A918="", "", INDEX(Data!A:A,MATCH($A918,Data!$Z:$Z,1)))</f>
        <v/>
      </c>
      <c r="C918" s="11" t="str">
        <f>IF($A918="", "", INDEX(Data!B:B,MATCH($A918,Data!$Z:$Z,1)))</f>
        <v/>
      </c>
      <c r="D918" s="10" t="str">
        <f>IF($A918="", "", INDEX(Data!C:C,MATCH($A918,Data!$Z:$Z,1)))</f>
        <v/>
      </c>
      <c r="E918" s="11" t="str">
        <f>IF($A918="", "", INDEX(Data!D:D,MATCH($A918,Data!$Z:$Z,1)))</f>
        <v/>
      </c>
      <c r="F918" s="11" t="str">
        <f>IF($A918="", "", INDEX(Data!E:E,MATCH($A918,Data!$Z:$Z,1)))</f>
        <v/>
      </c>
      <c r="G918" s="36" t="str">
        <f t="shared" si="29"/>
        <v/>
      </c>
    </row>
    <row r="919" spans="1:7" ht="16.5" customHeight="1" x14ac:dyDescent="0.35">
      <c r="A919" s="9" t="str">
        <f t="shared" si="28"/>
        <v/>
      </c>
      <c r="B919" s="10" t="str">
        <f>IF($A919="", "", INDEX(Data!A:A,MATCH($A919,Data!$Z:$Z,1)))</f>
        <v/>
      </c>
      <c r="C919" s="11" t="str">
        <f>IF($A919="", "", INDEX(Data!B:B,MATCH($A919,Data!$Z:$Z,1)))</f>
        <v/>
      </c>
      <c r="D919" s="10" t="str">
        <f>IF($A919="", "", INDEX(Data!C:C,MATCH($A919,Data!$Z:$Z,1)))</f>
        <v/>
      </c>
      <c r="E919" s="11" t="str">
        <f>IF($A919="", "", INDEX(Data!D:D,MATCH($A919,Data!$Z:$Z,1)))</f>
        <v/>
      </c>
      <c r="F919" s="11" t="str">
        <f>IF($A919="", "", INDEX(Data!E:E,MATCH($A919,Data!$Z:$Z,1)))</f>
        <v/>
      </c>
      <c r="G919" s="36" t="str">
        <f t="shared" si="29"/>
        <v/>
      </c>
    </row>
    <row r="920" spans="1:7" ht="16.5" customHeight="1" x14ac:dyDescent="0.35">
      <c r="A920" s="9" t="str">
        <f t="shared" si="28"/>
        <v/>
      </c>
      <c r="B920" s="10" t="str">
        <f>IF($A920="", "", INDEX(Data!A:A,MATCH($A920,Data!$Z:$Z,1)))</f>
        <v/>
      </c>
      <c r="C920" s="11" t="str">
        <f>IF($A920="", "", INDEX(Data!B:B,MATCH($A920,Data!$Z:$Z,1)))</f>
        <v/>
      </c>
      <c r="D920" s="10" t="str">
        <f>IF($A920="", "", INDEX(Data!C:C,MATCH($A920,Data!$Z:$Z,1)))</f>
        <v/>
      </c>
      <c r="E920" s="11" t="str">
        <f>IF($A920="", "", INDEX(Data!D:D,MATCH($A920,Data!$Z:$Z,1)))</f>
        <v/>
      </c>
      <c r="F920" s="11" t="str">
        <f>IF($A920="", "", INDEX(Data!E:E,MATCH($A920,Data!$Z:$Z,1)))</f>
        <v/>
      </c>
      <c r="G920" s="36" t="str">
        <f t="shared" si="29"/>
        <v/>
      </c>
    </row>
    <row r="921" spans="1:7" ht="16.5" customHeight="1" x14ac:dyDescent="0.35">
      <c r="A921" s="9" t="str">
        <f t="shared" si="28"/>
        <v/>
      </c>
      <c r="B921" s="10" t="str">
        <f>IF($A921="", "", INDEX(Data!A:A,MATCH($A921,Data!$Z:$Z,1)))</f>
        <v/>
      </c>
      <c r="C921" s="11" t="str">
        <f>IF($A921="", "", INDEX(Data!B:B,MATCH($A921,Data!$Z:$Z,1)))</f>
        <v/>
      </c>
      <c r="D921" s="10" t="str">
        <f>IF($A921="", "", INDEX(Data!C:C,MATCH($A921,Data!$Z:$Z,1)))</f>
        <v/>
      </c>
      <c r="E921" s="11" t="str">
        <f>IF($A921="", "", INDEX(Data!D:D,MATCH($A921,Data!$Z:$Z,1)))</f>
        <v/>
      </c>
      <c r="F921" s="11" t="str">
        <f>IF($A921="", "", INDEX(Data!E:E,MATCH($A921,Data!$Z:$Z,1)))</f>
        <v/>
      </c>
      <c r="G921" s="36" t="str">
        <f t="shared" si="29"/>
        <v/>
      </c>
    </row>
    <row r="922" spans="1:7" ht="16.5" customHeight="1" x14ac:dyDescent="0.35">
      <c r="A922" s="9" t="str">
        <f t="shared" si="28"/>
        <v/>
      </c>
      <c r="B922" s="10" t="str">
        <f>IF($A922="", "", INDEX(Data!A:A,MATCH($A922,Data!$Z:$Z,1)))</f>
        <v/>
      </c>
      <c r="C922" s="11" t="str">
        <f>IF($A922="", "", INDEX(Data!B:B,MATCH($A922,Data!$Z:$Z,1)))</f>
        <v/>
      </c>
      <c r="D922" s="10" t="str">
        <f>IF($A922="", "", INDEX(Data!C:C,MATCH($A922,Data!$Z:$Z,1)))</f>
        <v/>
      </c>
      <c r="E922" s="11" t="str">
        <f>IF($A922="", "", INDEX(Data!D:D,MATCH($A922,Data!$Z:$Z,1)))</f>
        <v/>
      </c>
      <c r="F922" s="11" t="str">
        <f>IF($A922="", "", INDEX(Data!E:E,MATCH($A922,Data!$Z:$Z,1)))</f>
        <v/>
      </c>
      <c r="G922" s="36" t="str">
        <f t="shared" si="29"/>
        <v/>
      </c>
    </row>
    <row r="923" spans="1:7" ht="16.5" customHeight="1" x14ac:dyDescent="0.35">
      <c r="A923" s="9" t="str">
        <f t="shared" si="28"/>
        <v/>
      </c>
      <c r="B923" s="10" t="str">
        <f>IF($A923="", "", INDEX(Data!A:A,MATCH($A923,Data!$Z:$Z,1)))</f>
        <v/>
      </c>
      <c r="C923" s="11" t="str">
        <f>IF($A923="", "", INDEX(Data!B:B,MATCH($A923,Data!$Z:$Z,1)))</f>
        <v/>
      </c>
      <c r="D923" s="10" t="str">
        <f>IF($A923="", "", INDEX(Data!C:C,MATCH($A923,Data!$Z:$Z,1)))</f>
        <v/>
      </c>
      <c r="E923" s="11" t="str">
        <f>IF($A923="", "", INDEX(Data!D:D,MATCH($A923,Data!$Z:$Z,1)))</f>
        <v/>
      </c>
      <c r="F923" s="11" t="str">
        <f>IF($A923="", "", INDEX(Data!E:E,MATCH($A923,Data!$Z:$Z,1)))</f>
        <v/>
      </c>
      <c r="G923" s="36" t="str">
        <f t="shared" si="29"/>
        <v/>
      </c>
    </row>
    <row r="924" spans="1:7" ht="16.5" customHeight="1" x14ac:dyDescent="0.35">
      <c r="A924" s="9" t="str">
        <f t="shared" si="28"/>
        <v/>
      </c>
      <c r="B924" s="10" t="str">
        <f>IF($A924="", "", INDEX(Data!A:A,MATCH($A924,Data!$Z:$Z,1)))</f>
        <v/>
      </c>
      <c r="C924" s="11" t="str">
        <f>IF($A924="", "", INDEX(Data!B:B,MATCH($A924,Data!$Z:$Z,1)))</f>
        <v/>
      </c>
      <c r="D924" s="10" t="str">
        <f>IF($A924="", "", INDEX(Data!C:C,MATCH($A924,Data!$Z:$Z,1)))</f>
        <v/>
      </c>
      <c r="E924" s="11" t="str">
        <f>IF($A924="", "", INDEX(Data!D:D,MATCH($A924,Data!$Z:$Z,1)))</f>
        <v/>
      </c>
      <c r="F924" s="11" t="str">
        <f>IF($A924="", "", INDEX(Data!E:E,MATCH($A924,Data!$Z:$Z,1)))</f>
        <v/>
      </c>
      <c r="G924" s="36" t="str">
        <f t="shared" si="29"/>
        <v/>
      </c>
    </row>
    <row r="925" spans="1:7" ht="16.5" customHeight="1" x14ac:dyDescent="0.35">
      <c r="A925" s="9" t="str">
        <f t="shared" si="28"/>
        <v/>
      </c>
      <c r="B925" s="10" t="str">
        <f>IF($A925="", "", INDEX(Data!A:A,MATCH($A925,Data!$Z:$Z,1)))</f>
        <v/>
      </c>
      <c r="C925" s="11" t="str">
        <f>IF($A925="", "", INDEX(Data!B:B,MATCH($A925,Data!$Z:$Z,1)))</f>
        <v/>
      </c>
      <c r="D925" s="10" t="str">
        <f>IF($A925="", "", INDEX(Data!C:C,MATCH($A925,Data!$Z:$Z,1)))</f>
        <v/>
      </c>
      <c r="E925" s="11" t="str">
        <f>IF($A925="", "", INDEX(Data!D:D,MATCH($A925,Data!$Z:$Z,1)))</f>
        <v/>
      </c>
      <c r="F925" s="11" t="str">
        <f>IF($A925="", "", INDEX(Data!E:E,MATCH($A925,Data!$Z:$Z,1)))</f>
        <v/>
      </c>
      <c r="G925" s="36" t="str">
        <f t="shared" si="29"/>
        <v/>
      </c>
    </row>
    <row r="926" spans="1:7" ht="16.5" customHeight="1" x14ac:dyDescent="0.35">
      <c r="A926" s="9" t="str">
        <f t="shared" si="28"/>
        <v/>
      </c>
      <c r="B926" s="10" t="str">
        <f>IF($A926="", "", INDEX(Data!A:A,MATCH($A926,Data!$Z:$Z,1)))</f>
        <v/>
      </c>
      <c r="C926" s="11" t="str">
        <f>IF($A926="", "", INDEX(Data!B:B,MATCH($A926,Data!$Z:$Z,1)))</f>
        <v/>
      </c>
      <c r="D926" s="10" t="str">
        <f>IF($A926="", "", INDEX(Data!C:C,MATCH($A926,Data!$Z:$Z,1)))</f>
        <v/>
      </c>
      <c r="E926" s="11" t="str">
        <f>IF($A926="", "", INDEX(Data!D:D,MATCH($A926,Data!$Z:$Z,1)))</f>
        <v/>
      </c>
      <c r="F926" s="11" t="str">
        <f>IF($A926="", "", INDEX(Data!E:E,MATCH($A926,Data!$Z:$Z,1)))</f>
        <v/>
      </c>
      <c r="G926" s="36" t="str">
        <f t="shared" si="29"/>
        <v/>
      </c>
    </row>
    <row r="927" spans="1:7" ht="16.5" customHeight="1" x14ac:dyDescent="0.35">
      <c r="A927" s="9" t="str">
        <f t="shared" si="28"/>
        <v/>
      </c>
      <c r="B927" s="10" t="str">
        <f>IF($A927="", "", INDEX(Data!A:A,MATCH($A927,Data!$Z:$Z,1)))</f>
        <v/>
      </c>
      <c r="C927" s="11" t="str">
        <f>IF($A927="", "", INDEX(Data!B:B,MATCH($A927,Data!$Z:$Z,1)))</f>
        <v/>
      </c>
      <c r="D927" s="10" t="str">
        <f>IF($A927="", "", INDEX(Data!C:C,MATCH($A927,Data!$Z:$Z,1)))</f>
        <v/>
      </c>
      <c r="E927" s="11" t="str">
        <f>IF($A927="", "", INDEX(Data!D:D,MATCH($A927,Data!$Z:$Z,1)))</f>
        <v/>
      </c>
      <c r="F927" s="11" t="str">
        <f>IF($A927="", "", INDEX(Data!E:E,MATCH($A927,Data!$Z:$Z,1)))</f>
        <v/>
      </c>
      <c r="G927" s="36" t="str">
        <f t="shared" si="29"/>
        <v/>
      </c>
    </row>
    <row r="928" spans="1:7" ht="16.5" customHeight="1" x14ac:dyDescent="0.35">
      <c r="A928" s="9" t="str">
        <f t="shared" si="28"/>
        <v/>
      </c>
      <c r="B928" s="10" t="str">
        <f>IF($A928="", "", INDEX(Data!A:A,MATCH($A928,Data!$Z:$Z,1)))</f>
        <v/>
      </c>
      <c r="C928" s="11" t="str">
        <f>IF($A928="", "", INDEX(Data!B:B,MATCH($A928,Data!$Z:$Z,1)))</f>
        <v/>
      </c>
      <c r="D928" s="10" t="str">
        <f>IF($A928="", "", INDEX(Data!C:C,MATCH($A928,Data!$Z:$Z,1)))</f>
        <v/>
      </c>
      <c r="E928" s="11" t="str">
        <f>IF($A928="", "", INDEX(Data!D:D,MATCH($A928,Data!$Z:$Z,1)))</f>
        <v/>
      </c>
      <c r="F928" s="11" t="str">
        <f>IF($A928="", "", INDEX(Data!E:E,MATCH($A928,Data!$Z:$Z,1)))</f>
        <v/>
      </c>
      <c r="G928" s="36" t="str">
        <f t="shared" si="29"/>
        <v/>
      </c>
    </row>
    <row r="929" spans="1:7" ht="16.5" customHeight="1" x14ac:dyDescent="0.35">
      <c r="A929" s="9" t="str">
        <f t="shared" si="28"/>
        <v/>
      </c>
      <c r="B929" s="10" t="str">
        <f>IF($A929="", "", INDEX(Data!A:A,MATCH($A929,Data!$Z:$Z,1)))</f>
        <v/>
      </c>
      <c r="C929" s="11" t="str">
        <f>IF($A929="", "", INDEX(Data!B:B,MATCH($A929,Data!$Z:$Z,1)))</f>
        <v/>
      </c>
      <c r="D929" s="10" t="str">
        <f>IF($A929="", "", INDEX(Data!C:C,MATCH($A929,Data!$Z:$Z,1)))</f>
        <v/>
      </c>
      <c r="E929" s="11" t="str">
        <f>IF($A929="", "", INDEX(Data!D:D,MATCH($A929,Data!$Z:$Z,1)))</f>
        <v/>
      </c>
      <c r="F929" s="11" t="str">
        <f>IF($A929="", "", INDEX(Data!E:E,MATCH($A929,Data!$Z:$Z,1)))</f>
        <v/>
      </c>
      <c r="G929" s="36" t="str">
        <f t="shared" si="29"/>
        <v/>
      </c>
    </row>
    <row r="930" spans="1:7" ht="16.5" customHeight="1" x14ac:dyDescent="0.35">
      <c r="A930" s="9" t="str">
        <f t="shared" si="28"/>
        <v/>
      </c>
      <c r="B930" s="10" t="str">
        <f>IF($A930="", "", INDEX(Data!A:A,MATCH($A930,Data!$Z:$Z,1)))</f>
        <v/>
      </c>
      <c r="C930" s="11" t="str">
        <f>IF($A930="", "", INDEX(Data!B:B,MATCH($A930,Data!$Z:$Z,1)))</f>
        <v/>
      </c>
      <c r="D930" s="10" t="str">
        <f>IF($A930="", "", INDEX(Data!C:C,MATCH($A930,Data!$Z:$Z,1)))</f>
        <v/>
      </c>
      <c r="E930" s="11" t="str">
        <f>IF($A930="", "", INDEX(Data!D:D,MATCH($A930,Data!$Z:$Z,1)))</f>
        <v/>
      </c>
      <c r="F930" s="11" t="str">
        <f>IF($A930="", "", INDEX(Data!E:E,MATCH($A930,Data!$Z:$Z,1)))</f>
        <v/>
      </c>
      <c r="G930" s="36" t="str">
        <f t="shared" si="29"/>
        <v/>
      </c>
    </row>
    <row r="931" spans="1:7" ht="16.5" customHeight="1" x14ac:dyDescent="0.35">
      <c r="A931" s="9" t="str">
        <f t="shared" si="28"/>
        <v/>
      </c>
      <c r="B931" s="10" t="str">
        <f>IF($A931="", "", INDEX(Data!A:A,MATCH($A931,Data!$Z:$Z,1)))</f>
        <v/>
      </c>
      <c r="C931" s="11" t="str">
        <f>IF($A931="", "", INDEX(Data!B:B,MATCH($A931,Data!$Z:$Z,1)))</f>
        <v/>
      </c>
      <c r="D931" s="10" t="str">
        <f>IF($A931="", "", INDEX(Data!C:C,MATCH($A931,Data!$Z:$Z,1)))</f>
        <v/>
      </c>
      <c r="E931" s="11" t="str">
        <f>IF($A931="", "", INDEX(Data!D:D,MATCH($A931,Data!$Z:$Z,1)))</f>
        <v/>
      </c>
      <c r="F931" s="11" t="str">
        <f>IF($A931="", "", INDEX(Data!E:E,MATCH($A931,Data!$Z:$Z,1)))</f>
        <v/>
      </c>
      <c r="G931" s="36" t="str">
        <f t="shared" si="29"/>
        <v/>
      </c>
    </row>
    <row r="932" spans="1:7" ht="16.5" customHeight="1" x14ac:dyDescent="0.35">
      <c r="A932" s="9" t="str">
        <f t="shared" si="28"/>
        <v/>
      </c>
      <c r="B932" s="10" t="str">
        <f>IF($A932="", "", INDEX(Data!A:A,MATCH($A932,Data!$Z:$Z,1)))</f>
        <v/>
      </c>
      <c r="C932" s="11" t="str">
        <f>IF($A932="", "", INDEX(Data!B:B,MATCH($A932,Data!$Z:$Z,1)))</f>
        <v/>
      </c>
      <c r="D932" s="10" t="str">
        <f>IF($A932="", "", INDEX(Data!C:C,MATCH($A932,Data!$Z:$Z,1)))</f>
        <v/>
      </c>
      <c r="E932" s="11" t="str">
        <f>IF($A932="", "", INDEX(Data!D:D,MATCH($A932,Data!$Z:$Z,1)))</f>
        <v/>
      </c>
      <c r="F932" s="11" t="str">
        <f>IF($A932="", "", INDEX(Data!E:E,MATCH($A932,Data!$Z:$Z,1)))</f>
        <v/>
      </c>
      <c r="G932" s="36" t="str">
        <f t="shared" si="29"/>
        <v/>
      </c>
    </row>
    <row r="933" spans="1:7" ht="16.5" customHeight="1" x14ac:dyDescent="0.35">
      <c r="A933" s="9" t="str">
        <f t="shared" si="28"/>
        <v/>
      </c>
      <c r="B933" s="10" t="str">
        <f>IF($A933="", "", INDEX(Data!A:A,MATCH($A933,Data!$Z:$Z,1)))</f>
        <v/>
      </c>
      <c r="C933" s="11" t="str">
        <f>IF($A933="", "", INDEX(Data!B:B,MATCH($A933,Data!$Z:$Z,1)))</f>
        <v/>
      </c>
      <c r="D933" s="10" t="str">
        <f>IF($A933="", "", INDEX(Data!C:C,MATCH($A933,Data!$Z:$Z,1)))</f>
        <v/>
      </c>
      <c r="E933" s="11" t="str">
        <f>IF($A933="", "", INDEX(Data!D:D,MATCH($A933,Data!$Z:$Z,1)))</f>
        <v/>
      </c>
      <c r="F933" s="11" t="str">
        <f>IF($A933="", "", INDEX(Data!E:E,MATCH($A933,Data!$Z:$Z,1)))</f>
        <v/>
      </c>
      <c r="G933" s="36" t="str">
        <f t="shared" si="29"/>
        <v/>
      </c>
    </row>
    <row r="934" spans="1:7" ht="16.5" customHeight="1" x14ac:dyDescent="0.35">
      <c r="A934" s="9" t="str">
        <f t="shared" si="28"/>
        <v/>
      </c>
      <c r="B934" s="10" t="str">
        <f>IF($A934="", "", INDEX(Data!A:A,MATCH($A934,Data!$Z:$Z,1)))</f>
        <v/>
      </c>
      <c r="C934" s="11" t="str">
        <f>IF($A934="", "", INDEX(Data!B:B,MATCH($A934,Data!$Z:$Z,1)))</f>
        <v/>
      </c>
      <c r="D934" s="10" t="str">
        <f>IF($A934="", "", INDEX(Data!C:C,MATCH($A934,Data!$Z:$Z,1)))</f>
        <v/>
      </c>
      <c r="E934" s="11" t="str">
        <f>IF($A934="", "", INDEX(Data!D:D,MATCH($A934,Data!$Z:$Z,1)))</f>
        <v/>
      </c>
      <c r="F934" s="11" t="str">
        <f>IF($A934="", "", INDEX(Data!E:E,MATCH($A934,Data!$Z:$Z,1)))</f>
        <v/>
      </c>
      <c r="G934" s="36" t="str">
        <f t="shared" si="29"/>
        <v/>
      </c>
    </row>
    <row r="935" spans="1:7" ht="16.5" customHeight="1" x14ac:dyDescent="0.35">
      <c r="A935" s="9" t="str">
        <f t="shared" si="28"/>
        <v/>
      </c>
      <c r="B935" s="10" t="str">
        <f>IF($A935="", "", INDEX(Data!A:A,MATCH($A935,Data!$Z:$Z,1)))</f>
        <v/>
      </c>
      <c r="C935" s="11" t="str">
        <f>IF($A935="", "", INDEX(Data!B:B,MATCH($A935,Data!$Z:$Z,1)))</f>
        <v/>
      </c>
      <c r="D935" s="10" t="str">
        <f>IF($A935="", "", INDEX(Data!C:C,MATCH($A935,Data!$Z:$Z,1)))</f>
        <v/>
      </c>
      <c r="E935" s="11" t="str">
        <f>IF($A935="", "", INDEX(Data!D:D,MATCH($A935,Data!$Z:$Z,1)))</f>
        <v/>
      </c>
      <c r="F935" s="11" t="str">
        <f>IF($A935="", "", INDEX(Data!E:E,MATCH($A935,Data!$Z:$Z,1)))</f>
        <v/>
      </c>
      <c r="G935" s="36" t="str">
        <f t="shared" si="29"/>
        <v/>
      </c>
    </row>
    <row r="936" spans="1:7" ht="16.5" customHeight="1" x14ac:dyDescent="0.35">
      <c r="A936" s="9" t="str">
        <f t="shared" si="28"/>
        <v/>
      </c>
      <c r="B936" s="10" t="str">
        <f>IF($A936="", "", INDEX(Data!A:A,MATCH($A936,Data!$Z:$Z,1)))</f>
        <v/>
      </c>
      <c r="C936" s="11" t="str">
        <f>IF($A936="", "", INDEX(Data!B:B,MATCH($A936,Data!$Z:$Z,1)))</f>
        <v/>
      </c>
      <c r="D936" s="10" t="str">
        <f>IF($A936="", "", INDEX(Data!C:C,MATCH($A936,Data!$Z:$Z,1)))</f>
        <v/>
      </c>
      <c r="E936" s="11" t="str">
        <f>IF($A936="", "", INDEX(Data!D:D,MATCH($A936,Data!$Z:$Z,1)))</f>
        <v/>
      </c>
      <c r="F936" s="11" t="str">
        <f>IF($A936="", "", INDEX(Data!E:E,MATCH($A936,Data!$Z:$Z,1)))</f>
        <v/>
      </c>
      <c r="G936" s="36" t="str">
        <f t="shared" si="29"/>
        <v/>
      </c>
    </row>
    <row r="937" spans="1:7" ht="16.5" customHeight="1" x14ac:dyDescent="0.35">
      <c r="A937" s="9" t="str">
        <f t="shared" si="28"/>
        <v/>
      </c>
      <c r="B937" s="10" t="str">
        <f>IF($A937="", "", INDEX(Data!A:A,MATCH($A937,Data!$Z:$Z,1)))</f>
        <v/>
      </c>
      <c r="C937" s="11" t="str">
        <f>IF($A937="", "", INDEX(Data!B:B,MATCH($A937,Data!$Z:$Z,1)))</f>
        <v/>
      </c>
      <c r="D937" s="10" t="str">
        <f>IF($A937="", "", INDEX(Data!C:C,MATCH($A937,Data!$Z:$Z,1)))</f>
        <v/>
      </c>
      <c r="E937" s="11" t="str">
        <f>IF($A937="", "", INDEX(Data!D:D,MATCH($A937,Data!$Z:$Z,1)))</f>
        <v/>
      </c>
      <c r="F937" s="11" t="str">
        <f>IF($A937="", "", INDEX(Data!E:E,MATCH($A937,Data!$Z:$Z,1)))</f>
        <v/>
      </c>
      <c r="G937" s="36" t="str">
        <f t="shared" si="29"/>
        <v/>
      </c>
    </row>
    <row r="938" spans="1:7" ht="16.5" customHeight="1" x14ac:dyDescent="0.35">
      <c r="A938" s="9" t="str">
        <f t="shared" si="28"/>
        <v/>
      </c>
      <c r="B938" s="10" t="str">
        <f>IF($A938="", "", INDEX(Data!A:A,MATCH($A938,Data!$Z:$Z,1)))</f>
        <v/>
      </c>
      <c r="C938" s="11" t="str">
        <f>IF($A938="", "", INDEX(Data!B:B,MATCH($A938,Data!$Z:$Z,1)))</f>
        <v/>
      </c>
      <c r="D938" s="10" t="str">
        <f>IF($A938="", "", INDEX(Data!C:C,MATCH($A938,Data!$Z:$Z,1)))</f>
        <v/>
      </c>
      <c r="E938" s="11" t="str">
        <f>IF($A938="", "", INDEX(Data!D:D,MATCH($A938,Data!$Z:$Z,1)))</f>
        <v/>
      </c>
      <c r="F938" s="11" t="str">
        <f>IF($A938="", "", INDEX(Data!E:E,MATCH($A938,Data!$Z:$Z,1)))</f>
        <v/>
      </c>
      <c r="G938" s="36" t="str">
        <f t="shared" si="29"/>
        <v/>
      </c>
    </row>
    <row r="939" spans="1:7" ht="16.5" customHeight="1" x14ac:dyDescent="0.35">
      <c r="A939" s="9" t="str">
        <f t="shared" si="28"/>
        <v/>
      </c>
      <c r="B939" s="10" t="str">
        <f>IF($A939="", "", INDEX(Data!A:A,MATCH($A939,Data!$Z:$Z,1)))</f>
        <v/>
      </c>
      <c r="C939" s="11" t="str">
        <f>IF($A939="", "", INDEX(Data!B:B,MATCH($A939,Data!$Z:$Z,1)))</f>
        <v/>
      </c>
      <c r="D939" s="10" t="str">
        <f>IF($A939="", "", INDEX(Data!C:C,MATCH($A939,Data!$Z:$Z,1)))</f>
        <v/>
      </c>
      <c r="E939" s="11" t="str">
        <f>IF($A939="", "", INDEX(Data!D:D,MATCH($A939,Data!$Z:$Z,1)))</f>
        <v/>
      </c>
      <c r="F939" s="11" t="str">
        <f>IF($A939="", "", INDEX(Data!E:E,MATCH($A939,Data!$Z:$Z,1)))</f>
        <v/>
      </c>
      <c r="G939" s="36" t="str">
        <f t="shared" si="29"/>
        <v/>
      </c>
    </row>
    <row r="940" spans="1:7" ht="16.5" customHeight="1" x14ac:dyDescent="0.35">
      <c r="A940" s="9" t="str">
        <f t="shared" si="28"/>
        <v/>
      </c>
      <c r="B940" s="10" t="str">
        <f>IF($A940="", "", INDEX(Data!A:A,MATCH($A940,Data!$Z:$Z,1)))</f>
        <v/>
      </c>
      <c r="C940" s="11" t="str">
        <f>IF($A940="", "", INDEX(Data!B:B,MATCH($A940,Data!$Z:$Z,1)))</f>
        <v/>
      </c>
      <c r="D940" s="10" t="str">
        <f>IF($A940="", "", INDEX(Data!C:C,MATCH($A940,Data!$Z:$Z,1)))</f>
        <v/>
      </c>
      <c r="E940" s="11" t="str">
        <f>IF($A940="", "", INDEX(Data!D:D,MATCH($A940,Data!$Z:$Z,1)))</f>
        <v/>
      </c>
      <c r="F940" s="11" t="str">
        <f>IF($A940="", "", INDEX(Data!E:E,MATCH($A940,Data!$Z:$Z,1)))</f>
        <v/>
      </c>
      <c r="G940" s="36" t="str">
        <f t="shared" si="29"/>
        <v/>
      </c>
    </row>
    <row r="941" spans="1:7" ht="16.5" customHeight="1" x14ac:dyDescent="0.35">
      <c r="A941" s="9" t="str">
        <f t="shared" si="28"/>
        <v/>
      </c>
      <c r="B941" s="10" t="str">
        <f>IF($A941="", "", INDEX(Data!A:A,MATCH($A941,Data!$Z:$Z,1)))</f>
        <v/>
      </c>
      <c r="C941" s="11" t="str">
        <f>IF($A941="", "", INDEX(Data!B:B,MATCH($A941,Data!$Z:$Z,1)))</f>
        <v/>
      </c>
      <c r="D941" s="10" t="str">
        <f>IF($A941="", "", INDEX(Data!C:C,MATCH($A941,Data!$Z:$Z,1)))</f>
        <v/>
      </c>
      <c r="E941" s="11" t="str">
        <f>IF($A941="", "", INDEX(Data!D:D,MATCH($A941,Data!$Z:$Z,1)))</f>
        <v/>
      </c>
      <c r="F941" s="11" t="str">
        <f>IF($A941="", "", INDEX(Data!E:E,MATCH($A941,Data!$Z:$Z,1)))</f>
        <v/>
      </c>
      <c r="G941" s="36" t="str">
        <f t="shared" si="29"/>
        <v/>
      </c>
    </row>
    <row r="942" spans="1:7" ht="16.5" customHeight="1" x14ac:dyDescent="0.35">
      <c r="A942" s="9" t="str">
        <f t="shared" si="28"/>
        <v/>
      </c>
      <c r="B942" s="10" t="str">
        <f>IF($A942="", "", INDEX(Data!A:A,MATCH($A942,Data!$Z:$Z,1)))</f>
        <v/>
      </c>
      <c r="C942" s="11" t="str">
        <f>IF($A942="", "", INDEX(Data!B:B,MATCH($A942,Data!$Z:$Z,1)))</f>
        <v/>
      </c>
      <c r="D942" s="10" t="str">
        <f>IF($A942="", "", INDEX(Data!C:C,MATCH($A942,Data!$Z:$Z,1)))</f>
        <v/>
      </c>
      <c r="E942" s="11" t="str">
        <f>IF($A942="", "", INDEX(Data!D:D,MATCH($A942,Data!$Z:$Z,1)))</f>
        <v/>
      </c>
      <c r="F942" s="11" t="str">
        <f>IF($A942="", "", INDEX(Data!E:E,MATCH($A942,Data!$Z:$Z,1)))</f>
        <v/>
      </c>
      <c r="G942" s="36" t="str">
        <f t="shared" si="29"/>
        <v/>
      </c>
    </row>
    <row r="943" spans="1:7" ht="16.5" customHeight="1" x14ac:dyDescent="0.35">
      <c r="A943" s="9" t="str">
        <f t="shared" si="28"/>
        <v/>
      </c>
      <c r="B943" s="10" t="str">
        <f>IF($A943="", "", INDEX(Data!A:A,MATCH($A943,Data!$Z:$Z,1)))</f>
        <v/>
      </c>
      <c r="C943" s="11" t="str">
        <f>IF($A943="", "", INDEX(Data!B:B,MATCH($A943,Data!$Z:$Z,1)))</f>
        <v/>
      </c>
      <c r="D943" s="10" t="str">
        <f>IF($A943="", "", INDEX(Data!C:C,MATCH($A943,Data!$Z:$Z,1)))</f>
        <v/>
      </c>
      <c r="E943" s="11" t="str">
        <f>IF($A943="", "", INDEX(Data!D:D,MATCH($A943,Data!$Z:$Z,1)))</f>
        <v/>
      </c>
      <c r="F943" s="11" t="str">
        <f>IF($A943="", "", INDEX(Data!E:E,MATCH($A943,Data!$Z:$Z,1)))</f>
        <v/>
      </c>
      <c r="G943" s="36" t="str">
        <f t="shared" si="29"/>
        <v/>
      </c>
    </row>
    <row r="944" spans="1:7" ht="16.5" customHeight="1" x14ac:dyDescent="0.35">
      <c r="A944" s="9" t="str">
        <f t="shared" si="28"/>
        <v/>
      </c>
      <c r="B944" s="10" t="str">
        <f>IF($A944="", "", INDEX(Data!A:A,MATCH($A944,Data!$Z:$Z,1)))</f>
        <v/>
      </c>
      <c r="C944" s="11" t="str">
        <f>IF($A944="", "", INDEX(Data!B:B,MATCH($A944,Data!$Z:$Z,1)))</f>
        <v/>
      </c>
      <c r="D944" s="10" t="str">
        <f>IF($A944="", "", INDEX(Data!C:C,MATCH($A944,Data!$Z:$Z,1)))</f>
        <v/>
      </c>
      <c r="E944" s="11" t="str">
        <f>IF($A944="", "", INDEX(Data!D:D,MATCH($A944,Data!$Z:$Z,1)))</f>
        <v/>
      </c>
      <c r="F944" s="11" t="str">
        <f>IF($A944="", "", INDEX(Data!E:E,MATCH($A944,Data!$Z:$Z,1)))</f>
        <v/>
      </c>
      <c r="G944" s="36" t="str">
        <f t="shared" si="29"/>
        <v/>
      </c>
    </row>
    <row r="945" spans="1:7" ht="16.5" customHeight="1" x14ac:dyDescent="0.35">
      <c r="A945" s="9" t="str">
        <f t="shared" si="28"/>
        <v/>
      </c>
      <c r="B945" s="10" t="str">
        <f>IF($A945="", "", INDEX(Data!A:A,MATCH($A945,Data!$Z:$Z,1)))</f>
        <v/>
      </c>
      <c r="C945" s="11" t="str">
        <f>IF($A945="", "", INDEX(Data!B:B,MATCH($A945,Data!$Z:$Z,1)))</f>
        <v/>
      </c>
      <c r="D945" s="10" t="str">
        <f>IF($A945="", "", INDEX(Data!C:C,MATCH($A945,Data!$Z:$Z,1)))</f>
        <v/>
      </c>
      <c r="E945" s="11" t="str">
        <f>IF($A945="", "", INDEX(Data!D:D,MATCH($A945,Data!$Z:$Z,1)))</f>
        <v/>
      </c>
      <c r="F945" s="11" t="str">
        <f>IF($A945="", "", INDEX(Data!E:E,MATCH($A945,Data!$Z:$Z,1)))</f>
        <v/>
      </c>
      <c r="G945" s="36" t="str">
        <f t="shared" si="29"/>
        <v/>
      </c>
    </row>
    <row r="946" spans="1:7" ht="16.5" customHeight="1" x14ac:dyDescent="0.35">
      <c r="A946" s="9" t="str">
        <f t="shared" si="28"/>
        <v/>
      </c>
      <c r="B946" s="10" t="str">
        <f>IF($A946="", "", INDEX(Data!A:A,MATCH($A946,Data!$Z:$Z,1)))</f>
        <v/>
      </c>
      <c r="C946" s="11" t="str">
        <f>IF($A946="", "", INDEX(Data!B:B,MATCH($A946,Data!$Z:$Z,1)))</f>
        <v/>
      </c>
      <c r="D946" s="10" t="str">
        <f>IF($A946="", "", INDEX(Data!C:C,MATCH($A946,Data!$Z:$Z,1)))</f>
        <v/>
      </c>
      <c r="E946" s="11" t="str">
        <f>IF($A946="", "", INDEX(Data!D:D,MATCH($A946,Data!$Z:$Z,1)))</f>
        <v/>
      </c>
      <c r="F946" s="11" t="str">
        <f>IF($A946="", "", INDEX(Data!E:E,MATCH($A946,Data!$Z:$Z,1)))</f>
        <v/>
      </c>
      <c r="G946" s="36" t="str">
        <f t="shared" si="29"/>
        <v/>
      </c>
    </row>
    <row r="947" spans="1:7" ht="16.5" customHeight="1" x14ac:dyDescent="0.35">
      <c r="A947" s="9" t="str">
        <f t="shared" si="28"/>
        <v/>
      </c>
      <c r="B947" s="10" t="str">
        <f>IF($A947="", "", INDEX(Data!A:A,MATCH($A947,Data!$Z:$Z,1)))</f>
        <v/>
      </c>
      <c r="C947" s="11" t="str">
        <f>IF($A947="", "", INDEX(Data!B:B,MATCH($A947,Data!$Z:$Z,1)))</f>
        <v/>
      </c>
      <c r="D947" s="10" t="str">
        <f>IF($A947="", "", INDEX(Data!C:C,MATCH($A947,Data!$Z:$Z,1)))</f>
        <v/>
      </c>
      <c r="E947" s="11" t="str">
        <f>IF($A947="", "", INDEX(Data!D:D,MATCH($A947,Data!$Z:$Z,1)))</f>
        <v/>
      </c>
      <c r="F947" s="11" t="str">
        <f>IF($A947="", "", INDEX(Data!E:E,MATCH($A947,Data!$Z:$Z,1)))</f>
        <v/>
      </c>
      <c r="G947" s="36" t="str">
        <f t="shared" si="29"/>
        <v/>
      </c>
    </row>
    <row r="948" spans="1:7" ht="16.5" customHeight="1" x14ac:dyDescent="0.35">
      <c r="A948" s="9" t="str">
        <f t="shared" si="28"/>
        <v/>
      </c>
      <c r="B948" s="10" t="str">
        <f>IF($A948="", "", INDEX(Data!A:A,MATCH($A948,Data!$Z:$Z,1)))</f>
        <v/>
      </c>
      <c r="C948" s="11" t="str">
        <f>IF($A948="", "", INDEX(Data!B:B,MATCH($A948,Data!$Z:$Z,1)))</f>
        <v/>
      </c>
      <c r="D948" s="10" t="str">
        <f>IF($A948="", "", INDEX(Data!C:C,MATCH($A948,Data!$Z:$Z,1)))</f>
        <v/>
      </c>
      <c r="E948" s="11" t="str">
        <f>IF($A948="", "", INDEX(Data!D:D,MATCH($A948,Data!$Z:$Z,1)))</f>
        <v/>
      </c>
      <c r="F948" s="11" t="str">
        <f>IF($A948="", "", INDEX(Data!E:E,MATCH($A948,Data!$Z:$Z,1)))</f>
        <v/>
      </c>
      <c r="G948" s="36" t="str">
        <f t="shared" si="29"/>
        <v/>
      </c>
    </row>
    <row r="949" spans="1:7" ht="16.5" customHeight="1" x14ac:dyDescent="0.35">
      <c r="A949" s="9" t="str">
        <f t="shared" si="28"/>
        <v/>
      </c>
      <c r="B949" s="10" t="str">
        <f>IF($A949="", "", INDEX(Data!A:A,MATCH($A949,Data!$Z:$Z,1)))</f>
        <v/>
      </c>
      <c r="C949" s="11" t="str">
        <f>IF($A949="", "", INDEX(Data!B:B,MATCH($A949,Data!$Z:$Z,1)))</f>
        <v/>
      </c>
      <c r="D949" s="10" t="str">
        <f>IF($A949="", "", INDEX(Data!C:C,MATCH($A949,Data!$Z:$Z,1)))</f>
        <v/>
      </c>
      <c r="E949" s="11" t="str">
        <f>IF($A949="", "", INDEX(Data!D:D,MATCH($A949,Data!$Z:$Z,1)))</f>
        <v/>
      </c>
      <c r="F949" s="11" t="str">
        <f>IF($A949="", "", INDEX(Data!E:E,MATCH($A949,Data!$Z:$Z,1)))</f>
        <v/>
      </c>
      <c r="G949" s="36" t="str">
        <f t="shared" si="29"/>
        <v/>
      </c>
    </row>
    <row r="950" spans="1:7" ht="16.5" customHeight="1" x14ac:dyDescent="0.35">
      <c r="A950" s="9" t="str">
        <f t="shared" si="28"/>
        <v/>
      </c>
      <c r="B950" s="10" t="str">
        <f>IF($A950="", "", INDEX(Data!A:A,MATCH($A950,Data!$Z:$Z,1)))</f>
        <v/>
      </c>
      <c r="C950" s="11" t="str">
        <f>IF($A950="", "", INDEX(Data!B:B,MATCH($A950,Data!$Z:$Z,1)))</f>
        <v/>
      </c>
      <c r="D950" s="10" t="str">
        <f>IF($A950="", "", INDEX(Data!C:C,MATCH($A950,Data!$Z:$Z,1)))</f>
        <v/>
      </c>
      <c r="E950" s="11" t="str">
        <f>IF($A950="", "", INDEX(Data!D:D,MATCH($A950,Data!$Z:$Z,1)))</f>
        <v/>
      </c>
      <c r="F950" s="11" t="str">
        <f>IF($A950="", "", INDEX(Data!E:E,MATCH($A950,Data!$Z:$Z,1)))</f>
        <v/>
      </c>
      <c r="G950" s="36" t="str">
        <f t="shared" si="29"/>
        <v/>
      </c>
    </row>
    <row r="951" spans="1:7" ht="16.5" customHeight="1" x14ac:dyDescent="0.35">
      <c r="A951" s="9" t="str">
        <f t="shared" si="28"/>
        <v/>
      </c>
      <c r="B951" s="10" t="str">
        <f>IF($A951="", "", INDEX(Data!A:A,MATCH($A951,Data!$Z:$Z,1)))</f>
        <v/>
      </c>
      <c r="C951" s="11" t="str">
        <f>IF($A951="", "", INDEX(Data!B:B,MATCH($A951,Data!$Z:$Z,1)))</f>
        <v/>
      </c>
      <c r="D951" s="10" t="str">
        <f>IF($A951="", "", INDEX(Data!C:C,MATCH($A951,Data!$Z:$Z,1)))</f>
        <v/>
      </c>
      <c r="E951" s="11" t="str">
        <f>IF($A951="", "", INDEX(Data!D:D,MATCH($A951,Data!$Z:$Z,1)))</f>
        <v/>
      </c>
      <c r="F951" s="11" t="str">
        <f>IF($A951="", "", INDEX(Data!E:E,MATCH($A951,Data!$Z:$Z,1)))</f>
        <v/>
      </c>
      <c r="G951" s="36" t="str">
        <f t="shared" si="29"/>
        <v/>
      </c>
    </row>
    <row r="952" spans="1:7" ht="16.5" customHeight="1" x14ac:dyDescent="0.35">
      <c r="A952" s="9" t="str">
        <f t="shared" si="28"/>
        <v/>
      </c>
      <c r="B952" s="10" t="str">
        <f>IF($A952="", "", INDEX(Data!A:A,MATCH($A952,Data!$Z:$Z,1)))</f>
        <v/>
      </c>
      <c r="C952" s="11" t="str">
        <f>IF($A952="", "", INDEX(Data!B:B,MATCH($A952,Data!$Z:$Z,1)))</f>
        <v/>
      </c>
      <c r="D952" s="10" t="str">
        <f>IF($A952="", "", INDEX(Data!C:C,MATCH($A952,Data!$Z:$Z,1)))</f>
        <v/>
      </c>
      <c r="E952" s="11" t="str">
        <f>IF($A952="", "", INDEX(Data!D:D,MATCH($A952,Data!$Z:$Z,1)))</f>
        <v/>
      </c>
      <c r="F952" s="11" t="str">
        <f>IF($A952="", "", INDEX(Data!E:E,MATCH($A952,Data!$Z:$Z,1)))</f>
        <v/>
      </c>
      <c r="G952" s="36" t="str">
        <f t="shared" si="29"/>
        <v/>
      </c>
    </row>
    <row r="953" spans="1:7" ht="16.5" customHeight="1" x14ac:dyDescent="0.35">
      <c r="A953" s="9" t="str">
        <f t="shared" si="28"/>
        <v/>
      </c>
      <c r="B953" s="10" t="str">
        <f>IF($A953="", "", INDEX(Data!A:A,MATCH($A953,Data!$Z:$Z,1)))</f>
        <v/>
      </c>
      <c r="C953" s="11" t="str">
        <f>IF($A953="", "", INDEX(Data!B:B,MATCH($A953,Data!$Z:$Z,1)))</f>
        <v/>
      </c>
      <c r="D953" s="10" t="str">
        <f>IF($A953="", "", INDEX(Data!C:C,MATCH($A953,Data!$Z:$Z,1)))</f>
        <v/>
      </c>
      <c r="E953" s="11" t="str">
        <f>IF($A953="", "", INDEX(Data!D:D,MATCH($A953,Data!$Z:$Z,1)))</f>
        <v/>
      </c>
      <c r="F953" s="11" t="str">
        <f>IF($A953="", "", INDEX(Data!E:E,MATCH($A953,Data!$Z:$Z,1)))</f>
        <v/>
      </c>
      <c r="G953" s="36" t="str">
        <f t="shared" si="29"/>
        <v/>
      </c>
    </row>
    <row r="954" spans="1:7" ht="16.5" customHeight="1" x14ac:dyDescent="0.35">
      <c r="A954" s="9" t="str">
        <f t="shared" si="28"/>
        <v/>
      </c>
      <c r="B954" s="10" t="str">
        <f>IF($A954="", "", INDEX(Data!A:A,MATCH($A954,Data!$Z:$Z,1)))</f>
        <v/>
      </c>
      <c r="C954" s="11" t="str">
        <f>IF($A954="", "", INDEX(Data!B:B,MATCH($A954,Data!$Z:$Z,1)))</f>
        <v/>
      </c>
      <c r="D954" s="10" t="str">
        <f>IF($A954="", "", INDEX(Data!C:C,MATCH($A954,Data!$Z:$Z,1)))</f>
        <v/>
      </c>
      <c r="E954" s="11" t="str">
        <f>IF($A954="", "", INDEX(Data!D:D,MATCH($A954,Data!$Z:$Z,1)))</f>
        <v/>
      </c>
      <c r="F954" s="11" t="str">
        <f>IF($A954="", "", INDEX(Data!E:E,MATCH($A954,Data!$Z:$Z,1)))</f>
        <v/>
      </c>
      <c r="G954" s="36" t="str">
        <f t="shared" si="29"/>
        <v/>
      </c>
    </row>
    <row r="955" spans="1:7" ht="16.5" customHeight="1" x14ac:dyDescent="0.35">
      <c r="A955" s="9" t="str">
        <f t="shared" si="28"/>
        <v/>
      </c>
      <c r="B955" s="10" t="str">
        <f>IF($A955="", "", INDEX(Data!A:A,MATCH($A955,Data!$Z:$Z,1)))</f>
        <v/>
      </c>
      <c r="C955" s="11" t="str">
        <f>IF($A955="", "", INDEX(Data!B:B,MATCH($A955,Data!$Z:$Z,1)))</f>
        <v/>
      </c>
      <c r="D955" s="10" t="str">
        <f>IF($A955="", "", INDEX(Data!C:C,MATCH($A955,Data!$Z:$Z,1)))</f>
        <v/>
      </c>
      <c r="E955" s="11" t="str">
        <f>IF($A955="", "", INDEX(Data!D:D,MATCH($A955,Data!$Z:$Z,1)))</f>
        <v/>
      </c>
      <c r="F955" s="11" t="str">
        <f>IF($A955="", "", INDEX(Data!E:E,MATCH($A955,Data!$Z:$Z,1)))</f>
        <v/>
      </c>
      <c r="G955" s="36" t="str">
        <f t="shared" si="29"/>
        <v/>
      </c>
    </row>
    <row r="956" spans="1:7" ht="16.5" customHeight="1" x14ac:dyDescent="0.35">
      <c r="A956" s="9" t="str">
        <f t="shared" si="28"/>
        <v/>
      </c>
      <c r="B956" s="10" t="str">
        <f>IF($A956="", "", INDEX(Data!A:A,MATCH($A956,Data!$Z:$Z,1)))</f>
        <v/>
      </c>
      <c r="C956" s="11" t="str">
        <f>IF($A956="", "", INDEX(Data!B:B,MATCH($A956,Data!$Z:$Z,1)))</f>
        <v/>
      </c>
      <c r="D956" s="10" t="str">
        <f>IF($A956="", "", INDEX(Data!C:C,MATCH($A956,Data!$Z:$Z,1)))</f>
        <v/>
      </c>
      <c r="E956" s="11" t="str">
        <f>IF($A956="", "", INDEX(Data!D:D,MATCH($A956,Data!$Z:$Z,1)))</f>
        <v/>
      </c>
      <c r="F956" s="11" t="str">
        <f>IF($A956="", "", INDEX(Data!E:E,MATCH($A956,Data!$Z:$Z,1)))</f>
        <v/>
      </c>
      <c r="G956" s="36" t="str">
        <f t="shared" si="29"/>
        <v/>
      </c>
    </row>
    <row r="957" spans="1:7" ht="16.5" customHeight="1" x14ac:dyDescent="0.35">
      <c r="A957" s="9" t="str">
        <f t="shared" si="28"/>
        <v/>
      </c>
      <c r="B957" s="10" t="str">
        <f>IF($A957="", "", INDEX(Data!A:A,MATCH($A957,Data!$Z:$Z,1)))</f>
        <v/>
      </c>
      <c r="C957" s="11" t="str">
        <f>IF($A957="", "", INDEX(Data!B:B,MATCH($A957,Data!$Z:$Z,1)))</f>
        <v/>
      </c>
      <c r="D957" s="10" t="str">
        <f>IF($A957="", "", INDEX(Data!C:C,MATCH($A957,Data!$Z:$Z,1)))</f>
        <v/>
      </c>
      <c r="E957" s="11" t="str">
        <f>IF($A957="", "", INDEX(Data!D:D,MATCH($A957,Data!$Z:$Z,1)))</f>
        <v/>
      </c>
      <c r="F957" s="11" t="str">
        <f>IF($A957="", "", INDEX(Data!E:E,MATCH($A957,Data!$Z:$Z,1)))</f>
        <v/>
      </c>
      <c r="G957" s="36" t="str">
        <f t="shared" si="29"/>
        <v/>
      </c>
    </row>
    <row r="958" spans="1:7" ht="16.5" customHeight="1" x14ac:dyDescent="0.35">
      <c r="A958" s="9" t="str">
        <f t="shared" si="28"/>
        <v/>
      </c>
      <c r="B958" s="10" t="str">
        <f>IF($A958="", "", INDEX(Data!A:A,MATCH($A958,Data!$Z:$Z,1)))</f>
        <v/>
      </c>
      <c r="C958" s="11" t="str">
        <f>IF($A958="", "", INDEX(Data!B:B,MATCH($A958,Data!$Z:$Z,1)))</f>
        <v/>
      </c>
      <c r="D958" s="10" t="str">
        <f>IF($A958="", "", INDEX(Data!C:C,MATCH($A958,Data!$Z:$Z,1)))</f>
        <v/>
      </c>
      <c r="E958" s="11" t="str">
        <f>IF($A958="", "", INDEX(Data!D:D,MATCH($A958,Data!$Z:$Z,1)))</f>
        <v/>
      </c>
      <c r="F958" s="11" t="str">
        <f>IF($A958="", "", INDEX(Data!E:E,MATCH($A958,Data!$Z:$Z,1)))</f>
        <v/>
      </c>
      <c r="G958" s="36" t="str">
        <f t="shared" si="29"/>
        <v/>
      </c>
    </row>
    <row r="959" spans="1:7" ht="16.5" customHeight="1" x14ac:dyDescent="0.35">
      <c r="A959" s="9" t="str">
        <f t="shared" si="28"/>
        <v/>
      </c>
      <c r="B959" s="10" t="str">
        <f>IF($A959="", "", INDEX(Data!A:A,MATCH($A959,Data!$Z:$Z,1)))</f>
        <v/>
      </c>
      <c r="C959" s="11" t="str">
        <f>IF($A959="", "", INDEX(Data!B:B,MATCH($A959,Data!$Z:$Z,1)))</f>
        <v/>
      </c>
      <c r="D959" s="10" t="str">
        <f>IF($A959="", "", INDEX(Data!C:C,MATCH($A959,Data!$Z:$Z,1)))</f>
        <v/>
      </c>
      <c r="E959" s="11" t="str">
        <f>IF($A959="", "", INDEX(Data!D:D,MATCH($A959,Data!$Z:$Z,1)))</f>
        <v/>
      </c>
      <c r="F959" s="11" t="str">
        <f>IF($A959="", "", INDEX(Data!E:E,MATCH($A959,Data!$Z:$Z,1)))</f>
        <v/>
      </c>
      <c r="G959" s="36" t="str">
        <f t="shared" si="29"/>
        <v/>
      </c>
    </row>
    <row r="960" spans="1:7" ht="16.5" customHeight="1" x14ac:dyDescent="0.35">
      <c r="A960" s="9" t="str">
        <f t="shared" si="28"/>
        <v/>
      </c>
      <c r="B960" s="10" t="str">
        <f>IF($A960="", "", INDEX(Data!A:A,MATCH($A960,Data!$Z:$Z,1)))</f>
        <v/>
      </c>
      <c r="C960" s="11" t="str">
        <f>IF($A960="", "", INDEX(Data!B:B,MATCH($A960,Data!$Z:$Z,1)))</f>
        <v/>
      </c>
      <c r="D960" s="10" t="str">
        <f>IF($A960="", "", INDEX(Data!C:C,MATCH($A960,Data!$Z:$Z,1)))</f>
        <v/>
      </c>
      <c r="E960" s="11" t="str">
        <f>IF($A960="", "", INDEX(Data!D:D,MATCH($A960,Data!$Z:$Z,1)))</f>
        <v/>
      </c>
      <c r="F960" s="11" t="str">
        <f>IF($A960="", "", INDEX(Data!E:E,MATCH($A960,Data!$Z:$Z,1)))</f>
        <v/>
      </c>
      <c r="G960" s="36" t="str">
        <f t="shared" si="29"/>
        <v/>
      </c>
    </row>
    <row r="961" spans="1:7" ht="16.5" customHeight="1" x14ac:dyDescent="0.35">
      <c r="A961" s="9" t="str">
        <f t="shared" si="28"/>
        <v/>
      </c>
      <c r="B961" s="10" t="str">
        <f>IF($A961="", "", INDEX(Data!A:A,MATCH($A961,Data!$Z:$Z,1)))</f>
        <v/>
      </c>
      <c r="C961" s="11" t="str">
        <f>IF($A961="", "", INDEX(Data!B:B,MATCH($A961,Data!$Z:$Z,1)))</f>
        <v/>
      </c>
      <c r="D961" s="10" t="str">
        <f>IF($A961="", "", INDEX(Data!C:C,MATCH($A961,Data!$Z:$Z,1)))</f>
        <v/>
      </c>
      <c r="E961" s="11" t="str">
        <f>IF($A961="", "", INDEX(Data!D:D,MATCH($A961,Data!$Z:$Z,1)))</f>
        <v/>
      </c>
      <c r="F961" s="11" t="str">
        <f>IF($A961="", "", INDEX(Data!E:E,MATCH($A961,Data!$Z:$Z,1)))</f>
        <v/>
      </c>
      <c r="G961" s="36" t="str">
        <f t="shared" si="29"/>
        <v/>
      </c>
    </row>
    <row r="962" spans="1:7" ht="16.5" customHeight="1" x14ac:dyDescent="0.35">
      <c r="A962" s="9" t="str">
        <f t="shared" si="28"/>
        <v/>
      </c>
      <c r="B962" s="10" t="str">
        <f>IF($A962="", "", INDEX(Data!A:A,MATCH($A962,Data!$Z:$Z,1)))</f>
        <v/>
      </c>
      <c r="C962" s="11" t="str">
        <f>IF($A962="", "", INDEX(Data!B:B,MATCH($A962,Data!$Z:$Z,1)))</f>
        <v/>
      </c>
      <c r="D962" s="10" t="str">
        <f>IF($A962="", "", INDEX(Data!C:C,MATCH($A962,Data!$Z:$Z,1)))</f>
        <v/>
      </c>
      <c r="E962" s="11" t="str">
        <f>IF($A962="", "", INDEX(Data!D:D,MATCH($A962,Data!$Z:$Z,1)))</f>
        <v/>
      </c>
      <c r="F962" s="11" t="str">
        <f>IF($A962="", "", INDEX(Data!E:E,MATCH($A962,Data!$Z:$Z,1)))</f>
        <v/>
      </c>
      <c r="G962" s="36" t="str">
        <f t="shared" si="29"/>
        <v/>
      </c>
    </row>
    <row r="963" spans="1:7" ht="16.5" customHeight="1" x14ac:dyDescent="0.35">
      <c r="A963" s="9" t="str">
        <f t="shared" si="28"/>
        <v/>
      </c>
      <c r="B963" s="10" t="str">
        <f>IF($A963="", "", INDEX(Data!A:A,MATCH($A963,Data!$Z:$Z,1)))</f>
        <v/>
      </c>
      <c r="C963" s="11" t="str">
        <f>IF($A963="", "", INDEX(Data!B:B,MATCH($A963,Data!$Z:$Z,1)))</f>
        <v/>
      </c>
      <c r="D963" s="10" t="str">
        <f>IF($A963="", "", INDEX(Data!C:C,MATCH($A963,Data!$Z:$Z,1)))</f>
        <v/>
      </c>
      <c r="E963" s="11" t="str">
        <f>IF($A963="", "", INDEX(Data!D:D,MATCH($A963,Data!$Z:$Z,1)))</f>
        <v/>
      </c>
      <c r="F963" s="11" t="str">
        <f>IF($A963="", "", INDEX(Data!E:E,MATCH($A963,Data!$Z:$Z,1)))</f>
        <v/>
      </c>
      <c r="G963" s="36" t="str">
        <f t="shared" si="29"/>
        <v/>
      </c>
    </row>
    <row r="964" spans="1:7" ht="16.5" customHeight="1" x14ac:dyDescent="0.35">
      <c r="A964" s="9" t="str">
        <f t="shared" si="28"/>
        <v/>
      </c>
      <c r="B964" s="10" t="str">
        <f>IF($A964="", "", INDEX(Data!A:A,MATCH($A964,Data!$Z:$Z,1)))</f>
        <v/>
      </c>
      <c r="C964" s="11" t="str">
        <f>IF($A964="", "", INDEX(Data!B:B,MATCH($A964,Data!$Z:$Z,1)))</f>
        <v/>
      </c>
      <c r="D964" s="10" t="str">
        <f>IF($A964="", "", INDEX(Data!C:C,MATCH($A964,Data!$Z:$Z,1)))</f>
        <v/>
      </c>
      <c r="E964" s="11" t="str">
        <f>IF($A964="", "", INDEX(Data!D:D,MATCH($A964,Data!$Z:$Z,1)))</f>
        <v/>
      </c>
      <c r="F964" s="11" t="str">
        <f>IF($A964="", "", INDEX(Data!E:E,MATCH($A964,Data!$Z:$Z,1)))</f>
        <v/>
      </c>
      <c r="G964" s="36" t="str">
        <f t="shared" si="29"/>
        <v/>
      </c>
    </row>
    <row r="965" spans="1:7" ht="16.5" customHeight="1" x14ac:dyDescent="0.35">
      <c r="A965" s="9" t="str">
        <f t="shared" si="28"/>
        <v/>
      </c>
      <c r="B965" s="10" t="str">
        <f>IF($A965="", "", INDEX(Data!A:A,MATCH($A965,Data!$Z:$Z,1)))</f>
        <v/>
      </c>
      <c r="C965" s="11" t="str">
        <f>IF($A965="", "", INDEX(Data!B:B,MATCH($A965,Data!$Z:$Z,1)))</f>
        <v/>
      </c>
      <c r="D965" s="10" t="str">
        <f>IF($A965="", "", INDEX(Data!C:C,MATCH($A965,Data!$Z:$Z,1)))</f>
        <v/>
      </c>
      <c r="E965" s="11" t="str">
        <f>IF($A965="", "", INDEX(Data!D:D,MATCH($A965,Data!$Z:$Z,1)))</f>
        <v/>
      </c>
      <c r="F965" s="11" t="str">
        <f>IF($A965="", "", INDEX(Data!E:E,MATCH($A965,Data!$Z:$Z,1)))</f>
        <v/>
      </c>
      <c r="G965" s="36" t="str">
        <f t="shared" si="29"/>
        <v/>
      </c>
    </row>
    <row r="966" spans="1:7" ht="16.5" customHeight="1" x14ac:dyDescent="0.35">
      <c r="A966" s="9" t="str">
        <f t="shared" ref="A966:A1000" si="30">IF(A$4&gt;=ROW(A962), ROW(A962), "")</f>
        <v/>
      </c>
      <c r="B966" s="10" t="str">
        <f>IF($A966="", "", INDEX(Data!A:A,MATCH($A966,Data!$Z:$Z,1)))</f>
        <v/>
      </c>
      <c r="C966" s="11" t="str">
        <f>IF($A966="", "", INDEX(Data!B:B,MATCH($A966,Data!$Z:$Z,1)))</f>
        <v/>
      </c>
      <c r="D966" s="10" t="str">
        <f>IF($A966="", "", INDEX(Data!C:C,MATCH($A966,Data!$Z:$Z,1)))</f>
        <v/>
      </c>
      <c r="E966" s="11" t="str">
        <f>IF($A966="", "", INDEX(Data!D:D,MATCH($A966,Data!$Z:$Z,1)))</f>
        <v/>
      </c>
      <c r="F966" s="11" t="str">
        <f>IF($A966="", "", INDEX(Data!E:E,MATCH($A966,Data!$Z:$Z,1)))</f>
        <v/>
      </c>
      <c r="G966" s="36" t="str">
        <f t="shared" ref="G966:G1000" si="31">HYPERLINK(F966)</f>
        <v/>
      </c>
    </row>
    <row r="967" spans="1:7" ht="16.5" customHeight="1" x14ac:dyDescent="0.35">
      <c r="A967" s="9" t="str">
        <f t="shared" si="30"/>
        <v/>
      </c>
      <c r="B967" s="10" t="str">
        <f>IF($A967="", "", INDEX(Data!A:A,MATCH($A967,Data!$Z:$Z,1)))</f>
        <v/>
      </c>
      <c r="C967" s="11" t="str">
        <f>IF($A967="", "", INDEX(Data!B:B,MATCH($A967,Data!$Z:$Z,1)))</f>
        <v/>
      </c>
      <c r="D967" s="10" t="str">
        <f>IF($A967="", "", INDEX(Data!C:C,MATCH($A967,Data!$Z:$Z,1)))</f>
        <v/>
      </c>
      <c r="E967" s="11" t="str">
        <f>IF($A967="", "", INDEX(Data!D:D,MATCH($A967,Data!$Z:$Z,1)))</f>
        <v/>
      </c>
      <c r="F967" s="11" t="str">
        <f>IF($A967="", "", INDEX(Data!E:E,MATCH($A967,Data!$Z:$Z,1)))</f>
        <v/>
      </c>
      <c r="G967" s="36" t="str">
        <f t="shared" si="31"/>
        <v/>
      </c>
    </row>
    <row r="968" spans="1:7" ht="16.5" customHeight="1" x14ac:dyDescent="0.35">
      <c r="A968" s="9" t="str">
        <f t="shared" si="30"/>
        <v/>
      </c>
      <c r="B968" s="10" t="str">
        <f>IF($A968="", "", INDEX(Data!A:A,MATCH($A968,Data!$Z:$Z,1)))</f>
        <v/>
      </c>
      <c r="C968" s="11" t="str">
        <f>IF($A968="", "", INDEX(Data!B:B,MATCH($A968,Data!$Z:$Z,1)))</f>
        <v/>
      </c>
      <c r="D968" s="10" t="str">
        <f>IF($A968="", "", INDEX(Data!C:C,MATCH($A968,Data!$Z:$Z,1)))</f>
        <v/>
      </c>
      <c r="E968" s="11" t="str">
        <f>IF($A968="", "", INDEX(Data!D:D,MATCH($A968,Data!$Z:$Z,1)))</f>
        <v/>
      </c>
      <c r="F968" s="11" t="str">
        <f>IF($A968="", "", INDEX(Data!E:E,MATCH($A968,Data!$Z:$Z,1)))</f>
        <v/>
      </c>
      <c r="G968" s="36" t="str">
        <f t="shared" si="31"/>
        <v/>
      </c>
    </row>
    <row r="969" spans="1:7" ht="16.5" customHeight="1" x14ac:dyDescent="0.35">
      <c r="A969" s="9" t="str">
        <f t="shared" si="30"/>
        <v/>
      </c>
      <c r="B969" s="10" t="str">
        <f>IF($A969="", "", INDEX(Data!A:A,MATCH($A969,Data!$Z:$Z,1)))</f>
        <v/>
      </c>
      <c r="C969" s="11" t="str">
        <f>IF($A969="", "", INDEX(Data!B:B,MATCH($A969,Data!$Z:$Z,1)))</f>
        <v/>
      </c>
      <c r="D969" s="10" t="str">
        <f>IF($A969="", "", INDEX(Data!C:C,MATCH($A969,Data!$Z:$Z,1)))</f>
        <v/>
      </c>
      <c r="E969" s="11" t="str">
        <f>IF($A969="", "", INDEX(Data!D:D,MATCH($A969,Data!$Z:$Z,1)))</f>
        <v/>
      </c>
      <c r="F969" s="11" t="str">
        <f>IF($A969="", "", INDEX(Data!E:E,MATCH($A969,Data!$Z:$Z,1)))</f>
        <v/>
      </c>
      <c r="G969" s="36" t="str">
        <f t="shared" si="31"/>
        <v/>
      </c>
    </row>
    <row r="970" spans="1:7" ht="16.5" customHeight="1" x14ac:dyDescent="0.35">
      <c r="A970" s="9" t="str">
        <f t="shared" si="30"/>
        <v/>
      </c>
      <c r="B970" s="10" t="str">
        <f>IF($A970="", "", INDEX(Data!A:A,MATCH($A970,Data!$Z:$Z,1)))</f>
        <v/>
      </c>
      <c r="C970" s="11" t="str">
        <f>IF($A970="", "", INDEX(Data!B:B,MATCH($A970,Data!$Z:$Z,1)))</f>
        <v/>
      </c>
      <c r="D970" s="10" t="str">
        <f>IF($A970="", "", INDEX(Data!C:C,MATCH($A970,Data!$Z:$Z,1)))</f>
        <v/>
      </c>
      <c r="E970" s="11" t="str">
        <f>IF($A970="", "", INDEX(Data!D:D,MATCH($A970,Data!$Z:$Z,1)))</f>
        <v/>
      </c>
      <c r="F970" s="11" t="str">
        <f>IF($A970="", "", INDEX(Data!E:E,MATCH($A970,Data!$Z:$Z,1)))</f>
        <v/>
      </c>
      <c r="G970" s="36" t="str">
        <f t="shared" si="31"/>
        <v/>
      </c>
    </row>
    <row r="971" spans="1:7" ht="16.5" customHeight="1" x14ac:dyDescent="0.35">
      <c r="A971" s="9" t="str">
        <f t="shared" si="30"/>
        <v/>
      </c>
      <c r="B971" s="10" t="str">
        <f>IF($A971="", "", INDEX(Data!A:A,MATCH($A971,Data!$Z:$Z,1)))</f>
        <v/>
      </c>
      <c r="C971" s="11" t="str">
        <f>IF($A971="", "", INDEX(Data!B:B,MATCH($A971,Data!$Z:$Z,1)))</f>
        <v/>
      </c>
      <c r="D971" s="10" t="str">
        <f>IF($A971="", "", INDEX(Data!C:C,MATCH($A971,Data!$Z:$Z,1)))</f>
        <v/>
      </c>
      <c r="E971" s="11" t="str">
        <f>IF($A971="", "", INDEX(Data!D:D,MATCH($A971,Data!$Z:$Z,1)))</f>
        <v/>
      </c>
      <c r="F971" s="11" t="str">
        <f>IF($A971="", "", INDEX(Data!E:E,MATCH($A971,Data!$Z:$Z,1)))</f>
        <v/>
      </c>
      <c r="G971" s="36" t="str">
        <f t="shared" si="31"/>
        <v/>
      </c>
    </row>
    <row r="972" spans="1:7" ht="16.5" customHeight="1" x14ac:dyDescent="0.35">
      <c r="A972" s="9" t="str">
        <f t="shared" si="30"/>
        <v/>
      </c>
      <c r="B972" s="10" t="str">
        <f>IF($A972="", "", INDEX(Data!A:A,MATCH($A972,Data!$Z:$Z,1)))</f>
        <v/>
      </c>
      <c r="C972" s="11" t="str">
        <f>IF($A972="", "", INDEX(Data!B:B,MATCH($A972,Data!$Z:$Z,1)))</f>
        <v/>
      </c>
      <c r="D972" s="10" t="str">
        <f>IF($A972="", "", INDEX(Data!C:C,MATCH($A972,Data!$Z:$Z,1)))</f>
        <v/>
      </c>
      <c r="E972" s="11" t="str">
        <f>IF($A972="", "", INDEX(Data!D:D,MATCH($A972,Data!$Z:$Z,1)))</f>
        <v/>
      </c>
      <c r="F972" s="11" t="str">
        <f>IF($A972="", "", INDEX(Data!E:E,MATCH($A972,Data!$Z:$Z,1)))</f>
        <v/>
      </c>
      <c r="G972" s="36" t="str">
        <f t="shared" si="31"/>
        <v/>
      </c>
    </row>
    <row r="973" spans="1:7" ht="16.5" customHeight="1" x14ac:dyDescent="0.35">
      <c r="A973" s="9" t="str">
        <f t="shared" si="30"/>
        <v/>
      </c>
      <c r="B973" s="10" t="str">
        <f>IF($A973="", "", INDEX(Data!A:A,MATCH($A973,Data!$Z:$Z,1)))</f>
        <v/>
      </c>
      <c r="C973" s="11" t="str">
        <f>IF($A973="", "", INDEX(Data!B:B,MATCH($A973,Data!$Z:$Z,1)))</f>
        <v/>
      </c>
      <c r="D973" s="10" t="str">
        <f>IF($A973="", "", INDEX(Data!C:C,MATCH($A973,Data!$Z:$Z,1)))</f>
        <v/>
      </c>
      <c r="E973" s="11" t="str">
        <f>IF($A973="", "", INDEX(Data!D:D,MATCH($A973,Data!$Z:$Z,1)))</f>
        <v/>
      </c>
      <c r="F973" s="11" t="str">
        <f>IF($A973="", "", INDEX(Data!E:E,MATCH($A973,Data!$Z:$Z,1)))</f>
        <v/>
      </c>
      <c r="G973" s="36" t="str">
        <f t="shared" si="31"/>
        <v/>
      </c>
    </row>
    <row r="974" spans="1:7" ht="16.5" customHeight="1" x14ac:dyDescent="0.35">
      <c r="A974" s="9" t="str">
        <f t="shared" si="30"/>
        <v/>
      </c>
      <c r="B974" s="10" t="str">
        <f>IF($A974="", "", INDEX(Data!A:A,MATCH($A974,Data!$Z:$Z,1)))</f>
        <v/>
      </c>
      <c r="C974" s="11" t="str">
        <f>IF($A974="", "", INDEX(Data!B:B,MATCH($A974,Data!$Z:$Z,1)))</f>
        <v/>
      </c>
      <c r="D974" s="10" t="str">
        <f>IF($A974="", "", INDEX(Data!C:C,MATCH($A974,Data!$Z:$Z,1)))</f>
        <v/>
      </c>
      <c r="E974" s="11" t="str">
        <f>IF($A974="", "", INDEX(Data!D:D,MATCH($A974,Data!$Z:$Z,1)))</f>
        <v/>
      </c>
      <c r="F974" s="11" t="str">
        <f>IF($A974="", "", INDEX(Data!E:E,MATCH($A974,Data!$Z:$Z,1)))</f>
        <v/>
      </c>
      <c r="G974" s="36" t="str">
        <f t="shared" si="31"/>
        <v/>
      </c>
    </row>
    <row r="975" spans="1:7" ht="16.5" customHeight="1" x14ac:dyDescent="0.35">
      <c r="A975" s="9" t="str">
        <f t="shared" si="30"/>
        <v/>
      </c>
      <c r="B975" s="10" t="str">
        <f>IF($A975="", "", INDEX(Data!A:A,MATCH($A975,Data!$Z:$Z,1)))</f>
        <v/>
      </c>
      <c r="C975" s="11" t="str">
        <f>IF($A975="", "", INDEX(Data!B:B,MATCH($A975,Data!$Z:$Z,1)))</f>
        <v/>
      </c>
      <c r="D975" s="10" t="str">
        <f>IF($A975="", "", INDEX(Data!C:C,MATCH($A975,Data!$Z:$Z,1)))</f>
        <v/>
      </c>
      <c r="E975" s="11" t="str">
        <f>IF($A975="", "", INDEX(Data!D:D,MATCH($A975,Data!$Z:$Z,1)))</f>
        <v/>
      </c>
      <c r="F975" s="11" t="str">
        <f>IF($A975="", "", INDEX(Data!E:E,MATCH($A975,Data!$Z:$Z,1)))</f>
        <v/>
      </c>
      <c r="G975" s="36" t="str">
        <f t="shared" si="31"/>
        <v/>
      </c>
    </row>
    <row r="976" spans="1:7" ht="16.5" customHeight="1" x14ac:dyDescent="0.35">
      <c r="A976" s="9" t="str">
        <f t="shared" si="30"/>
        <v/>
      </c>
      <c r="B976" s="10" t="str">
        <f>IF($A976="", "", INDEX(Data!A:A,MATCH($A976,Data!$Z:$Z,1)))</f>
        <v/>
      </c>
      <c r="C976" s="11" t="str">
        <f>IF($A976="", "", INDEX(Data!B:B,MATCH($A976,Data!$Z:$Z,1)))</f>
        <v/>
      </c>
      <c r="D976" s="10" t="str">
        <f>IF($A976="", "", INDEX(Data!C:C,MATCH($A976,Data!$Z:$Z,1)))</f>
        <v/>
      </c>
      <c r="E976" s="11" t="str">
        <f>IF($A976="", "", INDEX(Data!D:D,MATCH($A976,Data!$Z:$Z,1)))</f>
        <v/>
      </c>
      <c r="F976" s="11" t="str">
        <f>IF($A976="", "", INDEX(Data!E:E,MATCH($A976,Data!$Z:$Z,1)))</f>
        <v/>
      </c>
      <c r="G976" s="36" t="str">
        <f t="shared" si="31"/>
        <v/>
      </c>
    </row>
    <row r="977" spans="1:7" ht="16.5" customHeight="1" x14ac:dyDescent="0.35">
      <c r="A977" s="9" t="str">
        <f t="shared" si="30"/>
        <v/>
      </c>
      <c r="B977" s="10" t="str">
        <f>IF($A977="", "", INDEX(Data!A:A,MATCH($A977,Data!$Z:$Z,1)))</f>
        <v/>
      </c>
      <c r="C977" s="11" t="str">
        <f>IF($A977="", "", INDEX(Data!B:B,MATCH($A977,Data!$Z:$Z,1)))</f>
        <v/>
      </c>
      <c r="D977" s="10" t="str">
        <f>IF($A977="", "", INDEX(Data!C:C,MATCH($A977,Data!$Z:$Z,1)))</f>
        <v/>
      </c>
      <c r="E977" s="11" t="str">
        <f>IF($A977="", "", INDEX(Data!D:D,MATCH($A977,Data!$Z:$Z,1)))</f>
        <v/>
      </c>
      <c r="F977" s="11" t="str">
        <f>IF($A977="", "", INDEX(Data!E:E,MATCH($A977,Data!$Z:$Z,1)))</f>
        <v/>
      </c>
      <c r="G977" s="36" t="str">
        <f t="shared" si="31"/>
        <v/>
      </c>
    </row>
    <row r="978" spans="1:7" ht="16.5" customHeight="1" x14ac:dyDescent="0.35">
      <c r="A978" s="9" t="str">
        <f t="shared" si="30"/>
        <v/>
      </c>
      <c r="B978" s="10" t="str">
        <f>IF($A978="", "", INDEX(Data!A:A,MATCH($A978,Data!$Z:$Z,1)))</f>
        <v/>
      </c>
      <c r="C978" s="11" t="str">
        <f>IF($A978="", "", INDEX(Data!B:B,MATCH($A978,Data!$Z:$Z,1)))</f>
        <v/>
      </c>
      <c r="D978" s="10" t="str">
        <f>IF($A978="", "", INDEX(Data!C:C,MATCH($A978,Data!$Z:$Z,1)))</f>
        <v/>
      </c>
      <c r="E978" s="11" t="str">
        <f>IF($A978="", "", INDEX(Data!D:D,MATCH($A978,Data!$Z:$Z,1)))</f>
        <v/>
      </c>
      <c r="F978" s="11" t="str">
        <f>IF($A978="", "", INDEX(Data!E:E,MATCH($A978,Data!$Z:$Z,1)))</f>
        <v/>
      </c>
      <c r="G978" s="36" t="str">
        <f t="shared" si="31"/>
        <v/>
      </c>
    </row>
    <row r="979" spans="1:7" ht="16.5" customHeight="1" x14ac:dyDescent="0.35">
      <c r="A979" s="9" t="str">
        <f t="shared" si="30"/>
        <v/>
      </c>
      <c r="B979" s="10" t="str">
        <f>IF($A979="", "", INDEX(Data!A:A,MATCH($A979,Data!$Z:$Z,1)))</f>
        <v/>
      </c>
      <c r="C979" s="11" t="str">
        <f>IF($A979="", "", INDEX(Data!B:B,MATCH($A979,Data!$Z:$Z,1)))</f>
        <v/>
      </c>
      <c r="D979" s="10" t="str">
        <f>IF($A979="", "", INDEX(Data!C:C,MATCH($A979,Data!$Z:$Z,1)))</f>
        <v/>
      </c>
      <c r="E979" s="11" t="str">
        <f>IF($A979="", "", INDEX(Data!D:D,MATCH($A979,Data!$Z:$Z,1)))</f>
        <v/>
      </c>
      <c r="F979" s="11" t="str">
        <f>IF($A979="", "", INDEX(Data!E:E,MATCH($A979,Data!$Z:$Z,1)))</f>
        <v/>
      </c>
      <c r="G979" s="36" t="str">
        <f t="shared" si="31"/>
        <v/>
      </c>
    </row>
    <row r="980" spans="1:7" ht="16.5" customHeight="1" x14ac:dyDescent="0.35">
      <c r="A980" s="9" t="str">
        <f t="shared" si="30"/>
        <v/>
      </c>
      <c r="B980" s="10" t="str">
        <f>IF($A980="", "", INDEX(Data!A:A,MATCH($A980,Data!$Z:$Z,1)))</f>
        <v/>
      </c>
      <c r="C980" s="11" t="str">
        <f>IF($A980="", "", INDEX(Data!B:B,MATCH($A980,Data!$Z:$Z,1)))</f>
        <v/>
      </c>
      <c r="D980" s="10" t="str">
        <f>IF($A980="", "", INDEX(Data!C:C,MATCH($A980,Data!$Z:$Z,1)))</f>
        <v/>
      </c>
      <c r="E980" s="11" t="str">
        <f>IF($A980="", "", INDEX(Data!D:D,MATCH($A980,Data!$Z:$Z,1)))</f>
        <v/>
      </c>
      <c r="F980" s="11" t="str">
        <f>IF($A980="", "", INDEX(Data!E:E,MATCH($A980,Data!$Z:$Z,1)))</f>
        <v/>
      </c>
      <c r="G980" s="36" t="str">
        <f t="shared" si="31"/>
        <v/>
      </c>
    </row>
    <row r="981" spans="1:7" ht="16.5" customHeight="1" x14ac:dyDescent="0.35">
      <c r="A981" s="9" t="str">
        <f t="shared" si="30"/>
        <v/>
      </c>
      <c r="B981" s="10" t="str">
        <f>IF($A981="", "", INDEX(Data!A:A,MATCH($A981,Data!$Z:$Z,1)))</f>
        <v/>
      </c>
      <c r="C981" s="11" t="str">
        <f>IF($A981="", "", INDEX(Data!B:B,MATCH($A981,Data!$Z:$Z,1)))</f>
        <v/>
      </c>
      <c r="D981" s="10" t="str">
        <f>IF($A981="", "", INDEX(Data!C:C,MATCH($A981,Data!$Z:$Z,1)))</f>
        <v/>
      </c>
      <c r="E981" s="11" t="str">
        <f>IF($A981="", "", INDEX(Data!D:D,MATCH($A981,Data!$Z:$Z,1)))</f>
        <v/>
      </c>
      <c r="F981" s="11" t="str">
        <f>IF($A981="", "", INDEX(Data!E:E,MATCH($A981,Data!$Z:$Z,1)))</f>
        <v/>
      </c>
      <c r="G981" s="36" t="str">
        <f t="shared" si="31"/>
        <v/>
      </c>
    </row>
    <row r="982" spans="1:7" ht="16.5" customHeight="1" x14ac:dyDescent="0.35">
      <c r="A982" s="9" t="str">
        <f t="shared" si="30"/>
        <v/>
      </c>
      <c r="B982" s="10" t="str">
        <f>IF($A982="", "", INDEX(Data!A:A,MATCH($A982,Data!$Z:$Z,1)))</f>
        <v/>
      </c>
      <c r="C982" s="11" t="str">
        <f>IF($A982="", "", INDEX(Data!B:B,MATCH($A982,Data!$Z:$Z,1)))</f>
        <v/>
      </c>
      <c r="D982" s="10" t="str">
        <f>IF($A982="", "", INDEX(Data!C:C,MATCH($A982,Data!$Z:$Z,1)))</f>
        <v/>
      </c>
      <c r="E982" s="11" t="str">
        <f>IF($A982="", "", INDEX(Data!D:D,MATCH($A982,Data!$Z:$Z,1)))</f>
        <v/>
      </c>
      <c r="F982" s="11" t="str">
        <f>IF($A982="", "", INDEX(Data!E:E,MATCH($A982,Data!$Z:$Z,1)))</f>
        <v/>
      </c>
      <c r="G982" s="36" t="str">
        <f t="shared" si="31"/>
        <v/>
      </c>
    </row>
    <row r="983" spans="1:7" ht="16.5" customHeight="1" x14ac:dyDescent="0.35">
      <c r="A983" s="9" t="str">
        <f t="shared" si="30"/>
        <v/>
      </c>
      <c r="B983" s="10" t="str">
        <f>IF($A983="", "", INDEX(Data!A:A,MATCH($A983,Data!$Z:$Z,1)))</f>
        <v/>
      </c>
      <c r="C983" s="11" t="str">
        <f>IF($A983="", "", INDEX(Data!B:B,MATCH($A983,Data!$Z:$Z,1)))</f>
        <v/>
      </c>
      <c r="D983" s="10" t="str">
        <f>IF($A983="", "", INDEX(Data!C:C,MATCH($A983,Data!$Z:$Z,1)))</f>
        <v/>
      </c>
      <c r="E983" s="11" t="str">
        <f>IF($A983="", "", INDEX(Data!D:D,MATCH($A983,Data!$Z:$Z,1)))</f>
        <v/>
      </c>
      <c r="F983" s="11" t="str">
        <f>IF($A983="", "", INDEX(Data!E:E,MATCH($A983,Data!$Z:$Z,1)))</f>
        <v/>
      </c>
      <c r="G983" s="36" t="str">
        <f t="shared" si="31"/>
        <v/>
      </c>
    </row>
    <row r="984" spans="1:7" ht="16.5" customHeight="1" x14ac:dyDescent="0.35">
      <c r="A984" s="9" t="str">
        <f t="shared" si="30"/>
        <v/>
      </c>
      <c r="B984" s="10" t="str">
        <f>IF($A984="", "", INDEX(Data!A:A,MATCH($A984,Data!$Z:$Z,1)))</f>
        <v/>
      </c>
      <c r="C984" s="11" t="str">
        <f>IF($A984="", "", INDEX(Data!B:B,MATCH($A984,Data!$Z:$Z,1)))</f>
        <v/>
      </c>
      <c r="D984" s="10" t="str">
        <f>IF($A984="", "", INDEX(Data!C:C,MATCH($A984,Data!$Z:$Z,1)))</f>
        <v/>
      </c>
      <c r="E984" s="11" t="str">
        <f>IF($A984="", "", INDEX(Data!D:D,MATCH($A984,Data!$Z:$Z,1)))</f>
        <v/>
      </c>
      <c r="F984" s="11" t="str">
        <f>IF($A984="", "", INDEX(Data!E:E,MATCH($A984,Data!$Z:$Z,1)))</f>
        <v/>
      </c>
      <c r="G984" s="36" t="str">
        <f t="shared" si="31"/>
        <v/>
      </c>
    </row>
    <row r="985" spans="1:7" ht="16.5" customHeight="1" x14ac:dyDescent="0.35">
      <c r="A985" s="9" t="str">
        <f t="shared" si="30"/>
        <v/>
      </c>
      <c r="B985" s="10" t="str">
        <f>IF($A985="", "", INDEX(Data!A:A,MATCH($A985,Data!$Z:$Z,1)))</f>
        <v/>
      </c>
      <c r="C985" s="11" t="str">
        <f>IF($A985="", "", INDEX(Data!B:B,MATCH($A985,Data!$Z:$Z,1)))</f>
        <v/>
      </c>
      <c r="D985" s="10" t="str">
        <f>IF($A985="", "", INDEX(Data!C:C,MATCH($A985,Data!$Z:$Z,1)))</f>
        <v/>
      </c>
      <c r="E985" s="11" t="str">
        <f>IF($A985="", "", INDEX(Data!D:D,MATCH($A985,Data!$Z:$Z,1)))</f>
        <v/>
      </c>
      <c r="F985" s="11" t="str">
        <f>IF($A985="", "", INDEX(Data!E:E,MATCH($A985,Data!$Z:$Z,1)))</f>
        <v/>
      </c>
      <c r="G985" s="36" t="str">
        <f t="shared" si="31"/>
        <v/>
      </c>
    </row>
    <row r="986" spans="1:7" ht="16.5" customHeight="1" x14ac:dyDescent="0.35">
      <c r="A986" s="9" t="str">
        <f t="shared" si="30"/>
        <v/>
      </c>
      <c r="B986" s="10" t="str">
        <f>IF($A986="", "", INDEX(Data!A:A,MATCH($A986,Data!$Z:$Z,1)))</f>
        <v/>
      </c>
      <c r="C986" s="11" t="str">
        <f>IF($A986="", "", INDEX(Data!B:B,MATCH($A986,Data!$Z:$Z,1)))</f>
        <v/>
      </c>
      <c r="D986" s="10" t="str">
        <f>IF($A986="", "", INDEX(Data!C:C,MATCH($A986,Data!$Z:$Z,1)))</f>
        <v/>
      </c>
      <c r="E986" s="11" t="str">
        <f>IF($A986="", "", INDEX(Data!D:D,MATCH($A986,Data!$Z:$Z,1)))</f>
        <v/>
      </c>
      <c r="F986" s="11" t="str">
        <f>IF($A986="", "", INDEX(Data!E:E,MATCH($A986,Data!$Z:$Z,1)))</f>
        <v/>
      </c>
      <c r="G986" s="36" t="str">
        <f t="shared" si="31"/>
        <v/>
      </c>
    </row>
    <row r="987" spans="1:7" ht="16.5" customHeight="1" x14ac:dyDescent="0.35">
      <c r="A987" s="9" t="str">
        <f t="shared" si="30"/>
        <v/>
      </c>
      <c r="B987" s="10" t="str">
        <f>IF($A987="", "", INDEX(Data!A:A,MATCH($A987,Data!$Z:$Z,1)))</f>
        <v/>
      </c>
      <c r="C987" s="11" t="str">
        <f>IF($A987="", "", INDEX(Data!B:B,MATCH($A987,Data!$Z:$Z,1)))</f>
        <v/>
      </c>
      <c r="D987" s="10" t="str">
        <f>IF($A987="", "", INDEX(Data!C:C,MATCH($A987,Data!$Z:$Z,1)))</f>
        <v/>
      </c>
      <c r="E987" s="11" t="str">
        <f>IF($A987="", "", INDEX(Data!D:D,MATCH($A987,Data!$Z:$Z,1)))</f>
        <v/>
      </c>
      <c r="F987" s="11" t="str">
        <f>IF($A987="", "", INDEX(Data!E:E,MATCH($A987,Data!$Z:$Z,1)))</f>
        <v/>
      </c>
      <c r="G987" s="36" t="str">
        <f t="shared" si="31"/>
        <v/>
      </c>
    </row>
    <row r="988" spans="1:7" ht="16.5" customHeight="1" x14ac:dyDescent="0.35">
      <c r="A988" s="9" t="str">
        <f t="shared" si="30"/>
        <v/>
      </c>
      <c r="B988" s="10" t="str">
        <f>IF($A988="", "", INDEX(Data!A:A,MATCH($A988,Data!$Z:$Z,1)))</f>
        <v/>
      </c>
      <c r="C988" s="11" t="str">
        <f>IF($A988="", "", INDEX(Data!B:B,MATCH($A988,Data!$Z:$Z,1)))</f>
        <v/>
      </c>
      <c r="D988" s="10" t="str">
        <f>IF($A988="", "", INDEX(Data!C:C,MATCH($A988,Data!$Z:$Z,1)))</f>
        <v/>
      </c>
      <c r="E988" s="11" t="str">
        <f>IF($A988="", "", INDEX(Data!D:D,MATCH($A988,Data!$Z:$Z,1)))</f>
        <v/>
      </c>
      <c r="F988" s="11" t="str">
        <f>IF($A988="", "", INDEX(Data!E:E,MATCH($A988,Data!$Z:$Z,1)))</f>
        <v/>
      </c>
      <c r="G988" s="36" t="str">
        <f t="shared" si="31"/>
        <v/>
      </c>
    </row>
    <row r="989" spans="1:7" ht="16.5" customHeight="1" x14ac:dyDescent="0.35">
      <c r="A989" s="9" t="str">
        <f t="shared" si="30"/>
        <v/>
      </c>
      <c r="B989" s="10" t="str">
        <f>IF($A989="", "", INDEX(Data!A:A,MATCH($A989,Data!$Z:$Z,1)))</f>
        <v/>
      </c>
      <c r="C989" s="11" t="str">
        <f>IF($A989="", "", INDEX(Data!B:B,MATCH($A989,Data!$Z:$Z,1)))</f>
        <v/>
      </c>
      <c r="D989" s="10" t="str">
        <f>IF($A989="", "", INDEX(Data!C:C,MATCH($A989,Data!$Z:$Z,1)))</f>
        <v/>
      </c>
      <c r="E989" s="11" t="str">
        <f>IF($A989="", "", INDEX(Data!D:D,MATCH($A989,Data!$Z:$Z,1)))</f>
        <v/>
      </c>
      <c r="F989" s="11" t="str">
        <f>IF($A989="", "", INDEX(Data!E:E,MATCH($A989,Data!$Z:$Z,1)))</f>
        <v/>
      </c>
      <c r="G989" s="36" t="str">
        <f t="shared" si="31"/>
        <v/>
      </c>
    </row>
    <row r="990" spans="1:7" ht="16.5" customHeight="1" x14ac:dyDescent="0.35">
      <c r="A990" s="9" t="str">
        <f t="shared" si="30"/>
        <v/>
      </c>
      <c r="B990" s="10" t="str">
        <f>IF($A990="", "", INDEX(Data!A:A,MATCH($A990,Data!$Z:$Z,1)))</f>
        <v/>
      </c>
      <c r="C990" s="11" t="str">
        <f>IF($A990="", "", INDEX(Data!B:B,MATCH($A990,Data!$Z:$Z,1)))</f>
        <v/>
      </c>
      <c r="D990" s="10" t="str">
        <f>IF($A990="", "", INDEX(Data!C:C,MATCH($A990,Data!$Z:$Z,1)))</f>
        <v/>
      </c>
      <c r="E990" s="11" t="str">
        <f>IF($A990="", "", INDEX(Data!D:D,MATCH($A990,Data!$Z:$Z,1)))</f>
        <v/>
      </c>
      <c r="F990" s="11" t="str">
        <f>IF($A990="", "", INDEX(Data!E:E,MATCH($A990,Data!$Z:$Z,1)))</f>
        <v/>
      </c>
      <c r="G990" s="36" t="str">
        <f t="shared" si="31"/>
        <v/>
      </c>
    </row>
    <row r="991" spans="1:7" ht="16.5" customHeight="1" x14ac:dyDescent="0.35">
      <c r="A991" s="9" t="str">
        <f t="shared" si="30"/>
        <v/>
      </c>
      <c r="B991" s="10" t="str">
        <f>IF($A991="", "", INDEX(Data!A:A,MATCH($A991,Data!$Z:$Z,1)))</f>
        <v/>
      </c>
      <c r="C991" s="11" t="str">
        <f>IF($A991="", "", INDEX(Data!B:B,MATCH($A991,Data!$Z:$Z,1)))</f>
        <v/>
      </c>
      <c r="D991" s="10" t="str">
        <f>IF($A991="", "", INDEX(Data!C:C,MATCH($A991,Data!$Z:$Z,1)))</f>
        <v/>
      </c>
      <c r="E991" s="11" t="str">
        <f>IF($A991="", "", INDEX(Data!D:D,MATCH($A991,Data!$Z:$Z,1)))</f>
        <v/>
      </c>
      <c r="F991" s="11" t="str">
        <f>IF($A991="", "", INDEX(Data!E:E,MATCH($A991,Data!$Z:$Z,1)))</f>
        <v/>
      </c>
      <c r="G991" s="36" t="str">
        <f t="shared" si="31"/>
        <v/>
      </c>
    </row>
    <row r="992" spans="1:7" ht="16.5" customHeight="1" x14ac:dyDescent="0.35">
      <c r="A992" s="9" t="str">
        <f t="shared" si="30"/>
        <v/>
      </c>
      <c r="B992" s="10" t="str">
        <f>IF($A992="", "", INDEX(Data!A:A,MATCH($A992,Data!$Z:$Z,1)))</f>
        <v/>
      </c>
      <c r="C992" s="11" t="str">
        <f>IF($A992="", "", INDEX(Data!B:B,MATCH($A992,Data!$Z:$Z,1)))</f>
        <v/>
      </c>
      <c r="D992" s="10" t="str">
        <f>IF($A992="", "", INDEX(Data!C:C,MATCH($A992,Data!$Z:$Z,1)))</f>
        <v/>
      </c>
      <c r="E992" s="11" t="str">
        <f>IF($A992="", "", INDEX(Data!D:D,MATCH($A992,Data!$Z:$Z,1)))</f>
        <v/>
      </c>
      <c r="F992" s="11" t="str">
        <f>IF($A992="", "", INDEX(Data!E:E,MATCH($A992,Data!$Z:$Z,1)))</f>
        <v/>
      </c>
      <c r="G992" s="36" t="str">
        <f t="shared" si="31"/>
        <v/>
      </c>
    </row>
    <row r="993" spans="1:7" ht="16.5" customHeight="1" x14ac:dyDescent="0.35">
      <c r="A993" s="9" t="str">
        <f t="shared" si="30"/>
        <v/>
      </c>
      <c r="B993" s="10" t="str">
        <f>IF($A993="", "", INDEX(Data!A:A,MATCH($A993,Data!$Z:$Z,1)))</f>
        <v/>
      </c>
      <c r="C993" s="11" t="str">
        <f>IF($A993="", "", INDEX(Data!B:B,MATCH($A993,Data!$Z:$Z,1)))</f>
        <v/>
      </c>
      <c r="D993" s="10" t="str">
        <f>IF($A993="", "", INDEX(Data!C:C,MATCH($A993,Data!$Z:$Z,1)))</f>
        <v/>
      </c>
      <c r="E993" s="11" t="str">
        <f>IF($A993="", "", INDEX(Data!D:D,MATCH($A993,Data!$Z:$Z,1)))</f>
        <v/>
      </c>
      <c r="F993" s="11" t="str">
        <f>IF($A993="", "", INDEX(Data!E:E,MATCH($A993,Data!$Z:$Z,1)))</f>
        <v/>
      </c>
      <c r="G993" s="36" t="str">
        <f t="shared" si="31"/>
        <v/>
      </c>
    </row>
    <row r="994" spans="1:7" ht="16.5" customHeight="1" x14ac:dyDescent="0.35">
      <c r="A994" s="9" t="str">
        <f t="shared" si="30"/>
        <v/>
      </c>
      <c r="B994" s="10" t="str">
        <f>IF($A994="", "", INDEX(Data!A:A,MATCH($A994,Data!$Z:$Z,1)))</f>
        <v/>
      </c>
      <c r="C994" s="11" t="str">
        <f>IF($A994="", "", INDEX(Data!B:B,MATCH($A994,Data!$Z:$Z,1)))</f>
        <v/>
      </c>
      <c r="D994" s="10" t="str">
        <f>IF($A994="", "", INDEX(Data!C:C,MATCH($A994,Data!$Z:$Z,1)))</f>
        <v/>
      </c>
      <c r="E994" s="11" t="str">
        <f>IF($A994="", "", INDEX(Data!D:D,MATCH($A994,Data!$Z:$Z,1)))</f>
        <v/>
      </c>
      <c r="F994" s="11" t="str">
        <f>IF($A994="", "", INDEX(Data!E:E,MATCH($A994,Data!$Z:$Z,1)))</f>
        <v/>
      </c>
      <c r="G994" s="36" t="str">
        <f t="shared" si="31"/>
        <v/>
      </c>
    </row>
    <row r="995" spans="1:7" ht="16.5" customHeight="1" x14ac:dyDescent="0.35">
      <c r="A995" s="9" t="str">
        <f t="shared" si="30"/>
        <v/>
      </c>
      <c r="B995" s="10" t="str">
        <f>IF($A995="", "", INDEX(Data!A:A,MATCH($A995,Data!$Z:$Z,1)))</f>
        <v/>
      </c>
      <c r="C995" s="11" t="str">
        <f>IF($A995="", "", INDEX(Data!B:B,MATCH($A995,Data!$Z:$Z,1)))</f>
        <v/>
      </c>
      <c r="D995" s="10" t="str">
        <f>IF($A995="", "", INDEX(Data!C:C,MATCH($A995,Data!$Z:$Z,1)))</f>
        <v/>
      </c>
      <c r="E995" s="11" t="str">
        <f>IF($A995="", "", INDEX(Data!D:D,MATCH($A995,Data!$Z:$Z,1)))</f>
        <v/>
      </c>
      <c r="F995" s="11" t="str">
        <f>IF($A995="", "", INDEX(Data!E:E,MATCH($A995,Data!$Z:$Z,1)))</f>
        <v/>
      </c>
      <c r="G995" s="36" t="str">
        <f t="shared" si="31"/>
        <v/>
      </c>
    </row>
    <row r="996" spans="1:7" ht="16.5" customHeight="1" x14ac:dyDescent="0.35">
      <c r="A996" s="9" t="str">
        <f t="shared" si="30"/>
        <v/>
      </c>
      <c r="B996" s="10" t="str">
        <f>IF($A996="", "", INDEX(Data!A:A,MATCH($A996,Data!$Z:$Z,1)))</f>
        <v/>
      </c>
      <c r="C996" s="11" t="str">
        <f>IF($A996="", "", INDEX(Data!B:B,MATCH($A996,Data!$Z:$Z,1)))</f>
        <v/>
      </c>
      <c r="D996" s="10" t="str">
        <f>IF($A996="", "", INDEX(Data!C:C,MATCH($A996,Data!$Z:$Z,1)))</f>
        <v/>
      </c>
      <c r="E996" s="11" t="str">
        <f>IF($A996="", "", INDEX(Data!D:D,MATCH($A996,Data!$Z:$Z,1)))</f>
        <v/>
      </c>
      <c r="F996" s="11" t="str">
        <f>IF($A996="", "", INDEX(Data!E:E,MATCH($A996,Data!$Z:$Z,1)))</f>
        <v/>
      </c>
      <c r="G996" s="36" t="str">
        <f t="shared" si="31"/>
        <v/>
      </c>
    </row>
    <row r="997" spans="1:7" ht="16.5" customHeight="1" x14ac:dyDescent="0.35">
      <c r="A997" s="9" t="str">
        <f t="shared" si="30"/>
        <v/>
      </c>
      <c r="B997" s="10" t="str">
        <f>IF($A997="", "", INDEX(Data!A:A,MATCH($A997,Data!$Z:$Z,1)))</f>
        <v/>
      </c>
      <c r="C997" s="11" t="str">
        <f>IF($A997="", "", INDEX(Data!B:B,MATCH($A997,Data!$Z:$Z,1)))</f>
        <v/>
      </c>
      <c r="D997" s="10" t="str">
        <f>IF($A997="", "", INDEX(Data!C:C,MATCH($A997,Data!$Z:$Z,1)))</f>
        <v/>
      </c>
      <c r="E997" s="11" t="str">
        <f>IF($A997="", "", INDEX(Data!D:D,MATCH($A997,Data!$Z:$Z,1)))</f>
        <v/>
      </c>
      <c r="F997" s="11" t="str">
        <f>IF($A997="", "", INDEX(Data!E:E,MATCH($A997,Data!$Z:$Z,1)))</f>
        <v/>
      </c>
      <c r="G997" s="36" t="str">
        <f t="shared" si="31"/>
        <v/>
      </c>
    </row>
    <row r="998" spans="1:7" ht="16.5" customHeight="1" x14ac:dyDescent="0.35">
      <c r="A998" s="9" t="str">
        <f t="shared" si="30"/>
        <v/>
      </c>
      <c r="B998" s="10" t="str">
        <f>IF($A998="", "", INDEX(Data!A:A,MATCH($A998,Data!$Z:$Z,1)))</f>
        <v/>
      </c>
      <c r="C998" s="11" t="str">
        <f>IF($A998="", "", INDEX(Data!B:B,MATCH($A998,Data!$Z:$Z,1)))</f>
        <v/>
      </c>
      <c r="D998" s="10" t="str">
        <f>IF($A998="", "", INDEX(Data!C:C,MATCH($A998,Data!$Z:$Z,1)))</f>
        <v/>
      </c>
      <c r="E998" s="11" t="str">
        <f>IF($A998="", "", INDEX(Data!D:D,MATCH($A998,Data!$Z:$Z,1)))</f>
        <v/>
      </c>
      <c r="F998" s="11" t="str">
        <f>IF($A998="", "", INDEX(Data!E:E,MATCH($A998,Data!$Z:$Z,1)))</f>
        <v/>
      </c>
      <c r="G998" s="36" t="str">
        <f t="shared" si="31"/>
        <v/>
      </c>
    </row>
    <row r="999" spans="1:7" ht="16.5" customHeight="1" x14ac:dyDescent="0.35">
      <c r="A999" s="9" t="str">
        <f t="shared" si="30"/>
        <v/>
      </c>
      <c r="B999" s="10" t="str">
        <f>IF($A999="", "", INDEX(Data!A:A,MATCH($A999,Data!$Z:$Z,1)))</f>
        <v/>
      </c>
      <c r="C999" s="11" t="str">
        <f>IF($A999="", "", INDEX(Data!B:B,MATCH($A999,Data!$Z:$Z,1)))</f>
        <v/>
      </c>
      <c r="D999" s="10" t="str">
        <f>IF($A999="", "", INDEX(Data!C:C,MATCH($A999,Data!$Z:$Z,1)))</f>
        <v/>
      </c>
      <c r="E999" s="11" t="str">
        <f>IF($A999="", "", INDEX(Data!D:D,MATCH($A999,Data!$Z:$Z,1)))</f>
        <v/>
      </c>
      <c r="F999" s="11" t="str">
        <f>IF($A999="", "", INDEX(Data!E:E,MATCH($A999,Data!$Z:$Z,1)))</f>
        <v/>
      </c>
      <c r="G999" s="36" t="str">
        <f t="shared" si="31"/>
        <v/>
      </c>
    </row>
    <row r="1000" spans="1:7" ht="16.5" customHeight="1" x14ac:dyDescent="0.35">
      <c r="A1000" s="9" t="str">
        <f t="shared" si="30"/>
        <v/>
      </c>
      <c r="B1000" s="10" t="str">
        <f>IF($A1000="", "", INDEX(Data!A:A,MATCH($A1000,Data!$Z:$Z,1)))</f>
        <v/>
      </c>
      <c r="C1000" s="11" t="str">
        <f>IF($A1000="", "", INDEX(Data!B:B,MATCH($A1000,Data!$Z:$Z,1)))</f>
        <v/>
      </c>
      <c r="D1000" s="10" t="str">
        <f>IF($A1000="", "", INDEX(Data!C:C,MATCH($A1000,Data!$Z:$Z,1)))</f>
        <v/>
      </c>
      <c r="E1000" s="11" t="str">
        <f>IF($A1000="", "", INDEX(Data!D:D,MATCH($A1000,Data!$Z:$Z,1)))</f>
        <v/>
      </c>
      <c r="F1000" s="11" t="str">
        <f>IF($A1000="", "", INDEX(Data!E:E,MATCH($A1000,Data!$Z:$Z,1)))</f>
        <v/>
      </c>
      <c r="G1000" s="36" t="str">
        <f t="shared" si="31"/>
        <v/>
      </c>
    </row>
    <row r="1001" spans="1:7" ht="16.5" customHeight="1" x14ac:dyDescent="0.35"/>
  </sheetData>
  <sheetProtection sheet="1" objects="1" scenarios="1" formatCells="0" formatColumns="0" formatRows="0"/>
  <hyperlinks>
    <hyperlink ref="E2" location="'Title page'!A1" display="Return to main search page"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000"/>
  <sheetViews>
    <sheetView workbookViewId="0">
      <pane ySplit="13" topLeftCell="A14" activePane="bottomLeft" state="frozen"/>
      <selection pane="bottomLeft"/>
    </sheetView>
  </sheetViews>
  <sheetFormatPr defaultRowHeight="14" customHeight="1" x14ac:dyDescent="0.35"/>
  <cols>
    <col min="1" max="1" width="4.90625" style="33" customWidth="1"/>
    <col min="2" max="2" width="21.453125" style="4" customWidth="1"/>
    <col min="3" max="3" width="54.453125" style="5" customWidth="1"/>
    <col min="4" max="4" width="8.7265625" style="4"/>
    <col min="5" max="5" width="130" style="5" customWidth="1"/>
    <col min="6" max="6" width="28.1796875" style="4" hidden="1" customWidth="1"/>
    <col min="7" max="7" width="42.36328125" style="4" customWidth="1"/>
    <col min="8" max="16384" width="8.7265625" style="4"/>
  </cols>
  <sheetData>
    <row r="1" spans="1:7" ht="6" customHeight="1" x14ac:dyDescent="0.35"/>
    <row r="2" spans="1:7" ht="6" customHeight="1" x14ac:dyDescent="0.35"/>
    <row r="3" spans="1:7" ht="6" customHeight="1" x14ac:dyDescent="0.35"/>
    <row r="4" spans="1:7" ht="6" customHeight="1" x14ac:dyDescent="0.35"/>
    <row r="5" spans="1:7" ht="6" customHeight="1" x14ac:dyDescent="0.35"/>
    <row r="6" spans="1:7" ht="6" customHeight="1" x14ac:dyDescent="0.35">
      <c r="E6" s="42" t="s">
        <v>1973</v>
      </c>
    </row>
    <row r="7" spans="1:7" ht="6" customHeight="1" x14ac:dyDescent="0.35">
      <c r="E7" s="42"/>
    </row>
    <row r="8" spans="1:7" ht="6" customHeight="1" x14ac:dyDescent="0.35">
      <c r="E8" s="42"/>
    </row>
    <row r="9" spans="1:7" ht="6" customHeight="1" x14ac:dyDescent="0.35">
      <c r="E9" s="42"/>
    </row>
    <row r="10" spans="1:7" ht="6" customHeight="1" x14ac:dyDescent="0.35"/>
    <row r="11" spans="1:7" ht="6" customHeight="1" x14ac:dyDescent="0.35"/>
    <row r="12" spans="1:7" ht="18" customHeight="1" thickBot="1" x14ac:dyDescent="0.4"/>
    <row r="13" spans="1:7" ht="14" customHeight="1" thickBot="1" x14ac:dyDescent="0.4">
      <c r="A13" s="33">
        <f>MAX(Data!AF:AF)</f>
        <v>0</v>
      </c>
      <c r="B13" s="1" t="s">
        <v>0</v>
      </c>
      <c r="C13" s="2" t="s">
        <v>1</v>
      </c>
      <c r="D13" s="2" t="s">
        <v>2</v>
      </c>
      <c r="E13" s="2" t="s">
        <v>3</v>
      </c>
      <c r="F13" s="8" t="s">
        <v>2419</v>
      </c>
      <c r="G13" s="8" t="s">
        <v>2451</v>
      </c>
    </row>
    <row r="14" spans="1:7" ht="14" customHeight="1" x14ac:dyDescent="0.35">
      <c r="A14" s="33" t="str">
        <f t="shared" ref="A14:A23" si="0">IF(A$13&gt;=ROW(A1), ROW(A1), "")</f>
        <v/>
      </c>
      <c r="B14" s="4" t="str">
        <f>IF($A14="", "", INDEX(Data!A:A,MATCH($A14,Data!$AF:$AF,1)))</f>
        <v/>
      </c>
      <c r="C14" s="5" t="str">
        <f>IF($A14="", "", INDEX(Data!B:B,MATCH($A14,Data!$AF:$AF,1)))</f>
        <v/>
      </c>
      <c r="D14" s="4" t="str">
        <f>IF($A14="", "", INDEX(Data!C:C,MATCH($A14,Data!$AF:$AF,1)))</f>
        <v/>
      </c>
      <c r="E14" s="5" t="str">
        <f>IF($A14="","",IF(INDEX(Data!D:D,MATCH($A14,Data!$AF:$AF,1))="","",INDEX(Data!D:D,MATCH($A14,Data!$AF:$AF,1))))</f>
        <v/>
      </c>
      <c r="F14" s="5" t="str">
        <f>IF($A14="","",IF(INDEX(Data!E:E,MATCH($A14,Data!$AF:$AF,1))="","",INDEX(Data!E:E,MATCH($A14,Data!$AF:$AF,1))))</f>
        <v/>
      </c>
      <c r="G14" s="36" t="str">
        <f>HYPERLINK(F14)</f>
        <v/>
      </c>
    </row>
    <row r="15" spans="1:7" ht="14" customHeight="1" x14ac:dyDescent="0.35">
      <c r="A15" s="33" t="str">
        <f t="shared" si="0"/>
        <v/>
      </c>
      <c r="B15" s="4" t="str">
        <f>IF($A15="", "", INDEX(Data!A:A,MATCH($A15,Data!$AF:$AF,1)))</f>
        <v/>
      </c>
      <c r="C15" s="5" t="str">
        <f>IF($A15="", "", INDEX(Data!B:B,MATCH($A15,Data!$AF:$AF,1)))</f>
        <v/>
      </c>
      <c r="D15" s="4" t="str">
        <f>IF($A15="", "", INDEX(Data!C:C,MATCH($A15,Data!$AF:$AF,1)))</f>
        <v/>
      </c>
      <c r="E15" s="5" t="str">
        <f>IF($A15="","",IF(INDEX(Data!D:D,MATCH($A15,Data!$AF:$AF,1))="","",INDEX(Data!D:D,MATCH($A15,Data!$AF:$AF,1))))</f>
        <v/>
      </c>
      <c r="F15" s="5" t="str">
        <f>IF($A15="","",IF(INDEX(Data!E:E,MATCH($A15,Data!$AF:$AF,1))="","",INDEX(Data!E:E,MATCH($A15,Data!$AF:$AF,1))))</f>
        <v/>
      </c>
      <c r="G15" s="36" t="str">
        <f t="shared" ref="G15:G78" si="1">HYPERLINK(F15)</f>
        <v/>
      </c>
    </row>
    <row r="16" spans="1:7" ht="14" customHeight="1" x14ac:dyDescent="0.35">
      <c r="A16" s="33" t="str">
        <f t="shared" si="0"/>
        <v/>
      </c>
      <c r="B16" s="4" t="str">
        <f>IF($A16="", "", INDEX(Data!A:A,MATCH($A16,Data!$AF:$AF,1)))</f>
        <v/>
      </c>
      <c r="C16" s="5" t="str">
        <f>IF($A16="", "", INDEX(Data!B:B,MATCH($A16,Data!$AF:$AF,1)))</f>
        <v/>
      </c>
      <c r="D16" s="4" t="str">
        <f>IF($A16="", "", INDEX(Data!C:C,MATCH($A16,Data!$AF:$AF,1)))</f>
        <v/>
      </c>
      <c r="E16" s="5" t="str">
        <f>IF($A16="","",IF(INDEX(Data!D:D,MATCH($A16,Data!$AF:$AF,1))="","",INDEX(Data!D:D,MATCH($A16,Data!$AF:$AF,1))))</f>
        <v/>
      </c>
      <c r="F16" s="5" t="str">
        <f>IF($A16="","",IF(INDEX(Data!E:E,MATCH($A16,Data!$AF:$AF,1))="","",INDEX(Data!E:E,MATCH($A16,Data!$AF:$AF,1))))</f>
        <v/>
      </c>
      <c r="G16" s="36" t="str">
        <f t="shared" si="1"/>
        <v/>
      </c>
    </row>
    <row r="17" spans="1:7" ht="14" customHeight="1" x14ac:dyDescent="0.35">
      <c r="A17" s="33" t="str">
        <f t="shared" si="0"/>
        <v/>
      </c>
      <c r="B17" s="4" t="str">
        <f>IF($A17="", "", INDEX(Data!A:A,MATCH($A17,Data!$AF:$AF,1)))</f>
        <v/>
      </c>
      <c r="C17" s="5" t="str">
        <f>IF($A17="", "", INDEX(Data!B:B,MATCH($A17,Data!$AF:$AF,1)))</f>
        <v/>
      </c>
      <c r="D17" s="4" t="str">
        <f>IF($A17="", "", INDEX(Data!C:C,MATCH($A17,Data!$AF:$AF,1)))</f>
        <v/>
      </c>
      <c r="E17" s="5" t="str">
        <f>IF($A17="","",IF(INDEX(Data!D:D,MATCH($A17,Data!$AF:$AF,1))="","",INDEX(Data!D:D,MATCH($A17,Data!$AF:$AF,1))))</f>
        <v/>
      </c>
      <c r="F17" s="5" t="str">
        <f>IF($A17="","",IF(INDEX(Data!E:E,MATCH($A17,Data!$AF:$AF,1))="","",INDEX(Data!E:E,MATCH($A17,Data!$AF:$AF,1))))</f>
        <v/>
      </c>
      <c r="G17" s="36" t="str">
        <f t="shared" si="1"/>
        <v/>
      </c>
    </row>
    <row r="18" spans="1:7" ht="14" customHeight="1" x14ac:dyDescent="0.35">
      <c r="A18" s="33" t="str">
        <f t="shared" si="0"/>
        <v/>
      </c>
      <c r="B18" s="4" t="str">
        <f>IF($A18="", "", INDEX(Data!A:A,MATCH($A18,Data!$AF:$AF,1)))</f>
        <v/>
      </c>
      <c r="C18" s="5" t="str">
        <f>IF($A18="", "", INDEX(Data!B:B,MATCH($A18,Data!$AF:$AF,1)))</f>
        <v/>
      </c>
      <c r="D18" s="4" t="str">
        <f>IF($A18="", "", INDEX(Data!C:C,MATCH($A18,Data!$AF:$AF,1)))</f>
        <v/>
      </c>
      <c r="E18" s="5" t="str">
        <f>IF($A18="","",IF(INDEX(Data!D:D,MATCH($A18,Data!$AF:$AF,1))="","",INDEX(Data!D:D,MATCH($A18,Data!$AF:$AF,1))))</f>
        <v/>
      </c>
      <c r="F18" s="5" t="str">
        <f>IF($A18="","",IF(INDEX(Data!E:E,MATCH($A18,Data!$AF:$AF,1))="","",INDEX(Data!E:E,MATCH($A18,Data!$AF:$AF,1))))</f>
        <v/>
      </c>
      <c r="G18" s="36" t="str">
        <f t="shared" si="1"/>
        <v/>
      </c>
    </row>
    <row r="19" spans="1:7" ht="14" customHeight="1" x14ac:dyDescent="0.35">
      <c r="A19" s="33" t="str">
        <f t="shared" si="0"/>
        <v/>
      </c>
      <c r="B19" s="4" t="str">
        <f>IF($A19="", "", INDEX(Data!A:A,MATCH($A19,Data!$AF:$AF,1)))</f>
        <v/>
      </c>
      <c r="C19" s="5" t="str">
        <f>IF($A19="", "", INDEX(Data!B:B,MATCH($A19,Data!$AF:$AF,1)))</f>
        <v/>
      </c>
      <c r="D19" s="4" t="str">
        <f>IF($A19="", "", INDEX(Data!C:C,MATCH($A19,Data!$AF:$AF,1)))</f>
        <v/>
      </c>
      <c r="E19" s="5" t="str">
        <f>IF($A19="","",IF(INDEX(Data!D:D,MATCH($A19,Data!$AF:$AF,1))="","",INDEX(Data!D:D,MATCH($A19,Data!$AF:$AF,1))))</f>
        <v/>
      </c>
      <c r="F19" s="5" t="str">
        <f>IF($A19="","",IF(INDEX(Data!E:E,MATCH($A19,Data!$AF:$AF,1))="","",INDEX(Data!E:E,MATCH($A19,Data!$AF:$AF,1))))</f>
        <v/>
      </c>
      <c r="G19" s="36" t="str">
        <f t="shared" si="1"/>
        <v/>
      </c>
    </row>
    <row r="20" spans="1:7" ht="14" customHeight="1" x14ac:dyDescent="0.35">
      <c r="A20" s="33" t="str">
        <f t="shared" si="0"/>
        <v/>
      </c>
      <c r="B20" s="4" t="str">
        <f>IF($A20="", "", INDEX(Data!A:A,MATCH($A20,Data!$AF:$AF,1)))</f>
        <v/>
      </c>
      <c r="C20" s="5" t="str">
        <f>IF($A20="", "", INDEX(Data!B:B,MATCH($A20,Data!$AF:$AF,1)))</f>
        <v/>
      </c>
      <c r="D20" s="4" t="str">
        <f>IF($A20="", "", INDEX(Data!C:C,MATCH($A20,Data!$AF:$AF,1)))</f>
        <v/>
      </c>
      <c r="E20" s="5" t="str">
        <f>IF($A20="","",IF(INDEX(Data!D:D,MATCH($A20,Data!$AF:$AF,1))="","",INDEX(Data!D:D,MATCH($A20,Data!$AF:$AF,1))))</f>
        <v/>
      </c>
      <c r="F20" s="5" t="str">
        <f>IF($A20="","",IF(INDEX(Data!E:E,MATCH($A20,Data!$AF:$AF,1))="","",INDEX(Data!E:E,MATCH($A20,Data!$AF:$AF,1))))</f>
        <v/>
      </c>
      <c r="G20" s="36" t="str">
        <f t="shared" si="1"/>
        <v/>
      </c>
    </row>
    <row r="21" spans="1:7" ht="14" customHeight="1" x14ac:dyDescent="0.35">
      <c r="A21" s="33" t="str">
        <f t="shared" si="0"/>
        <v/>
      </c>
      <c r="B21" s="4" t="str">
        <f>IF($A21="", "", INDEX(Data!A:A,MATCH($A21,Data!$AF:$AF,1)))</f>
        <v/>
      </c>
      <c r="C21" s="5" t="str">
        <f>IF($A21="", "", INDEX(Data!B:B,MATCH($A21,Data!$AF:$AF,1)))</f>
        <v/>
      </c>
      <c r="D21" s="4" t="str">
        <f>IF($A21="", "", INDEX(Data!C:C,MATCH($A21,Data!$AF:$AF,1)))</f>
        <v/>
      </c>
      <c r="E21" s="5" t="str">
        <f>IF($A21="","",IF(INDEX(Data!D:D,MATCH($A21,Data!$AF:$AF,1))="","",INDEX(Data!D:D,MATCH($A21,Data!$AF:$AF,1))))</f>
        <v/>
      </c>
      <c r="F21" s="5" t="str">
        <f>IF($A21="","",IF(INDEX(Data!E:E,MATCH($A21,Data!$AF:$AF,1))="","",INDEX(Data!E:E,MATCH($A21,Data!$AF:$AF,1))))</f>
        <v/>
      </c>
      <c r="G21" s="36" t="str">
        <f t="shared" si="1"/>
        <v/>
      </c>
    </row>
    <row r="22" spans="1:7" ht="14" customHeight="1" x14ac:dyDescent="0.35">
      <c r="A22" s="33" t="str">
        <f t="shared" si="0"/>
        <v/>
      </c>
      <c r="B22" s="4" t="str">
        <f>IF($A22="", "", INDEX(Data!A:A,MATCH($A22,Data!$AF:$AF,1)))</f>
        <v/>
      </c>
      <c r="C22" s="5" t="str">
        <f>IF($A22="", "", INDEX(Data!B:B,MATCH($A22,Data!$AF:$AF,1)))</f>
        <v/>
      </c>
      <c r="D22" s="4" t="str">
        <f>IF($A22="", "", INDEX(Data!C:C,MATCH($A22,Data!$AF:$AF,1)))</f>
        <v/>
      </c>
      <c r="E22" s="5" t="str">
        <f>IF($A22="","",IF(INDEX(Data!D:D,MATCH($A22,Data!$AF:$AF,1))="","",INDEX(Data!D:D,MATCH($A22,Data!$AF:$AF,1))))</f>
        <v/>
      </c>
      <c r="F22" s="5" t="str">
        <f>IF($A22="","",IF(INDEX(Data!E:E,MATCH($A22,Data!$AF:$AF,1))="","",INDEX(Data!E:E,MATCH($A22,Data!$AF:$AF,1))))</f>
        <v/>
      </c>
      <c r="G22" s="36" t="str">
        <f t="shared" si="1"/>
        <v/>
      </c>
    </row>
    <row r="23" spans="1:7" ht="14" customHeight="1" x14ac:dyDescent="0.35">
      <c r="A23" s="33" t="str">
        <f t="shared" si="0"/>
        <v/>
      </c>
      <c r="B23" s="4" t="str">
        <f>IF($A23="", "", INDEX(Data!A:A,MATCH($A23,Data!$AF:$AF,1)))</f>
        <v/>
      </c>
      <c r="C23" s="5" t="str">
        <f>IF($A23="", "", INDEX(Data!B:B,MATCH($A23,Data!$AF:$AF,1)))</f>
        <v/>
      </c>
      <c r="D23" s="4" t="str">
        <f>IF($A23="", "", INDEX(Data!C:C,MATCH($A23,Data!$AF:$AF,1)))</f>
        <v/>
      </c>
      <c r="E23" s="5" t="str">
        <f>IF($A23="","",IF(INDEX(Data!D:D,MATCH($A23,Data!$AF:$AF,1))="","",INDEX(Data!D:D,MATCH($A23,Data!$AF:$AF,1))))</f>
        <v/>
      </c>
      <c r="F23" s="5" t="str">
        <f>IF($A23="","",IF(INDEX(Data!E:E,MATCH($A23,Data!$AF:$AF,1))="","",INDEX(Data!E:E,MATCH($A23,Data!$AF:$AF,1))))</f>
        <v/>
      </c>
      <c r="G23" s="36" t="str">
        <f t="shared" si="1"/>
        <v/>
      </c>
    </row>
    <row r="24" spans="1:7" ht="14" customHeight="1" x14ac:dyDescent="0.35">
      <c r="A24" s="33" t="str">
        <f t="shared" ref="A24:A55" si="2">IF(A$13&gt;=ROW(A12), ROW(A12), "")</f>
        <v/>
      </c>
      <c r="B24" s="4" t="str">
        <f>IF($A24="", "", INDEX(Data!A:A,MATCH($A24,Data!$AF:$AF,1)))</f>
        <v/>
      </c>
      <c r="C24" s="5" t="str">
        <f>IF($A24="", "", INDEX(Data!B:B,MATCH($A24,Data!$AF:$AF,1)))</f>
        <v/>
      </c>
      <c r="D24" s="4" t="str">
        <f>IF($A24="", "", INDEX(Data!C:C,MATCH($A24,Data!$AF:$AF,1)))</f>
        <v/>
      </c>
      <c r="E24" s="5" t="str">
        <f>IF($A24="","",IF(INDEX(Data!D:D,MATCH($A24,Data!$AF:$AF,1))="","",INDEX(Data!D:D,MATCH($A24,Data!$AF:$AF,1))))</f>
        <v/>
      </c>
      <c r="F24" s="5" t="str">
        <f>IF($A24="","",IF(INDEX(Data!E:E,MATCH($A24,Data!$AF:$AF,1))="","",INDEX(Data!E:E,MATCH($A24,Data!$AF:$AF,1))))</f>
        <v/>
      </c>
      <c r="G24" s="36" t="str">
        <f t="shared" si="1"/>
        <v/>
      </c>
    </row>
    <row r="25" spans="1:7" ht="14" customHeight="1" x14ac:dyDescent="0.35">
      <c r="A25" s="33" t="str">
        <f t="shared" si="2"/>
        <v/>
      </c>
      <c r="B25" s="4" t="str">
        <f>IF($A25="", "", INDEX(Data!A:A,MATCH($A25,Data!$AF:$AF,1)))</f>
        <v/>
      </c>
      <c r="C25" s="5" t="str">
        <f>IF($A25="", "", INDEX(Data!B:B,MATCH($A25,Data!$AF:$AF,1)))</f>
        <v/>
      </c>
      <c r="D25" s="4" t="str">
        <f>IF($A25="", "", INDEX(Data!C:C,MATCH($A25,Data!$AF:$AF,1)))</f>
        <v/>
      </c>
      <c r="E25" s="5" t="str">
        <f>IF($A25="","",IF(INDEX(Data!D:D,MATCH($A25,Data!$AF:$AF,1))="","",INDEX(Data!D:D,MATCH($A25,Data!$AF:$AF,1))))</f>
        <v/>
      </c>
      <c r="F25" s="5" t="str">
        <f>IF($A25="","",IF(INDEX(Data!E:E,MATCH($A25,Data!$AF:$AF,1))="","",INDEX(Data!E:E,MATCH($A25,Data!$AF:$AF,1))))</f>
        <v/>
      </c>
      <c r="G25" s="36" t="str">
        <f t="shared" si="1"/>
        <v/>
      </c>
    </row>
    <row r="26" spans="1:7" ht="14" customHeight="1" x14ac:dyDescent="0.35">
      <c r="A26" s="33" t="str">
        <f t="shared" si="2"/>
        <v/>
      </c>
      <c r="B26" s="4" t="str">
        <f>IF($A26="", "", INDEX(Data!A:A,MATCH($A26,Data!$AF:$AF,1)))</f>
        <v/>
      </c>
      <c r="C26" s="5" t="str">
        <f>IF($A26="", "", INDEX(Data!B:B,MATCH($A26,Data!$AF:$AF,1)))</f>
        <v/>
      </c>
      <c r="D26" s="4" t="str">
        <f>IF($A26="", "", INDEX(Data!C:C,MATCH($A26,Data!$AF:$AF,1)))</f>
        <v/>
      </c>
      <c r="E26" s="5" t="str">
        <f>IF($A26="","",IF(INDEX(Data!D:D,MATCH($A26,Data!$AF:$AF,1))="","",INDEX(Data!D:D,MATCH($A26,Data!$AF:$AF,1))))</f>
        <v/>
      </c>
      <c r="F26" s="5" t="str">
        <f>IF($A26="","",IF(INDEX(Data!E:E,MATCH($A26,Data!$AF:$AF,1))="","",INDEX(Data!E:E,MATCH($A26,Data!$AF:$AF,1))))</f>
        <v/>
      </c>
      <c r="G26" s="36" t="str">
        <f t="shared" si="1"/>
        <v/>
      </c>
    </row>
    <row r="27" spans="1:7" ht="14" customHeight="1" x14ac:dyDescent="0.35">
      <c r="A27" s="33" t="str">
        <f t="shared" si="2"/>
        <v/>
      </c>
      <c r="B27" s="4" t="str">
        <f>IF($A27="", "", INDEX(Data!A:A,MATCH($A27,Data!$AF:$AF,1)))</f>
        <v/>
      </c>
      <c r="C27" s="5" t="str">
        <f>IF($A27="", "", INDEX(Data!B:B,MATCH($A27,Data!$AF:$AF,1)))</f>
        <v/>
      </c>
      <c r="D27" s="4" t="str">
        <f>IF($A27="", "", INDEX(Data!C:C,MATCH($A27,Data!$AF:$AF,1)))</f>
        <v/>
      </c>
      <c r="E27" s="5" t="str">
        <f>IF($A27="","",IF(INDEX(Data!D:D,MATCH($A27,Data!$AF:$AF,1))="","",INDEX(Data!D:D,MATCH($A27,Data!$AF:$AF,1))))</f>
        <v/>
      </c>
      <c r="F27" s="5" t="str">
        <f>IF($A27="","",IF(INDEX(Data!E:E,MATCH($A27,Data!$AF:$AF,1))="","",INDEX(Data!E:E,MATCH($A27,Data!$AF:$AF,1))))</f>
        <v/>
      </c>
      <c r="G27" s="36" t="str">
        <f t="shared" si="1"/>
        <v/>
      </c>
    </row>
    <row r="28" spans="1:7" ht="14" customHeight="1" x14ac:dyDescent="0.35">
      <c r="A28" s="33" t="str">
        <f t="shared" si="2"/>
        <v/>
      </c>
      <c r="B28" s="4" t="str">
        <f>IF($A28="", "", INDEX(Data!A:A,MATCH($A28,Data!$AF:$AF,1)))</f>
        <v/>
      </c>
      <c r="C28" s="5" t="str">
        <f>IF($A28="", "", INDEX(Data!B:B,MATCH($A28,Data!$AF:$AF,1)))</f>
        <v/>
      </c>
      <c r="D28" s="4" t="str">
        <f>IF($A28="", "", INDEX(Data!C:C,MATCH($A28,Data!$AF:$AF,1)))</f>
        <v/>
      </c>
      <c r="E28" s="5" t="str">
        <f>IF($A28="","",IF(INDEX(Data!D:D,MATCH($A28,Data!$AF:$AF,1))="","",INDEX(Data!D:D,MATCH($A28,Data!$AF:$AF,1))))</f>
        <v/>
      </c>
      <c r="F28" s="5" t="str">
        <f>IF($A28="","",IF(INDEX(Data!E:E,MATCH($A28,Data!$AF:$AF,1))="","",INDEX(Data!E:E,MATCH($A28,Data!$AF:$AF,1))))</f>
        <v/>
      </c>
      <c r="G28" s="36" t="str">
        <f t="shared" si="1"/>
        <v/>
      </c>
    </row>
    <row r="29" spans="1:7" ht="14" customHeight="1" x14ac:dyDescent="0.35">
      <c r="A29" s="33" t="str">
        <f t="shared" si="2"/>
        <v/>
      </c>
      <c r="B29" s="4" t="str">
        <f>IF($A29="", "", INDEX(Data!A:A,MATCH($A29,Data!$AF:$AF,1)))</f>
        <v/>
      </c>
      <c r="C29" s="5" t="str">
        <f>IF($A29="", "", INDEX(Data!B:B,MATCH($A29,Data!$AF:$AF,1)))</f>
        <v/>
      </c>
      <c r="D29" s="4" t="str">
        <f>IF($A29="", "", INDEX(Data!C:C,MATCH($A29,Data!$AF:$AF,1)))</f>
        <v/>
      </c>
      <c r="E29" s="5" t="str">
        <f>IF($A29="","",IF(INDEX(Data!D:D,MATCH($A29,Data!$AF:$AF,1))="","",INDEX(Data!D:D,MATCH($A29,Data!$AF:$AF,1))))</f>
        <v/>
      </c>
      <c r="F29" s="5" t="str">
        <f>IF($A29="","",IF(INDEX(Data!E:E,MATCH($A29,Data!$AF:$AF,1))="","",INDEX(Data!E:E,MATCH($A29,Data!$AF:$AF,1))))</f>
        <v/>
      </c>
      <c r="G29" s="36" t="str">
        <f t="shared" si="1"/>
        <v/>
      </c>
    </row>
    <row r="30" spans="1:7" ht="14" customHeight="1" x14ac:dyDescent="0.35">
      <c r="A30" s="33" t="str">
        <f t="shared" si="2"/>
        <v/>
      </c>
      <c r="B30" s="4" t="str">
        <f>IF($A30="", "", INDEX(Data!A:A,MATCH($A30,Data!$AF:$AF,1)))</f>
        <v/>
      </c>
      <c r="C30" s="5" t="str">
        <f>IF($A30="", "", INDEX(Data!B:B,MATCH($A30,Data!$AF:$AF,1)))</f>
        <v/>
      </c>
      <c r="D30" s="4" t="str">
        <f>IF($A30="", "", INDEX(Data!C:C,MATCH($A30,Data!$AF:$AF,1)))</f>
        <v/>
      </c>
      <c r="E30" s="5" t="str">
        <f>IF($A30="","",IF(INDEX(Data!D:D,MATCH($A30,Data!$AF:$AF,1))="","",INDEX(Data!D:D,MATCH($A30,Data!$AF:$AF,1))))</f>
        <v/>
      </c>
      <c r="F30" s="5" t="str">
        <f>IF($A30="","",IF(INDEX(Data!E:E,MATCH($A30,Data!$AF:$AF,1))="","",INDEX(Data!E:E,MATCH($A30,Data!$AF:$AF,1))))</f>
        <v/>
      </c>
      <c r="G30" s="36" t="str">
        <f t="shared" si="1"/>
        <v/>
      </c>
    </row>
    <row r="31" spans="1:7" ht="14" customHeight="1" x14ac:dyDescent="0.35">
      <c r="A31" s="33" t="str">
        <f t="shared" si="2"/>
        <v/>
      </c>
      <c r="B31" s="4" t="str">
        <f>IF($A31="", "", INDEX(Data!A:A,MATCH($A31,Data!$AF:$AF,1)))</f>
        <v/>
      </c>
      <c r="C31" s="5" t="str">
        <f>IF($A31="", "", INDEX(Data!B:B,MATCH($A31,Data!$AF:$AF,1)))</f>
        <v/>
      </c>
      <c r="D31" s="4" t="str">
        <f>IF($A31="", "", INDEX(Data!C:C,MATCH($A31,Data!$AF:$AF,1)))</f>
        <v/>
      </c>
      <c r="E31" s="5" t="str">
        <f>IF($A31="","",IF(INDEX(Data!D:D,MATCH($A31,Data!$AF:$AF,1))="","",INDEX(Data!D:D,MATCH($A31,Data!$AF:$AF,1))))</f>
        <v/>
      </c>
      <c r="F31" s="5" t="str">
        <f>IF($A31="","",IF(INDEX(Data!E:E,MATCH($A31,Data!$AF:$AF,1))="","",INDEX(Data!E:E,MATCH($A31,Data!$AF:$AF,1))))</f>
        <v/>
      </c>
      <c r="G31" s="36" t="str">
        <f t="shared" si="1"/>
        <v/>
      </c>
    </row>
    <row r="32" spans="1:7" ht="14" customHeight="1" x14ac:dyDescent="0.35">
      <c r="A32" s="33" t="str">
        <f t="shared" si="2"/>
        <v/>
      </c>
      <c r="B32" s="4" t="str">
        <f>IF($A32="", "", INDEX(Data!A:A,MATCH($A32,Data!$AF:$AF,1)))</f>
        <v/>
      </c>
      <c r="C32" s="5" t="str">
        <f>IF($A32="", "", INDEX(Data!B:B,MATCH($A32,Data!$AF:$AF,1)))</f>
        <v/>
      </c>
      <c r="D32" s="4" t="str">
        <f>IF($A32="", "", INDEX(Data!C:C,MATCH($A32,Data!$AF:$AF,1)))</f>
        <v/>
      </c>
      <c r="E32" s="5" t="str">
        <f>IF($A32="","",IF(INDEX(Data!D:D,MATCH($A32,Data!$AF:$AF,1))="","",INDEX(Data!D:D,MATCH($A32,Data!$AF:$AF,1))))</f>
        <v/>
      </c>
      <c r="F32" s="5" t="str">
        <f>IF($A32="","",IF(INDEX(Data!E:E,MATCH($A32,Data!$AF:$AF,1))="","",INDEX(Data!E:E,MATCH($A32,Data!$AF:$AF,1))))</f>
        <v/>
      </c>
      <c r="G32" s="36" t="str">
        <f t="shared" si="1"/>
        <v/>
      </c>
    </row>
    <row r="33" spans="1:7" ht="14" customHeight="1" x14ac:dyDescent="0.35">
      <c r="A33" s="33" t="str">
        <f t="shared" si="2"/>
        <v/>
      </c>
      <c r="B33" s="4" t="str">
        <f>IF($A33="", "", INDEX(Data!A:A,MATCH($A33,Data!$AF:$AF,1)))</f>
        <v/>
      </c>
      <c r="C33" s="5" t="str">
        <f>IF($A33="", "", INDEX(Data!B:B,MATCH($A33,Data!$AF:$AF,1)))</f>
        <v/>
      </c>
      <c r="D33" s="4" t="str">
        <f>IF($A33="", "", INDEX(Data!C:C,MATCH($A33,Data!$AF:$AF,1)))</f>
        <v/>
      </c>
      <c r="E33" s="5" t="str">
        <f>IF($A33="","",IF(INDEX(Data!D:D,MATCH($A33,Data!$AF:$AF,1))="","",INDEX(Data!D:D,MATCH($A33,Data!$AF:$AF,1))))</f>
        <v/>
      </c>
      <c r="F33" s="5" t="str">
        <f>IF($A33="","",IF(INDEX(Data!E:E,MATCH($A33,Data!$AF:$AF,1))="","",INDEX(Data!E:E,MATCH($A33,Data!$AF:$AF,1))))</f>
        <v/>
      </c>
      <c r="G33" s="36" t="str">
        <f t="shared" si="1"/>
        <v/>
      </c>
    </row>
    <row r="34" spans="1:7" ht="14" customHeight="1" x14ac:dyDescent="0.35">
      <c r="A34" s="33" t="str">
        <f t="shared" si="2"/>
        <v/>
      </c>
      <c r="B34" s="4" t="str">
        <f>IF($A34="", "", INDEX(Data!A:A,MATCH($A34,Data!$AF:$AF,1)))</f>
        <v/>
      </c>
      <c r="C34" s="5" t="str">
        <f>IF($A34="", "", INDEX(Data!B:B,MATCH($A34,Data!$AF:$AF,1)))</f>
        <v/>
      </c>
      <c r="D34" s="4" t="str">
        <f>IF($A34="", "", INDEX(Data!C:C,MATCH($A34,Data!$AF:$AF,1)))</f>
        <v/>
      </c>
      <c r="E34" s="5" t="str">
        <f>IF($A34="","",IF(INDEX(Data!D:D,MATCH($A34,Data!$AF:$AF,1))="","",INDEX(Data!D:D,MATCH($A34,Data!$AF:$AF,1))))</f>
        <v/>
      </c>
      <c r="F34" s="5" t="str">
        <f>IF($A34="","",IF(INDEX(Data!E:E,MATCH($A34,Data!$AF:$AF,1))="","",INDEX(Data!E:E,MATCH($A34,Data!$AF:$AF,1))))</f>
        <v/>
      </c>
      <c r="G34" s="36" t="str">
        <f t="shared" si="1"/>
        <v/>
      </c>
    </row>
    <row r="35" spans="1:7" ht="14" customHeight="1" x14ac:dyDescent="0.35">
      <c r="A35" s="33" t="str">
        <f t="shared" si="2"/>
        <v/>
      </c>
      <c r="B35" s="4" t="str">
        <f>IF($A35="", "", INDEX(Data!A:A,MATCH($A35,Data!$AF:$AF,1)))</f>
        <v/>
      </c>
      <c r="C35" s="5" t="str">
        <f>IF($A35="", "", INDEX(Data!B:B,MATCH($A35,Data!$AF:$AF,1)))</f>
        <v/>
      </c>
      <c r="D35" s="4" t="str">
        <f>IF($A35="", "", INDEX(Data!C:C,MATCH($A35,Data!$AF:$AF,1)))</f>
        <v/>
      </c>
      <c r="E35" s="5" t="str">
        <f>IF($A35="","",IF(INDEX(Data!D:D,MATCH($A35,Data!$AF:$AF,1))="","",INDEX(Data!D:D,MATCH($A35,Data!$AF:$AF,1))))</f>
        <v/>
      </c>
      <c r="F35" s="5" t="str">
        <f>IF($A35="","",IF(INDEX(Data!E:E,MATCH($A35,Data!$AF:$AF,1))="","",INDEX(Data!E:E,MATCH($A35,Data!$AF:$AF,1))))</f>
        <v/>
      </c>
      <c r="G35" s="36" t="str">
        <f t="shared" si="1"/>
        <v/>
      </c>
    </row>
    <row r="36" spans="1:7" ht="14" customHeight="1" x14ac:dyDescent="0.35">
      <c r="A36" s="33" t="str">
        <f t="shared" si="2"/>
        <v/>
      </c>
      <c r="B36" s="4" t="str">
        <f>IF($A36="", "", INDEX(Data!A:A,MATCH($A36,Data!$AF:$AF,1)))</f>
        <v/>
      </c>
      <c r="C36" s="5" t="str">
        <f>IF($A36="", "", INDEX(Data!B:B,MATCH($A36,Data!$AF:$AF,1)))</f>
        <v/>
      </c>
      <c r="D36" s="4" t="str">
        <f>IF($A36="", "", INDEX(Data!C:C,MATCH($A36,Data!$AF:$AF,1)))</f>
        <v/>
      </c>
      <c r="E36" s="5" t="str">
        <f>IF($A36="","",IF(INDEX(Data!D:D,MATCH($A36,Data!$AF:$AF,1))="","",INDEX(Data!D:D,MATCH($A36,Data!$AF:$AF,1))))</f>
        <v/>
      </c>
      <c r="F36" s="5" t="str">
        <f>IF($A36="","",IF(INDEX(Data!E:E,MATCH($A36,Data!$AF:$AF,1))="","",INDEX(Data!E:E,MATCH($A36,Data!$AF:$AF,1))))</f>
        <v/>
      </c>
      <c r="G36" s="36" t="str">
        <f t="shared" si="1"/>
        <v/>
      </c>
    </row>
    <row r="37" spans="1:7" ht="14" customHeight="1" x14ac:dyDescent="0.35">
      <c r="A37" s="33" t="str">
        <f t="shared" si="2"/>
        <v/>
      </c>
      <c r="B37" s="4" t="str">
        <f>IF($A37="", "", INDEX(Data!A:A,MATCH($A37,Data!$AF:$AF,1)))</f>
        <v/>
      </c>
      <c r="C37" s="5" t="str">
        <f>IF($A37="", "", INDEX(Data!B:B,MATCH($A37,Data!$AF:$AF,1)))</f>
        <v/>
      </c>
      <c r="D37" s="4" t="str">
        <f>IF($A37="", "", INDEX(Data!C:C,MATCH($A37,Data!$AF:$AF,1)))</f>
        <v/>
      </c>
      <c r="E37" s="5" t="str">
        <f>IF($A37="","",IF(INDEX(Data!D:D,MATCH($A37,Data!$AF:$AF,1))="","",INDEX(Data!D:D,MATCH($A37,Data!$AF:$AF,1))))</f>
        <v/>
      </c>
      <c r="F37" s="5" t="str">
        <f>IF($A37="","",IF(INDEX(Data!E:E,MATCH($A37,Data!$AF:$AF,1))="","",INDEX(Data!E:E,MATCH($A37,Data!$AF:$AF,1))))</f>
        <v/>
      </c>
      <c r="G37" s="36" t="str">
        <f t="shared" si="1"/>
        <v/>
      </c>
    </row>
    <row r="38" spans="1:7" ht="14" customHeight="1" x14ac:dyDescent="0.35">
      <c r="A38" s="33" t="str">
        <f t="shared" si="2"/>
        <v/>
      </c>
      <c r="B38" s="4" t="str">
        <f>IF($A38="", "", INDEX(Data!A:A,MATCH($A38,Data!$AF:$AF,1)))</f>
        <v/>
      </c>
      <c r="C38" s="5" t="str">
        <f>IF($A38="", "", INDEX(Data!B:B,MATCH($A38,Data!$AF:$AF,1)))</f>
        <v/>
      </c>
      <c r="D38" s="4" t="str">
        <f>IF($A38="", "", INDEX(Data!C:C,MATCH($A38,Data!$AF:$AF,1)))</f>
        <v/>
      </c>
      <c r="E38" s="5" t="str">
        <f>IF($A38="","",IF(INDEX(Data!D:D,MATCH($A38,Data!$AF:$AF,1))="","",INDEX(Data!D:D,MATCH($A38,Data!$AF:$AF,1))))</f>
        <v/>
      </c>
      <c r="F38" s="5" t="str">
        <f>IF($A38="","",IF(INDEX(Data!E:E,MATCH($A38,Data!$AF:$AF,1))="","",INDEX(Data!E:E,MATCH($A38,Data!$AF:$AF,1))))</f>
        <v/>
      </c>
      <c r="G38" s="36" t="str">
        <f t="shared" si="1"/>
        <v/>
      </c>
    </row>
    <row r="39" spans="1:7" ht="14" customHeight="1" x14ac:dyDescent="0.35">
      <c r="A39" s="33" t="str">
        <f t="shared" si="2"/>
        <v/>
      </c>
      <c r="B39" s="4" t="str">
        <f>IF($A39="", "", INDEX(Data!A:A,MATCH($A39,Data!$AF:$AF,1)))</f>
        <v/>
      </c>
      <c r="C39" s="5" t="str">
        <f>IF($A39="", "", INDEX(Data!B:B,MATCH($A39,Data!$AF:$AF,1)))</f>
        <v/>
      </c>
      <c r="D39" s="4" t="str">
        <f>IF($A39="", "", INDEX(Data!C:C,MATCH($A39,Data!$AF:$AF,1)))</f>
        <v/>
      </c>
      <c r="E39" s="5" t="str">
        <f>IF($A39="","",IF(INDEX(Data!D:D,MATCH($A39,Data!$AF:$AF,1))="","",INDEX(Data!D:D,MATCH($A39,Data!$AF:$AF,1))))</f>
        <v/>
      </c>
      <c r="F39" s="5" t="str">
        <f>IF($A39="","",IF(INDEX(Data!E:E,MATCH($A39,Data!$AF:$AF,1))="","",INDEX(Data!E:E,MATCH($A39,Data!$AF:$AF,1))))</f>
        <v/>
      </c>
      <c r="G39" s="36" t="str">
        <f t="shared" si="1"/>
        <v/>
      </c>
    </row>
    <row r="40" spans="1:7" ht="14" customHeight="1" x14ac:dyDescent="0.35">
      <c r="A40" s="33" t="str">
        <f t="shared" si="2"/>
        <v/>
      </c>
      <c r="B40" s="4" t="str">
        <f>IF($A40="", "", INDEX(Data!A:A,MATCH($A40,Data!$AF:$AF,1)))</f>
        <v/>
      </c>
      <c r="C40" s="5" t="str">
        <f>IF($A40="", "", INDEX(Data!B:B,MATCH($A40,Data!$AF:$AF,1)))</f>
        <v/>
      </c>
      <c r="D40" s="4" t="str">
        <f>IF($A40="", "", INDEX(Data!C:C,MATCH($A40,Data!$AF:$AF,1)))</f>
        <v/>
      </c>
      <c r="E40" s="5" t="str">
        <f>IF($A40="","",IF(INDEX(Data!D:D,MATCH($A40,Data!$AF:$AF,1))="","",INDEX(Data!D:D,MATCH($A40,Data!$AF:$AF,1))))</f>
        <v/>
      </c>
      <c r="F40" s="5" t="str">
        <f>IF($A40="","",IF(INDEX(Data!E:E,MATCH($A40,Data!$AF:$AF,1))="","",INDEX(Data!E:E,MATCH($A40,Data!$AF:$AF,1))))</f>
        <v/>
      </c>
      <c r="G40" s="36" t="str">
        <f t="shared" si="1"/>
        <v/>
      </c>
    </row>
    <row r="41" spans="1:7" ht="14" customHeight="1" x14ac:dyDescent="0.35">
      <c r="A41" s="33" t="str">
        <f t="shared" si="2"/>
        <v/>
      </c>
      <c r="B41" s="4" t="str">
        <f>IF($A41="", "", INDEX(Data!A:A,MATCH($A41,Data!$AF:$AF,1)))</f>
        <v/>
      </c>
      <c r="C41" s="5" t="str">
        <f>IF($A41="", "", INDEX(Data!B:B,MATCH($A41,Data!$AF:$AF,1)))</f>
        <v/>
      </c>
      <c r="D41" s="4" t="str">
        <f>IF($A41="", "", INDEX(Data!C:C,MATCH($A41,Data!$AF:$AF,1)))</f>
        <v/>
      </c>
      <c r="E41" s="5" t="str">
        <f>IF($A41="","",IF(INDEX(Data!D:D,MATCH($A41,Data!$AF:$AF,1))="","",INDEX(Data!D:D,MATCH($A41,Data!$AF:$AF,1))))</f>
        <v/>
      </c>
      <c r="F41" s="5" t="str">
        <f>IF($A41="","",IF(INDEX(Data!E:E,MATCH($A41,Data!$AF:$AF,1))="","",INDEX(Data!E:E,MATCH($A41,Data!$AF:$AF,1))))</f>
        <v/>
      </c>
      <c r="G41" s="36" t="str">
        <f t="shared" si="1"/>
        <v/>
      </c>
    </row>
    <row r="42" spans="1:7" ht="14" customHeight="1" x14ac:dyDescent="0.35">
      <c r="A42" s="33" t="str">
        <f t="shared" si="2"/>
        <v/>
      </c>
      <c r="B42" s="4" t="str">
        <f>IF($A42="", "", INDEX(Data!A:A,MATCH($A42,Data!$AF:$AF,1)))</f>
        <v/>
      </c>
      <c r="C42" s="5" t="str">
        <f>IF($A42="", "", INDEX(Data!B:B,MATCH($A42,Data!$AF:$AF,1)))</f>
        <v/>
      </c>
      <c r="D42" s="4" t="str">
        <f>IF($A42="", "", INDEX(Data!C:C,MATCH($A42,Data!$AF:$AF,1)))</f>
        <v/>
      </c>
      <c r="E42" s="5" t="str">
        <f>IF($A42="","",IF(INDEX(Data!D:D,MATCH($A42,Data!$AF:$AF,1))="","",INDEX(Data!D:D,MATCH($A42,Data!$AF:$AF,1))))</f>
        <v/>
      </c>
      <c r="F42" s="5" t="str">
        <f>IF($A42="","",IF(INDEX(Data!E:E,MATCH($A42,Data!$AF:$AF,1))="","",INDEX(Data!E:E,MATCH($A42,Data!$AF:$AF,1))))</f>
        <v/>
      </c>
      <c r="G42" s="36" t="str">
        <f t="shared" si="1"/>
        <v/>
      </c>
    </row>
    <row r="43" spans="1:7" ht="14" customHeight="1" x14ac:dyDescent="0.35">
      <c r="A43" s="33" t="str">
        <f t="shared" si="2"/>
        <v/>
      </c>
      <c r="B43" s="4" t="str">
        <f>IF($A43="", "", INDEX(Data!A:A,MATCH($A43,Data!$AF:$AF,1)))</f>
        <v/>
      </c>
      <c r="C43" s="5" t="str">
        <f>IF($A43="", "", INDEX(Data!B:B,MATCH($A43,Data!$AF:$AF,1)))</f>
        <v/>
      </c>
      <c r="D43" s="4" t="str">
        <f>IF($A43="", "", INDEX(Data!C:C,MATCH($A43,Data!$AF:$AF,1)))</f>
        <v/>
      </c>
      <c r="E43" s="5" t="str">
        <f>IF($A43="","",IF(INDEX(Data!D:D,MATCH($A43,Data!$AF:$AF,1))="","",INDEX(Data!D:D,MATCH($A43,Data!$AF:$AF,1))))</f>
        <v/>
      </c>
      <c r="F43" s="5" t="str">
        <f>IF($A43="","",IF(INDEX(Data!E:E,MATCH($A43,Data!$AF:$AF,1))="","",INDEX(Data!E:E,MATCH($A43,Data!$AF:$AF,1))))</f>
        <v/>
      </c>
      <c r="G43" s="36" t="str">
        <f t="shared" si="1"/>
        <v/>
      </c>
    </row>
    <row r="44" spans="1:7" ht="14" customHeight="1" x14ac:dyDescent="0.35">
      <c r="A44" s="33" t="str">
        <f t="shared" si="2"/>
        <v/>
      </c>
      <c r="B44" s="4" t="str">
        <f>IF($A44="", "", INDEX(Data!A:A,MATCH($A44,Data!$AF:$AF,1)))</f>
        <v/>
      </c>
      <c r="C44" s="5" t="str">
        <f>IF($A44="", "", INDEX(Data!B:B,MATCH($A44,Data!$AF:$AF,1)))</f>
        <v/>
      </c>
      <c r="D44" s="4" t="str">
        <f>IF($A44="", "", INDEX(Data!C:C,MATCH($A44,Data!$AF:$AF,1)))</f>
        <v/>
      </c>
      <c r="E44" s="5" t="str">
        <f>IF($A44="","",IF(INDEX(Data!D:D,MATCH($A44,Data!$AF:$AF,1))="","",INDEX(Data!D:D,MATCH($A44,Data!$AF:$AF,1))))</f>
        <v/>
      </c>
      <c r="F44" s="5" t="str">
        <f>IF($A44="","",IF(INDEX(Data!E:E,MATCH($A44,Data!$AF:$AF,1))="","",INDEX(Data!E:E,MATCH($A44,Data!$AF:$AF,1))))</f>
        <v/>
      </c>
      <c r="G44" s="36" t="str">
        <f t="shared" si="1"/>
        <v/>
      </c>
    </row>
    <row r="45" spans="1:7" ht="14" customHeight="1" x14ac:dyDescent="0.35">
      <c r="A45" s="33" t="str">
        <f t="shared" si="2"/>
        <v/>
      </c>
      <c r="B45" s="4" t="str">
        <f>IF($A45="", "", INDEX(Data!A:A,MATCH($A45,Data!$AF:$AF,1)))</f>
        <v/>
      </c>
      <c r="C45" s="5" t="str">
        <f>IF($A45="", "", INDEX(Data!B:B,MATCH($A45,Data!$AF:$AF,1)))</f>
        <v/>
      </c>
      <c r="D45" s="4" t="str">
        <f>IF($A45="", "", INDEX(Data!C:C,MATCH($A45,Data!$AF:$AF,1)))</f>
        <v/>
      </c>
      <c r="E45" s="5" t="str">
        <f>IF($A45="","",IF(INDEX(Data!D:D,MATCH($A45,Data!$AF:$AF,1))="","",INDEX(Data!D:D,MATCH($A45,Data!$AF:$AF,1))))</f>
        <v/>
      </c>
      <c r="F45" s="5" t="str">
        <f>IF($A45="","",IF(INDEX(Data!E:E,MATCH($A45,Data!$AF:$AF,1))="","",INDEX(Data!E:E,MATCH($A45,Data!$AF:$AF,1))))</f>
        <v/>
      </c>
      <c r="G45" s="36" t="str">
        <f t="shared" si="1"/>
        <v/>
      </c>
    </row>
    <row r="46" spans="1:7" ht="14" customHeight="1" x14ac:dyDescent="0.35">
      <c r="A46" s="33" t="str">
        <f t="shared" si="2"/>
        <v/>
      </c>
      <c r="B46" s="4" t="str">
        <f>IF($A46="", "", INDEX(Data!A:A,MATCH($A46,Data!$AF:$AF,1)))</f>
        <v/>
      </c>
      <c r="C46" s="5" t="str">
        <f>IF($A46="", "", INDEX(Data!B:B,MATCH($A46,Data!$AF:$AF,1)))</f>
        <v/>
      </c>
      <c r="D46" s="4" t="str">
        <f>IF($A46="", "", INDEX(Data!C:C,MATCH($A46,Data!$AF:$AF,1)))</f>
        <v/>
      </c>
      <c r="E46" s="5" t="str">
        <f>IF($A46="","",IF(INDEX(Data!D:D,MATCH($A46,Data!$AF:$AF,1))="","",INDEX(Data!D:D,MATCH($A46,Data!$AF:$AF,1))))</f>
        <v/>
      </c>
      <c r="F46" s="5" t="str">
        <f>IF($A46="","",IF(INDEX(Data!E:E,MATCH($A46,Data!$AF:$AF,1))="","",INDEX(Data!E:E,MATCH($A46,Data!$AF:$AF,1))))</f>
        <v/>
      </c>
      <c r="G46" s="36" t="str">
        <f t="shared" si="1"/>
        <v/>
      </c>
    </row>
    <row r="47" spans="1:7" ht="14" customHeight="1" x14ac:dyDescent="0.35">
      <c r="A47" s="33" t="str">
        <f t="shared" si="2"/>
        <v/>
      </c>
      <c r="B47" s="4" t="str">
        <f>IF($A47="", "", INDEX(Data!A:A,MATCH($A47,Data!$AF:$AF,1)))</f>
        <v/>
      </c>
      <c r="C47" s="5" t="str">
        <f>IF($A47="", "", INDEX(Data!B:B,MATCH($A47,Data!$AF:$AF,1)))</f>
        <v/>
      </c>
      <c r="D47" s="4" t="str">
        <f>IF($A47="", "", INDEX(Data!C:C,MATCH($A47,Data!$AF:$AF,1)))</f>
        <v/>
      </c>
      <c r="E47" s="5" t="str">
        <f>IF($A47="","",IF(INDEX(Data!D:D,MATCH($A47,Data!$AF:$AF,1))="","",INDEX(Data!D:D,MATCH($A47,Data!$AF:$AF,1))))</f>
        <v/>
      </c>
      <c r="F47" s="5" t="str">
        <f>IF($A47="","",IF(INDEX(Data!E:E,MATCH($A47,Data!$AF:$AF,1))="","",INDEX(Data!E:E,MATCH($A47,Data!$AF:$AF,1))))</f>
        <v/>
      </c>
      <c r="G47" s="36" t="str">
        <f t="shared" si="1"/>
        <v/>
      </c>
    </row>
    <row r="48" spans="1:7" ht="14" customHeight="1" x14ac:dyDescent="0.35">
      <c r="A48" s="33" t="str">
        <f t="shared" si="2"/>
        <v/>
      </c>
      <c r="B48" s="4" t="str">
        <f>IF($A48="", "", INDEX(Data!A:A,MATCH($A48,Data!$AF:$AF,1)))</f>
        <v/>
      </c>
      <c r="C48" s="5" t="str">
        <f>IF($A48="", "", INDEX(Data!B:B,MATCH($A48,Data!$AF:$AF,1)))</f>
        <v/>
      </c>
      <c r="D48" s="4" t="str">
        <f>IF($A48="", "", INDEX(Data!C:C,MATCH($A48,Data!$AF:$AF,1)))</f>
        <v/>
      </c>
      <c r="E48" s="5" t="str">
        <f>IF($A48="","",IF(INDEX(Data!D:D,MATCH($A48,Data!$AF:$AF,1))="","",INDEX(Data!D:D,MATCH($A48,Data!$AF:$AF,1))))</f>
        <v/>
      </c>
      <c r="F48" s="5" t="str">
        <f>IF($A48="","",IF(INDEX(Data!E:E,MATCH($A48,Data!$AF:$AF,1))="","",INDEX(Data!E:E,MATCH($A48,Data!$AF:$AF,1))))</f>
        <v/>
      </c>
      <c r="G48" s="36" t="str">
        <f t="shared" si="1"/>
        <v/>
      </c>
    </row>
    <row r="49" spans="1:7" ht="14" customHeight="1" x14ac:dyDescent="0.35">
      <c r="A49" s="33" t="str">
        <f t="shared" si="2"/>
        <v/>
      </c>
      <c r="B49" s="4" t="str">
        <f>IF($A49="", "", INDEX(Data!A:A,MATCH($A49,Data!$AF:$AF,1)))</f>
        <v/>
      </c>
      <c r="C49" s="5" t="str">
        <f>IF($A49="", "", INDEX(Data!B:B,MATCH($A49,Data!$AF:$AF,1)))</f>
        <v/>
      </c>
      <c r="D49" s="4" t="str">
        <f>IF($A49="", "", INDEX(Data!C:C,MATCH($A49,Data!$AF:$AF,1)))</f>
        <v/>
      </c>
      <c r="E49" s="5" t="str">
        <f>IF($A49="","",IF(INDEX(Data!D:D,MATCH($A49,Data!$AF:$AF,1))="","",INDEX(Data!D:D,MATCH($A49,Data!$AF:$AF,1))))</f>
        <v/>
      </c>
      <c r="F49" s="5" t="str">
        <f>IF($A49="","",IF(INDEX(Data!E:E,MATCH($A49,Data!$AF:$AF,1))="","",INDEX(Data!E:E,MATCH($A49,Data!$AF:$AF,1))))</f>
        <v/>
      </c>
      <c r="G49" s="36" t="str">
        <f t="shared" si="1"/>
        <v/>
      </c>
    </row>
    <row r="50" spans="1:7" ht="14" customHeight="1" x14ac:dyDescent="0.35">
      <c r="A50" s="33" t="str">
        <f t="shared" si="2"/>
        <v/>
      </c>
      <c r="B50" s="4" t="str">
        <f>IF($A50="", "", INDEX(Data!A:A,MATCH($A50,Data!$AF:$AF,1)))</f>
        <v/>
      </c>
      <c r="C50" s="5" t="str">
        <f>IF($A50="", "", INDEX(Data!B:B,MATCH($A50,Data!$AF:$AF,1)))</f>
        <v/>
      </c>
      <c r="D50" s="4" t="str">
        <f>IF($A50="", "", INDEX(Data!C:C,MATCH($A50,Data!$AF:$AF,1)))</f>
        <v/>
      </c>
      <c r="E50" s="5" t="str">
        <f>IF($A50="","",IF(INDEX(Data!D:D,MATCH($A50,Data!$AF:$AF,1))="","",INDEX(Data!D:D,MATCH($A50,Data!$AF:$AF,1))))</f>
        <v/>
      </c>
      <c r="F50" s="5" t="str">
        <f>IF($A50="","",IF(INDEX(Data!E:E,MATCH($A50,Data!$AF:$AF,1))="","",INDEX(Data!E:E,MATCH($A50,Data!$AF:$AF,1))))</f>
        <v/>
      </c>
      <c r="G50" s="36" t="str">
        <f t="shared" si="1"/>
        <v/>
      </c>
    </row>
    <row r="51" spans="1:7" ht="14" customHeight="1" x14ac:dyDescent="0.35">
      <c r="A51" s="33" t="str">
        <f t="shared" si="2"/>
        <v/>
      </c>
      <c r="B51" s="4" t="str">
        <f>IF($A51="", "", INDEX(Data!A:A,MATCH($A51,Data!$AF:$AF,1)))</f>
        <v/>
      </c>
      <c r="C51" s="5" t="str">
        <f>IF($A51="", "", INDEX(Data!B:B,MATCH($A51,Data!$AF:$AF,1)))</f>
        <v/>
      </c>
      <c r="D51" s="4" t="str">
        <f>IF($A51="", "", INDEX(Data!C:C,MATCH($A51,Data!$AF:$AF,1)))</f>
        <v/>
      </c>
      <c r="E51" s="5" t="str">
        <f>IF($A51="","",IF(INDEX(Data!D:D,MATCH($A51,Data!$AF:$AF,1))="","",INDEX(Data!D:D,MATCH($A51,Data!$AF:$AF,1))))</f>
        <v/>
      </c>
      <c r="F51" s="5" t="str">
        <f>IF($A51="","",IF(INDEX(Data!E:E,MATCH($A51,Data!$AF:$AF,1))="","",INDEX(Data!E:E,MATCH($A51,Data!$AF:$AF,1))))</f>
        <v/>
      </c>
      <c r="G51" s="36" t="str">
        <f t="shared" si="1"/>
        <v/>
      </c>
    </row>
    <row r="52" spans="1:7" ht="14" customHeight="1" x14ac:dyDescent="0.35">
      <c r="A52" s="33" t="str">
        <f t="shared" si="2"/>
        <v/>
      </c>
      <c r="B52" s="4" t="str">
        <f>IF($A52="", "", INDEX(Data!A:A,MATCH($A52,Data!$AF:$AF,1)))</f>
        <v/>
      </c>
      <c r="C52" s="5" t="str">
        <f>IF($A52="", "", INDEX(Data!B:B,MATCH($A52,Data!$AF:$AF,1)))</f>
        <v/>
      </c>
      <c r="D52" s="4" t="str">
        <f>IF($A52="", "", INDEX(Data!C:C,MATCH($A52,Data!$AF:$AF,1)))</f>
        <v/>
      </c>
      <c r="E52" s="5" t="str">
        <f>IF($A52="","",IF(INDEX(Data!D:D,MATCH($A52,Data!$AF:$AF,1))="","",INDEX(Data!D:D,MATCH($A52,Data!$AF:$AF,1))))</f>
        <v/>
      </c>
      <c r="F52" s="5" t="str">
        <f>IF($A52="","",IF(INDEX(Data!E:E,MATCH($A52,Data!$AF:$AF,1))="","",INDEX(Data!E:E,MATCH($A52,Data!$AF:$AF,1))))</f>
        <v/>
      </c>
      <c r="G52" s="36" t="str">
        <f t="shared" si="1"/>
        <v/>
      </c>
    </row>
    <row r="53" spans="1:7" ht="14" customHeight="1" x14ac:dyDescent="0.35">
      <c r="A53" s="33" t="str">
        <f t="shared" si="2"/>
        <v/>
      </c>
      <c r="B53" s="4" t="str">
        <f>IF($A53="", "", INDEX(Data!A:A,MATCH($A53,Data!$AF:$AF,1)))</f>
        <v/>
      </c>
      <c r="C53" s="5" t="str">
        <f>IF($A53="", "", INDEX(Data!B:B,MATCH($A53,Data!$AF:$AF,1)))</f>
        <v/>
      </c>
      <c r="D53" s="4" t="str">
        <f>IF($A53="", "", INDEX(Data!C:C,MATCH($A53,Data!$AF:$AF,1)))</f>
        <v/>
      </c>
      <c r="E53" s="5" t="str">
        <f>IF($A53="","",IF(INDEX(Data!D:D,MATCH($A53,Data!$AF:$AF,1))="","",INDEX(Data!D:D,MATCH($A53,Data!$AF:$AF,1))))</f>
        <v/>
      </c>
      <c r="F53" s="5" t="str">
        <f>IF($A53="","",IF(INDEX(Data!E:E,MATCH($A53,Data!$AF:$AF,1))="","",INDEX(Data!E:E,MATCH($A53,Data!$AF:$AF,1))))</f>
        <v/>
      </c>
      <c r="G53" s="36" t="str">
        <f t="shared" si="1"/>
        <v/>
      </c>
    </row>
    <row r="54" spans="1:7" ht="14" customHeight="1" x14ac:dyDescent="0.35">
      <c r="A54" s="33" t="str">
        <f t="shared" si="2"/>
        <v/>
      </c>
      <c r="B54" s="4" t="str">
        <f>IF($A54="", "", INDEX(Data!A:A,MATCH($A54,Data!$AF:$AF,1)))</f>
        <v/>
      </c>
      <c r="C54" s="5" t="str">
        <f>IF($A54="", "", INDEX(Data!B:B,MATCH($A54,Data!$AF:$AF,1)))</f>
        <v/>
      </c>
      <c r="D54" s="4" t="str">
        <f>IF($A54="", "", INDEX(Data!C:C,MATCH($A54,Data!$AF:$AF,1)))</f>
        <v/>
      </c>
      <c r="E54" s="5" t="str">
        <f>IF($A54="","",IF(INDEX(Data!D:D,MATCH($A54,Data!$AF:$AF,1))="","",INDEX(Data!D:D,MATCH($A54,Data!$AF:$AF,1))))</f>
        <v/>
      </c>
      <c r="F54" s="5" t="str">
        <f>IF($A54="","",IF(INDEX(Data!E:E,MATCH($A54,Data!$AF:$AF,1))="","",INDEX(Data!E:E,MATCH($A54,Data!$AF:$AF,1))))</f>
        <v/>
      </c>
      <c r="G54" s="36" t="str">
        <f t="shared" si="1"/>
        <v/>
      </c>
    </row>
    <row r="55" spans="1:7" ht="14" customHeight="1" x14ac:dyDescent="0.35">
      <c r="A55" s="33" t="str">
        <f t="shared" si="2"/>
        <v/>
      </c>
      <c r="B55" s="4" t="str">
        <f>IF($A55="", "", INDEX(Data!A:A,MATCH($A55,Data!$AF:$AF,1)))</f>
        <v/>
      </c>
      <c r="C55" s="5" t="str">
        <f>IF($A55="", "", INDEX(Data!B:B,MATCH($A55,Data!$AF:$AF,1)))</f>
        <v/>
      </c>
      <c r="D55" s="4" t="str">
        <f>IF($A55="", "", INDEX(Data!C:C,MATCH($A55,Data!$AF:$AF,1)))</f>
        <v/>
      </c>
      <c r="E55" s="5" t="str">
        <f>IF($A55="","",IF(INDEX(Data!D:D,MATCH($A55,Data!$AF:$AF,1))="","",INDEX(Data!D:D,MATCH($A55,Data!$AF:$AF,1))))</f>
        <v/>
      </c>
      <c r="F55" s="5" t="str">
        <f>IF($A55="","",IF(INDEX(Data!E:E,MATCH($A55,Data!$AF:$AF,1))="","",INDEX(Data!E:E,MATCH($A55,Data!$AF:$AF,1))))</f>
        <v/>
      </c>
      <c r="G55" s="36" t="str">
        <f t="shared" si="1"/>
        <v/>
      </c>
    </row>
    <row r="56" spans="1:7" ht="14" customHeight="1" x14ac:dyDescent="0.35">
      <c r="A56" s="33" t="str">
        <f t="shared" ref="A56:A79" si="3">IF(A$13&gt;=ROW(A44), ROW(A44), "")</f>
        <v/>
      </c>
      <c r="B56" s="4" t="str">
        <f>IF($A56="", "", INDEX(Data!A:A,MATCH($A56,Data!$AF:$AF,1)))</f>
        <v/>
      </c>
      <c r="C56" s="5" t="str">
        <f>IF($A56="", "", INDEX(Data!B:B,MATCH($A56,Data!$AF:$AF,1)))</f>
        <v/>
      </c>
      <c r="D56" s="4" t="str">
        <f>IF($A56="", "", INDEX(Data!C:C,MATCH($A56,Data!$AF:$AF,1)))</f>
        <v/>
      </c>
      <c r="E56" s="5" t="str">
        <f>IF($A56="","",IF(INDEX(Data!D:D,MATCH($A56,Data!$AF:$AF,1))="","",INDEX(Data!D:D,MATCH($A56,Data!$AF:$AF,1))))</f>
        <v/>
      </c>
      <c r="F56" s="5" t="str">
        <f>IF($A56="","",IF(INDEX(Data!E:E,MATCH($A56,Data!$AF:$AF,1))="","",INDEX(Data!E:E,MATCH($A56,Data!$AF:$AF,1))))</f>
        <v/>
      </c>
      <c r="G56" s="36" t="str">
        <f t="shared" si="1"/>
        <v/>
      </c>
    </row>
    <row r="57" spans="1:7" ht="14" customHeight="1" x14ac:dyDescent="0.35">
      <c r="A57" s="33" t="str">
        <f t="shared" si="3"/>
        <v/>
      </c>
      <c r="B57" s="4" t="str">
        <f>IF($A57="", "", INDEX(Data!A:A,MATCH($A57,Data!$AF:$AF,1)))</f>
        <v/>
      </c>
      <c r="C57" s="5" t="str">
        <f>IF($A57="", "", INDEX(Data!B:B,MATCH($A57,Data!$AF:$AF,1)))</f>
        <v/>
      </c>
      <c r="D57" s="4" t="str">
        <f>IF($A57="", "", INDEX(Data!C:C,MATCH($A57,Data!$AF:$AF,1)))</f>
        <v/>
      </c>
      <c r="E57" s="5" t="str">
        <f>IF($A57="","",IF(INDEX(Data!D:D,MATCH($A57,Data!$AF:$AF,1))="","",INDEX(Data!D:D,MATCH($A57,Data!$AF:$AF,1))))</f>
        <v/>
      </c>
      <c r="F57" s="5" t="str">
        <f>IF($A57="","",IF(INDEX(Data!E:E,MATCH($A57,Data!$AF:$AF,1))="","",INDEX(Data!E:E,MATCH($A57,Data!$AF:$AF,1))))</f>
        <v/>
      </c>
      <c r="G57" s="36" t="str">
        <f t="shared" si="1"/>
        <v/>
      </c>
    </row>
    <row r="58" spans="1:7" ht="14" customHeight="1" x14ac:dyDescent="0.35">
      <c r="A58" s="33" t="str">
        <f t="shared" si="3"/>
        <v/>
      </c>
      <c r="B58" s="4" t="str">
        <f>IF($A58="", "", INDEX(Data!A:A,MATCH($A58,Data!$AF:$AF,1)))</f>
        <v/>
      </c>
      <c r="C58" s="5" t="str">
        <f>IF($A58="", "", INDEX(Data!B:B,MATCH($A58,Data!$AF:$AF,1)))</f>
        <v/>
      </c>
      <c r="D58" s="4" t="str">
        <f>IF($A58="", "", INDEX(Data!C:C,MATCH($A58,Data!$AF:$AF,1)))</f>
        <v/>
      </c>
      <c r="E58" s="5" t="str">
        <f>IF($A58="","",IF(INDEX(Data!D:D,MATCH($A58,Data!$AF:$AF,1))="","",INDEX(Data!D:D,MATCH($A58,Data!$AF:$AF,1))))</f>
        <v/>
      </c>
      <c r="F58" s="5" t="str">
        <f>IF($A58="","",IF(INDEX(Data!E:E,MATCH($A58,Data!$AF:$AF,1))="","",INDEX(Data!E:E,MATCH($A58,Data!$AF:$AF,1))))</f>
        <v/>
      </c>
      <c r="G58" s="36" t="str">
        <f t="shared" si="1"/>
        <v/>
      </c>
    </row>
    <row r="59" spans="1:7" ht="14" customHeight="1" x14ac:dyDescent="0.35">
      <c r="A59" s="33" t="str">
        <f t="shared" si="3"/>
        <v/>
      </c>
      <c r="B59" s="4" t="str">
        <f>IF($A59="", "", INDEX(Data!A:A,MATCH($A59,Data!$AF:$AF,1)))</f>
        <v/>
      </c>
      <c r="C59" s="5" t="str">
        <f>IF($A59="", "", INDEX(Data!B:B,MATCH($A59,Data!$AF:$AF,1)))</f>
        <v/>
      </c>
      <c r="D59" s="4" t="str">
        <f>IF($A59="", "", INDEX(Data!C:C,MATCH($A59,Data!$AF:$AF,1)))</f>
        <v/>
      </c>
      <c r="E59" s="5" t="str">
        <f>IF($A59="","",IF(INDEX(Data!D:D,MATCH($A59,Data!$AF:$AF,1))="","",INDEX(Data!D:D,MATCH($A59,Data!$AF:$AF,1))))</f>
        <v/>
      </c>
      <c r="F59" s="5" t="str">
        <f>IF($A59="","",IF(INDEX(Data!E:E,MATCH($A59,Data!$AF:$AF,1))="","",INDEX(Data!E:E,MATCH($A59,Data!$AF:$AF,1))))</f>
        <v/>
      </c>
      <c r="G59" s="36" t="str">
        <f t="shared" si="1"/>
        <v/>
      </c>
    </row>
    <row r="60" spans="1:7" ht="14" customHeight="1" x14ac:dyDescent="0.35">
      <c r="A60" s="33" t="str">
        <f t="shared" si="3"/>
        <v/>
      </c>
      <c r="B60" s="4" t="str">
        <f>IF($A60="", "", INDEX(Data!A:A,MATCH($A60,Data!$AF:$AF,1)))</f>
        <v/>
      </c>
      <c r="C60" s="5" t="str">
        <f>IF($A60="", "", INDEX(Data!B:B,MATCH($A60,Data!$AF:$AF,1)))</f>
        <v/>
      </c>
      <c r="D60" s="4" t="str">
        <f>IF($A60="", "", INDEX(Data!C:C,MATCH($A60,Data!$AF:$AF,1)))</f>
        <v/>
      </c>
      <c r="E60" s="5" t="str">
        <f>IF($A60="","",IF(INDEX(Data!D:D,MATCH($A60,Data!$AF:$AF,1))="","",INDEX(Data!D:D,MATCH($A60,Data!$AF:$AF,1))))</f>
        <v/>
      </c>
      <c r="F60" s="5" t="str">
        <f>IF($A60="","",IF(INDEX(Data!E:E,MATCH($A60,Data!$AF:$AF,1))="","",INDEX(Data!E:E,MATCH($A60,Data!$AF:$AF,1))))</f>
        <v/>
      </c>
      <c r="G60" s="36" t="str">
        <f t="shared" si="1"/>
        <v/>
      </c>
    </row>
    <row r="61" spans="1:7" ht="14" customHeight="1" x14ac:dyDescent="0.35">
      <c r="A61" s="33" t="str">
        <f t="shared" si="3"/>
        <v/>
      </c>
      <c r="B61" s="4" t="str">
        <f>IF($A61="", "", INDEX(Data!A:A,MATCH($A61,Data!$AF:$AF,1)))</f>
        <v/>
      </c>
      <c r="C61" s="5" t="str">
        <f>IF($A61="", "", INDEX(Data!B:B,MATCH($A61,Data!$AF:$AF,1)))</f>
        <v/>
      </c>
      <c r="D61" s="4" t="str">
        <f>IF($A61="", "", INDEX(Data!C:C,MATCH($A61,Data!$AF:$AF,1)))</f>
        <v/>
      </c>
      <c r="E61" s="5" t="str">
        <f>IF($A61="","",IF(INDEX(Data!D:D,MATCH($A61,Data!$AF:$AF,1))="","",INDEX(Data!D:D,MATCH($A61,Data!$AF:$AF,1))))</f>
        <v/>
      </c>
      <c r="F61" s="5" t="str">
        <f>IF($A61="","",IF(INDEX(Data!E:E,MATCH($A61,Data!$AF:$AF,1))="","",INDEX(Data!E:E,MATCH($A61,Data!$AF:$AF,1))))</f>
        <v/>
      </c>
      <c r="G61" s="36" t="str">
        <f t="shared" si="1"/>
        <v/>
      </c>
    </row>
    <row r="62" spans="1:7" ht="14" customHeight="1" x14ac:dyDescent="0.35">
      <c r="A62" s="33" t="str">
        <f t="shared" si="3"/>
        <v/>
      </c>
      <c r="B62" s="4" t="str">
        <f>IF($A62="", "", INDEX(Data!A:A,MATCH($A62,Data!$AF:$AF,1)))</f>
        <v/>
      </c>
      <c r="C62" s="5" t="str">
        <f>IF($A62="", "", INDEX(Data!B:B,MATCH($A62,Data!$AF:$AF,1)))</f>
        <v/>
      </c>
      <c r="D62" s="4" t="str">
        <f>IF($A62="", "", INDEX(Data!C:C,MATCH($A62,Data!$AF:$AF,1)))</f>
        <v/>
      </c>
      <c r="E62" s="5" t="str">
        <f>IF($A62="","",IF(INDEX(Data!D:D,MATCH($A62,Data!$AF:$AF,1))="","",INDEX(Data!D:D,MATCH($A62,Data!$AF:$AF,1))))</f>
        <v/>
      </c>
      <c r="F62" s="5" t="str">
        <f>IF($A62="","",IF(INDEX(Data!E:E,MATCH($A62,Data!$AF:$AF,1))="","",INDEX(Data!E:E,MATCH($A62,Data!$AF:$AF,1))))</f>
        <v/>
      </c>
      <c r="G62" s="36" t="str">
        <f t="shared" si="1"/>
        <v/>
      </c>
    </row>
    <row r="63" spans="1:7" ht="14" customHeight="1" x14ac:dyDescent="0.35">
      <c r="A63" s="33" t="str">
        <f t="shared" si="3"/>
        <v/>
      </c>
      <c r="B63" s="4" t="str">
        <f>IF($A63="", "", INDEX(Data!A:A,MATCH($A63,Data!$AF:$AF,1)))</f>
        <v/>
      </c>
      <c r="C63" s="5" t="str">
        <f>IF($A63="", "", INDEX(Data!B:B,MATCH($A63,Data!$AF:$AF,1)))</f>
        <v/>
      </c>
      <c r="D63" s="4" t="str">
        <f>IF($A63="", "", INDEX(Data!C:C,MATCH($A63,Data!$AF:$AF,1)))</f>
        <v/>
      </c>
      <c r="E63" s="5" t="str">
        <f>IF($A63="","",IF(INDEX(Data!D:D,MATCH($A63,Data!$AF:$AF,1))="","",INDEX(Data!D:D,MATCH($A63,Data!$AF:$AF,1))))</f>
        <v/>
      </c>
      <c r="F63" s="5" t="str">
        <f>IF($A63="","",IF(INDEX(Data!E:E,MATCH($A63,Data!$AF:$AF,1))="","",INDEX(Data!E:E,MATCH($A63,Data!$AF:$AF,1))))</f>
        <v/>
      </c>
      <c r="G63" s="36" t="str">
        <f t="shared" si="1"/>
        <v/>
      </c>
    </row>
    <row r="64" spans="1:7" ht="14" customHeight="1" x14ac:dyDescent="0.35">
      <c r="A64" s="33" t="str">
        <f t="shared" si="3"/>
        <v/>
      </c>
      <c r="B64" s="4" t="str">
        <f>IF($A64="", "", INDEX(Data!A:A,MATCH($A64,Data!$AF:$AF,1)))</f>
        <v/>
      </c>
      <c r="C64" s="5" t="str">
        <f>IF($A64="", "", INDEX(Data!B:B,MATCH($A64,Data!$AF:$AF,1)))</f>
        <v/>
      </c>
      <c r="D64" s="4" t="str">
        <f>IF($A64="", "", INDEX(Data!C:C,MATCH($A64,Data!$AF:$AF,1)))</f>
        <v/>
      </c>
      <c r="E64" s="5" t="str">
        <f>IF($A64="","",IF(INDEX(Data!D:D,MATCH($A64,Data!$AF:$AF,1))="","",INDEX(Data!D:D,MATCH($A64,Data!$AF:$AF,1))))</f>
        <v/>
      </c>
      <c r="F64" s="5" t="str">
        <f>IF($A64="","",IF(INDEX(Data!E:E,MATCH($A64,Data!$AF:$AF,1))="","",INDEX(Data!E:E,MATCH($A64,Data!$AF:$AF,1))))</f>
        <v/>
      </c>
      <c r="G64" s="36" t="str">
        <f t="shared" si="1"/>
        <v/>
      </c>
    </row>
    <row r="65" spans="1:7" ht="14" customHeight="1" x14ac:dyDescent="0.35">
      <c r="A65" s="33" t="str">
        <f t="shared" si="3"/>
        <v/>
      </c>
      <c r="B65" s="4" t="str">
        <f>IF($A65="", "", INDEX(Data!A:A,MATCH($A65,Data!$AF:$AF,1)))</f>
        <v/>
      </c>
      <c r="C65" s="5" t="str">
        <f>IF($A65="", "", INDEX(Data!B:B,MATCH($A65,Data!$AF:$AF,1)))</f>
        <v/>
      </c>
      <c r="D65" s="4" t="str">
        <f>IF($A65="", "", INDEX(Data!C:C,MATCH($A65,Data!$AF:$AF,1)))</f>
        <v/>
      </c>
      <c r="E65" s="5" t="str">
        <f>IF($A65="","",IF(INDEX(Data!D:D,MATCH($A65,Data!$AF:$AF,1))="","",INDEX(Data!D:D,MATCH($A65,Data!$AF:$AF,1))))</f>
        <v/>
      </c>
      <c r="F65" s="5" t="str">
        <f>IF($A65="","",IF(INDEX(Data!E:E,MATCH($A65,Data!$AF:$AF,1))="","",INDEX(Data!E:E,MATCH($A65,Data!$AF:$AF,1))))</f>
        <v/>
      </c>
      <c r="G65" s="36" t="str">
        <f t="shared" si="1"/>
        <v/>
      </c>
    </row>
    <row r="66" spans="1:7" ht="14" customHeight="1" x14ac:dyDescent="0.35">
      <c r="A66" s="33" t="str">
        <f t="shared" si="3"/>
        <v/>
      </c>
      <c r="B66" s="4" t="str">
        <f>IF($A66="", "", INDEX(Data!A:A,MATCH($A66,Data!$AF:$AF,1)))</f>
        <v/>
      </c>
      <c r="C66" s="5" t="str">
        <f>IF($A66="", "", INDEX(Data!B:B,MATCH($A66,Data!$AF:$AF,1)))</f>
        <v/>
      </c>
      <c r="D66" s="4" t="str">
        <f>IF($A66="", "", INDEX(Data!C:C,MATCH($A66,Data!$AF:$AF,1)))</f>
        <v/>
      </c>
      <c r="E66" s="5" t="str">
        <f>IF($A66="","",IF(INDEX(Data!D:D,MATCH($A66,Data!$AF:$AF,1))="","",INDEX(Data!D:D,MATCH($A66,Data!$AF:$AF,1))))</f>
        <v/>
      </c>
      <c r="F66" s="5" t="str">
        <f>IF($A66="","",IF(INDEX(Data!E:E,MATCH($A66,Data!$AF:$AF,1))="","",INDEX(Data!E:E,MATCH($A66,Data!$AF:$AF,1))))</f>
        <v/>
      </c>
      <c r="G66" s="36" t="str">
        <f t="shared" si="1"/>
        <v/>
      </c>
    </row>
    <row r="67" spans="1:7" ht="14" customHeight="1" x14ac:dyDescent="0.35">
      <c r="A67" s="33" t="str">
        <f t="shared" si="3"/>
        <v/>
      </c>
      <c r="B67" s="4" t="str">
        <f>IF($A67="", "", INDEX(Data!A:A,MATCH($A67,Data!$AF:$AF,1)))</f>
        <v/>
      </c>
      <c r="C67" s="5" t="str">
        <f>IF($A67="", "", INDEX(Data!B:B,MATCH($A67,Data!$AF:$AF,1)))</f>
        <v/>
      </c>
      <c r="D67" s="4" t="str">
        <f>IF($A67="", "", INDEX(Data!C:C,MATCH($A67,Data!$AF:$AF,1)))</f>
        <v/>
      </c>
      <c r="E67" s="5" t="str">
        <f>IF($A67="","",IF(INDEX(Data!D:D,MATCH($A67,Data!$AF:$AF,1))="","",INDEX(Data!D:D,MATCH($A67,Data!$AF:$AF,1))))</f>
        <v/>
      </c>
      <c r="F67" s="5" t="str">
        <f>IF($A67="","",IF(INDEX(Data!E:E,MATCH($A67,Data!$AF:$AF,1))="","",INDEX(Data!E:E,MATCH($A67,Data!$AF:$AF,1))))</f>
        <v/>
      </c>
      <c r="G67" s="36" t="str">
        <f t="shared" si="1"/>
        <v/>
      </c>
    </row>
    <row r="68" spans="1:7" ht="14" customHeight="1" x14ac:dyDescent="0.35">
      <c r="A68" s="33" t="str">
        <f t="shared" si="3"/>
        <v/>
      </c>
      <c r="B68" s="4" t="str">
        <f>IF($A68="", "", INDEX(Data!A:A,MATCH($A68,Data!$AF:$AF,1)))</f>
        <v/>
      </c>
      <c r="C68" s="5" t="str">
        <f>IF($A68="", "", INDEX(Data!B:B,MATCH($A68,Data!$AF:$AF,1)))</f>
        <v/>
      </c>
      <c r="D68" s="4" t="str">
        <f>IF($A68="", "", INDEX(Data!C:C,MATCH($A68,Data!$AF:$AF,1)))</f>
        <v/>
      </c>
      <c r="E68" s="5" t="str">
        <f>IF($A68="","",IF(INDEX(Data!D:D,MATCH($A68,Data!$AF:$AF,1))="","",INDEX(Data!D:D,MATCH($A68,Data!$AF:$AF,1))))</f>
        <v/>
      </c>
      <c r="F68" s="5" t="str">
        <f>IF($A68="","",IF(INDEX(Data!E:E,MATCH($A68,Data!$AF:$AF,1))="","",INDEX(Data!E:E,MATCH($A68,Data!$AF:$AF,1))))</f>
        <v/>
      </c>
      <c r="G68" s="36" t="str">
        <f t="shared" si="1"/>
        <v/>
      </c>
    </row>
    <row r="69" spans="1:7" ht="14" customHeight="1" x14ac:dyDescent="0.35">
      <c r="A69" s="33" t="str">
        <f t="shared" si="3"/>
        <v/>
      </c>
      <c r="B69" s="4" t="str">
        <f>IF($A69="", "", INDEX(Data!A:A,MATCH($A69,Data!$AF:$AF,1)))</f>
        <v/>
      </c>
      <c r="C69" s="5" t="str">
        <f>IF($A69="", "", INDEX(Data!B:B,MATCH($A69,Data!$AF:$AF,1)))</f>
        <v/>
      </c>
      <c r="D69" s="4" t="str">
        <f>IF($A69="", "", INDEX(Data!C:C,MATCH($A69,Data!$AF:$AF,1)))</f>
        <v/>
      </c>
      <c r="E69" s="5" t="str">
        <f>IF($A69="","",IF(INDEX(Data!D:D,MATCH($A69,Data!$AF:$AF,1))="","",INDEX(Data!D:D,MATCH($A69,Data!$AF:$AF,1))))</f>
        <v/>
      </c>
      <c r="F69" s="5" t="str">
        <f>IF($A69="","",IF(INDEX(Data!E:E,MATCH($A69,Data!$AF:$AF,1))="","",INDEX(Data!E:E,MATCH($A69,Data!$AF:$AF,1))))</f>
        <v/>
      </c>
      <c r="G69" s="36" t="str">
        <f t="shared" si="1"/>
        <v/>
      </c>
    </row>
    <row r="70" spans="1:7" ht="14" customHeight="1" x14ac:dyDescent="0.35">
      <c r="A70" s="33" t="str">
        <f t="shared" si="3"/>
        <v/>
      </c>
      <c r="B70" s="4" t="str">
        <f>IF($A70="", "", INDEX(Data!A:A,MATCH($A70,Data!$AF:$AF,1)))</f>
        <v/>
      </c>
      <c r="C70" s="5" t="str">
        <f>IF($A70="", "", INDEX(Data!B:B,MATCH($A70,Data!$AF:$AF,1)))</f>
        <v/>
      </c>
      <c r="D70" s="4" t="str">
        <f>IF($A70="", "", INDEX(Data!C:C,MATCH($A70,Data!$AF:$AF,1)))</f>
        <v/>
      </c>
      <c r="E70" s="5" t="str">
        <f>IF($A70="","",IF(INDEX(Data!D:D,MATCH($A70,Data!$AF:$AF,1))="","",INDEX(Data!D:D,MATCH($A70,Data!$AF:$AF,1))))</f>
        <v/>
      </c>
      <c r="F70" s="5" t="str">
        <f>IF($A70="","",IF(INDEX(Data!E:E,MATCH($A70,Data!$AF:$AF,1))="","",INDEX(Data!E:E,MATCH($A70,Data!$AF:$AF,1))))</f>
        <v/>
      </c>
      <c r="G70" s="36" t="str">
        <f t="shared" si="1"/>
        <v/>
      </c>
    </row>
    <row r="71" spans="1:7" ht="14" customHeight="1" x14ac:dyDescent="0.35">
      <c r="A71" s="33" t="str">
        <f t="shared" si="3"/>
        <v/>
      </c>
      <c r="B71" s="4" t="str">
        <f>IF($A71="", "", INDEX(Data!A:A,MATCH($A71,Data!$AF:$AF,1)))</f>
        <v/>
      </c>
      <c r="C71" s="5" t="str">
        <f>IF($A71="", "", INDEX(Data!B:B,MATCH($A71,Data!$AF:$AF,1)))</f>
        <v/>
      </c>
      <c r="D71" s="4" t="str">
        <f>IF($A71="", "", INDEX(Data!C:C,MATCH($A71,Data!$AF:$AF,1)))</f>
        <v/>
      </c>
      <c r="E71" s="5" t="str">
        <f>IF($A71="","",IF(INDEX(Data!D:D,MATCH($A71,Data!$AF:$AF,1))="","",INDEX(Data!D:D,MATCH($A71,Data!$AF:$AF,1))))</f>
        <v/>
      </c>
      <c r="F71" s="5" t="str">
        <f>IF($A71="","",IF(INDEX(Data!E:E,MATCH($A71,Data!$AF:$AF,1))="","",INDEX(Data!E:E,MATCH($A71,Data!$AF:$AF,1))))</f>
        <v/>
      </c>
      <c r="G71" s="36" t="str">
        <f t="shared" si="1"/>
        <v/>
      </c>
    </row>
    <row r="72" spans="1:7" ht="14" customHeight="1" x14ac:dyDescent="0.35">
      <c r="A72" s="33" t="str">
        <f t="shared" si="3"/>
        <v/>
      </c>
      <c r="B72" s="4" t="str">
        <f>IF($A72="", "", INDEX(Data!A:A,MATCH($A72,Data!$AF:$AF,1)))</f>
        <v/>
      </c>
      <c r="C72" s="5" t="str">
        <f>IF($A72="", "", INDEX(Data!B:B,MATCH($A72,Data!$AF:$AF,1)))</f>
        <v/>
      </c>
      <c r="D72" s="4" t="str">
        <f>IF($A72="", "", INDEX(Data!C:C,MATCH($A72,Data!$AF:$AF,1)))</f>
        <v/>
      </c>
      <c r="E72" s="5" t="str">
        <f>IF($A72="","",IF(INDEX(Data!D:D,MATCH($A72,Data!$AF:$AF,1))="","",INDEX(Data!D:D,MATCH($A72,Data!$AF:$AF,1))))</f>
        <v/>
      </c>
      <c r="F72" s="5" t="str">
        <f>IF($A72="","",IF(INDEX(Data!E:E,MATCH($A72,Data!$AF:$AF,1))="","",INDEX(Data!E:E,MATCH($A72,Data!$AF:$AF,1))))</f>
        <v/>
      </c>
      <c r="G72" s="36" t="str">
        <f t="shared" si="1"/>
        <v/>
      </c>
    </row>
    <row r="73" spans="1:7" ht="14" customHeight="1" x14ac:dyDescent="0.35">
      <c r="A73" s="33" t="str">
        <f t="shared" si="3"/>
        <v/>
      </c>
      <c r="B73" s="4" t="str">
        <f>IF($A73="", "", INDEX(Data!A:A,MATCH($A73,Data!$AF:$AF,1)))</f>
        <v/>
      </c>
      <c r="C73" s="5" t="str">
        <f>IF($A73="", "", INDEX(Data!B:B,MATCH($A73,Data!$AF:$AF,1)))</f>
        <v/>
      </c>
      <c r="D73" s="4" t="str">
        <f>IF($A73="", "", INDEX(Data!C:C,MATCH($A73,Data!$AF:$AF,1)))</f>
        <v/>
      </c>
      <c r="E73" s="5" t="str">
        <f>IF($A73="","",IF(INDEX(Data!D:D,MATCH($A73,Data!$AF:$AF,1))="","",INDEX(Data!D:D,MATCH($A73,Data!$AF:$AF,1))))</f>
        <v/>
      </c>
      <c r="F73" s="5" t="str">
        <f>IF($A73="","",IF(INDEX(Data!E:E,MATCH($A73,Data!$AF:$AF,1))="","",INDEX(Data!E:E,MATCH($A73,Data!$AF:$AF,1))))</f>
        <v/>
      </c>
      <c r="G73" s="36" t="str">
        <f t="shared" si="1"/>
        <v/>
      </c>
    </row>
    <row r="74" spans="1:7" ht="14" customHeight="1" x14ac:dyDescent="0.35">
      <c r="A74" s="33" t="str">
        <f t="shared" si="3"/>
        <v/>
      </c>
      <c r="B74" s="4" t="str">
        <f>IF($A74="", "", INDEX(Data!A:A,MATCH($A74,Data!$AF:$AF,1)))</f>
        <v/>
      </c>
      <c r="C74" s="5" t="str">
        <f>IF($A74="", "", INDEX(Data!B:B,MATCH($A74,Data!$AF:$AF,1)))</f>
        <v/>
      </c>
      <c r="D74" s="4" t="str">
        <f>IF($A74="", "", INDEX(Data!C:C,MATCH($A74,Data!$AF:$AF,1)))</f>
        <v/>
      </c>
      <c r="E74" s="5" t="str">
        <f>IF($A74="","",IF(INDEX(Data!D:D,MATCH($A74,Data!$AF:$AF,1))="","",INDEX(Data!D:D,MATCH($A74,Data!$AF:$AF,1))))</f>
        <v/>
      </c>
      <c r="F74" s="5" t="str">
        <f>IF($A74="","",IF(INDEX(Data!E:E,MATCH($A74,Data!$AF:$AF,1))="","",INDEX(Data!E:E,MATCH($A74,Data!$AF:$AF,1))))</f>
        <v/>
      </c>
      <c r="G74" s="36" t="str">
        <f t="shared" si="1"/>
        <v/>
      </c>
    </row>
    <row r="75" spans="1:7" ht="14" customHeight="1" x14ac:dyDescent="0.35">
      <c r="A75" s="33" t="str">
        <f t="shared" si="3"/>
        <v/>
      </c>
      <c r="B75" s="4" t="str">
        <f>IF($A75="", "", INDEX(Data!A:A,MATCH($A75,Data!$AF:$AF,1)))</f>
        <v/>
      </c>
      <c r="C75" s="5" t="str">
        <f>IF($A75="", "", INDEX(Data!B:B,MATCH($A75,Data!$AF:$AF,1)))</f>
        <v/>
      </c>
      <c r="D75" s="4" t="str">
        <f>IF($A75="", "", INDEX(Data!C:C,MATCH($A75,Data!$AF:$AF,1)))</f>
        <v/>
      </c>
      <c r="E75" s="5" t="str">
        <f>IF($A75="","",IF(INDEX(Data!D:D,MATCH($A75,Data!$AF:$AF,1))="","",INDEX(Data!D:D,MATCH($A75,Data!$AF:$AF,1))))</f>
        <v/>
      </c>
      <c r="F75" s="5" t="str">
        <f>IF($A75="","",IF(INDEX(Data!E:E,MATCH($A75,Data!$AF:$AF,1))="","",INDEX(Data!E:E,MATCH($A75,Data!$AF:$AF,1))))</f>
        <v/>
      </c>
      <c r="G75" s="36" t="str">
        <f t="shared" si="1"/>
        <v/>
      </c>
    </row>
    <row r="76" spans="1:7" ht="14" customHeight="1" x14ac:dyDescent="0.35">
      <c r="A76" s="33" t="str">
        <f t="shared" si="3"/>
        <v/>
      </c>
      <c r="B76" s="4" t="str">
        <f>IF($A76="", "", INDEX(Data!A:A,MATCH($A76,Data!$AF:$AF,1)))</f>
        <v/>
      </c>
      <c r="C76" s="5" t="str">
        <f>IF($A76="", "", INDEX(Data!B:B,MATCH($A76,Data!$AF:$AF,1)))</f>
        <v/>
      </c>
      <c r="D76" s="4" t="str">
        <f>IF($A76="", "", INDEX(Data!C:C,MATCH($A76,Data!$AF:$AF,1)))</f>
        <v/>
      </c>
      <c r="E76" s="5" t="str">
        <f>IF($A76="","",IF(INDEX(Data!D:D,MATCH($A76,Data!$AF:$AF,1))="","",INDEX(Data!D:D,MATCH($A76,Data!$AF:$AF,1))))</f>
        <v/>
      </c>
      <c r="F76" s="5" t="str">
        <f>IF($A76="","",IF(INDEX(Data!E:E,MATCH($A76,Data!$AF:$AF,1))="","",INDEX(Data!E:E,MATCH($A76,Data!$AF:$AF,1))))</f>
        <v/>
      </c>
      <c r="G76" s="36" t="str">
        <f t="shared" si="1"/>
        <v/>
      </c>
    </row>
    <row r="77" spans="1:7" ht="14" customHeight="1" x14ac:dyDescent="0.35">
      <c r="A77" s="33" t="str">
        <f t="shared" si="3"/>
        <v/>
      </c>
      <c r="B77" s="4" t="str">
        <f>IF($A77="", "", INDEX(Data!A:A,MATCH($A77,Data!$AF:$AF,1)))</f>
        <v/>
      </c>
      <c r="C77" s="5" t="str">
        <f>IF($A77="", "", INDEX(Data!B:B,MATCH($A77,Data!$AF:$AF,1)))</f>
        <v/>
      </c>
      <c r="D77" s="4" t="str">
        <f>IF($A77="", "", INDEX(Data!C:C,MATCH($A77,Data!$AF:$AF,1)))</f>
        <v/>
      </c>
      <c r="E77" s="5" t="str">
        <f>IF($A77="","",IF(INDEX(Data!D:D,MATCH($A77,Data!$AF:$AF,1))="","",INDEX(Data!D:D,MATCH($A77,Data!$AF:$AF,1))))</f>
        <v/>
      </c>
      <c r="F77" s="5" t="str">
        <f>IF($A77="","",IF(INDEX(Data!E:E,MATCH($A77,Data!$AF:$AF,1))="","",INDEX(Data!E:E,MATCH($A77,Data!$AF:$AF,1))))</f>
        <v/>
      </c>
      <c r="G77" s="36" t="str">
        <f t="shared" si="1"/>
        <v/>
      </c>
    </row>
    <row r="78" spans="1:7" ht="14" customHeight="1" x14ac:dyDescent="0.35">
      <c r="A78" s="33" t="str">
        <f t="shared" si="3"/>
        <v/>
      </c>
      <c r="B78" s="4" t="str">
        <f>IF($A78="", "", INDEX(Data!A:A,MATCH($A78,Data!$AF:$AF,1)))</f>
        <v/>
      </c>
      <c r="C78" s="5" t="str">
        <f>IF($A78="", "", INDEX(Data!B:B,MATCH($A78,Data!$AF:$AF,1)))</f>
        <v/>
      </c>
      <c r="D78" s="4" t="str">
        <f>IF($A78="", "", INDEX(Data!C:C,MATCH($A78,Data!$AF:$AF,1)))</f>
        <v/>
      </c>
      <c r="E78" s="5" t="str">
        <f>IF($A78="","",IF(INDEX(Data!D:D,MATCH($A78,Data!$AF:$AF,1))="","",INDEX(Data!D:D,MATCH($A78,Data!$AF:$AF,1))))</f>
        <v/>
      </c>
      <c r="F78" s="5" t="str">
        <f>IF($A78="","",IF(INDEX(Data!E:E,MATCH($A78,Data!$AF:$AF,1))="","",INDEX(Data!E:E,MATCH($A78,Data!$AF:$AF,1))))</f>
        <v/>
      </c>
      <c r="G78" s="36" t="str">
        <f t="shared" si="1"/>
        <v/>
      </c>
    </row>
    <row r="79" spans="1:7" ht="14" customHeight="1" x14ac:dyDescent="0.35">
      <c r="A79" s="33" t="str">
        <f t="shared" si="3"/>
        <v/>
      </c>
      <c r="B79" s="4" t="str">
        <f>IF($A79="", "", INDEX(Data!A:A,MATCH($A79,Data!$AF:$AF,1)))</f>
        <v/>
      </c>
      <c r="C79" s="5" t="str">
        <f>IF($A79="", "", INDEX(Data!B:B,MATCH($A79,Data!$AF:$AF,1)))</f>
        <v/>
      </c>
      <c r="D79" s="4" t="str">
        <f>IF($A79="", "", INDEX(Data!C:C,MATCH($A79,Data!$AF:$AF,1)))</f>
        <v/>
      </c>
      <c r="E79" s="5" t="str">
        <f>IF($A79="","",IF(INDEX(Data!D:D,MATCH($A79,Data!$AF:$AF,1))="","",INDEX(Data!D:D,MATCH($A79,Data!$AF:$AF,1))))</f>
        <v/>
      </c>
      <c r="F79" s="5" t="str">
        <f>IF($A79="","",IF(INDEX(Data!E:E,MATCH($A79,Data!$AF:$AF,1))="","",INDEX(Data!E:E,MATCH($A79,Data!$AF:$AF,1))))</f>
        <v/>
      </c>
      <c r="G79" s="36" t="str">
        <f t="shared" ref="G79:G142" si="4">HYPERLINK(F79)</f>
        <v/>
      </c>
    </row>
    <row r="80" spans="1:7" ht="14" customHeight="1" x14ac:dyDescent="0.35">
      <c r="A80" s="33" t="str">
        <f t="shared" ref="A80:A143" si="5">IF(A$13&gt;=ROW(A68), ROW(A68), "")</f>
        <v/>
      </c>
      <c r="B80" s="4" t="str">
        <f>IF($A80="", "", INDEX(Data!A:A,MATCH($A80,Data!$AF:$AF,1)))</f>
        <v/>
      </c>
      <c r="C80" s="5" t="str">
        <f>IF($A80="", "", INDEX(Data!B:B,MATCH($A80,Data!$AF:$AF,1)))</f>
        <v/>
      </c>
      <c r="D80" s="4" t="str">
        <f>IF($A80="", "", INDEX(Data!C:C,MATCH($A80,Data!$AF:$AF,1)))</f>
        <v/>
      </c>
      <c r="E80" s="5" t="str">
        <f>IF($A80="","",IF(INDEX(Data!D:D,MATCH($A80,Data!$AF:$AF,1))="","",INDEX(Data!D:D,MATCH($A80,Data!$AF:$AF,1))))</f>
        <v/>
      </c>
      <c r="F80" s="5" t="str">
        <f>IF($A80="","",IF(INDEX(Data!E:E,MATCH($A80,Data!$AF:$AF,1))="","",INDEX(Data!E:E,MATCH($A80,Data!$AF:$AF,1))))</f>
        <v/>
      </c>
      <c r="G80" s="36" t="str">
        <f t="shared" si="4"/>
        <v/>
      </c>
    </row>
    <row r="81" spans="1:7" ht="14" customHeight="1" x14ac:dyDescent="0.35">
      <c r="A81" s="33" t="str">
        <f t="shared" si="5"/>
        <v/>
      </c>
      <c r="B81" s="4" t="str">
        <f>IF($A81="", "", INDEX(Data!A:A,MATCH($A81,Data!$AF:$AF,1)))</f>
        <v/>
      </c>
      <c r="C81" s="5" t="str">
        <f>IF($A81="", "", INDEX(Data!B:B,MATCH($A81,Data!$AF:$AF,1)))</f>
        <v/>
      </c>
      <c r="D81" s="4" t="str">
        <f>IF($A81="", "", INDEX(Data!C:C,MATCH($A81,Data!$AF:$AF,1)))</f>
        <v/>
      </c>
      <c r="E81" s="5" t="str">
        <f>IF($A81="","",IF(INDEX(Data!D:D,MATCH($A81,Data!$AF:$AF,1))="","",INDEX(Data!D:D,MATCH($A81,Data!$AF:$AF,1))))</f>
        <v/>
      </c>
      <c r="F81" s="5" t="str">
        <f>IF($A81="","",IF(INDEX(Data!E:E,MATCH($A81,Data!$AF:$AF,1))="","",INDEX(Data!E:E,MATCH($A81,Data!$AF:$AF,1))))</f>
        <v/>
      </c>
      <c r="G81" s="36" t="str">
        <f t="shared" si="4"/>
        <v/>
      </c>
    </row>
    <row r="82" spans="1:7" ht="14" customHeight="1" x14ac:dyDescent="0.35">
      <c r="A82" s="33" t="str">
        <f t="shared" si="5"/>
        <v/>
      </c>
      <c r="B82" s="4" t="str">
        <f>IF($A82="", "", INDEX(Data!A:A,MATCH($A82,Data!$AF:$AF,1)))</f>
        <v/>
      </c>
      <c r="C82" s="5" t="str">
        <f>IF($A82="", "", INDEX(Data!B:B,MATCH($A82,Data!$AF:$AF,1)))</f>
        <v/>
      </c>
      <c r="D82" s="4" t="str">
        <f>IF($A82="", "", INDEX(Data!C:C,MATCH($A82,Data!$AF:$AF,1)))</f>
        <v/>
      </c>
      <c r="E82" s="5" t="str">
        <f>IF($A82="","",IF(INDEX(Data!D:D,MATCH($A82,Data!$AF:$AF,1))="","",INDEX(Data!D:D,MATCH($A82,Data!$AF:$AF,1))))</f>
        <v/>
      </c>
      <c r="F82" s="5" t="str">
        <f>IF($A82="","",IF(INDEX(Data!E:E,MATCH($A82,Data!$AF:$AF,1))="","",INDEX(Data!E:E,MATCH($A82,Data!$AF:$AF,1))))</f>
        <v/>
      </c>
      <c r="G82" s="36" t="str">
        <f t="shared" si="4"/>
        <v/>
      </c>
    </row>
    <row r="83" spans="1:7" ht="14" customHeight="1" x14ac:dyDescent="0.35">
      <c r="A83" s="33" t="str">
        <f t="shared" si="5"/>
        <v/>
      </c>
      <c r="B83" s="4" t="str">
        <f>IF($A83="", "", INDEX(Data!A:A,MATCH($A83,Data!$AF:$AF,1)))</f>
        <v/>
      </c>
      <c r="C83" s="5" t="str">
        <f>IF($A83="", "", INDEX(Data!B:B,MATCH($A83,Data!$AF:$AF,1)))</f>
        <v/>
      </c>
      <c r="D83" s="4" t="str">
        <f>IF($A83="", "", INDEX(Data!C:C,MATCH($A83,Data!$AF:$AF,1)))</f>
        <v/>
      </c>
      <c r="E83" s="5" t="str">
        <f>IF($A83="","",IF(INDEX(Data!D:D,MATCH($A83,Data!$AF:$AF,1))="","",INDEX(Data!D:D,MATCH($A83,Data!$AF:$AF,1))))</f>
        <v/>
      </c>
      <c r="F83" s="5" t="str">
        <f>IF($A83="","",IF(INDEX(Data!E:E,MATCH($A83,Data!$AF:$AF,1))="","",INDEX(Data!E:E,MATCH($A83,Data!$AF:$AF,1))))</f>
        <v/>
      </c>
      <c r="G83" s="36" t="str">
        <f t="shared" si="4"/>
        <v/>
      </c>
    </row>
    <row r="84" spans="1:7" ht="14" customHeight="1" x14ac:dyDescent="0.35">
      <c r="A84" s="33" t="str">
        <f t="shared" si="5"/>
        <v/>
      </c>
      <c r="B84" s="4" t="str">
        <f>IF($A84="", "", INDEX(Data!A:A,MATCH($A84,Data!$AF:$AF,1)))</f>
        <v/>
      </c>
      <c r="C84" s="5" t="str">
        <f>IF($A84="", "", INDEX(Data!B:B,MATCH($A84,Data!$AF:$AF,1)))</f>
        <v/>
      </c>
      <c r="D84" s="4" t="str">
        <f>IF($A84="", "", INDEX(Data!C:C,MATCH($A84,Data!$AF:$AF,1)))</f>
        <v/>
      </c>
      <c r="E84" s="5" t="str">
        <f>IF($A84="","",IF(INDEX(Data!D:D,MATCH($A84,Data!$AF:$AF,1))="","",INDEX(Data!D:D,MATCH($A84,Data!$AF:$AF,1))))</f>
        <v/>
      </c>
      <c r="F84" s="5" t="str">
        <f>IF($A84="","",IF(INDEX(Data!E:E,MATCH($A84,Data!$AF:$AF,1))="","",INDEX(Data!E:E,MATCH($A84,Data!$AF:$AF,1))))</f>
        <v/>
      </c>
      <c r="G84" s="36" t="str">
        <f t="shared" si="4"/>
        <v/>
      </c>
    </row>
    <row r="85" spans="1:7" ht="14" customHeight="1" x14ac:dyDescent="0.35">
      <c r="A85" s="33" t="str">
        <f t="shared" si="5"/>
        <v/>
      </c>
      <c r="B85" s="4" t="str">
        <f>IF($A85="", "", INDEX(Data!A:A,MATCH($A85,Data!$AF:$AF,1)))</f>
        <v/>
      </c>
      <c r="C85" s="5" t="str">
        <f>IF($A85="", "", INDEX(Data!B:B,MATCH($A85,Data!$AF:$AF,1)))</f>
        <v/>
      </c>
      <c r="D85" s="4" t="str">
        <f>IF($A85="", "", INDEX(Data!C:C,MATCH($A85,Data!$AF:$AF,1)))</f>
        <v/>
      </c>
      <c r="E85" s="5" t="str">
        <f>IF($A85="","",IF(INDEX(Data!D:D,MATCH($A85,Data!$AF:$AF,1))="","",INDEX(Data!D:D,MATCH($A85,Data!$AF:$AF,1))))</f>
        <v/>
      </c>
      <c r="F85" s="5" t="str">
        <f>IF($A85="","",IF(INDEX(Data!E:E,MATCH($A85,Data!$AF:$AF,1))="","",INDEX(Data!E:E,MATCH($A85,Data!$AF:$AF,1))))</f>
        <v/>
      </c>
      <c r="G85" s="36" t="str">
        <f t="shared" si="4"/>
        <v/>
      </c>
    </row>
    <row r="86" spans="1:7" ht="14" customHeight="1" x14ac:dyDescent="0.35">
      <c r="A86" s="33" t="str">
        <f t="shared" si="5"/>
        <v/>
      </c>
      <c r="B86" s="4" t="str">
        <f>IF($A86="", "", INDEX(Data!A:A,MATCH($A86,Data!$AF:$AF,1)))</f>
        <v/>
      </c>
      <c r="C86" s="5" t="str">
        <f>IF($A86="", "", INDEX(Data!B:B,MATCH($A86,Data!$AF:$AF,1)))</f>
        <v/>
      </c>
      <c r="D86" s="4" t="str">
        <f>IF($A86="", "", INDEX(Data!C:C,MATCH($A86,Data!$AF:$AF,1)))</f>
        <v/>
      </c>
      <c r="E86" s="5" t="str">
        <f>IF($A86="","",IF(INDEX(Data!D:D,MATCH($A86,Data!$AF:$AF,1))="","",INDEX(Data!D:D,MATCH($A86,Data!$AF:$AF,1))))</f>
        <v/>
      </c>
      <c r="F86" s="5" t="str">
        <f>IF($A86="","",IF(INDEX(Data!E:E,MATCH($A86,Data!$AF:$AF,1))="","",INDEX(Data!E:E,MATCH($A86,Data!$AF:$AF,1))))</f>
        <v/>
      </c>
      <c r="G86" s="36" t="str">
        <f t="shared" si="4"/>
        <v/>
      </c>
    </row>
    <row r="87" spans="1:7" ht="14" customHeight="1" x14ac:dyDescent="0.35">
      <c r="A87" s="33" t="str">
        <f t="shared" si="5"/>
        <v/>
      </c>
      <c r="B87" s="4" t="str">
        <f>IF($A87="", "", INDEX(Data!A:A,MATCH($A87,Data!$AF:$AF,1)))</f>
        <v/>
      </c>
      <c r="C87" s="5" t="str">
        <f>IF($A87="", "", INDEX(Data!B:B,MATCH($A87,Data!$AF:$AF,1)))</f>
        <v/>
      </c>
      <c r="D87" s="4" t="str">
        <f>IF($A87="", "", INDEX(Data!C:C,MATCH($A87,Data!$AF:$AF,1)))</f>
        <v/>
      </c>
      <c r="E87" s="5" t="str">
        <f>IF($A87="","",IF(INDEX(Data!D:D,MATCH($A87,Data!$AF:$AF,1))="","",INDEX(Data!D:D,MATCH($A87,Data!$AF:$AF,1))))</f>
        <v/>
      </c>
      <c r="F87" s="5" t="str">
        <f>IF($A87="","",IF(INDEX(Data!E:E,MATCH($A87,Data!$AF:$AF,1))="","",INDEX(Data!E:E,MATCH($A87,Data!$AF:$AF,1))))</f>
        <v/>
      </c>
      <c r="G87" s="36" t="str">
        <f t="shared" si="4"/>
        <v/>
      </c>
    </row>
    <row r="88" spans="1:7" ht="14" customHeight="1" x14ac:dyDescent="0.35">
      <c r="A88" s="33" t="str">
        <f t="shared" si="5"/>
        <v/>
      </c>
      <c r="B88" s="4" t="str">
        <f>IF($A88="", "", INDEX(Data!A:A,MATCH($A88,Data!$AF:$AF,1)))</f>
        <v/>
      </c>
      <c r="C88" s="5" t="str">
        <f>IF($A88="", "", INDEX(Data!B:B,MATCH($A88,Data!$AF:$AF,1)))</f>
        <v/>
      </c>
      <c r="D88" s="4" t="str">
        <f>IF($A88="", "", INDEX(Data!C:C,MATCH($A88,Data!$AF:$AF,1)))</f>
        <v/>
      </c>
      <c r="E88" s="5" t="str">
        <f>IF($A88="","",IF(INDEX(Data!D:D,MATCH($A88,Data!$AF:$AF,1))="","",INDEX(Data!D:D,MATCH($A88,Data!$AF:$AF,1))))</f>
        <v/>
      </c>
      <c r="F88" s="5" t="str">
        <f>IF($A88="","",IF(INDEX(Data!E:E,MATCH($A88,Data!$AF:$AF,1))="","",INDEX(Data!E:E,MATCH($A88,Data!$AF:$AF,1))))</f>
        <v/>
      </c>
      <c r="G88" s="36" t="str">
        <f t="shared" si="4"/>
        <v/>
      </c>
    </row>
    <row r="89" spans="1:7" ht="14" customHeight="1" x14ac:dyDescent="0.35">
      <c r="A89" s="33" t="str">
        <f t="shared" si="5"/>
        <v/>
      </c>
      <c r="B89" s="4" t="str">
        <f>IF($A89="", "", INDEX(Data!A:A,MATCH($A89,Data!$AF:$AF,1)))</f>
        <v/>
      </c>
      <c r="C89" s="5" t="str">
        <f>IF($A89="", "", INDEX(Data!B:B,MATCH($A89,Data!$AF:$AF,1)))</f>
        <v/>
      </c>
      <c r="D89" s="4" t="str">
        <f>IF($A89="", "", INDEX(Data!C:C,MATCH($A89,Data!$AF:$AF,1)))</f>
        <v/>
      </c>
      <c r="E89" s="5" t="str">
        <f>IF($A89="","",IF(INDEX(Data!D:D,MATCH($A89,Data!$AF:$AF,1))="","",INDEX(Data!D:D,MATCH($A89,Data!$AF:$AF,1))))</f>
        <v/>
      </c>
      <c r="F89" s="5" t="str">
        <f>IF($A89="","",IF(INDEX(Data!E:E,MATCH($A89,Data!$AF:$AF,1))="","",INDEX(Data!E:E,MATCH($A89,Data!$AF:$AF,1))))</f>
        <v/>
      </c>
      <c r="G89" s="36" t="str">
        <f t="shared" si="4"/>
        <v/>
      </c>
    </row>
    <row r="90" spans="1:7" ht="14" customHeight="1" x14ac:dyDescent="0.35">
      <c r="A90" s="33" t="str">
        <f t="shared" si="5"/>
        <v/>
      </c>
      <c r="B90" s="4" t="str">
        <f>IF($A90="", "", INDEX(Data!A:A,MATCH($A90,Data!$AF:$AF,1)))</f>
        <v/>
      </c>
      <c r="C90" s="5" t="str">
        <f>IF($A90="", "", INDEX(Data!B:B,MATCH($A90,Data!$AF:$AF,1)))</f>
        <v/>
      </c>
      <c r="D90" s="4" t="str">
        <f>IF($A90="", "", INDEX(Data!C:C,MATCH($A90,Data!$AF:$AF,1)))</f>
        <v/>
      </c>
      <c r="E90" s="5" t="str">
        <f>IF($A90="","",IF(INDEX(Data!D:D,MATCH($A90,Data!$AF:$AF,1))="","",INDEX(Data!D:D,MATCH($A90,Data!$AF:$AF,1))))</f>
        <v/>
      </c>
      <c r="F90" s="5" t="str">
        <f>IF($A90="","",IF(INDEX(Data!E:E,MATCH($A90,Data!$AF:$AF,1))="","",INDEX(Data!E:E,MATCH($A90,Data!$AF:$AF,1))))</f>
        <v/>
      </c>
      <c r="G90" s="36" t="str">
        <f t="shared" si="4"/>
        <v/>
      </c>
    </row>
    <row r="91" spans="1:7" ht="14" customHeight="1" x14ac:dyDescent="0.35">
      <c r="A91" s="33" t="str">
        <f t="shared" si="5"/>
        <v/>
      </c>
      <c r="B91" s="4" t="str">
        <f>IF($A91="", "", INDEX(Data!A:A,MATCH($A91,Data!$AF:$AF,1)))</f>
        <v/>
      </c>
      <c r="C91" s="5" t="str">
        <f>IF($A91="", "", INDEX(Data!B:B,MATCH($A91,Data!$AF:$AF,1)))</f>
        <v/>
      </c>
      <c r="D91" s="4" t="str">
        <f>IF($A91="", "", INDEX(Data!C:C,MATCH($A91,Data!$AF:$AF,1)))</f>
        <v/>
      </c>
      <c r="E91" s="5" t="str">
        <f>IF($A91="","",IF(INDEX(Data!D:D,MATCH($A91,Data!$AF:$AF,1))="","",INDEX(Data!D:D,MATCH($A91,Data!$AF:$AF,1))))</f>
        <v/>
      </c>
      <c r="F91" s="5" t="str">
        <f>IF($A91="","",IF(INDEX(Data!E:E,MATCH($A91,Data!$AF:$AF,1))="","",INDEX(Data!E:E,MATCH($A91,Data!$AF:$AF,1))))</f>
        <v/>
      </c>
      <c r="G91" s="36" t="str">
        <f t="shared" si="4"/>
        <v/>
      </c>
    </row>
    <row r="92" spans="1:7" ht="14" customHeight="1" x14ac:dyDescent="0.35">
      <c r="A92" s="33" t="str">
        <f t="shared" si="5"/>
        <v/>
      </c>
      <c r="B92" s="4" t="str">
        <f>IF($A92="", "", INDEX(Data!A:A,MATCH($A92,Data!$AF:$AF,1)))</f>
        <v/>
      </c>
      <c r="C92" s="5" t="str">
        <f>IF($A92="", "", INDEX(Data!B:B,MATCH($A92,Data!$AF:$AF,1)))</f>
        <v/>
      </c>
      <c r="D92" s="4" t="str">
        <f>IF($A92="", "", INDEX(Data!C:C,MATCH($A92,Data!$AF:$AF,1)))</f>
        <v/>
      </c>
      <c r="E92" s="5" t="str">
        <f>IF($A92="","",IF(INDEX(Data!D:D,MATCH($A92,Data!$AF:$AF,1))="","",INDEX(Data!D:D,MATCH($A92,Data!$AF:$AF,1))))</f>
        <v/>
      </c>
      <c r="F92" s="5" t="str">
        <f>IF($A92="","",IF(INDEX(Data!E:E,MATCH($A92,Data!$AF:$AF,1))="","",INDEX(Data!E:E,MATCH($A92,Data!$AF:$AF,1))))</f>
        <v/>
      </c>
      <c r="G92" s="36" t="str">
        <f t="shared" si="4"/>
        <v/>
      </c>
    </row>
    <row r="93" spans="1:7" ht="14" customHeight="1" x14ac:dyDescent="0.35">
      <c r="A93" s="33" t="str">
        <f t="shared" si="5"/>
        <v/>
      </c>
      <c r="B93" s="4" t="str">
        <f>IF($A93="", "", INDEX(Data!A:A,MATCH($A93,Data!$AF:$AF,1)))</f>
        <v/>
      </c>
      <c r="C93" s="5" t="str">
        <f>IF($A93="", "", INDEX(Data!B:B,MATCH($A93,Data!$AF:$AF,1)))</f>
        <v/>
      </c>
      <c r="D93" s="4" t="str">
        <f>IF($A93="", "", INDEX(Data!C:C,MATCH($A93,Data!$AF:$AF,1)))</f>
        <v/>
      </c>
      <c r="E93" s="5" t="str">
        <f>IF($A93="","",IF(INDEX(Data!D:D,MATCH($A93,Data!$AF:$AF,1))="","",INDEX(Data!D:D,MATCH($A93,Data!$AF:$AF,1))))</f>
        <v/>
      </c>
      <c r="F93" s="5" t="str">
        <f>IF($A93="","",IF(INDEX(Data!E:E,MATCH($A93,Data!$AF:$AF,1))="","",INDEX(Data!E:E,MATCH($A93,Data!$AF:$AF,1))))</f>
        <v/>
      </c>
      <c r="G93" s="36" t="str">
        <f t="shared" si="4"/>
        <v/>
      </c>
    </row>
    <row r="94" spans="1:7" ht="14" customHeight="1" x14ac:dyDescent="0.35">
      <c r="A94" s="33" t="str">
        <f t="shared" si="5"/>
        <v/>
      </c>
      <c r="B94" s="4" t="str">
        <f>IF($A94="", "", INDEX(Data!A:A,MATCH($A94,Data!$AF:$AF,1)))</f>
        <v/>
      </c>
      <c r="C94" s="5" t="str">
        <f>IF($A94="", "", INDEX(Data!B:B,MATCH($A94,Data!$AF:$AF,1)))</f>
        <v/>
      </c>
      <c r="D94" s="4" t="str">
        <f>IF($A94="", "", INDEX(Data!C:C,MATCH($A94,Data!$AF:$AF,1)))</f>
        <v/>
      </c>
      <c r="E94" s="5" t="str">
        <f>IF($A94="","",IF(INDEX(Data!D:D,MATCH($A94,Data!$AF:$AF,1))="","",INDEX(Data!D:D,MATCH($A94,Data!$AF:$AF,1))))</f>
        <v/>
      </c>
      <c r="F94" s="5" t="str">
        <f>IF($A94="","",IF(INDEX(Data!E:E,MATCH($A94,Data!$AF:$AF,1))="","",INDEX(Data!E:E,MATCH($A94,Data!$AF:$AF,1))))</f>
        <v/>
      </c>
      <c r="G94" s="36" t="str">
        <f t="shared" si="4"/>
        <v/>
      </c>
    </row>
    <row r="95" spans="1:7" ht="14" customHeight="1" x14ac:dyDescent="0.35">
      <c r="A95" s="33" t="str">
        <f t="shared" si="5"/>
        <v/>
      </c>
      <c r="B95" s="4" t="str">
        <f>IF($A95="", "", INDEX(Data!A:A,MATCH($A95,Data!$AF:$AF,1)))</f>
        <v/>
      </c>
      <c r="C95" s="5" t="str">
        <f>IF($A95="", "", INDEX(Data!B:B,MATCH($A95,Data!$AF:$AF,1)))</f>
        <v/>
      </c>
      <c r="D95" s="4" t="str">
        <f>IF($A95="", "", INDEX(Data!C:C,MATCH($A95,Data!$AF:$AF,1)))</f>
        <v/>
      </c>
      <c r="E95" s="5" t="str">
        <f>IF($A95="","",IF(INDEX(Data!D:D,MATCH($A95,Data!$AF:$AF,1))="","",INDEX(Data!D:D,MATCH($A95,Data!$AF:$AF,1))))</f>
        <v/>
      </c>
      <c r="F95" s="5" t="str">
        <f>IF($A95="","",IF(INDEX(Data!E:E,MATCH($A95,Data!$AF:$AF,1))="","",INDEX(Data!E:E,MATCH($A95,Data!$AF:$AF,1))))</f>
        <v/>
      </c>
      <c r="G95" s="36" t="str">
        <f t="shared" si="4"/>
        <v/>
      </c>
    </row>
    <row r="96" spans="1:7" ht="14" customHeight="1" x14ac:dyDescent="0.35">
      <c r="A96" s="33" t="str">
        <f t="shared" si="5"/>
        <v/>
      </c>
      <c r="B96" s="4" t="str">
        <f>IF($A96="", "", INDEX(Data!A:A,MATCH($A96,Data!$AF:$AF,1)))</f>
        <v/>
      </c>
      <c r="C96" s="5" t="str">
        <f>IF($A96="", "", INDEX(Data!B:B,MATCH($A96,Data!$AF:$AF,1)))</f>
        <v/>
      </c>
      <c r="D96" s="4" t="str">
        <f>IF($A96="", "", INDEX(Data!C:C,MATCH($A96,Data!$AF:$AF,1)))</f>
        <v/>
      </c>
      <c r="E96" s="5" t="str">
        <f>IF($A96="","",IF(INDEX(Data!D:D,MATCH($A96,Data!$AF:$AF,1))="","",INDEX(Data!D:D,MATCH($A96,Data!$AF:$AF,1))))</f>
        <v/>
      </c>
      <c r="F96" s="5" t="str">
        <f>IF($A96="","",IF(INDEX(Data!E:E,MATCH($A96,Data!$AF:$AF,1))="","",INDEX(Data!E:E,MATCH($A96,Data!$AF:$AF,1))))</f>
        <v/>
      </c>
      <c r="G96" s="36" t="str">
        <f t="shared" si="4"/>
        <v/>
      </c>
    </row>
    <row r="97" spans="1:7" ht="14" customHeight="1" x14ac:dyDescent="0.35">
      <c r="A97" s="33" t="str">
        <f t="shared" si="5"/>
        <v/>
      </c>
      <c r="B97" s="4" t="str">
        <f>IF($A97="", "", INDEX(Data!A:A,MATCH($A97,Data!$AF:$AF,1)))</f>
        <v/>
      </c>
      <c r="C97" s="5" t="str">
        <f>IF($A97="", "", INDEX(Data!B:B,MATCH($A97,Data!$AF:$AF,1)))</f>
        <v/>
      </c>
      <c r="D97" s="4" t="str">
        <f>IF($A97="", "", INDEX(Data!C:C,MATCH($A97,Data!$AF:$AF,1)))</f>
        <v/>
      </c>
      <c r="E97" s="5" t="str">
        <f>IF($A97="","",IF(INDEX(Data!D:D,MATCH($A97,Data!$AF:$AF,1))="","",INDEX(Data!D:D,MATCH($A97,Data!$AF:$AF,1))))</f>
        <v/>
      </c>
      <c r="F97" s="5" t="str">
        <f>IF($A97="","",IF(INDEX(Data!E:E,MATCH($A97,Data!$AF:$AF,1))="","",INDEX(Data!E:E,MATCH($A97,Data!$AF:$AF,1))))</f>
        <v/>
      </c>
      <c r="G97" s="36" t="str">
        <f t="shared" si="4"/>
        <v/>
      </c>
    </row>
    <row r="98" spans="1:7" ht="14" customHeight="1" x14ac:dyDescent="0.35">
      <c r="A98" s="33" t="str">
        <f t="shared" si="5"/>
        <v/>
      </c>
      <c r="B98" s="4" t="str">
        <f>IF($A98="", "", INDEX(Data!A:A,MATCH($A98,Data!$AF:$AF,1)))</f>
        <v/>
      </c>
      <c r="C98" s="5" t="str">
        <f>IF($A98="", "", INDEX(Data!B:B,MATCH($A98,Data!$AF:$AF,1)))</f>
        <v/>
      </c>
      <c r="D98" s="4" t="str">
        <f>IF($A98="", "", INDEX(Data!C:C,MATCH($A98,Data!$AF:$AF,1)))</f>
        <v/>
      </c>
      <c r="E98" s="5" t="str">
        <f>IF($A98="","",IF(INDEX(Data!D:D,MATCH($A98,Data!$AF:$AF,1))="","",INDEX(Data!D:D,MATCH($A98,Data!$AF:$AF,1))))</f>
        <v/>
      </c>
      <c r="F98" s="5" t="str">
        <f>IF($A98="","",IF(INDEX(Data!E:E,MATCH($A98,Data!$AF:$AF,1))="","",INDEX(Data!E:E,MATCH($A98,Data!$AF:$AF,1))))</f>
        <v/>
      </c>
      <c r="G98" s="36" t="str">
        <f t="shared" si="4"/>
        <v/>
      </c>
    </row>
    <row r="99" spans="1:7" ht="14" customHeight="1" x14ac:dyDescent="0.35">
      <c r="A99" s="33" t="str">
        <f t="shared" si="5"/>
        <v/>
      </c>
      <c r="B99" s="4" t="str">
        <f>IF($A99="", "", INDEX(Data!A:A,MATCH($A99,Data!$AF:$AF,1)))</f>
        <v/>
      </c>
      <c r="C99" s="5" t="str">
        <f>IF($A99="", "", INDEX(Data!B:B,MATCH($A99,Data!$AF:$AF,1)))</f>
        <v/>
      </c>
      <c r="D99" s="4" t="str">
        <f>IF($A99="", "", INDEX(Data!C:C,MATCH($A99,Data!$AF:$AF,1)))</f>
        <v/>
      </c>
      <c r="E99" s="5" t="str">
        <f>IF($A99="","",IF(INDEX(Data!D:D,MATCH($A99,Data!$AF:$AF,1))="","",INDEX(Data!D:D,MATCH($A99,Data!$AF:$AF,1))))</f>
        <v/>
      </c>
      <c r="F99" s="5" t="str">
        <f>IF($A99="","",IF(INDEX(Data!E:E,MATCH($A99,Data!$AF:$AF,1))="","",INDEX(Data!E:E,MATCH($A99,Data!$AF:$AF,1))))</f>
        <v/>
      </c>
      <c r="G99" s="36" t="str">
        <f t="shared" si="4"/>
        <v/>
      </c>
    </row>
    <row r="100" spans="1:7" ht="14" customHeight="1" x14ac:dyDescent="0.35">
      <c r="A100" s="33" t="str">
        <f t="shared" si="5"/>
        <v/>
      </c>
      <c r="B100" s="4" t="str">
        <f>IF($A100="", "", INDEX(Data!A:A,MATCH($A100,Data!$AF:$AF,1)))</f>
        <v/>
      </c>
      <c r="C100" s="5" t="str">
        <f>IF($A100="", "", INDEX(Data!B:B,MATCH($A100,Data!$AF:$AF,1)))</f>
        <v/>
      </c>
      <c r="D100" s="4" t="str">
        <f>IF($A100="", "", INDEX(Data!C:C,MATCH($A100,Data!$AF:$AF,1)))</f>
        <v/>
      </c>
      <c r="E100" s="5" t="str">
        <f>IF($A100="","",IF(INDEX(Data!D:D,MATCH($A100,Data!$AF:$AF,1))="","",INDEX(Data!D:D,MATCH($A100,Data!$AF:$AF,1))))</f>
        <v/>
      </c>
      <c r="F100" s="5" t="str">
        <f>IF($A100="","",IF(INDEX(Data!E:E,MATCH($A100,Data!$AF:$AF,1))="","",INDEX(Data!E:E,MATCH($A100,Data!$AF:$AF,1))))</f>
        <v/>
      </c>
      <c r="G100" s="36" t="str">
        <f t="shared" si="4"/>
        <v/>
      </c>
    </row>
    <row r="101" spans="1:7" ht="14" customHeight="1" x14ac:dyDescent="0.35">
      <c r="A101" s="33" t="str">
        <f t="shared" si="5"/>
        <v/>
      </c>
      <c r="B101" s="4" t="str">
        <f>IF($A101="", "", INDEX(Data!A:A,MATCH($A101,Data!$AF:$AF,1)))</f>
        <v/>
      </c>
      <c r="C101" s="5" t="str">
        <f>IF($A101="", "", INDEX(Data!B:B,MATCH($A101,Data!$AF:$AF,1)))</f>
        <v/>
      </c>
      <c r="D101" s="4" t="str">
        <f>IF($A101="", "", INDEX(Data!C:C,MATCH($A101,Data!$AF:$AF,1)))</f>
        <v/>
      </c>
      <c r="E101" s="5" t="str">
        <f>IF($A101="","",IF(INDEX(Data!D:D,MATCH($A101,Data!$AF:$AF,1))="","",INDEX(Data!D:D,MATCH($A101,Data!$AF:$AF,1))))</f>
        <v/>
      </c>
      <c r="F101" s="5" t="str">
        <f>IF($A101="","",IF(INDEX(Data!E:E,MATCH($A101,Data!$AF:$AF,1))="","",INDEX(Data!E:E,MATCH($A101,Data!$AF:$AF,1))))</f>
        <v/>
      </c>
      <c r="G101" s="36" t="str">
        <f t="shared" si="4"/>
        <v/>
      </c>
    </row>
    <row r="102" spans="1:7" ht="14" customHeight="1" x14ac:dyDescent="0.35">
      <c r="A102" s="33" t="str">
        <f t="shared" si="5"/>
        <v/>
      </c>
      <c r="B102" s="4" t="str">
        <f>IF($A102="", "", INDEX(Data!A:A,MATCH($A102,Data!$AF:$AF,1)))</f>
        <v/>
      </c>
      <c r="C102" s="5" t="str">
        <f>IF($A102="", "", INDEX(Data!B:B,MATCH($A102,Data!$AF:$AF,1)))</f>
        <v/>
      </c>
      <c r="D102" s="4" t="str">
        <f>IF($A102="", "", INDEX(Data!C:C,MATCH($A102,Data!$AF:$AF,1)))</f>
        <v/>
      </c>
      <c r="E102" s="5" t="str">
        <f>IF($A102="","",IF(INDEX(Data!D:D,MATCH($A102,Data!$AF:$AF,1))="","",INDEX(Data!D:D,MATCH($A102,Data!$AF:$AF,1))))</f>
        <v/>
      </c>
      <c r="F102" s="5" t="str">
        <f>IF($A102="","",IF(INDEX(Data!E:E,MATCH($A102,Data!$AF:$AF,1))="","",INDEX(Data!E:E,MATCH($A102,Data!$AF:$AF,1))))</f>
        <v/>
      </c>
      <c r="G102" s="36" t="str">
        <f t="shared" si="4"/>
        <v/>
      </c>
    </row>
    <row r="103" spans="1:7" ht="14" customHeight="1" x14ac:dyDescent="0.35">
      <c r="A103" s="33" t="str">
        <f t="shared" si="5"/>
        <v/>
      </c>
      <c r="B103" s="4" t="str">
        <f>IF($A103="", "", INDEX(Data!A:A,MATCH($A103,Data!$AF:$AF,1)))</f>
        <v/>
      </c>
      <c r="C103" s="5" t="str">
        <f>IF($A103="", "", INDEX(Data!B:B,MATCH($A103,Data!$AF:$AF,1)))</f>
        <v/>
      </c>
      <c r="D103" s="4" t="str">
        <f>IF($A103="", "", INDEX(Data!C:C,MATCH($A103,Data!$AF:$AF,1)))</f>
        <v/>
      </c>
      <c r="E103" s="5" t="str">
        <f>IF($A103="","",IF(INDEX(Data!D:D,MATCH($A103,Data!$AF:$AF,1))="","",INDEX(Data!D:D,MATCH($A103,Data!$AF:$AF,1))))</f>
        <v/>
      </c>
      <c r="F103" s="5" t="str">
        <f>IF($A103="","",IF(INDEX(Data!E:E,MATCH($A103,Data!$AF:$AF,1))="","",INDEX(Data!E:E,MATCH($A103,Data!$AF:$AF,1))))</f>
        <v/>
      </c>
      <c r="G103" s="36" t="str">
        <f t="shared" si="4"/>
        <v/>
      </c>
    </row>
    <row r="104" spans="1:7" ht="14" customHeight="1" x14ac:dyDescent="0.35">
      <c r="A104" s="33" t="str">
        <f t="shared" si="5"/>
        <v/>
      </c>
      <c r="B104" s="4" t="str">
        <f>IF($A104="", "", INDEX(Data!A:A,MATCH($A104,Data!$AF:$AF,1)))</f>
        <v/>
      </c>
      <c r="C104" s="5" t="str">
        <f>IF($A104="", "", INDEX(Data!B:B,MATCH($A104,Data!$AF:$AF,1)))</f>
        <v/>
      </c>
      <c r="D104" s="4" t="str">
        <f>IF($A104="", "", INDEX(Data!C:C,MATCH($A104,Data!$AF:$AF,1)))</f>
        <v/>
      </c>
      <c r="E104" s="5" t="str">
        <f>IF($A104="","",IF(INDEX(Data!D:D,MATCH($A104,Data!$AF:$AF,1))="","",INDEX(Data!D:D,MATCH($A104,Data!$AF:$AF,1))))</f>
        <v/>
      </c>
      <c r="F104" s="5" t="str">
        <f>IF($A104="","",IF(INDEX(Data!E:E,MATCH($A104,Data!$AF:$AF,1))="","",INDEX(Data!E:E,MATCH($A104,Data!$AF:$AF,1))))</f>
        <v/>
      </c>
      <c r="G104" s="36" t="str">
        <f t="shared" si="4"/>
        <v/>
      </c>
    </row>
    <row r="105" spans="1:7" ht="14" customHeight="1" x14ac:dyDescent="0.35">
      <c r="A105" s="33" t="str">
        <f t="shared" si="5"/>
        <v/>
      </c>
      <c r="B105" s="4" t="str">
        <f>IF($A105="", "", INDEX(Data!A:A,MATCH($A105,Data!$AF:$AF,1)))</f>
        <v/>
      </c>
      <c r="C105" s="5" t="str">
        <f>IF($A105="", "", INDEX(Data!B:B,MATCH($A105,Data!$AF:$AF,1)))</f>
        <v/>
      </c>
      <c r="D105" s="4" t="str">
        <f>IF($A105="", "", INDEX(Data!C:C,MATCH($A105,Data!$AF:$AF,1)))</f>
        <v/>
      </c>
      <c r="E105" s="5" t="str">
        <f>IF($A105="","",IF(INDEX(Data!D:D,MATCH($A105,Data!$AF:$AF,1))="","",INDEX(Data!D:D,MATCH($A105,Data!$AF:$AF,1))))</f>
        <v/>
      </c>
      <c r="F105" s="5" t="str">
        <f>IF($A105="","",IF(INDEX(Data!E:E,MATCH($A105,Data!$AF:$AF,1))="","",INDEX(Data!E:E,MATCH($A105,Data!$AF:$AF,1))))</f>
        <v/>
      </c>
      <c r="G105" s="36" t="str">
        <f t="shared" si="4"/>
        <v/>
      </c>
    </row>
    <row r="106" spans="1:7" ht="14" customHeight="1" x14ac:dyDescent="0.35">
      <c r="A106" s="33" t="str">
        <f t="shared" si="5"/>
        <v/>
      </c>
      <c r="B106" s="4" t="str">
        <f>IF($A106="", "", INDEX(Data!A:A,MATCH($A106,Data!$AF:$AF,1)))</f>
        <v/>
      </c>
      <c r="C106" s="5" t="str">
        <f>IF($A106="", "", INDEX(Data!B:B,MATCH($A106,Data!$AF:$AF,1)))</f>
        <v/>
      </c>
      <c r="D106" s="4" t="str">
        <f>IF($A106="", "", INDEX(Data!C:C,MATCH($A106,Data!$AF:$AF,1)))</f>
        <v/>
      </c>
      <c r="E106" s="5" t="str">
        <f>IF($A106="","",IF(INDEX(Data!D:D,MATCH($A106,Data!$AF:$AF,1))="","",INDEX(Data!D:D,MATCH($A106,Data!$AF:$AF,1))))</f>
        <v/>
      </c>
      <c r="F106" s="5" t="str">
        <f>IF($A106="","",IF(INDEX(Data!E:E,MATCH($A106,Data!$AF:$AF,1))="","",INDEX(Data!E:E,MATCH($A106,Data!$AF:$AF,1))))</f>
        <v/>
      </c>
      <c r="G106" s="36" t="str">
        <f t="shared" si="4"/>
        <v/>
      </c>
    </row>
    <row r="107" spans="1:7" ht="14" customHeight="1" x14ac:dyDescent="0.35">
      <c r="A107" s="33" t="str">
        <f t="shared" si="5"/>
        <v/>
      </c>
      <c r="B107" s="4" t="str">
        <f>IF($A107="", "", INDEX(Data!A:A,MATCH($A107,Data!$AF:$AF,1)))</f>
        <v/>
      </c>
      <c r="C107" s="5" t="str">
        <f>IF($A107="", "", INDEX(Data!B:B,MATCH($A107,Data!$AF:$AF,1)))</f>
        <v/>
      </c>
      <c r="D107" s="4" t="str">
        <f>IF($A107="", "", INDEX(Data!C:C,MATCH($A107,Data!$AF:$AF,1)))</f>
        <v/>
      </c>
      <c r="E107" s="5" t="str">
        <f>IF($A107="","",IF(INDEX(Data!D:D,MATCH($A107,Data!$AF:$AF,1))="","",INDEX(Data!D:D,MATCH($A107,Data!$AF:$AF,1))))</f>
        <v/>
      </c>
      <c r="F107" s="5" t="str">
        <f>IF($A107="","",IF(INDEX(Data!E:E,MATCH($A107,Data!$AF:$AF,1))="","",INDEX(Data!E:E,MATCH($A107,Data!$AF:$AF,1))))</f>
        <v/>
      </c>
      <c r="G107" s="36" t="str">
        <f t="shared" si="4"/>
        <v/>
      </c>
    </row>
    <row r="108" spans="1:7" ht="14" customHeight="1" x14ac:dyDescent="0.35">
      <c r="A108" s="33" t="str">
        <f t="shared" si="5"/>
        <v/>
      </c>
      <c r="B108" s="4" t="str">
        <f>IF($A108="", "", INDEX(Data!A:A,MATCH($A108,Data!$AF:$AF,1)))</f>
        <v/>
      </c>
      <c r="C108" s="5" t="str">
        <f>IF($A108="", "", INDEX(Data!B:B,MATCH($A108,Data!$AF:$AF,1)))</f>
        <v/>
      </c>
      <c r="D108" s="4" t="str">
        <f>IF($A108="", "", INDEX(Data!C:C,MATCH($A108,Data!$AF:$AF,1)))</f>
        <v/>
      </c>
      <c r="E108" s="5" t="str">
        <f>IF($A108="","",IF(INDEX(Data!D:D,MATCH($A108,Data!$AF:$AF,1))="","",INDEX(Data!D:D,MATCH($A108,Data!$AF:$AF,1))))</f>
        <v/>
      </c>
      <c r="F108" s="5" t="str">
        <f>IF($A108="","",IF(INDEX(Data!E:E,MATCH($A108,Data!$AF:$AF,1))="","",INDEX(Data!E:E,MATCH($A108,Data!$AF:$AF,1))))</f>
        <v/>
      </c>
      <c r="G108" s="36" t="str">
        <f t="shared" si="4"/>
        <v/>
      </c>
    </row>
    <row r="109" spans="1:7" ht="14" customHeight="1" x14ac:dyDescent="0.35">
      <c r="A109" s="33" t="str">
        <f t="shared" si="5"/>
        <v/>
      </c>
      <c r="B109" s="4" t="str">
        <f>IF($A109="", "", INDEX(Data!A:A,MATCH($A109,Data!$AF:$AF,1)))</f>
        <v/>
      </c>
      <c r="C109" s="5" t="str">
        <f>IF($A109="", "", INDEX(Data!B:B,MATCH($A109,Data!$AF:$AF,1)))</f>
        <v/>
      </c>
      <c r="D109" s="4" t="str">
        <f>IF($A109="", "", INDEX(Data!C:C,MATCH($A109,Data!$AF:$AF,1)))</f>
        <v/>
      </c>
      <c r="E109" s="5" t="str">
        <f>IF($A109="","",IF(INDEX(Data!D:D,MATCH($A109,Data!$AF:$AF,1))="","",INDEX(Data!D:D,MATCH($A109,Data!$AF:$AF,1))))</f>
        <v/>
      </c>
      <c r="F109" s="5" t="str">
        <f>IF($A109="","",IF(INDEX(Data!E:E,MATCH($A109,Data!$AF:$AF,1))="","",INDEX(Data!E:E,MATCH($A109,Data!$AF:$AF,1))))</f>
        <v/>
      </c>
      <c r="G109" s="36" t="str">
        <f t="shared" si="4"/>
        <v/>
      </c>
    </row>
    <row r="110" spans="1:7" ht="14" customHeight="1" x14ac:dyDescent="0.35">
      <c r="A110" s="33" t="str">
        <f t="shared" si="5"/>
        <v/>
      </c>
      <c r="B110" s="4" t="str">
        <f>IF($A110="", "", INDEX(Data!A:A,MATCH($A110,Data!$AF:$AF,1)))</f>
        <v/>
      </c>
      <c r="C110" s="5" t="str">
        <f>IF($A110="", "", INDEX(Data!B:B,MATCH($A110,Data!$AF:$AF,1)))</f>
        <v/>
      </c>
      <c r="D110" s="4" t="str">
        <f>IF($A110="", "", INDEX(Data!C:C,MATCH($A110,Data!$AF:$AF,1)))</f>
        <v/>
      </c>
      <c r="E110" s="5" t="str">
        <f>IF($A110="","",IF(INDEX(Data!D:D,MATCH($A110,Data!$AF:$AF,1))="","",INDEX(Data!D:D,MATCH($A110,Data!$AF:$AF,1))))</f>
        <v/>
      </c>
      <c r="F110" s="5" t="str">
        <f>IF($A110="","",IF(INDEX(Data!E:E,MATCH($A110,Data!$AF:$AF,1))="","",INDEX(Data!E:E,MATCH($A110,Data!$AF:$AF,1))))</f>
        <v/>
      </c>
      <c r="G110" s="36" t="str">
        <f t="shared" si="4"/>
        <v/>
      </c>
    </row>
    <row r="111" spans="1:7" ht="14" customHeight="1" x14ac:dyDescent="0.35">
      <c r="A111" s="33" t="str">
        <f t="shared" si="5"/>
        <v/>
      </c>
      <c r="B111" s="4" t="str">
        <f>IF($A111="", "", INDEX(Data!A:A,MATCH($A111,Data!$AF:$AF,1)))</f>
        <v/>
      </c>
      <c r="C111" s="5" t="str">
        <f>IF($A111="", "", INDEX(Data!B:B,MATCH($A111,Data!$AF:$AF,1)))</f>
        <v/>
      </c>
      <c r="D111" s="4" t="str">
        <f>IF($A111="", "", INDEX(Data!C:C,MATCH($A111,Data!$AF:$AF,1)))</f>
        <v/>
      </c>
      <c r="E111" s="5" t="str">
        <f>IF($A111="","",IF(INDEX(Data!D:D,MATCH($A111,Data!$AF:$AF,1))="","",INDEX(Data!D:D,MATCH($A111,Data!$AF:$AF,1))))</f>
        <v/>
      </c>
      <c r="F111" s="5" t="str">
        <f>IF($A111="","",IF(INDEX(Data!E:E,MATCH($A111,Data!$AF:$AF,1))="","",INDEX(Data!E:E,MATCH($A111,Data!$AF:$AF,1))))</f>
        <v/>
      </c>
      <c r="G111" s="36" t="str">
        <f t="shared" si="4"/>
        <v/>
      </c>
    </row>
    <row r="112" spans="1:7" ht="14" customHeight="1" x14ac:dyDescent="0.35">
      <c r="A112" s="33" t="str">
        <f t="shared" si="5"/>
        <v/>
      </c>
      <c r="B112" s="4" t="str">
        <f>IF($A112="", "", INDEX(Data!A:A,MATCH($A112,Data!$AF:$AF,1)))</f>
        <v/>
      </c>
      <c r="C112" s="5" t="str">
        <f>IF($A112="", "", INDEX(Data!B:B,MATCH($A112,Data!$AF:$AF,1)))</f>
        <v/>
      </c>
      <c r="D112" s="4" t="str">
        <f>IF($A112="", "", INDEX(Data!C:C,MATCH($A112,Data!$AF:$AF,1)))</f>
        <v/>
      </c>
      <c r="E112" s="5" t="str">
        <f>IF($A112="","",IF(INDEX(Data!D:D,MATCH($A112,Data!$AF:$AF,1))="","",INDEX(Data!D:D,MATCH($A112,Data!$AF:$AF,1))))</f>
        <v/>
      </c>
      <c r="F112" s="5" t="str">
        <f>IF($A112="","",IF(INDEX(Data!E:E,MATCH($A112,Data!$AF:$AF,1))="","",INDEX(Data!E:E,MATCH($A112,Data!$AF:$AF,1))))</f>
        <v/>
      </c>
      <c r="G112" s="36" t="str">
        <f t="shared" si="4"/>
        <v/>
      </c>
    </row>
    <row r="113" spans="1:7" ht="14" customHeight="1" x14ac:dyDescent="0.35">
      <c r="A113" s="33" t="str">
        <f t="shared" si="5"/>
        <v/>
      </c>
      <c r="B113" s="4" t="str">
        <f>IF($A113="", "", INDEX(Data!A:A,MATCH($A113,Data!$AF:$AF,1)))</f>
        <v/>
      </c>
      <c r="C113" s="5" t="str">
        <f>IF($A113="", "", INDEX(Data!B:B,MATCH($A113,Data!$AF:$AF,1)))</f>
        <v/>
      </c>
      <c r="D113" s="4" t="str">
        <f>IF($A113="", "", INDEX(Data!C:C,MATCH($A113,Data!$AF:$AF,1)))</f>
        <v/>
      </c>
      <c r="E113" s="5" t="str">
        <f>IF($A113="","",IF(INDEX(Data!D:D,MATCH($A113,Data!$AF:$AF,1))="","",INDEX(Data!D:D,MATCH($A113,Data!$AF:$AF,1))))</f>
        <v/>
      </c>
      <c r="F113" s="5" t="str">
        <f>IF($A113="","",IF(INDEX(Data!E:E,MATCH($A113,Data!$AF:$AF,1))="","",INDEX(Data!E:E,MATCH($A113,Data!$AF:$AF,1))))</f>
        <v/>
      </c>
      <c r="G113" s="36" t="str">
        <f t="shared" si="4"/>
        <v/>
      </c>
    </row>
    <row r="114" spans="1:7" ht="14" customHeight="1" x14ac:dyDescent="0.35">
      <c r="A114" s="33" t="str">
        <f t="shared" si="5"/>
        <v/>
      </c>
      <c r="B114" s="4" t="str">
        <f>IF($A114="", "", INDEX(Data!A:A,MATCH($A114,Data!$AF:$AF,1)))</f>
        <v/>
      </c>
      <c r="C114" s="5" t="str">
        <f>IF($A114="", "", INDEX(Data!B:B,MATCH($A114,Data!$AF:$AF,1)))</f>
        <v/>
      </c>
      <c r="D114" s="4" t="str">
        <f>IF($A114="", "", INDEX(Data!C:C,MATCH($A114,Data!$AF:$AF,1)))</f>
        <v/>
      </c>
      <c r="E114" s="5" t="str">
        <f>IF($A114="","",IF(INDEX(Data!D:D,MATCH($A114,Data!$AF:$AF,1))="","",INDEX(Data!D:D,MATCH($A114,Data!$AF:$AF,1))))</f>
        <v/>
      </c>
      <c r="F114" s="5" t="str">
        <f>IF($A114="","",IF(INDEX(Data!E:E,MATCH($A114,Data!$AF:$AF,1))="","",INDEX(Data!E:E,MATCH($A114,Data!$AF:$AF,1))))</f>
        <v/>
      </c>
      <c r="G114" s="36" t="str">
        <f t="shared" si="4"/>
        <v/>
      </c>
    </row>
    <row r="115" spans="1:7" ht="14" customHeight="1" x14ac:dyDescent="0.35">
      <c r="A115" s="33" t="str">
        <f t="shared" si="5"/>
        <v/>
      </c>
      <c r="B115" s="4" t="str">
        <f>IF($A115="", "", INDEX(Data!A:A,MATCH($A115,Data!$AF:$AF,1)))</f>
        <v/>
      </c>
      <c r="C115" s="5" t="str">
        <f>IF($A115="", "", INDEX(Data!B:B,MATCH($A115,Data!$AF:$AF,1)))</f>
        <v/>
      </c>
      <c r="D115" s="4" t="str">
        <f>IF($A115="", "", INDEX(Data!C:C,MATCH($A115,Data!$AF:$AF,1)))</f>
        <v/>
      </c>
      <c r="E115" s="5" t="str">
        <f>IF($A115="","",IF(INDEX(Data!D:D,MATCH($A115,Data!$AF:$AF,1))="","",INDEX(Data!D:D,MATCH($A115,Data!$AF:$AF,1))))</f>
        <v/>
      </c>
      <c r="F115" s="5" t="str">
        <f>IF($A115="","",IF(INDEX(Data!E:E,MATCH($A115,Data!$AF:$AF,1))="","",INDEX(Data!E:E,MATCH($A115,Data!$AF:$AF,1))))</f>
        <v/>
      </c>
      <c r="G115" s="36" t="str">
        <f t="shared" si="4"/>
        <v/>
      </c>
    </row>
    <row r="116" spans="1:7" ht="14" customHeight="1" x14ac:dyDescent="0.35">
      <c r="A116" s="33" t="str">
        <f t="shared" si="5"/>
        <v/>
      </c>
      <c r="B116" s="4" t="str">
        <f>IF($A116="", "", INDEX(Data!A:A,MATCH($A116,Data!$AF:$AF,1)))</f>
        <v/>
      </c>
      <c r="C116" s="5" t="str">
        <f>IF($A116="", "", INDEX(Data!B:B,MATCH($A116,Data!$AF:$AF,1)))</f>
        <v/>
      </c>
      <c r="D116" s="4" t="str">
        <f>IF($A116="", "", INDEX(Data!C:C,MATCH($A116,Data!$AF:$AF,1)))</f>
        <v/>
      </c>
      <c r="E116" s="5" t="str">
        <f>IF($A116="","",IF(INDEX(Data!D:D,MATCH($A116,Data!$AF:$AF,1))="","",INDEX(Data!D:D,MATCH($A116,Data!$AF:$AF,1))))</f>
        <v/>
      </c>
      <c r="F116" s="5" t="str">
        <f>IF($A116="","",IF(INDEX(Data!E:E,MATCH($A116,Data!$AF:$AF,1))="","",INDEX(Data!E:E,MATCH($A116,Data!$AF:$AF,1))))</f>
        <v/>
      </c>
      <c r="G116" s="36" t="str">
        <f t="shared" si="4"/>
        <v/>
      </c>
    </row>
    <row r="117" spans="1:7" ht="14" customHeight="1" x14ac:dyDescent="0.35">
      <c r="A117" s="33" t="str">
        <f t="shared" si="5"/>
        <v/>
      </c>
      <c r="B117" s="4" t="str">
        <f>IF($A117="", "", INDEX(Data!A:A,MATCH($A117,Data!$AF:$AF,1)))</f>
        <v/>
      </c>
      <c r="C117" s="5" t="str">
        <f>IF($A117="", "", INDEX(Data!B:B,MATCH($A117,Data!$AF:$AF,1)))</f>
        <v/>
      </c>
      <c r="D117" s="4" t="str">
        <f>IF($A117="", "", INDEX(Data!C:C,MATCH($A117,Data!$AF:$AF,1)))</f>
        <v/>
      </c>
      <c r="E117" s="5" t="str">
        <f>IF($A117="","",IF(INDEX(Data!D:D,MATCH($A117,Data!$AF:$AF,1))="","",INDEX(Data!D:D,MATCH($A117,Data!$AF:$AF,1))))</f>
        <v/>
      </c>
      <c r="F117" s="5" t="str">
        <f>IF($A117="","",IF(INDEX(Data!E:E,MATCH($A117,Data!$AF:$AF,1))="","",INDEX(Data!E:E,MATCH($A117,Data!$AF:$AF,1))))</f>
        <v/>
      </c>
      <c r="G117" s="36" t="str">
        <f t="shared" si="4"/>
        <v/>
      </c>
    </row>
    <row r="118" spans="1:7" ht="14" customHeight="1" x14ac:dyDescent="0.35">
      <c r="A118" s="33" t="str">
        <f t="shared" si="5"/>
        <v/>
      </c>
      <c r="B118" s="4" t="str">
        <f>IF($A118="", "", INDEX(Data!A:A,MATCH($A118,Data!$AF:$AF,1)))</f>
        <v/>
      </c>
      <c r="C118" s="5" t="str">
        <f>IF($A118="", "", INDEX(Data!B:B,MATCH($A118,Data!$AF:$AF,1)))</f>
        <v/>
      </c>
      <c r="D118" s="4" t="str">
        <f>IF($A118="", "", INDEX(Data!C:C,MATCH($A118,Data!$AF:$AF,1)))</f>
        <v/>
      </c>
      <c r="E118" s="5" t="str">
        <f>IF($A118="","",IF(INDEX(Data!D:D,MATCH($A118,Data!$AF:$AF,1))="","",INDEX(Data!D:D,MATCH($A118,Data!$AF:$AF,1))))</f>
        <v/>
      </c>
      <c r="F118" s="5" t="str">
        <f>IF($A118="","",IF(INDEX(Data!E:E,MATCH($A118,Data!$AF:$AF,1))="","",INDEX(Data!E:E,MATCH($A118,Data!$AF:$AF,1))))</f>
        <v/>
      </c>
      <c r="G118" s="36" t="str">
        <f t="shared" si="4"/>
        <v/>
      </c>
    </row>
    <row r="119" spans="1:7" ht="14" customHeight="1" x14ac:dyDescent="0.35">
      <c r="A119" s="33" t="str">
        <f t="shared" si="5"/>
        <v/>
      </c>
      <c r="B119" s="4" t="str">
        <f>IF($A119="", "", INDEX(Data!A:A,MATCH($A119,Data!$AF:$AF,1)))</f>
        <v/>
      </c>
      <c r="C119" s="5" t="str">
        <f>IF($A119="", "", INDEX(Data!B:B,MATCH($A119,Data!$AF:$AF,1)))</f>
        <v/>
      </c>
      <c r="D119" s="4" t="str">
        <f>IF($A119="", "", INDEX(Data!C:C,MATCH($A119,Data!$AF:$AF,1)))</f>
        <v/>
      </c>
      <c r="E119" s="5" t="str">
        <f>IF($A119="","",IF(INDEX(Data!D:D,MATCH($A119,Data!$AF:$AF,1))="","",INDEX(Data!D:D,MATCH($A119,Data!$AF:$AF,1))))</f>
        <v/>
      </c>
      <c r="F119" s="5" t="str">
        <f>IF($A119="","",IF(INDEX(Data!E:E,MATCH($A119,Data!$AF:$AF,1))="","",INDEX(Data!E:E,MATCH($A119,Data!$AF:$AF,1))))</f>
        <v/>
      </c>
      <c r="G119" s="36" t="str">
        <f t="shared" si="4"/>
        <v/>
      </c>
    </row>
    <row r="120" spans="1:7" ht="14" customHeight="1" x14ac:dyDescent="0.35">
      <c r="A120" s="33" t="str">
        <f t="shared" si="5"/>
        <v/>
      </c>
      <c r="B120" s="4" t="str">
        <f>IF($A120="", "", INDEX(Data!A:A,MATCH($A120,Data!$AF:$AF,1)))</f>
        <v/>
      </c>
      <c r="C120" s="5" t="str">
        <f>IF($A120="", "", INDEX(Data!B:B,MATCH($A120,Data!$AF:$AF,1)))</f>
        <v/>
      </c>
      <c r="D120" s="4" t="str">
        <f>IF($A120="", "", INDEX(Data!C:C,MATCH($A120,Data!$AF:$AF,1)))</f>
        <v/>
      </c>
      <c r="E120" s="5" t="str">
        <f>IF($A120="","",IF(INDEX(Data!D:D,MATCH($A120,Data!$AF:$AF,1))="","",INDEX(Data!D:D,MATCH($A120,Data!$AF:$AF,1))))</f>
        <v/>
      </c>
      <c r="F120" s="5" t="str">
        <f>IF($A120="","",IF(INDEX(Data!E:E,MATCH($A120,Data!$AF:$AF,1))="","",INDEX(Data!E:E,MATCH($A120,Data!$AF:$AF,1))))</f>
        <v/>
      </c>
      <c r="G120" s="36" t="str">
        <f t="shared" si="4"/>
        <v/>
      </c>
    </row>
    <row r="121" spans="1:7" ht="14" customHeight="1" x14ac:dyDescent="0.35">
      <c r="A121" s="33" t="str">
        <f t="shared" si="5"/>
        <v/>
      </c>
      <c r="B121" s="4" t="str">
        <f>IF($A121="", "", INDEX(Data!A:A,MATCH($A121,Data!$AF:$AF,1)))</f>
        <v/>
      </c>
      <c r="C121" s="5" t="str">
        <f>IF($A121="", "", INDEX(Data!B:B,MATCH($A121,Data!$AF:$AF,1)))</f>
        <v/>
      </c>
      <c r="D121" s="4" t="str">
        <f>IF($A121="", "", INDEX(Data!C:C,MATCH($A121,Data!$AF:$AF,1)))</f>
        <v/>
      </c>
      <c r="E121" s="5" t="str">
        <f>IF($A121="","",IF(INDEX(Data!D:D,MATCH($A121,Data!$AF:$AF,1))="","",INDEX(Data!D:D,MATCH($A121,Data!$AF:$AF,1))))</f>
        <v/>
      </c>
      <c r="F121" s="5" t="str">
        <f>IF($A121="","",IF(INDEX(Data!E:E,MATCH($A121,Data!$AF:$AF,1))="","",INDEX(Data!E:E,MATCH($A121,Data!$AF:$AF,1))))</f>
        <v/>
      </c>
      <c r="G121" s="36" t="str">
        <f t="shared" si="4"/>
        <v/>
      </c>
    </row>
    <row r="122" spans="1:7" ht="14" customHeight="1" x14ac:dyDescent="0.35">
      <c r="A122" s="33" t="str">
        <f t="shared" si="5"/>
        <v/>
      </c>
      <c r="B122" s="4" t="str">
        <f>IF($A122="", "", INDEX(Data!A:A,MATCH($A122,Data!$AF:$AF,1)))</f>
        <v/>
      </c>
      <c r="C122" s="5" t="str">
        <f>IF($A122="", "", INDEX(Data!B:B,MATCH($A122,Data!$AF:$AF,1)))</f>
        <v/>
      </c>
      <c r="D122" s="4" t="str">
        <f>IF($A122="", "", INDEX(Data!C:C,MATCH($A122,Data!$AF:$AF,1)))</f>
        <v/>
      </c>
      <c r="E122" s="5" t="str">
        <f>IF($A122="","",IF(INDEX(Data!D:D,MATCH($A122,Data!$AF:$AF,1))="","",INDEX(Data!D:D,MATCH($A122,Data!$AF:$AF,1))))</f>
        <v/>
      </c>
      <c r="F122" s="5" t="str">
        <f>IF($A122="","",IF(INDEX(Data!E:E,MATCH($A122,Data!$AF:$AF,1))="","",INDEX(Data!E:E,MATCH($A122,Data!$AF:$AF,1))))</f>
        <v/>
      </c>
      <c r="G122" s="36" t="str">
        <f t="shared" si="4"/>
        <v/>
      </c>
    </row>
    <row r="123" spans="1:7" ht="14" customHeight="1" x14ac:dyDescent="0.35">
      <c r="A123" s="33" t="str">
        <f t="shared" si="5"/>
        <v/>
      </c>
      <c r="B123" s="4" t="str">
        <f>IF($A123="", "", INDEX(Data!A:A,MATCH($A123,Data!$AF:$AF,1)))</f>
        <v/>
      </c>
      <c r="C123" s="5" t="str">
        <f>IF($A123="", "", INDEX(Data!B:B,MATCH($A123,Data!$AF:$AF,1)))</f>
        <v/>
      </c>
      <c r="D123" s="4" t="str">
        <f>IF($A123="", "", INDEX(Data!C:C,MATCH($A123,Data!$AF:$AF,1)))</f>
        <v/>
      </c>
      <c r="E123" s="5" t="str">
        <f>IF($A123="","",IF(INDEX(Data!D:D,MATCH($A123,Data!$AF:$AF,1))="","",INDEX(Data!D:D,MATCH($A123,Data!$AF:$AF,1))))</f>
        <v/>
      </c>
      <c r="F123" s="5" t="str">
        <f>IF($A123="","",IF(INDEX(Data!E:E,MATCH($A123,Data!$AF:$AF,1))="","",INDEX(Data!E:E,MATCH($A123,Data!$AF:$AF,1))))</f>
        <v/>
      </c>
      <c r="G123" s="36" t="str">
        <f t="shared" si="4"/>
        <v/>
      </c>
    </row>
    <row r="124" spans="1:7" ht="14" customHeight="1" x14ac:dyDescent="0.35">
      <c r="A124" s="33" t="str">
        <f t="shared" si="5"/>
        <v/>
      </c>
      <c r="B124" s="4" t="str">
        <f>IF($A124="", "", INDEX(Data!A:A,MATCH($A124,Data!$AF:$AF,1)))</f>
        <v/>
      </c>
      <c r="C124" s="5" t="str">
        <f>IF($A124="", "", INDEX(Data!B:B,MATCH($A124,Data!$AF:$AF,1)))</f>
        <v/>
      </c>
      <c r="D124" s="4" t="str">
        <f>IF($A124="", "", INDEX(Data!C:C,MATCH($A124,Data!$AF:$AF,1)))</f>
        <v/>
      </c>
      <c r="E124" s="5" t="str">
        <f>IF($A124="","",IF(INDEX(Data!D:D,MATCH($A124,Data!$AF:$AF,1))="","",INDEX(Data!D:D,MATCH($A124,Data!$AF:$AF,1))))</f>
        <v/>
      </c>
      <c r="F124" s="5" t="str">
        <f>IF($A124="","",IF(INDEX(Data!E:E,MATCH($A124,Data!$AF:$AF,1))="","",INDEX(Data!E:E,MATCH($A124,Data!$AF:$AF,1))))</f>
        <v/>
      </c>
      <c r="G124" s="36" t="str">
        <f t="shared" si="4"/>
        <v/>
      </c>
    </row>
    <row r="125" spans="1:7" ht="14" customHeight="1" x14ac:dyDescent="0.35">
      <c r="A125" s="33" t="str">
        <f t="shared" si="5"/>
        <v/>
      </c>
      <c r="B125" s="4" t="str">
        <f>IF($A125="", "", INDEX(Data!A:A,MATCH($A125,Data!$AF:$AF,1)))</f>
        <v/>
      </c>
      <c r="C125" s="5" t="str">
        <f>IF($A125="", "", INDEX(Data!B:B,MATCH($A125,Data!$AF:$AF,1)))</f>
        <v/>
      </c>
      <c r="D125" s="4" t="str">
        <f>IF($A125="", "", INDEX(Data!C:C,MATCH($A125,Data!$AF:$AF,1)))</f>
        <v/>
      </c>
      <c r="E125" s="5" t="str">
        <f>IF($A125="","",IF(INDEX(Data!D:D,MATCH($A125,Data!$AF:$AF,1))="","",INDEX(Data!D:D,MATCH($A125,Data!$AF:$AF,1))))</f>
        <v/>
      </c>
      <c r="F125" s="5" t="str">
        <f>IF($A125="","",IF(INDEX(Data!E:E,MATCH($A125,Data!$AF:$AF,1))="","",INDEX(Data!E:E,MATCH($A125,Data!$AF:$AF,1))))</f>
        <v/>
      </c>
      <c r="G125" s="36" t="str">
        <f t="shared" si="4"/>
        <v/>
      </c>
    </row>
    <row r="126" spans="1:7" ht="14" customHeight="1" x14ac:dyDescent="0.35">
      <c r="A126" s="33" t="str">
        <f t="shared" si="5"/>
        <v/>
      </c>
      <c r="B126" s="4" t="str">
        <f>IF($A126="", "", INDEX(Data!A:A,MATCH($A126,Data!$AF:$AF,1)))</f>
        <v/>
      </c>
      <c r="C126" s="5" t="str">
        <f>IF($A126="", "", INDEX(Data!B:B,MATCH($A126,Data!$AF:$AF,1)))</f>
        <v/>
      </c>
      <c r="D126" s="4" t="str">
        <f>IF($A126="", "", INDEX(Data!C:C,MATCH($A126,Data!$AF:$AF,1)))</f>
        <v/>
      </c>
      <c r="E126" s="5" t="str">
        <f>IF($A126="","",IF(INDEX(Data!D:D,MATCH($A126,Data!$AF:$AF,1))="","",INDEX(Data!D:D,MATCH($A126,Data!$AF:$AF,1))))</f>
        <v/>
      </c>
      <c r="F126" s="5" t="str">
        <f>IF($A126="","",IF(INDEX(Data!E:E,MATCH($A126,Data!$AF:$AF,1))="","",INDEX(Data!E:E,MATCH($A126,Data!$AF:$AF,1))))</f>
        <v/>
      </c>
      <c r="G126" s="36" t="str">
        <f t="shared" si="4"/>
        <v/>
      </c>
    </row>
    <row r="127" spans="1:7" ht="14" customHeight="1" x14ac:dyDescent="0.35">
      <c r="A127" s="33" t="str">
        <f t="shared" si="5"/>
        <v/>
      </c>
      <c r="B127" s="4" t="str">
        <f>IF($A127="", "", INDEX(Data!A:A,MATCH($A127,Data!$AF:$AF,1)))</f>
        <v/>
      </c>
      <c r="C127" s="5" t="str">
        <f>IF($A127="", "", INDEX(Data!B:B,MATCH($A127,Data!$AF:$AF,1)))</f>
        <v/>
      </c>
      <c r="D127" s="4" t="str">
        <f>IF($A127="", "", INDEX(Data!C:C,MATCH($A127,Data!$AF:$AF,1)))</f>
        <v/>
      </c>
      <c r="E127" s="5" t="str">
        <f>IF($A127="","",IF(INDEX(Data!D:D,MATCH($A127,Data!$AF:$AF,1))="","",INDEX(Data!D:D,MATCH($A127,Data!$AF:$AF,1))))</f>
        <v/>
      </c>
      <c r="F127" s="5" t="str">
        <f>IF($A127="","",IF(INDEX(Data!E:E,MATCH($A127,Data!$AF:$AF,1))="","",INDEX(Data!E:E,MATCH($A127,Data!$AF:$AF,1))))</f>
        <v/>
      </c>
      <c r="G127" s="36" t="str">
        <f t="shared" si="4"/>
        <v/>
      </c>
    </row>
    <row r="128" spans="1:7" ht="14" customHeight="1" x14ac:dyDescent="0.35">
      <c r="A128" s="33" t="str">
        <f t="shared" si="5"/>
        <v/>
      </c>
      <c r="B128" s="4" t="str">
        <f>IF($A128="", "", INDEX(Data!A:A,MATCH($A128,Data!$AF:$AF,1)))</f>
        <v/>
      </c>
      <c r="C128" s="5" t="str">
        <f>IF($A128="", "", INDEX(Data!B:B,MATCH($A128,Data!$AF:$AF,1)))</f>
        <v/>
      </c>
      <c r="D128" s="4" t="str">
        <f>IF($A128="", "", INDEX(Data!C:C,MATCH($A128,Data!$AF:$AF,1)))</f>
        <v/>
      </c>
      <c r="E128" s="5" t="str">
        <f>IF($A128="","",IF(INDEX(Data!D:D,MATCH($A128,Data!$AF:$AF,1))="","",INDEX(Data!D:D,MATCH($A128,Data!$AF:$AF,1))))</f>
        <v/>
      </c>
      <c r="F128" s="5" t="str">
        <f>IF($A128="","",IF(INDEX(Data!E:E,MATCH($A128,Data!$AF:$AF,1))="","",INDEX(Data!E:E,MATCH($A128,Data!$AF:$AF,1))))</f>
        <v/>
      </c>
      <c r="G128" s="36" t="str">
        <f t="shared" si="4"/>
        <v/>
      </c>
    </row>
    <row r="129" spans="1:7" ht="14" customHeight="1" x14ac:dyDescent="0.35">
      <c r="A129" s="33" t="str">
        <f t="shared" si="5"/>
        <v/>
      </c>
      <c r="B129" s="4" t="str">
        <f>IF($A129="", "", INDEX(Data!A:A,MATCH($A129,Data!$AF:$AF,1)))</f>
        <v/>
      </c>
      <c r="C129" s="5" t="str">
        <f>IF($A129="", "", INDEX(Data!B:B,MATCH($A129,Data!$AF:$AF,1)))</f>
        <v/>
      </c>
      <c r="D129" s="4" t="str">
        <f>IF($A129="", "", INDEX(Data!C:C,MATCH($A129,Data!$AF:$AF,1)))</f>
        <v/>
      </c>
      <c r="E129" s="5" t="str">
        <f>IF($A129="","",IF(INDEX(Data!D:D,MATCH($A129,Data!$AF:$AF,1))="","",INDEX(Data!D:D,MATCH($A129,Data!$AF:$AF,1))))</f>
        <v/>
      </c>
      <c r="F129" s="5" t="str">
        <f>IF($A129="","",IF(INDEX(Data!E:E,MATCH($A129,Data!$AF:$AF,1))="","",INDEX(Data!E:E,MATCH($A129,Data!$AF:$AF,1))))</f>
        <v/>
      </c>
      <c r="G129" s="36" t="str">
        <f t="shared" si="4"/>
        <v/>
      </c>
    </row>
    <row r="130" spans="1:7" ht="14" customHeight="1" x14ac:dyDescent="0.35">
      <c r="A130" s="33" t="str">
        <f t="shared" si="5"/>
        <v/>
      </c>
      <c r="B130" s="4" t="str">
        <f>IF($A130="", "", INDEX(Data!A:A,MATCH($A130,Data!$AF:$AF,1)))</f>
        <v/>
      </c>
      <c r="C130" s="5" t="str">
        <f>IF($A130="", "", INDEX(Data!B:B,MATCH($A130,Data!$AF:$AF,1)))</f>
        <v/>
      </c>
      <c r="D130" s="4" t="str">
        <f>IF($A130="", "", INDEX(Data!C:C,MATCH($A130,Data!$AF:$AF,1)))</f>
        <v/>
      </c>
      <c r="E130" s="5" t="str">
        <f>IF($A130="","",IF(INDEX(Data!D:D,MATCH($A130,Data!$AF:$AF,1))="","",INDEX(Data!D:D,MATCH($A130,Data!$AF:$AF,1))))</f>
        <v/>
      </c>
      <c r="F130" s="5" t="str">
        <f>IF($A130="","",IF(INDEX(Data!E:E,MATCH($A130,Data!$AF:$AF,1))="","",INDEX(Data!E:E,MATCH($A130,Data!$AF:$AF,1))))</f>
        <v/>
      </c>
      <c r="G130" s="36" t="str">
        <f t="shared" si="4"/>
        <v/>
      </c>
    </row>
    <row r="131" spans="1:7" ht="14" customHeight="1" x14ac:dyDescent="0.35">
      <c r="A131" s="33" t="str">
        <f t="shared" si="5"/>
        <v/>
      </c>
      <c r="B131" s="4" t="str">
        <f>IF($A131="", "", INDEX(Data!A:A,MATCH($A131,Data!$AF:$AF,1)))</f>
        <v/>
      </c>
      <c r="C131" s="5" t="str">
        <f>IF($A131="", "", INDEX(Data!B:B,MATCH($A131,Data!$AF:$AF,1)))</f>
        <v/>
      </c>
      <c r="D131" s="4" t="str">
        <f>IF($A131="", "", INDEX(Data!C:C,MATCH($A131,Data!$AF:$AF,1)))</f>
        <v/>
      </c>
      <c r="E131" s="5" t="str">
        <f>IF($A131="","",IF(INDEX(Data!D:D,MATCH($A131,Data!$AF:$AF,1))="","",INDEX(Data!D:D,MATCH($A131,Data!$AF:$AF,1))))</f>
        <v/>
      </c>
      <c r="F131" s="5" t="str">
        <f>IF($A131="","",IF(INDEX(Data!E:E,MATCH($A131,Data!$AF:$AF,1))="","",INDEX(Data!E:E,MATCH($A131,Data!$AF:$AF,1))))</f>
        <v/>
      </c>
      <c r="G131" s="36" t="str">
        <f t="shared" si="4"/>
        <v/>
      </c>
    </row>
    <row r="132" spans="1:7" ht="14" customHeight="1" x14ac:dyDescent="0.35">
      <c r="A132" s="33" t="str">
        <f t="shared" si="5"/>
        <v/>
      </c>
      <c r="B132" s="4" t="str">
        <f>IF($A132="", "", INDEX(Data!A:A,MATCH($A132,Data!$AF:$AF,1)))</f>
        <v/>
      </c>
      <c r="C132" s="5" t="str">
        <f>IF($A132="", "", INDEX(Data!B:B,MATCH($A132,Data!$AF:$AF,1)))</f>
        <v/>
      </c>
      <c r="D132" s="4" t="str">
        <f>IF($A132="", "", INDEX(Data!C:C,MATCH($A132,Data!$AF:$AF,1)))</f>
        <v/>
      </c>
      <c r="E132" s="5" t="str">
        <f>IF($A132="","",IF(INDEX(Data!D:D,MATCH($A132,Data!$AF:$AF,1))="","",INDEX(Data!D:D,MATCH($A132,Data!$AF:$AF,1))))</f>
        <v/>
      </c>
      <c r="F132" s="5" t="str">
        <f>IF($A132="","",IF(INDEX(Data!E:E,MATCH($A132,Data!$AF:$AF,1))="","",INDEX(Data!E:E,MATCH($A132,Data!$AF:$AF,1))))</f>
        <v/>
      </c>
      <c r="G132" s="36" t="str">
        <f t="shared" si="4"/>
        <v/>
      </c>
    </row>
    <row r="133" spans="1:7" ht="14" customHeight="1" x14ac:dyDescent="0.35">
      <c r="A133" s="33" t="str">
        <f t="shared" si="5"/>
        <v/>
      </c>
      <c r="B133" s="4" t="str">
        <f>IF($A133="", "", INDEX(Data!A:A,MATCH($A133,Data!$AF:$AF,1)))</f>
        <v/>
      </c>
      <c r="C133" s="5" t="str">
        <f>IF($A133="", "", INDEX(Data!B:B,MATCH($A133,Data!$AF:$AF,1)))</f>
        <v/>
      </c>
      <c r="D133" s="4" t="str">
        <f>IF($A133="", "", INDEX(Data!C:C,MATCH($A133,Data!$AF:$AF,1)))</f>
        <v/>
      </c>
      <c r="E133" s="5" t="str">
        <f>IF($A133="","",IF(INDEX(Data!D:D,MATCH($A133,Data!$AF:$AF,1))="","",INDEX(Data!D:D,MATCH($A133,Data!$AF:$AF,1))))</f>
        <v/>
      </c>
      <c r="F133" s="5" t="str">
        <f>IF($A133="","",IF(INDEX(Data!E:E,MATCH($A133,Data!$AF:$AF,1))="","",INDEX(Data!E:E,MATCH($A133,Data!$AF:$AF,1))))</f>
        <v/>
      </c>
      <c r="G133" s="36" t="str">
        <f t="shared" si="4"/>
        <v/>
      </c>
    </row>
    <row r="134" spans="1:7" ht="14" customHeight="1" x14ac:dyDescent="0.35">
      <c r="A134" s="33" t="str">
        <f t="shared" si="5"/>
        <v/>
      </c>
      <c r="B134" s="4" t="str">
        <f>IF($A134="", "", INDEX(Data!A:A,MATCH($A134,Data!$AF:$AF,1)))</f>
        <v/>
      </c>
      <c r="C134" s="5" t="str">
        <f>IF($A134="", "", INDEX(Data!B:B,MATCH($A134,Data!$AF:$AF,1)))</f>
        <v/>
      </c>
      <c r="D134" s="4" t="str">
        <f>IF($A134="", "", INDEX(Data!C:C,MATCH($A134,Data!$AF:$AF,1)))</f>
        <v/>
      </c>
      <c r="E134" s="5" t="str">
        <f>IF($A134="","",IF(INDEX(Data!D:D,MATCH($A134,Data!$AF:$AF,1))="","",INDEX(Data!D:D,MATCH($A134,Data!$AF:$AF,1))))</f>
        <v/>
      </c>
      <c r="F134" s="5" t="str">
        <f>IF($A134="","",IF(INDEX(Data!E:E,MATCH($A134,Data!$AF:$AF,1))="","",INDEX(Data!E:E,MATCH($A134,Data!$AF:$AF,1))))</f>
        <v/>
      </c>
      <c r="G134" s="36" t="str">
        <f t="shared" si="4"/>
        <v/>
      </c>
    </row>
    <row r="135" spans="1:7" ht="14" customHeight="1" x14ac:dyDescent="0.35">
      <c r="A135" s="33" t="str">
        <f t="shared" si="5"/>
        <v/>
      </c>
      <c r="B135" s="4" t="str">
        <f>IF($A135="", "", INDEX(Data!A:A,MATCH($A135,Data!$AF:$AF,1)))</f>
        <v/>
      </c>
      <c r="C135" s="5" t="str">
        <f>IF($A135="", "", INDEX(Data!B:B,MATCH($A135,Data!$AF:$AF,1)))</f>
        <v/>
      </c>
      <c r="D135" s="4" t="str">
        <f>IF($A135="", "", INDEX(Data!C:C,MATCH($A135,Data!$AF:$AF,1)))</f>
        <v/>
      </c>
      <c r="E135" s="5" t="str">
        <f>IF($A135="","",IF(INDEX(Data!D:D,MATCH($A135,Data!$AF:$AF,1))="","",INDEX(Data!D:D,MATCH($A135,Data!$AF:$AF,1))))</f>
        <v/>
      </c>
      <c r="F135" s="5" t="str">
        <f>IF($A135="","",IF(INDEX(Data!E:E,MATCH($A135,Data!$AF:$AF,1))="","",INDEX(Data!E:E,MATCH($A135,Data!$AF:$AF,1))))</f>
        <v/>
      </c>
      <c r="G135" s="36" t="str">
        <f t="shared" si="4"/>
        <v/>
      </c>
    </row>
    <row r="136" spans="1:7" ht="14" customHeight="1" x14ac:dyDescent="0.35">
      <c r="A136" s="33" t="str">
        <f t="shared" si="5"/>
        <v/>
      </c>
      <c r="B136" s="4" t="str">
        <f>IF($A136="", "", INDEX(Data!A:A,MATCH($A136,Data!$AF:$AF,1)))</f>
        <v/>
      </c>
      <c r="C136" s="5" t="str">
        <f>IF($A136="", "", INDEX(Data!B:B,MATCH($A136,Data!$AF:$AF,1)))</f>
        <v/>
      </c>
      <c r="D136" s="4" t="str">
        <f>IF($A136="", "", INDEX(Data!C:C,MATCH($A136,Data!$AF:$AF,1)))</f>
        <v/>
      </c>
      <c r="E136" s="5" t="str">
        <f>IF($A136="","",IF(INDEX(Data!D:D,MATCH($A136,Data!$AF:$AF,1))="","",INDEX(Data!D:D,MATCH($A136,Data!$AF:$AF,1))))</f>
        <v/>
      </c>
      <c r="F136" s="5" t="str">
        <f>IF($A136="","",IF(INDEX(Data!E:E,MATCH($A136,Data!$AF:$AF,1))="","",INDEX(Data!E:E,MATCH($A136,Data!$AF:$AF,1))))</f>
        <v/>
      </c>
      <c r="G136" s="36" t="str">
        <f t="shared" si="4"/>
        <v/>
      </c>
    </row>
    <row r="137" spans="1:7" ht="14" customHeight="1" x14ac:dyDescent="0.35">
      <c r="A137" s="33" t="str">
        <f t="shared" si="5"/>
        <v/>
      </c>
      <c r="B137" s="4" t="str">
        <f>IF($A137="", "", INDEX(Data!A:A,MATCH($A137,Data!$AF:$AF,1)))</f>
        <v/>
      </c>
      <c r="C137" s="5" t="str">
        <f>IF($A137="", "", INDEX(Data!B:B,MATCH($A137,Data!$AF:$AF,1)))</f>
        <v/>
      </c>
      <c r="D137" s="4" t="str">
        <f>IF($A137="", "", INDEX(Data!C:C,MATCH($A137,Data!$AF:$AF,1)))</f>
        <v/>
      </c>
      <c r="E137" s="5" t="str">
        <f>IF($A137="","",IF(INDEX(Data!D:D,MATCH($A137,Data!$AF:$AF,1))="","",INDEX(Data!D:D,MATCH($A137,Data!$AF:$AF,1))))</f>
        <v/>
      </c>
      <c r="F137" s="5" t="str">
        <f>IF($A137="","",IF(INDEX(Data!E:E,MATCH($A137,Data!$AF:$AF,1))="","",INDEX(Data!E:E,MATCH($A137,Data!$AF:$AF,1))))</f>
        <v/>
      </c>
      <c r="G137" s="36" t="str">
        <f t="shared" si="4"/>
        <v/>
      </c>
    </row>
    <row r="138" spans="1:7" ht="14" customHeight="1" x14ac:dyDescent="0.35">
      <c r="A138" s="33" t="str">
        <f t="shared" si="5"/>
        <v/>
      </c>
      <c r="B138" s="4" t="str">
        <f>IF($A138="", "", INDEX(Data!A:A,MATCH($A138,Data!$AF:$AF,1)))</f>
        <v/>
      </c>
      <c r="C138" s="5" t="str">
        <f>IF($A138="", "", INDEX(Data!B:B,MATCH($A138,Data!$AF:$AF,1)))</f>
        <v/>
      </c>
      <c r="D138" s="4" t="str">
        <f>IF($A138="", "", INDEX(Data!C:C,MATCH($A138,Data!$AF:$AF,1)))</f>
        <v/>
      </c>
      <c r="E138" s="5" t="str">
        <f>IF($A138="","",IF(INDEX(Data!D:D,MATCH($A138,Data!$AF:$AF,1))="","",INDEX(Data!D:D,MATCH($A138,Data!$AF:$AF,1))))</f>
        <v/>
      </c>
      <c r="F138" s="5" t="str">
        <f>IF($A138="","",IF(INDEX(Data!E:E,MATCH($A138,Data!$AF:$AF,1))="","",INDEX(Data!E:E,MATCH($A138,Data!$AF:$AF,1))))</f>
        <v/>
      </c>
      <c r="G138" s="36" t="str">
        <f t="shared" si="4"/>
        <v/>
      </c>
    </row>
    <row r="139" spans="1:7" ht="14" customHeight="1" x14ac:dyDescent="0.35">
      <c r="A139" s="33" t="str">
        <f t="shared" si="5"/>
        <v/>
      </c>
      <c r="B139" s="4" t="str">
        <f>IF($A139="", "", INDEX(Data!A:A,MATCH($A139,Data!$AF:$AF,1)))</f>
        <v/>
      </c>
      <c r="C139" s="5" t="str">
        <f>IF($A139="", "", INDEX(Data!B:B,MATCH($A139,Data!$AF:$AF,1)))</f>
        <v/>
      </c>
      <c r="D139" s="4" t="str">
        <f>IF($A139="", "", INDEX(Data!C:C,MATCH($A139,Data!$AF:$AF,1)))</f>
        <v/>
      </c>
      <c r="E139" s="5" t="str">
        <f>IF($A139="","",IF(INDEX(Data!D:D,MATCH($A139,Data!$AF:$AF,1))="","",INDEX(Data!D:D,MATCH($A139,Data!$AF:$AF,1))))</f>
        <v/>
      </c>
      <c r="F139" s="5" t="str">
        <f>IF($A139="","",IF(INDEX(Data!E:E,MATCH($A139,Data!$AF:$AF,1))="","",INDEX(Data!E:E,MATCH($A139,Data!$AF:$AF,1))))</f>
        <v/>
      </c>
      <c r="G139" s="36" t="str">
        <f t="shared" si="4"/>
        <v/>
      </c>
    </row>
    <row r="140" spans="1:7" ht="14" customHeight="1" x14ac:dyDescent="0.35">
      <c r="A140" s="33" t="str">
        <f t="shared" si="5"/>
        <v/>
      </c>
      <c r="B140" s="4" t="str">
        <f>IF($A140="", "", INDEX(Data!A:A,MATCH($A140,Data!$AF:$AF,1)))</f>
        <v/>
      </c>
      <c r="C140" s="5" t="str">
        <f>IF($A140="", "", INDEX(Data!B:B,MATCH($A140,Data!$AF:$AF,1)))</f>
        <v/>
      </c>
      <c r="D140" s="4" t="str">
        <f>IF($A140="", "", INDEX(Data!C:C,MATCH($A140,Data!$AF:$AF,1)))</f>
        <v/>
      </c>
      <c r="E140" s="5" t="str">
        <f>IF($A140="","",IF(INDEX(Data!D:D,MATCH($A140,Data!$AF:$AF,1))="","",INDEX(Data!D:D,MATCH($A140,Data!$AF:$AF,1))))</f>
        <v/>
      </c>
      <c r="F140" s="5" t="str">
        <f>IF($A140="","",IF(INDEX(Data!E:E,MATCH($A140,Data!$AF:$AF,1))="","",INDEX(Data!E:E,MATCH($A140,Data!$AF:$AF,1))))</f>
        <v/>
      </c>
      <c r="G140" s="36" t="str">
        <f t="shared" si="4"/>
        <v/>
      </c>
    </row>
    <row r="141" spans="1:7" ht="14" customHeight="1" x14ac:dyDescent="0.35">
      <c r="A141" s="33" t="str">
        <f t="shared" si="5"/>
        <v/>
      </c>
      <c r="B141" s="4" t="str">
        <f>IF($A141="", "", INDEX(Data!A:A,MATCH($A141,Data!$AF:$AF,1)))</f>
        <v/>
      </c>
      <c r="C141" s="5" t="str">
        <f>IF($A141="", "", INDEX(Data!B:B,MATCH($A141,Data!$AF:$AF,1)))</f>
        <v/>
      </c>
      <c r="D141" s="4" t="str">
        <f>IF($A141="", "", INDEX(Data!C:C,MATCH($A141,Data!$AF:$AF,1)))</f>
        <v/>
      </c>
      <c r="E141" s="5" t="str">
        <f>IF($A141="","",IF(INDEX(Data!D:D,MATCH($A141,Data!$AF:$AF,1))="","",INDEX(Data!D:D,MATCH($A141,Data!$AF:$AF,1))))</f>
        <v/>
      </c>
      <c r="F141" s="5" t="str">
        <f>IF($A141="","",IF(INDEX(Data!E:E,MATCH($A141,Data!$AF:$AF,1))="","",INDEX(Data!E:E,MATCH($A141,Data!$AF:$AF,1))))</f>
        <v/>
      </c>
      <c r="G141" s="36" t="str">
        <f t="shared" si="4"/>
        <v/>
      </c>
    </row>
    <row r="142" spans="1:7" ht="14" customHeight="1" x14ac:dyDescent="0.35">
      <c r="A142" s="33" t="str">
        <f t="shared" si="5"/>
        <v/>
      </c>
      <c r="B142" s="4" t="str">
        <f>IF($A142="", "", INDEX(Data!A:A,MATCH($A142,Data!$AF:$AF,1)))</f>
        <v/>
      </c>
      <c r="C142" s="5" t="str">
        <f>IF($A142="", "", INDEX(Data!B:B,MATCH($A142,Data!$AF:$AF,1)))</f>
        <v/>
      </c>
      <c r="D142" s="4" t="str">
        <f>IF($A142="", "", INDEX(Data!C:C,MATCH($A142,Data!$AF:$AF,1)))</f>
        <v/>
      </c>
      <c r="E142" s="5" t="str">
        <f>IF($A142="","",IF(INDEX(Data!D:D,MATCH($A142,Data!$AF:$AF,1))="","",INDEX(Data!D:D,MATCH($A142,Data!$AF:$AF,1))))</f>
        <v/>
      </c>
      <c r="F142" s="5" t="str">
        <f>IF($A142="","",IF(INDEX(Data!E:E,MATCH($A142,Data!$AF:$AF,1))="","",INDEX(Data!E:E,MATCH($A142,Data!$AF:$AF,1))))</f>
        <v/>
      </c>
      <c r="G142" s="36" t="str">
        <f t="shared" si="4"/>
        <v/>
      </c>
    </row>
    <row r="143" spans="1:7" ht="14" customHeight="1" x14ac:dyDescent="0.35">
      <c r="A143" s="33" t="str">
        <f t="shared" si="5"/>
        <v/>
      </c>
      <c r="B143" s="4" t="str">
        <f>IF($A143="", "", INDEX(Data!A:A,MATCH($A143,Data!$AF:$AF,1)))</f>
        <v/>
      </c>
      <c r="C143" s="5" t="str">
        <f>IF($A143="", "", INDEX(Data!B:B,MATCH($A143,Data!$AF:$AF,1)))</f>
        <v/>
      </c>
      <c r="D143" s="4" t="str">
        <f>IF($A143="", "", INDEX(Data!C:C,MATCH($A143,Data!$AF:$AF,1)))</f>
        <v/>
      </c>
      <c r="E143" s="5" t="str">
        <f>IF($A143="","",IF(INDEX(Data!D:D,MATCH($A143,Data!$AF:$AF,1))="","",INDEX(Data!D:D,MATCH($A143,Data!$AF:$AF,1))))</f>
        <v/>
      </c>
      <c r="F143" s="5" t="str">
        <f>IF($A143="","",IF(INDEX(Data!E:E,MATCH($A143,Data!$AF:$AF,1))="","",INDEX(Data!E:E,MATCH($A143,Data!$AF:$AF,1))))</f>
        <v/>
      </c>
      <c r="G143" s="36" t="str">
        <f t="shared" ref="G143:G206" si="6">HYPERLINK(F143)</f>
        <v/>
      </c>
    </row>
    <row r="144" spans="1:7" ht="14" customHeight="1" x14ac:dyDescent="0.35">
      <c r="A144" s="33" t="str">
        <f t="shared" ref="A144:A207" si="7">IF(A$13&gt;=ROW(A132), ROW(A132), "")</f>
        <v/>
      </c>
      <c r="B144" s="4" t="str">
        <f>IF($A144="", "", INDEX(Data!A:A,MATCH($A144,Data!$AF:$AF,1)))</f>
        <v/>
      </c>
      <c r="C144" s="5" t="str">
        <f>IF($A144="", "", INDEX(Data!B:B,MATCH($A144,Data!$AF:$AF,1)))</f>
        <v/>
      </c>
      <c r="D144" s="4" t="str">
        <f>IF($A144="", "", INDEX(Data!C:C,MATCH($A144,Data!$AF:$AF,1)))</f>
        <v/>
      </c>
      <c r="E144" s="5" t="str">
        <f>IF($A144="","",IF(INDEX(Data!D:D,MATCH($A144,Data!$AF:$AF,1))="","",INDEX(Data!D:D,MATCH($A144,Data!$AF:$AF,1))))</f>
        <v/>
      </c>
      <c r="F144" s="5" t="str">
        <f>IF($A144="","",IF(INDEX(Data!E:E,MATCH($A144,Data!$AF:$AF,1))="","",INDEX(Data!E:E,MATCH($A144,Data!$AF:$AF,1))))</f>
        <v/>
      </c>
      <c r="G144" s="36" t="str">
        <f t="shared" si="6"/>
        <v/>
      </c>
    </row>
    <row r="145" spans="1:7" ht="14" customHeight="1" x14ac:dyDescent="0.35">
      <c r="A145" s="33" t="str">
        <f t="shared" si="7"/>
        <v/>
      </c>
      <c r="B145" s="4" t="str">
        <f>IF($A145="", "", INDEX(Data!A:A,MATCH($A145,Data!$AF:$AF,1)))</f>
        <v/>
      </c>
      <c r="C145" s="5" t="str">
        <f>IF($A145="", "", INDEX(Data!B:B,MATCH($A145,Data!$AF:$AF,1)))</f>
        <v/>
      </c>
      <c r="D145" s="4" t="str">
        <f>IF($A145="", "", INDEX(Data!C:C,MATCH($A145,Data!$AF:$AF,1)))</f>
        <v/>
      </c>
      <c r="E145" s="5" t="str">
        <f>IF($A145="","",IF(INDEX(Data!D:D,MATCH($A145,Data!$AF:$AF,1))="","",INDEX(Data!D:D,MATCH($A145,Data!$AF:$AF,1))))</f>
        <v/>
      </c>
      <c r="F145" s="5" t="str">
        <f>IF($A145="","",IF(INDEX(Data!E:E,MATCH($A145,Data!$AF:$AF,1))="","",INDEX(Data!E:E,MATCH($A145,Data!$AF:$AF,1))))</f>
        <v/>
      </c>
      <c r="G145" s="36" t="str">
        <f t="shared" si="6"/>
        <v/>
      </c>
    </row>
    <row r="146" spans="1:7" ht="14" customHeight="1" x14ac:dyDescent="0.35">
      <c r="A146" s="33" t="str">
        <f t="shared" si="7"/>
        <v/>
      </c>
      <c r="B146" s="4" t="str">
        <f>IF($A146="", "", INDEX(Data!A:A,MATCH($A146,Data!$AF:$AF,1)))</f>
        <v/>
      </c>
      <c r="C146" s="5" t="str">
        <f>IF($A146="", "", INDEX(Data!B:B,MATCH($A146,Data!$AF:$AF,1)))</f>
        <v/>
      </c>
      <c r="D146" s="4" t="str">
        <f>IF($A146="", "", INDEX(Data!C:C,MATCH($A146,Data!$AF:$AF,1)))</f>
        <v/>
      </c>
      <c r="E146" s="5" t="str">
        <f>IF($A146="","",IF(INDEX(Data!D:D,MATCH($A146,Data!$AF:$AF,1))="","",INDEX(Data!D:D,MATCH($A146,Data!$AF:$AF,1))))</f>
        <v/>
      </c>
      <c r="F146" s="5" t="str">
        <f>IF($A146="","",IF(INDEX(Data!E:E,MATCH($A146,Data!$AF:$AF,1))="","",INDEX(Data!E:E,MATCH($A146,Data!$AF:$AF,1))))</f>
        <v/>
      </c>
      <c r="G146" s="36" t="str">
        <f t="shared" si="6"/>
        <v/>
      </c>
    </row>
    <row r="147" spans="1:7" ht="14" customHeight="1" x14ac:dyDescent="0.35">
      <c r="A147" s="33" t="str">
        <f t="shared" si="7"/>
        <v/>
      </c>
      <c r="B147" s="4" t="str">
        <f>IF($A147="", "", INDEX(Data!A:A,MATCH($A147,Data!$AF:$AF,1)))</f>
        <v/>
      </c>
      <c r="C147" s="5" t="str">
        <f>IF($A147="", "", INDEX(Data!B:B,MATCH($A147,Data!$AF:$AF,1)))</f>
        <v/>
      </c>
      <c r="D147" s="4" t="str">
        <f>IF($A147="", "", INDEX(Data!C:C,MATCH($A147,Data!$AF:$AF,1)))</f>
        <v/>
      </c>
      <c r="E147" s="5" t="str">
        <f>IF($A147="","",IF(INDEX(Data!D:D,MATCH($A147,Data!$AF:$AF,1))="","",INDEX(Data!D:D,MATCH($A147,Data!$AF:$AF,1))))</f>
        <v/>
      </c>
      <c r="F147" s="5" t="str">
        <f>IF($A147="","",IF(INDEX(Data!E:E,MATCH($A147,Data!$AF:$AF,1))="","",INDEX(Data!E:E,MATCH($A147,Data!$AF:$AF,1))))</f>
        <v/>
      </c>
      <c r="G147" s="36" t="str">
        <f t="shared" si="6"/>
        <v/>
      </c>
    </row>
    <row r="148" spans="1:7" ht="14" customHeight="1" x14ac:dyDescent="0.35">
      <c r="A148" s="33" t="str">
        <f t="shared" si="7"/>
        <v/>
      </c>
      <c r="B148" s="4" t="str">
        <f>IF($A148="", "", INDEX(Data!A:A,MATCH($A148,Data!$AF:$AF,1)))</f>
        <v/>
      </c>
      <c r="C148" s="5" t="str">
        <f>IF($A148="", "", INDEX(Data!B:B,MATCH($A148,Data!$AF:$AF,1)))</f>
        <v/>
      </c>
      <c r="D148" s="4" t="str">
        <f>IF($A148="", "", INDEX(Data!C:C,MATCH($A148,Data!$AF:$AF,1)))</f>
        <v/>
      </c>
      <c r="E148" s="5" t="str">
        <f>IF($A148="","",IF(INDEX(Data!D:D,MATCH($A148,Data!$AF:$AF,1))="","",INDEX(Data!D:D,MATCH($A148,Data!$AF:$AF,1))))</f>
        <v/>
      </c>
      <c r="F148" s="5" t="str">
        <f>IF($A148="","",IF(INDEX(Data!E:E,MATCH($A148,Data!$AF:$AF,1))="","",INDEX(Data!E:E,MATCH($A148,Data!$AF:$AF,1))))</f>
        <v/>
      </c>
      <c r="G148" s="36" t="str">
        <f t="shared" si="6"/>
        <v/>
      </c>
    </row>
    <row r="149" spans="1:7" ht="14" customHeight="1" x14ac:dyDescent="0.35">
      <c r="A149" s="33" t="str">
        <f t="shared" si="7"/>
        <v/>
      </c>
      <c r="B149" s="4" t="str">
        <f>IF($A149="", "", INDEX(Data!A:A,MATCH($A149,Data!$AF:$AF,1)))</f>
        <v/>
      </c>
      <c r="C149" s="5" t="str">
        <f>IF($A149="", "", INDEX(Data!B:B,MATCH($A149,Data!$AF:$AF,1)))</f>
        <v/>
      </c>
      <c r="D149" s="4" t="str">
        <f>IF($A149="", "", INDEX(Data!C:C,MATCH($A149,Data!$AF:$AF,1)))</f>
        <v/>
      </c>
      <c r="E149" s="5" t="str">
        <f>IF($A149="","",IF(INDEX(Data!D:D,MATCH($A149,Data!$AF:$AF,1))="","",INDEX(Data!D:D,MATCH($A149,Data!$AF:$AF,1))))</f>
        <v/>
      </c>
      <c r="F149" s="5" t="str">
        <f>IF($A149="","",IF(INDEX(Data!E:E,MATCH($A149,Data!$AF:$AF,1))="","",INDEX(Data!E:E,MATCH($A149,Data!$AF:$AF,1))))</f>
        <v/>
      </c>
      <c r="G149" s="36" t="str">
        <f t="shared" si="6"/>
        <v/>
      </c>
    </row>
    <row r="150" spans="1:7" ht="14" customHeight="1" x14ac:dyDescent="0.35">
      <c r="A150" s="33" t="str">
        <f t="shared" si="7"/>
        <v/>
      </c>
      <c r="B150" s="4" t="str">
        <f>IF($A150="", "", INDEX(Data!A:A,MATCH($A150,Data!$AF:$AF,1)))</f>
        <v/>
      </c>
      <c r="C150" s="5" t="str">
        <f>IF($A150="", "", INDEX(Data!B:B,MATCH($A150,Data!$AF:$AF,1)))</f>
        <v/>
      </c>
      <c r="D150" s="4" t="str">
        <f>IF($A150="", "", INDEX(Data!C:C,MATCH($A150,Data!$AF:$AF,1)))</f>
        <v/>
      </c>
      <c r="E150" s="5" t="str">
        <f>IF($A150="","",IF(INDEX(Data!D:D,MATCH($A150,Data!$AF:$AF,1))="","",INDEX(Data!D:D,MATCH($A150,Data!$AF:$AF,1))))</f>
        <v/>
      </c>
      <c r="F150" s="5" t="str">
        <f>IF($A150="","",IF(INDEX(Data!E:E,MATCH($A150,Data!$AF:$AF,1))="","",INDEX(Data!E:E,MATCH($A150,Data!$AF:$AF,1))))</f>
        <v/>
      </c>
      <c r="G150" s="36" t="str">
        <f t="shared" si="6"/>
        <v/>
      </c>
    </row>
    <row r="151" spans="1:7" ht="14" customHeight="1" x14ac:dyDescent="0.35">
      <c r="A151" s="33" t="str">
        <f t="shared" si="7"/>
        <v/>
      </c>
      <c r="B151" s="4" t="str">
        <f>IF($A151="", "", INDEX(Data!A:A,MATCH($A151,Data!$AF:$AF,1)))</f>
        <v/>
      </c>
      <c r="C151" s="5" t="str">
        <f>IF($A151="", "", INDEX(Data!B:B,MATCH($A151,Data!$AF:$AF,1)))</f>
        <v/>
      </c>
      <c r="D151" s="4" t="str">
        <f>IF($A151="", "", INDEX(Data!C:C,MATCH($A151,Data!$AF:$AF,1)))</f>
        <v/>
      </c>
      <c r="E151" s="5" t="str">
        <f>IF($A151="","",IF(INDEX(Data!D:D,MATCH($A151,Data!$AF:$AF,1))="","",INDEX(Data!D:D,MATCH($A151,Data!$AF:$AF,1))))</f>
        <v/>
      </c>
      <c r="F151" s="5" t="str">
        <f>IF($A151="","",IF(INDEX(Data!E:E,MATCH($A151,Data!$AF:$AF,1))="","",INDEX(Data!E:E,MATCH($A151,Data!$AF:$AF,1))))</f>
        <v/>
      </c>
      <c r="G151" s="36" t="str">
        <f t="shared" si="6"/>
        <v/>
      </c>
    </row>
    <row r="152" spans="1:7" ht="14" customHeight="1" x14ac:dyDescent="0.35">
      <c r="A152" s="33" t="str">
        <f t="shared" si="7"/>
        <v/>
      </c>
      <c r="B152" s="4" t="str">
        <f>IF($A152="", "", INDEX(Data!A:A,MATCH($A152,Data!$AF:$AF,1)))</f>
        <v/>
      </c>
      <c r="C152" s="5" t="str">
        <f>IF($A152="", "", INDEX(Data!B:B,MATCH($A152,Data!$AF:$AF,1)))</f>
        <v/>
      </c>
      <c r="D152" s="4" t="str">
        <f>IF($A152="", "", INDEX(Data!C:C,MATCH($A152,Data!$AF:$AF,1)))</f>
        <v/>
      </c>
      <c r="E152" s="5" t="str">
        <f>IF($A152="","",IF(INDEX(Data!D:D,MATCH($A152,Data!$AF:$AF,1))="","",INDEX(Data!D:D,MATCH($A152,Data!$AF:$AF,1))))</f>
        <v/>
      </c>
      <c r="F152" s="5" t="str">
        <f>IF($A152="","",IF(INDEX(Data!E:E,MATCH($A152,Data!$AF:$AF,1))="","",INDEX(Data!E:E,MATCH($A152,Data!$AF:$AF,1))))</f>
        <v/>
      </c>
      <c r="G152" s="36" t="str">
        <f t="shared" si="6"/>
        <v/>
      </c>
    </row>
    <row r="153" spans="1:7" ht="14" customHeight="1" x14ac:dyDescent="0.35">
      <c r="A153" s="33" t="str">
        <f t="shared" si="7"/>
        <v/>
      </c>
      <c r="B153" s="4" t="str">
        <f>IF($A153="", "", INDEX(Data!A:A,MATCH($A153,Data!$AF:$AF,1)))</f>
        <v/>
      </c>
      <c r="C153" s="5" t="str">
        <f>IF($A153="", "", INDEX(Data!B:B,MATCH($A153,Data!$AF:$AF,1)))</f>
        <v/>
      </c>
      <c r="D153" s="4" t="str">
        <f>IF($A153="", "", INDEX(Data!C:C,MATCH($A153,Data!$AF:$AF,1)))</f>
        <v/>
      </c>
      <c r="E153" s="5" t="str">
        <f>IF($A153="","",IF(INDEX(Data!D:D,MATCH($A153,Data!$AF:$AF,1))="","",INDEX(Data!D:D,MATCH($A153,Data!$AF:$AF,1))))</f>
        <v/>
      </c>
      <c r="F153" s="5" t="str">
        <f>IF($A153="","",IF(INDEX(Data!E:E,MATCH($A153,Data!$AF:$AF,1))="","",INDEX(Data!E:E,MATCH($A153,Data!$AF:$AF,1))))</f>
        <v/>
      </c>
      <c r="G153" s="36" t="str">
        <f t="shared" si="6"/>
        <v/>
      </c>
    </row>
    <row r="154" spans="1:7" ht="14" customHeight="1" x14ac:dyDescent="0.35">
      <c r="A154" s="33" t="str">
        <f t="shared" si="7"/>
        <v/>
      </c>
      <c r="B154" s="4" t="str">
        <f>IF($A154="", "", INDEX(Data!A:A,MATCH($A154,Data!$AF:$AF,1)))</f>
        <v/>
      </c>
      <c r="C154" s="5" t="str">
        <f>IF($A154="", "", INDEX(Data!B:B,MATCH($A154,Data!$AF:$AF,1)))</f>
        <v/>
      </c>
      <c r="D154" s="4" t="str">
        <f>IF($A154="", "", INDEX(Data!C:C,MATCH($A154,Data!$AF:$AF,1)))</f>
        <v/>
      </c>
      <c r="E154" s="5" t="str">
        <f>IF($A154="","",IF(INDEX(Data!D:D,MATCH($A154,Data!$AF:$AF,1))="","",INDEX(Data!D:D,MATCH($A154,Data!$AF:$AF,1))))</f>
        <v/>
      </c>
      <c r="F154" s="5" t="str">
        <f>IF($A154="","",IF(INDEX(Data!E:E,MATCH($A154,Data!$AF:$AF,1))="","",INDEX(Data!E:E,MATCH($A154,Data!$AF:$AF,1))))</f>
        <v/>
      </c>
      <c r="G154" s="36" t="str">
        <f t="shared" si="6"/>
        <v/>
      </c>
    </row>
    <row r="155" spans="1:7" ht="14" customHeight="1" x14ac:dyDescent="0.35">
      <c r="A155" s="33" t="str">
        <f t="shared" si="7"/>
        <v/>
      </c>
      <c r="B155" s="4" t="str">
        <f>IF($A155="", "", INDEX(Data!A:A,MATCH($A155,Data!$AF:$AF,1)))</f>
        <v/>
      </c>
      <c r="C155" s="5" t="str">
        <f>IF($A155="", "", INDEX(Data!B:B,MATCH($A155,Data!$AF:$AF,1)))</f>
        <v/>
      </c>
      <c r="D155" s="4" t="str">
        <f>IF($A155="", "", INDEX(Data!C:C,MATCH($A155,Data!$AF:$AF,1)))</f>
        <v/>
      </c>
      <c r="E155" s="5" t="str">
        <f>IF($A155="","",IF(INDEX(Data!D:D,MATCH($A155,Data!$AF:$AF,1))="","",INDEX(Data!D:D,MATCH($A155,Data!$AF:$AF,1))))</f>
        <v/>
      </c>
      <c r="F155" s="5" t="str">
        <f>IF($A155="","",IF(INDEX(Data!E:E,MATCH($A155,Data!$AF:$AF,1))="","",INDEX(Data!E:E,MATCH($A155,Data!$AF:$AF,1))))</f>
        <v/>
      </c>
      <c r="G155" s="36" t="str">
        <f t="shared" si="6"/>
        <v/>
      </c>
    </row>
    <row r="156" spans="1:7" ht="14" customHeight="1" x14ac:dyDescent="0.35">
      <c r="A156" s="33" t="str">
        <f t="shared" si="7"/>
        <v/>
      </c>
      <c r="B156" s="4" t="str">
        <f>IF($A156="", "", INDEX(Data!A:A,MATCH($A156,Data!$AF:$AF,1)))</f>
        <v/>
      </c>
      <c r="C156" s="5" t="str">
        <f>IF($A156="", "", INDEX(Data!B:B,MATCH($A156,Data!$AF:$AF,1)))</f>
        <v/>
      </c>
      <c r="D156" s="4" t="str">
        <f>IF($A156="", "", INDEX(Data!C:C,MATCH($A156,Data!$AF:$AF,1)))</f>
        <v/>
      </c>
      <c r="E156" s="5" t="str">
        <f>IF($A156="","",IF(INDEX(Data!D:D,MATCH($A156,Data!$AF:$AF,1))="","",INDEX(Data!D:D,MATCH($A156,Data!$AF:$AF,1))))</f>
        <v/>
      </c>
      <c r="F156" s="5" t="str">
        <f>IF($A156="","",IF(INDEX(Data!E:E,MATCH($A156,Data!$AF:$AF,1))="","",INDEX(Data!E:E,MATCH($A156,Data!$AF:$AF,1))))</f>
        <v/>
      </c>
      <c r="G156" s="36" t="str">
        <f t="shared" si="6"/>
        <v/>
      </c>
    </row>
    <row r="157" spans="1:7" ht="14" customHeight="1" x14ac:dyDescent="0.35">
      <c r="A157" s="33" t="str">
        <f t="shared" si="7"/>
        <v/>
      </c>
      <c r="B157" s="4" t="str">
        <f>IF($A157="", "", INDEX(Data!A:A,MATCH($A157,Data!$AF:$AF,1)))</f>
        <v/>
      </c>
      <c r="C157" s="5" t="str">
        <f>IF($A157="", "", INDEX(Data!B:B,MATCH($A157,Data!$AF:$AF,1)))</f>
        <v/>
      </c>
      <c r="D157" s="4" t="str">
        <f>IF($A157="", "", INDEX(Data!C:C,MATCH($A157,Data!$AF:$AF,1)))</f>
        <v/>
      </c>
      <c r="E157" s="5" t="str">
        <f>IF($A157="","",IF(INDEX(Data!D:D,MATCH($A157,Data!$AF:$AF,1))="","",INDEX(Data!D:D,MATCH($A157,Data!$AF:$AF,1))))</f>
        <v/>
      </c>
      <c r="F157" s="5" t="str">
        <f>IF($A157="","",IF(INDEX(Data!E:E,MATCH($A157,Data!$AF:$AF,1))="","",INDEX(Data!E:E,MATCH($A157,Data!$AF:$AF,1))))</f>
        <v/>
      </c>
      <c r="G157" s="36" t="str">
        <f t="shared" si="6"/>
        <v/>
      </c>
    </row>
    <row r="158" spans="1:7" ht="14" customHeight="1" x14ac:dyDescent="0.35">
      <c r="A158" s="33" t="str">
        <f t="shared" si="7"/>
        <v/>
      </c>
      <c r="B158" s="4" t="str">
        <f>IF($A158="", "", INDEX(Data!A:A,MATCH($A158,Data!$AF:$AF,1)))</f>
        <v/>
      </c>
      <c r="C158" s="5" t="str">
        <f>IF($A158="", "", INDEX(Data!B:B,MATCH($A158,Data!$AF:$AF,1)))</f>
        <v/>
      </c>
      <c r="D158" s="4" t="str">
        <f>IF($A158="", "", INDEX(Data!C:C,MATCH($A158,Data!$AF:$AF,1)))</f>
        <v/>
      </c>
      <c r="E158" s="5" t="str">
        <f>IF($A158="","",IF(INDEX(Data!D:D,MATCH($A158,Data!$AF:$AF,1))="","",INDEX(Data!D:D,MATCH($A158,Data!$AF:$AF,1))))</f>
        <v/>
      </c>
      <c r="F158" s="5" t="str">
        <f>IF($A158="","",IF(INDEX(Data!E:E,MATCH($A158,Data!$AF:$AF,1))="","",INDEX(Data!E:E,MATCH($A158,Data!$AF:$AF,1))))</f>
        <v/>
      </c>
      <c r="G158" s="36" t="str">
        <f t="shared" si="6"/>
        <v/>
      </c>
    </row>
    <row r="159" spans="1:7" ht="14" customHeight="1" x14ac:dyDescent="0.35">
      <c r="A159" s="33" t="str">
        <f t="shared" si="7"/>
        <v/>
      </c>
      <c r="B159" s="4" t="str">
        <f>IF($A159="", "", INDEX(Data!A:A,MATCH($A159,Data!$AF:$AF,1)))</f>
        <v/>
      </c>
      <c r="C159" s="5" t="str">
        <f>IF($A159="", "", INDEX(Data!B:B,MATCH($A159,Data!$AF:$AF,1)))</f>
        <v/>
      </c>
      <c r="D159" s="4" t="str">
        <f>IF($A159="", "", INDEX(Data!C:C,MATCH($A159,Data!$AF:$AF,1)))</f>
        <v/>
      </c>
      <c r="E159" s="5" t="str">
        <f>IF($A159="","",IF(INDEX(Data!D:D,MATCH($A159,Data!$AF:$AF,1))="","",INDEX(Data!D:D,MATCH($A159,Data!$AF:$AF,1))))</f>
        <v/>
      </c>
      <c r="F159" s="5" t="str">
        <f>IF($A159="","",IF(INDEX(Data!E:E,MATCH($A159,Data!$AF:$AF,1))="","",INDEX(Data!E:E,MATCH($A159,Data!$AF:$AF,1))))</f>
        <v/>
      </c>
      <c r="G159" s="36" t="str">
        <f t="shared" si="6"/>
        <v/>
      </c>
    </row>
    <row r="160" spans="1:7" ht="14" customHeight="1" x14ac:dyDescent="0.35">
      <c r="A160" s="33" t="str">
        <f t="shared" si="7"/>
        <v/>
      </c>
      <c r="B160" s="4" t="str">
        <f>IF($A160="", "", INDEX(Data!A:A,MATCH($A160,Data!$AF:$AF,1)))</f>
        <v/>
      </c>
      <c r="C160" s="5" t="str">
        <f>IF($A160="", "", INDEX(Data!B:B,MATCH($A160,Data!$AF:$AF,1)))</f>
        <v/>
      </c>
      <c r="D160" s="4" t="str">
        <f>IF($A160="", "", INDEX(Data!C:C,MATCH($A160,Data!$AF:$AF,1)))</f>
        <v/>
      </c>
      <c r="E160" s="5" t="str">
        <f>IF($A160="","",IF(INDEX(Data!D:D,MATCH($A160,Data!$AF:$AF,1))="","",INDEX(Data!D:D,MATCH($A160,Data!$AF:$AF,1))))</f>
        <v/>
      </c>
      <c r="F160" s="5" t="str">
        <f>IF($A160="","",IF(INDEX(Data!E:E,MATCH($A160,Data!$AF:$AF,1))="","",INDEX(Data!E:E,MATCH($A160,Data!$AF:$AF,1))))</f>
        <v/>
      </c>
      <c r="G160" s="36" t="str">
        <f t="shared" si="6"/>
        <v/>
      </c>
    </row>
    <row r="161" spans="1:7" ht="14" customHeight="1" x14ac:dyDescent="0.35">
      <c r="A161" s="33" t="str">
        <f t="shared" si="7"/>
        <v/>
      </c>
      <c r="B161" s="4" t="str">
        <f>IF($A161="", "", INDEX(Data!A:A,MATCH($A161,Data!$AF:$AF,1)))</f>
        <v/>
      </c>
      <c r="C161" s="5" t="str">
        <f>IF($A161="", "", INDEX(Data!B:B,MATCH($A161,Data!$AF:$AF,1)))</f>
        <v/>
      </c>
      <c r="D161" s="4" t="str">
        <f>IF($A161="", "", INDEX(Data!C:C,MATCH($A161,Data!$AF:$AF,1)))</f>
        <v/>
      </c>
      <c r="E161" s="5" t="str">
        <f>IF($A161="","",IF(INDEX(Data!D:D,MATCH($A161,Data!$AF:$AF,1))="","",INDEX(Data!D:D,MATCH($A161,Data!$AF:$AF,1))))</f>
        <v/>
      </c>
      <c r="F161" s="5" t="str">
        <f>IF($A161="","",IF(INDEX(Data!E:E,MATCH($A161,Data!$AF:$AF,1))="","",INDEX(Data!E:E,MATCH($A161,Data!$AF:$AF,1))))</f>
        <v/>
      </c>
      <c r="G161" s="36" t="str">
        <f t="shared" si="6"/>
        <v/>
      </c>
    </row>
    <row r="162" spans="1:7" ht="14" customHeight="1" x14ac:dyDescent="0.35">
      <c r="A162" s="33" t="str">
        <f t="shared" si="7"/>
        <v/>
      </c>
      <c r="B162" s="4" t="str">
        <f>IF($A162="", "", INDEX(Data!A:A,MATCH($A162,Data!$AF:$AF,1)))</f>
        <v/>
      </c>
      <c r="C162" s="5" t="str">
        <f>IF($A162="", "", INDEX(Data!B:B,MATCH($A162,Data!$AF:$AF,1)))</f>
        <v/>
      </c>
      <c r="D162" s="4" t="str">
        <f>IF($A162="", "", INDEX(Data!C:C,MATCH($A162,Data!$AF:$AF,1)))</f>
        <v/>
      </c>
      <c r="E162" s="5" t="str">
        <f>IF($A162="","",IF(INDEX(Data!D:D,MATCH($A162,Data!$AF:$AF,1))="","",INDEX(Data!D:D,MATCH($A162,Data!$AF:$AF,1))))</f>
        <v/>
      </c>
      <c r="F162" s="5" t="str">
        <f>IF($A162="","",IF(INDEX(Data!E:E,MATCH($A162,Data!$AF:$AF,1))="","",INDEX(Data!E:E,MATCH($A162,Data!$AF:$AF,1))))</f>
        <v/>
      </c>
      <c r="G162" s="36" t="str">
        <f t="shared" si="6"/>
        <v/>
      </c>
    </row>
    <row r="163" spans="1:7" ht="14" customHeight="1" x14ac:dyDescent="0.35">
      <c r="A163" s="33" t="str">
        <f t="shared" si="7"/>
        <v/>
      </c>
      <c r="B163" s="4" t="str">
        <f>IF($A163="", "", INDEX(Data!A:A,MATCH($A163,Data!$AF:$AF,1)))</f>
        <v/>
      </c>
      <c r="C163" s="5" t="str">
        <f>IF($A163="", "", INDEX(Data!B:B,MATCH($A163,Data!$AF:$AF,1)))</f>
        <v/>
      </c>
      <c r="D163" s="4" t="str">
        <f>IF($A163="", "", INDEX(Data!C:C,MATCH($A163,Data!$AF:$AF,1)))</f>
        <v/>
      </c>
      <c r="E163" s="5" t="str">
        <f>IF($A163="","",IF(INDEX(Data!D:D,MATCH($A163,Data!$AF:$AF,1))="","",INDEX(Data!D:D,MATCH($A163,Data!$AF:$AF,1))))</f>
        <v/>
      </c>
      <c r="F163" s="5" t="str">
        <f>IF($A163="","",IF(INDEX(Data!E:E,MATCH($A163,Data!$AF:$AF,1))="","",INDEX(Data!E:E,MATCH($A163,Data!$AF:$AF,1))))</f>
        <v/>
      </c>
      <c r="G163" s="36" t="str">
        <f t="shared" si="6"/>
        <v/>
      </c>
    </row>
    <row r="164" spans="1:7" ht="14" customHeight="1" x14ac:dyDescent="0.35">
      <c r="A164" s="33" t="str">
        <f t="shared" si="7"/>
        <v/>
      </c>
      <c r="B164" s="4" t="str">
        <f>IF($A164="", "", INDEX(Data!A:A,MATCH($A164,Data!$AF:$AF,1)))</f>
        <v/>
      </c>
      <c r="C164" s="5" t="str">
        <f>IF($A164="", "", INDEX(Data!B:B,MATCH($A164,Data!$AF:$AF,1)))</f>
        <v/>
      </c>
      <c r="D164" s="4" t="str">
        <f>IF($A164="", "", INDEX(Data!C:C,MATCH($A164,Data!$AF:$AF,1)))</f>
        <v/>
      </c>
      <c r="E164" s="5" t="str">
        <f>IF($A164="","",IF(INDEX(Data!D:D,MATCH($A164,Data!$AF:$AF,1))="","",INDEX(Data!D:D,MATCH($A164,Data!$AF:$AF,1))))</f>
        <v/>
      </c>
      <c r="F164" s="5" t="str">
        <f>IF($A164="","",IF(INDEX(Data!E:E,MATCH($A164,Data!$AF:$AF,1))="","",INDEX(Data!E:E,MATCH($A164,Data!$AF:$AF,1))))</f>
        <v/>
      </c>
      <c r="G164" s="36" t="str">
        <f t="shared" si="6"/>
        <v/>
      </c>
    </row>
    <row r="165" spans="1:7" ht="14" customHeight="1" x14ac:dyDescent="0.35">
      <c r="A165" s="33" t="str">
        <f t="shared" si="7"/>
        <v/>
      </c>
      <c r="B165" s="4" t="str">
        <f>IF($A165="", "", INDEX(Data!A:A,MATCH($A165,Data!$AF:$AF,1)))</f>
        <v/>
      </c>
      <c r="C165" s="5" t="str">
        <f>IF($A165="", "", INDEX(Data!B:B,MATCH($A165,Data!$AF:$AF,1)))</f>
        <v/>
      </c>
      <c r="D165" s="4" t="str">
        <f>IF($A165="", "", INDEX(Data!C:C,MATCH($A165,Data!$AF:$AF,1)))</f>
        <v/>
      </c>
      <c r="E165" s="5" t="str">
        <f>IF($A165="","",IF(INDEX(Data!D:D,MATCH($A165,Data!$AF:$AF,1))="","",INDEX(Data!D:D,MATCH($A165,Data!$AF:$AF,1))))</f>
        <v/>
      </c>
      <c r="F165" s="5" t="str">
        <f>IF($A165="","",IF(INDEX(Data!E:E,MATCH($A165,Data!$AF:$AF,1))="","",INDEX(Data!E:E,MATCH($A165,Data!$AF:$AF,1))))</f>
        <v/>
      </c>
      <c r="G165" s="36" t="str">
        <f t="shared" si="6"/>
        <v/>
      </c>
    </row>
    <row r="166" spans="1:7" ht="14" customHeight="1" x14ac:dyDescent="0.35">
      <c r="A166" s="33" t="str">
        <f t="shared" si="7"/>
        <v/>
      </c>
      <c r="B166" s="4" t="str">
        <f>IF($A166="", "", INDEX(Data!A:A,MATCH($A166,Data!$AF:$AF,1)))</f>
        <v/>
      </c>
      <c r="C166" s="5" t="str">
        <f>IF($A166="", "", INDEX(Data!B:B,MATCH($A166,Data!$AF:$AF,1)))</f>
        <v/>
      </c>
      <c r="D166" s="4" t="str">
        <f>IF($A166="", "", INDEX(Data!C:C,MATCH($A166,Data!$AF:$AF,1)))</f>
        <v/>
      </c>
      <c r="E166" s="5" t="str">
        <f>IF($A166="","",IF(INDEX(Data!D:D,MATCH($A166,Data!$AF:$AF,1))="","",INDEX(Data!D:D,MATCH($A166,Data!$AF:$AF,1))))</f>
        <v/>
      </c>
      <c r="F166" s="5" t="str">
        <f>IF($A166="","",IF(INDEX(Data!E:E,MATCH($A166,Data!$AF:$AF,1))="","",INDEX(Data!E:E,MATCH($A166,Data!$AF:$AF,1))))</f>
        <v/>
      </c>
      <c r="G166" s="36" t="str">
        <f t="shared" si="6"/>
        <v/>
      </c>
    </row>
    <row r="167" spans="1:7" ht="14" customHeight="1" x14ac:dyDescent="0.35">
      <c r="A167" s="33" t="str">
        <f t="shared" si="7"/>
        <v/>
      </c>
      <c r="B167" s="4" t="str">
        <f>IF($A167="", "", INDEX(Data!A:A,MATCH($A167,Data!$AF:$AF,1)))</f>
        <v/>
      </c>
      <c r="C167" s="5" t="str">
        <f>IF($A167="", "", INDEX(Data!B:B,MATCH($A167,Data!$AF:$AF,1)))</f>
        <v/>
      </c>
      <c r="D167" s="4" t="str">
        <f>IF($A167="", "", INDEX(Data!C:C,MATCH($A167,Data!$AF:$AF,1)))</f>
        <v/>
      </c>
      <c r="E167" s="5" t="str">
        <f>IF($A167="","",IF(INDEX(Data!D:D,MATCH($A167,Data!$AF:$AF,1))="","",INDEX(Data!D:D,MATCH($A167,Data!$AF:$AF,1))))</f>
        <v/>
      </c>
      <c r="F167" s="5" t="str">
        <f>IF($A167="","",IF(INDEX(Data!E:E,MATCH($A167,Data!$AF:$AF,1))="","",INDEX(Data!E:E,MATCH($A167,Data!$AF:$AF,1))))</f>
        <v/>
      </c>
      <c r="G167" s="36" t="str">
        <f t="shared" si="6"/>
        <v/>
      </c>
    </row>
    <row r="168" spans="1:7" ht="14" customHeight="1" x14ac:dyDescent="0.35">
      <c r="A168" s="33" t="str">
        <f t="shared" si="7"/>
        <v/>
      </c>
      <c r="B168" s="4" t="str">
        <f>IF($A168="", "", INDEX(Data!A:A,MATCH($A168,Data!$AF:$AF,1)))</f>
        <v/>
      </c>
      <c r="C168" s="5" t="str">
        <f>IF($A168="", "", INDEX(Data!B:B,MATCH($A168,Data!$AF:$AF,1)))</f>
        <v/>
      </c>
      <c r="D168" s="4" t="str">
        <f>IF($A168="", "", INDEX(Data!C:C,MATCH($A168,Data!$AF:$AF,1)))</f>
        <v/>
      </c>
      <c r="E168" s="5" t="str">
        <f>IF($A168="","",IF(INDEX(Data!D:D,MATCH($A168,Data!$AF:$AF,1))="","",INDEX(Data!D:D,MATCH($A168,Data!$AF:$AF,1))))</f>
        <v/>
      </c>
      <c r="F168" s="5" t="str">
        <f>IF($A168="","",IF(INDEX(Data!E:E,MATCH($A168,Data!$AF:$AF,1))="","",INDEX(Data!E:E,MATCH($A168,Data!$AF:$AF,1))))</f>
        <v/>
      </c>
      <c r="G168" s="36" t="str">
        <f t="shared" si="6"/>
        <v/>
      </c>
    </row>
    <row r="169" spans="1:7" ht="14" customHeight="1" x14ac:dyDescent="0.35">
      <c r="A169" s="33" t="str">
        <f t="shared" si="7"/>
        <v/>
      </c>
      <c r="B169" s="4" t="str">
        <f>IF($A169="", "", INDEX(Data!A:A,MATCH($A169,Data!$AF:$AF,1)))</f>
        <v/>
      </c>
      <c r="C169" s="5" t="str">
        <f>IF($A169="", "", INDEX(Data!B:B,MATCH($A169,Data!$AF:$AF,1)))</f>
        <v/>
      </c>
      <c r="D169" s="4" t="str">
        <f>IF($A169="", "", INDEX(Data!C:C,MATCH($A169,Data!$AF:$AF,1)))</f>
        <v/>
      </c>
      <c r="E169" s="5" t="str">
        <f>IF($A169="","",IF(INDEX(Data!D:D,MATCH($A169,Data!$AF:$AF,1))="","",INDEX(Data!D:D,MATCH($A169,Data!$AF:$AF,1))))</f>
        <v/>
      </c>
      <c r="F169" s="5" t="str">
        <f>IF($A169="","",IF(INDEX(Data!E:E,MATCH($A169,Data!$AF:$AF,1))="","",INDEX(Data!E:E,MATCH($A169,Data!$AF:$AF,1))))</f>
        <v/>
      </c>
      <c r="G169" s="36" t="str">
        <f t="shared" si="6"/>
        <v/>
      </c>
    </row>
    <row r="170" spans="1:7" ht="14" customHeight="1" x14ac:dyDescent="0.35">
      <c r="A170" s="33" t="str">
        <f t="shared" si="7"/>
        <v/>
      </c>
      <c r="B170" s="4" t="str">
        <f>IF($A170="", "", INDEX(Data!A:A,MATCH($A170,Data!$AF:$AF,1)))</f>
        <v/>
      </c>
      <c r="C170" s="5" t="str">
        <f>IF($A170="", "", INDEX(Data!B:B,MATCH($A170,Data!$AF:$AF,1)))</f>
        <v/>
      </c>
      <c r="D170" s="4" t="str">
        <f>IF($A170="", "", INDEX(Data!C:C,MATCH($A170,Data!$AF:$AF,1)))</f>
        <v/>
      </c>
      <c r="E170" s="5" t="str">
        <f>IF($A170="","",IF(INDEX(Data!D:D,MATCH($A170,Data!$AF:$AF,1))="","",INDEX(Data!D:D,MATCH($A170,Data!$AF:$AF,1))))</f>
        <v/>
      </c>
      <c r="F170" s="5" t="str">
        <f>IF($A170="","",IF(INDEX(Data!E:E,MATCH($A170,Data!$AF:$AF,1))="","",INDEX(Data!E:E,MATCH($A170,Data!$AF:$AF,1))))</f>
        <v/>
      </c>
      <c r="G170" s="36" t="str">
        <f t="shared" si="6"/>
        <v/>
      </c>
    </row>
    <row r="171" spans="1:7" ht="14" customHeight="1" x14ac:dyDescent="0.35">
      <c r="A171" s="33" t="str">
        <f t="shared" si="7"/>
        <v/>
      </c>
      <c r="B171" s="4" t="str">
        <f>IF($A171="", "", INDEX(Data!A:A,MATCH($A171,Data!$AF:$AF,1)))</f>
        <v/>
      </c>
      <c r="C171" s="5" t="str">
        <f>IF($A171="", "", INDEX(Data!B:B,MATCH($A171,Data!$AF:$AF,1)))</f>
        <v/>
      </c>
      <c r="D171" s="4" t="str">
        <f>IF($A171="", "", INDEX(Data!C:C,MATCH($A171,Data!$AF:$AF,1)))</f>
        <v/>
      </c>
      <c r="E171" s="5" t="str">
        <f>IF($A171="","",IF(INDEX(Data!D:D,MATCH($A171,Data!$AF:$AF,1))="","",INDEX(Data!D:D,MATCH($A171,Data!$AF:$AF,1))))</f>
        <v/>
      </c>
      <c r="F171" s="5" t="str">
        <f>IF($A171="","",IF(INDEX(Data!E:E,MATCH($A171,Data!$AF:$AF,1))="","",INDEX(Data!E:E,MATCH($A171,Data!$AF:$AF,1))))</f>
        <v/>
      </c>
      <c r="G171" s="36" t="str">
        <f t="shared" si="6"/>
        <v/>
      </c>
    </row>
    <row r="172" spans="1:7" ht="14" customHeight="1" x14ac:dyDescent="0.35">
      <c r="A172" s="33" t="str">
        <f t="shared" si="7"/>
        <v/>
      </c>
      <c r="B172" s="4" t="str">
        <f>IF($A172="", "", INDEX(Data!A:A,MATCH($A172,Data!$AF:$AF,1)))</f>
        <v/>
      </c>
      <c r="C172" s="5" t="str">
        <f>IF($A172="", "", INDEX(Data!B:B,MATCH($A172,Data!$AF:$AF,1)))</f>
        <v/>
      </c>
      <c r="D172" s="4" t="str">
        <f>IF($A172="", "", INDEX(Data!C:C,MATCH($A172,Data!$AF:$AF,1)))</f>
        <v/>
      </c>
      <c r="E172" s="5" t="str">
        <f>IF($A172="","",IF(INDEX(Data!D:D,MATCH($A172,Data!$AF:$AF,1))="","",INDEX(Data!D:D,MATCH($A172,Data!$AF:$AF,1))))</f>
        <v/>
      </c>
      <c r="F172" s="5" t="str">
        <f>IF($A172="","",IF(INDEX(Data!E:E,MATCH($A172,Data!$AF:$AF,1))="","",INDEX(Data!E:E,MATCH($A172,Data!$AF:$AF,1))))</f>
        <v/>
      </c>
      <c r="G172" s="36" t="str">
        <f t="shared" si="6"/>
        <v/>
      </c>
    </row>
    <row r="173" spans="1:7" ht="14" customHeight="1" x14ac:dyDescent="0.35">
      <c r="A173" s="33" t="str">
        <f t="shared" si="7"/>
        <v/>
      </c>
      <c r="B173" s="4" t="str">
        <f>IF($A173="", "", INDEX(Data!A:A,MATCH($A173,Data!$AF:$AF,1)))</f>
        <v/>
      </c>
      <c r="C173" s="5" t="str">
        <f>IF($A173="", "", INDEX(Data!B:B,MATCH($A173,Data!$AF:$AF,1)))</f>
        <v/>
      </c>
      <c r="D173" s="4" t="str">
        <f>IF($A173="", "", INDEX(Data!C:C,MATCH($A173,Data!$AF:$AF,1)))</f>
        <v/>
      </c>
      <c r="E173" s="5" t="str">
        <f>IF($A173="","",IF(INDEX(Data!D:D,MATCH($A173,Data!$AF:$AF,1))="","",INDEX(Data!D:D,MATCH($A173,Data!$AF:$AF,1))))</f>
        <v/>
      </c>
      <c r="F173" s="5" t="str">
        <f>IF($A173="","",IF(INDEX(Data!E:E,MATCH($A173,Data!$AF:$AF,1))="","",INDEX(Data!E:E,MATCH($A173,Data!$AF:$AF,1))))</f>
        <v/>
      </c>
      <c r="G173" s="36" t="str">
        <f t="shared" si="6"/>
        <v/>
      </c>
    </row>
    <row r="174" spans="1:7" ht="14" customHeight="1" x14ac:dyDescent="0.35">
      <c r="A174" s="33" t="str">
        <f t="shared" si="7"/>
        <v/>
      </c>
      <c r="B174" s="4" t="str">
        <f>IF($A174="", "", INDEX(Data!A:A,MATCH($A174,Data!$AF:$AF,1)))</f>
        <v/>
      </c>
      <c r="C174" s="5" t="str">
        <f>IF($A174="", "", INDEX(Data!B:B,MATCH($A174,Data!$AF:$AF,1)))</f>
        <v/>
      </c>
      <c r="D174" s="4" t="str">
        <f>IF($A174="", "", INDEX(Data!C:C,MATCH($A174,Data!$AF:$AF,1)))</f>
        <v/>
      </c>
      <c r="E174" s="5" t="str">
        <f>IF($A174="","",IF(INDEX(Data!D:D,MATCH($A174,Data!$AF:$AF,1))="","",INDEX(Data!D:D,MATCH($A174,Data!$AF:$AF,1))))</f>
        <v/>
      </c>
      <c r="F174" s="5" t="str">
        <f>IF($A174="","",IF(INDEX(Data!E:E,MATCH($A174,Data!$AF:$AF,1))="","",INDEX(Data!E:E,MATCH($A174,Data!$AF:$AF,1))))</f>
        <v/>
      </c>
      <c r="G174" s="36" t="str">
        <f t="shared" si="6"/>
        <v/>
      </c>
    </row>
    <row r="175" spans="1:7" ht="14" customHeight="1" x14ac:dyDescent="0.35">
      <c r="A175" s="33" t="str">
        <f t="shared" si="7"/>
        <v/>
      </c>
      <c r="B175" s="4" t="str">
        <f>IF($A175="", "", INDEX(Data!A:A,MATCH($A175,Data!$AF:$AF,1)))</f>
        <v/>
      </c>
      <c r="C175" s="5" t="str">
        <f>IF($A175="", "", INDEX(Data!B:B,MATCH($A175,Data!$AF:$AF,1)))</f>
        <v/>
      </c>
      <c r="D175" s="4" t="str">
        <f>IF($A175="", "", INDEX(Data!C:C,MATCH($A175,Data!$AF:$AF,1)))</f>
        <v/>
      </c>
      <c r="E175" s="5" t="str">
        <f>IF($A175="","",IF(INDEX(Data!D:D,MATCH($A175,Data!$AF:$AF,1))="","",INDEX(Data!D:D,MATCH($A175,Data!$AF:$AF,1))))</f>
        <v/>
      </c>
      <c r="F175" s="5" t="str">
        <f>IF($A175="","",IF(INDEX(Data!E:E,MATCH($A175,Data!$AF:$AF,1))="","",INDEX(Data!E:E,MATCH($A175,Data!$AF:$AF,1))))</f>
        <v/>
      </c>
      <c r="G175" s="36" t="str">
        <f t="shared" si="6"/>
        <v/>
      </c>
    </row>
    <row r="176" spans="1:7" ht="14" customHeight="1" x14ac:dyDescent="0.35">
      <c r="A176" s="33" t="str">
        <f t="shared" si="7"/>
        <v/>
      </c>
      <c r="B176" s="4" t="str">
        <f>IF($A176="", "", INDEX(Data!A:A,MATCH($A176,Data!$AF:$AF,1)))</f>
        <v/>
      </c>
      <c r="C176" s="5" t="str">
        <f>IF($A176="", "", INDEX(Data!B:B,MATCH($A176,Data!$AF:$AF,1)))</f>
        <v/>
      </c>
      <c r="D176" s="4" t="str">
        <f>IF($A176="", "", INDEX(Data!C:C,MATCH($A176,Data!$AF:$AF,1)))</f>
        <v/>
      </c>
      <c r="E176" s="5" t="str">
        <f>IF($A176="","",IF(INDEX(Data!D:D,MATCH($A176,Data!$AF:$AF,1))="","",INDEX(Data!D:D,MATCH($A176,Data!$AF:$AF,1))))</f>
        <v/>
      </c>
      <c r="F176" s="5" t="str">
        <f>IF($A176="","",IF(INDEX(Data!E:E,MATCH($A176,Data!$AF:$AF,1))="","",INDEX(Data!E:E,MATCH($A176,Data!$AF:$AF,1))))</f>
        <v/>
      </c>
      <c r="G176" s="36" t="str">
        <f t="shared" si="6"/>
        <v/>
      </c>
    </row>
    <row r="177" spans="1:7" ht="14" customHeight="1" x14ac:dyDescent="0.35">
      <c r="A177" s="33" t="str">
        <f t="shared" si="7"/>
        <v/>
      </c>
      <c r="B177" s="4" t="str">
        <f>IF($A177="", "", INDEX(Data!A:A,MATCH($A177,Data!$AF:$AF,1)))</f>
        <v/>
      </c>
      <c r="C177" s="5" t="str">
        <f>IF($A177="", "", INDEX(Data!B:B,MATCH($A177,Data!$AF:$AF,1)))</f>
        <v/>
      </c>
      <c r="D177" s="4" t="str">
        <f>IF($A177="", "", INDEX(Data!C:C,MATCH($A177,Data!$AF:$AF,1)))</f>
        <v/>
      </c>
      <c r="E177" s="5" t="str">
        <f>IF($A177="","",IF(INDEX(Data!D:D,MATCH($A177,Data!$AF:$AF,1))="","",INDEX(Data!D:D,MATCH($A177,Data!$AF:$AF,1))))</f>
        <v/>
      </c>
      <c r="F177" s="5" t="str">
        <f>IF($A177="","",IF(INDEX(Data!E:E,MATCH($A177,Data!$AF:$AF,1))="","",INDEX(Data!E:E,MATCH($A177,Data!$AF:$AF,1))))</f>
        <v/>
      </c>
      <c r="G177" s="36" t="str">
        <f t="shared" si="6"/>
        <v/>
      </c>
    </row>
    <row r="178" spans="1:7" ht="14" customHeight="1" x14ac:dyDescent="0.35">
      <c r="A178" s="33" t="str">
        <f t="shared" si="7"/>
        <v/>
      </c>
      <c r="B178" s="4" t="str">
        <f>IF($A178="", "", INDEX(Data!A:A,MATCH($A178,Data!$AF:$AF,1)))</f>
        <v/>
      </c>
      <c r="C178" s="5" t="str">
        <f>IF($A178="", "", INDEX(Data!B:B,MATCH($A178,Data!$AF:$AF,1)))</f>
        <v/>
      </c>
      <c r="D178" s="4" t="str">
        <f>IF($A178="", "", INDEX(Data!C:C,MATCH($A178,Data!$AF:$AF,1)))</f>
        <v/>
      </c>
      <c r="E178" s="5" t="str">
        <f>IF($A178="","",IF(INDEX(Data!D:D,MATCH($A178,Data!$AF:$AF,1))="","",INDEX(Data!D:D,MATCH($A178,Data!$AF:$AF,1))))</f>
        <v/>
      </c>
      <c r="F178" s="5" t="str">
        <f>IF($A178="","",IF(INDEX(Data!E:E,MATCH($A178,Data!$AF:$AF,1))="","",INDEX(Data!E:E,MATCH($A178,Data!$AF:$AF,1))))</f>
        <v/>
      </c>
      <c r="G178" s="36" t="str">
        <f t="shared" si="6"/>
        <v/>
      </c>
    </row>
    <row r="179" spans="1:7" ht="14" customHeight="1" x14ac:dyDescent="0.35">
      <c r="A179" s="33" t="str">
        <f t="shared" si="7"/>
        <v/>
      </c>
      <c r="B179" s="4" t="str">
        <f>IF($A179="", "", INDEX(Data!A:A,MATCH($A179,Data!$AF:$AF,1)))</f>
        <v/>
      </c>
      <c r="C179" s="5" t="str">
        <f>IF($A179="", "", INDEX(Data!B:B,MATCH($A179,Data!$AF:$AF,1)))</f>
        <v/>
      </c>
      <c r="D179" s="4" t="str">
        <f>IF($A179="", "", INDEX(Data!C:C,MATCH($A179,Data!$AF:$AF,1)))</f>
        <v/>
      </c>
      <c r="E179" s="5" t="str">
        <f>IF($A179="","",IF(INDEX(Data!D:D,MATCH($A179,Data!$AF:$AF,1))="","",INDEX(Data!D:D,MATCH($A179,Data!$AF:$AF,1))))</f>
        <v/>
      </c>
      <c r="F179" s="5" t="str">
        <f>IF($A179="","",IF(INDEX(Data!E:E,MATCH($A179,Data!$AF:$AF,1))="","",INDEX(Data!E:E,MATCH($A179,Data!$AF:$AF,1))))</f>
        <v/>
      </c>
      <c r="G179" s="36" t="str">
        <f t="shared" si="6"/>
        <v/>
      </c>
    </row>
    <row r="180" spans="1:7" ht="14" customHeight="1" x14ac:dyDescent="0.35">
      <c r="A180" s="33" t="str">
        <f t="shared" si="7"/>
        <v/>
      </c>
      <c r="B180" s="4" t="str">
        <f>IF($A180="", "", INDEX(Data!A:A,MATCH($A180,Data!$AF:$AF,1)))</f>
        <v/>
      </c>
      <c r="C180" s="5" t="str">
        <f>IF($A180="", "", INDEX(Data!B:B,MATCH($A180,Data!$AF:$AF,1)))</f>
        <v/>
      </c>
      <c r="D180" s="4" t="str">
        <f>IF($A180="", "", INDEX(Data!C:C,MATCH($A180,Data!$AF:$AF,1)))</f>
        <v/>
      </c>
      <c r="E180" s="5" t="str">
        <f>IF($A180="","",IF(INDEX(Data!D:D,MATCH($A180,Data!$AF:$AF,1))="","",INDEX(Data!D:D,MATCH($A180,Data!$AF:$AF,1))))</f>
        <v/>
      </c>
      <c r="F180" s="5" t="str">
        <f>IF($A180="","",IF(INDEX(Data!E:E,MATCH($A180,Data!$AF:$AF,1))="","",INDEX(Data!E:E,MATCH($A180,Data!$AF:$AF,1))))</f>
        <v/>
      </c>
      <c r="G180" s="36" t="str">
        <f t="shared" si="6"/>
        <v/>
      </c>
    </row>
    <row r="181" spans="1:7" ht="14" customHeight="1" x14ac:dyDescent="0.35">
      <c r="A181" s="33" t="str">
        <f t="shared" si="7"/>
        <v/>
      </c>
      <c r="B181" s="4" t="str">
        <f>IF($A181="", "", INDEX(Data!A:A,MATCH($A181,Data!$AF:$AF,1)))</f>
        <v/>
      </c>
      <c r="C181" s="5" t="str">
        <f>IF($A181="", "", INDEX(Data!B:B,MATCH($A181,Data!$AF:$AF,1)))</f>
        <v/>
      </c>
      <c r="D181" s="4" t="str">
        <f>IF($A181="", "", INDEX(Data!C:C,MATCH($A181,Data!$AF:$AF,1)))</f>
        <v/>
      </c>
      <c r="E181" s="5" t="str">
        <f>IF($A181="","",IF(INDEX(Data!D:D,MATCH($A181,Data!$AF:$AF,1))="","",INDEX(Data!D:D,MATCH($A181,Data!$AF:$AF,1))))</f>
        <v/>
      </c>
      <c r="F181" s="5" t="str">
        <f>IF($A181="","",IF(INDEX(Data!E:E,MATCH($A181,Data!$AF:$AF,1))="","",INDEX(Data!E:E,MATCH($A181,Data!$AF:$AF,1))))</f>
        <v/>
      </c>
      <c r="G181" s="36" t="str">
        <f t="shared" si="6"/>
        <v/>
      </c>
    </row>
    <row r="182" spans="1:7" ht="14" customHeight="1" x14ac:dyDescent="0.35">
      <c r="A182" s="33" t="str">
        <f t="shared" si="7"/>
        <v/>
      </c>
      <c r="B182" s="4" t="str">
        <f>IF($A182="", "", INDEX(Data!A:A,MATCH($A182,Data!$AF:$AF,1)))</f>
        <v/>
      </c>
      <c r="C182" s="5" t="str">
        <f>IF($A182="", "", INDEX(Data!B:B,MATCH($A182,Data!$AF:$AF,1)))</f>
        <v/>
      </c>
      <c r="D182" s="4" t="str">
        <f>IF($A182="", "", INDEX(Data!C:C,MATCH($A182,Data!$AF:$AF,1)))</f>
        <v/>
      </c>
      <c r="E182" s="5" t="str">
        <f>IF($A182="","",IF(INDEX(Data!D:D,MATCH($A182,Data!$AF:$AF,1))="","",INDEX(Data!D:D,MATCH($A182,Data!$AF:$AF,1))))</f>
        <v/>
      </c>
      <c r="F182" s="5" t="str">
        <f>IF($A182="","",IF(INDEX(Data!E:E,MATCH($A182,Data!$AF:$AF,1))="","",INDEX(Data!E:E,MATCH($A182,Data!$AF:$AF,1))))</f>
        <v/>
      </c>
      <c r="G182" s="36" t="str">
        <f t="shared" si="6"/>
        <v/>
      </c>
    </row>
    <row r="183" spans="1:7" ht="14" customHeight="1" x14ac:dyDescent="0.35">
      <c r="A183" s="33" t="str">
        <f t="shared" si="7"/>
        <v/>
      </c>
      <c r="B183" s="4" t="str">
        <f>IF($A183="", "", INDEX(Data!A:A,MATCH($A183,Data!$AF:$AF,1)))</f>
        <v/>
      </c>
      <c r="C183" s="5" t="str">
        <f>IF($A183="", "", INDEX(Data!B:B,MATCH($A183,Data!$AF:$AF,1)))</f>
        <v/>
      </c>
      <c r="D183" s="4" t="str">
        <f>IF($A183="", "", INDEX(Data!C:C,MATCH($A183,Data!$AF:$AF,1)))</f>
        <v/>
      </c>
      <c r="E183" s="5" t="str">
        <f>IF($A183="","",IF(INDEX(Data!D:D,MATCH($A183,Data!$AF:$AF,1))="","",INDEX(Data!D:D,MATCH($A183,Data!$AF:$AF,1))))</f>
        <v/>
      </c>
      <c r="F183" s="5" t="str">
        <f>IF($A183="","",IF(INDEX(Data!E:E,MATCH($A183,Data!$AF:$AF,1))="","",INDEX(Data!E:E,MATCH($A183,Data!$AF:$AF,1))))</f>
        <v/>
      </c>
      <c r="G183" s="36" t="str">
        <f t="shared" si="6"/>
        <v/>
      </c>
    </row>
    <row r="184" spans="1:7" ht="14" customHeight="1" x14ac:dyDescent="0.35">
      <c r="A184" s="33" t="str">
        <f t="shared" si="7"/>
        <v/>
      </c>
      <c r="B184" s="4" t="str">
        <f>IF($A184="", "", INDEX(Data!A:A,MATCH($A184,Data!$AF:$AF,1)))</f>
        <v/>
      </c>
      <c r="C184" s="5" t="str">
        <f>IF($A184="", "", INDEX(Data!B:B,MATCH($A184,Data!$AF:$AF,1)))</f>
        <v/>
      </c>
      <c r="D184" s="4" t="str">
        <f>IF($A184="", "", INDEX(Data!C:C,MATCH($A184,Data!$AF:$AF,1)))</f>
        <v/>
      </c>
      <c r="E184" s="5" t="str">
        <f>IF($A184="","",IF(INDEX(Data!D:D,MATCH($A184,Data!$AF:$AF,1))="","",INDEX(Data!D:D,MATCH($A184,Data!$AF:$AF,1))))</f>
        <v/>
      </c>
      <c r="F184" s="5" t="str">
        <f>IF($A184="","",IF(INDEX(Data!E:E,MATCH($A184,Data!$AF:$AF,1))="","",INDEX(Data!E:E,MATCH($A184,Data!$AF:$AF,1))))</f>
        <v/>
      </c>
      <c r="G184" s="36" t="str">
        <f t="shared" si="6"/>
        <v/>
      </c>
    </row>
    <row r="185" spans="1:7" ht="14" customHeight="1" x14ac:dyDescent="0.35">
      <c r="A185" s="33" t="str">
        <f t="shared" si="7"/>
        <v/>
      </c>
      <c r="B185" s="4" t="str">
        <f>IF($A185="", "", INDEX(Data!A:A,MATCH($A185,Data!$AF:$AF,1)))</f>
        <v/>
      </c>
      <c r="C185" s="5" t="str">
        <f>IF($A185="", "", INDEX(Data!B:B,MATCH($A185,Data!$AF:$AF,1)))</f>
        <v/>
      </c>
      <c r="D185" s="4" t="str">
        <f>IF($A185="", "", INDEX(Data!C:C,MATCH($A185,Data!$AF:$AF,1)))</f>
        <v/>
      </c>
      <c r="E185" s="5" t="str">
        <f>IF($A185="","",IF(INDEX(Data!D:D,MATCH($A185,Data!$AF:$AF,1))="","",INDEX(Data!D:D,MATCH($A185,Data!$AF:$AF,1))))</f>
        <v/>
      </c>
      <c r="F185" s="5" t="str">
        <f>IF($A185="","",IF(INDEX(Data!E:E,MATCH($A185,Data!$AF:$AF,1))="","",INDEX(Data!E:E,MATCH($A185,Data!$AF:$AF,1))))</f>
        <v/>
      </c>
      <c r="G185" s="36" t="str">
        <f t="shared" si="6"/>
        <v/>
      </c>
    </row>
    <row r="186" spans="1:7" ht="14" customHeight="1" x14ac:dyDescent="0.35">
      <c r="A186" s="33" t="str">
        <f t="shared" si="7"/>
        <v/>
      </c>
      <c r="B186" s="4" t="str">
        <f>IF($A186="", "", INDEX(Data!A:A,MATCH($A186,Data!$AF:$AF,1)))</f>
        <v/>
      </c>
      <c r="C186" s="5" t="str">
        <f>IF($A186="", "", INDEX(Data!B:B,MATCH($A186,Data!$AF:$AF,1)))</f>
        <v/>
      </c>
      <c r="D186" s="4" t="str">
        <f>IF($A186="", "", INDEX(Data!C:C,MATCH($A186,Data!$AF:$AF,1)))</f>
        <v/>
      </c>
      <c r="E186" s="5" t="str">
        <f>IF($A186="","",IF(INDEX(Data!D:D,MATCH($A186,Data!$AF:$AF,1))="","",INDEX(Data!D:D,MATCH($A186,Data!$AF:$AF,1))))</f>
        <v/>
      </c>
      <c r="F186" s="5" t="str">
        <f>IF($A186="","",IF(INDEX(Data!E:E,MATCH($A186,Data!$AF:$AF,1))="","",INDEX(Data!E:E,MATCH($A186,Data!$AF:$AF,1))))</f>
        <v/>
      </c>
      <c r="G186" s="36" t="str">
        <f t="shared" si="6"/>
        <v/>
      </c>
    </row>
    <row r="187" spans="1:7" ht="14" customHeight="1" x14ac:dyDescent="0.35">
      <c r="A187" s="33" t="str">
        <f t="shared" si="7"/>
        <v/>
      </c>
      <c r="B187" s="4" t="str">
        <f>IF($A187="", "", INDEX(Data!A:A,MATCH($A187,Data!$AF:$AF,1)))</f>
        <v/>
      </c>
      <c r="C187" s="5" t="str">
        <f>IF($A187="", "", INDEX(Data!B:B,MATCH($A187,Data!$AF:$AF,1)))</f>
        <v/>
      </c>
      <c r="D187" s="4" t="str">
        <f>IF($A187="", "", INDEX(Data!C:C,MATCH($A187,Data!$AF:$AF,1)))</f>
        <v/>
      </c>
      <c r="E187" s="5" t="str">
        <f>IF($A187="","",IF(INDEX(Data!D:D,MATCH($A187,Data!$AF:$AF,1))="","",INDEX(Data!D:D,MATCH($A187,Data!$AF:$AF,1))))</f>
        <v/>
      </c>
      <c r="F187" s="5" t="str">
        <f>IF($A187="","",IF(INDEX(Data!E:E,MATCH($A187,Data!$AF:$AF,1))="","",INDEX(Data!E:E,MATCH($A187,Data!$AF:$AF,1))))</f>
        <v/>
      </c>
      <c r="G187" s="36" t="str">
        <f t="shared" si="6"/>
        <v/>
      </c>
    </row>
    <row r="188" spans="1:7" ht="14" customHeight="1" x14ac:dyDescent="0.35">
      <c r="A188" s="33" t="str">
        <f t="shared" si="7"/>
        <v/>
      </c>
      <c r="B188" s="4" t="str">
        <f>IF($A188="", "", INDEX(Data!A:A,MATCH($A188,Data!$AF:$AF,1)))</f>
        <v/>
      </c>
      <c r="C188" s="5" t="str">
        <f>IF($A188="", "", INDEX(Data!B:B,MATCH($A188,Data!$AF:$AF,1)))</f>
        <v/>
      </c>
      <c r="D188" s="4" t="str">
        <f>IF($A188="", "", INDEX(Data!C:C,MATCH($A188,Data!$AF:$AF,1)))</f>
        <v/>
      </c>
      <c r="E188" s="5" t="str">
        <f>IF($A188="","",IF(INDEX(Data!D:D,MATCH($A188,Data!$AF:$AF,1))="","",INDEX(Data!D:D,MATCH($A188,Data!$AF:$AF,1))))</f>
        <v/>
      </c>
      <c r="F188" s="5" t="str">
        <f>IF($A188="","",IF(INDEX(Data!E:E,MATCH($A188,Data!$AF:$AF,1))="","",INDEX(Data!E:E,MATCH($A188,Data!$AF:$AF,1))))</f>
        <v/>
      </c>
      <c r="G188" s="36" t="str">
        <f t="shared" si="6"/>
        <v/>
      </c>
    </row>
    <row r="189" spans="1:7" ht="14" customHeight="1" x14ac:dyDescent="0.35">
      <c r="A189" s="33" t="str">
        <f t="shared" si="7"/>
        <v/>
      </c>
      <c r="B189" s="4" t="str">
        <f>IF($A189="", "", INDEX(Data!A:A,MATCH($A189,Data!$AF:$AF,1)))</f>
        <v/>
      </c>
      <c r="C189" s="5" t="str">
        <f>IF($A189="", "", INDEX(Data!B:B,MATCH($A189,Data!$AF:$AF,1)))</f>
        <v/>
      </c>
      <c r="D189" s="4" t="str">
        <f>IF($A189="", "", INDEX(Data!C:C,MATCH($A189,Data!$AF:$AF,1)))</f>
        <v/>
      </c>
      <c r="E189" s="5" t="str">
        <f>IF($A189="","",IF(INDEX(Data!D:D,MATCH($A189,Data!$AF:$AF,1))="","",INDEX(Data!D:D,MATCH($A189,Data!$AF:$AF,1))))</f>
        <v/>
      </c>
      <c r="F189" s="5" t="str">
        <f>IF($A189="","",IF(INDEX(Data!E:E,MATCH($A189,Data!$AF:$AF,1))="","",INDEX(Data!E:E,MATCH($A189,Data!$AF:$AF,1))))</f>
        <v/>
      </c>
      <c r="G189" s="36" t="str">
        <f t="shared" si="6"/>
        <v/>
      </c>
    </row>
    <row r="190" spans="1:7" ht="14" customHeight="1" x14ac:dyDescent="0.35">
      <c r="A190" s="33" t="str">
        <f t="shared" si="7"/>
        <v/>
      </c>
      <c r="B190" s="4" t="str">
        <f>IF($A190="", "", INDEX(Data!A:A,MATCH($A190,Data!$AF:$AF,1)))</f>
        <v/>
      </c>
      <c r="C190" s="5" t="str">
        <f>IF($A190="", "", INDEX(Data!B:B,MATCH($A190,Data!$AF:$AF,1)))</f>
        <v/>
      </c>
      <c r="D190" s="4" t="str">
        <f>IF($A190="", "", INDEX(Data!C:C,MATCH($A190,Data!$AF:$AF,1)))</f>
        <v/>
      </c>
      <c r="E190" s="5" t="str">
        <f>IF($A190="","",IF(INDEX(Data!D:D,MATCH($A190,Data!$AF:$AF,1))="","",INDEX(Data!D:D,MATCH($A190,Data!$AF:$AF,1))))</f>
        <v/>
      </c>
      <c r="F190" s="5" t="str">
        <f>IF($A190="","",IF(INDEX(Data!E:E,MATCH($A190,Data!$AF:$AF,1))="","",INDEX(Data!E:E,MATCH($A190,Data!$AF:$AF,1))))</f>
        <v/>
      </c>
      <c r="G190" s="36" t="str">
        <f t="shared" si="6"/>
        <v/>
      </c>
    </row>
    <row r="191" spans="1:7" ht="14" customHeight="1" x14ac:dyDescent="0.35">
      <c r="A191" s="33" t="str">
        <f t="shared" si="7"/>
        <v/>
      </c>
      <c r="B191" s="4" t="str">
        <f>IF($A191="", "", INDEX(Data!A:A,MATCH($A191,Data!$AF:$AF,1)))</f>
        <v/>
      </c>
      <c r="C191" s="5" t="str">
        <f>IF($A191="", "", INDEX(Data!B:B,MATCH($A191,Data!$AF:$AF,1)))</f>
        <v/>
      </c>
      <c r="D191" s="4" t="str">
        <f>IF($A191="", "", INDEX(Data!C:C,MATCH($A191,Data!$AF:$AF,1)))</f>
        <v/>
      </c>
      <c r="E191" s="5" t="str">
        <f>IF($A191="","",IF(INDEX(Data!D:D,MATCH($A191,Data!$AF:$AF,1))="","",INDEX(Data!D:D,MATCH($A191,Data!$AF:$AF,1))))</f>
        <v/>
      </c>
      <c r="F191" s="5" t="str">
        <f>IF($A191="","",IF(INDEX(Data!E:E,MATCH($A191,Data!$AF:$AF,1))="","",INDEX(Data!E:E,MATCH($A191,Data!$AF:$AF,1))))</f>
        <v/>
      </c>
      <c r="G191" s="36" t="str">
        <f t="shared" si="6"/>
        <v/>
      </c>
    </row>
    <row r="192" spans="1:7" ht="14" customHeight="1" x14ac:dyDescent="0.35">
      <c r="A192" s="33" t="str">
        <f t="shared" si="7"/>
        <v/>
      </c>
      <c r="B192" s="4" t="str">
        <f>IF($A192="", "", INDEX(Data!A:A,MATCH($A192,Data!$AF:$AF,1)))</f>
        <v/>
      </c>
      <c r="C192" s="5" t="str">
        <f>IF($A192="", "", INDEX(Data!B:B,MATCH($A192,Data!$AF:$AF,1)))</f>
        <v/>
      </c>
      <c r="D192" s="4" t="str">
        <f>IF($A192="", "", INDEX(Data!C:C,MATCH($A192,Data!$AF:$AF,1)))</f>
        <v/>
      </c>
      <c r="E192" s="5" t="str">
        <f>IF($A192="","",IF(INDEX(Data!D:D,MATCH($A192,Data!$AF:$AF,1))="","",INDEX(Data!D:D,MATCH($A192,Data!$AF:$AF,1))))</f>
        <v/>
      </c>
      <c r="F192" s="5" t="str">
        <f>IF($A192="","",IF(INDEX(Data!E:E,MATCH($A192,Data!$AF:$AF,1))="","",INDEX(Data!E:E,MATCH($A192,Data!$AF:$AF,1))))</f>
        <v/>
      </c>
      <c r="G192" s="36" t="str">
        <f t="shared" si="6"/>
        <v/>
      </c>
    </row>
    <row r="193" spans="1:7" ht="14" customHeight="1" x14ac:dyDescent="0.35">
      <c r="A193" s="33" t="str">
        <f t="shared" si="7"/>
        <v/>
      </c>
      <c r="B193" s="4" t="str">
        <f>IF($A193="", "", INDEX(Data!A:A,MATCH($A193,Data!$AF:$AF,1)))</f>
        <v/>
      </c>
      <c r="C193" s="5" t="str">
        <f>IF($A193="", "", INDEX(Data!B:B,MATCH($A193,Data!$AF:$AF,1)))</f>
        <v/>
      </c>
      <c r="D193" s="4" t="str">
        <f>IF($A193="", "", INDEX(Data!C:C,MATCH($A193,Data!$AF:$AF,1)))</f>
        <v/>
      </c>
      <c r="E193" s="5" t="str">
        <f>IF($A193="","",IF(INDEX(Data!D:D,MATCH($A193,Data!$AF:$AF,1))="","",INDEX(Data!D:D,MATCH($A193,Data!$AF:$AF,1))))</f>
        <v/>
      </c>
      <c r="F193" s="5" t="str">
        <f>IF($A193="","",IF(INDEX(Data!E:E,MATCH($A193,Data!$AF:$AF,1))="","",INDEX(Data!E:E,MATCH($A193,Data!$AF:$AF,1))))</f>
        <v/>
      </c>
      <c r="G193" s="36" t="str">
        <f t="shared" si="6"/>
        <v/>
      </c>
    </row>
    <row r="194" spans="1:7" ht="14" customHeight="1" x14ac:dyDescent="0.35">
      <c r="A194" s="33" t="str">
        <f t="shared" si="7"/>
        <v/>
      </c>
      <c r="B194" s="4" t="str">
        <f>IF($A194="", "", INDEX(Data!A:A,MATCH($A194,Data!$AF:$AF,1)))</f>
        <v/>
      </c>
      <c r="C194" s="5" t="str">
        <f>IF($A194="", "", INDEX(Data!B:B,MATCH($A194,Data!$AF:$AF,1)))</f>
        <v/>
      </c>
      <c r="D194" s="4" t="str">
        <f>IF($A194="", "", INDEX(Data!C:C,MATCH($A194,Data!$AF:$AF,1)))</f>
        <v/>
      </c>
      <c r="E194" s="5" t="str">
        <f>IF($A194="","",IF(INDEX(Data!D:D,MATCH($A194,Data!$AF:$AF,1))="","",INDEX(Data!D:D,MATCH($A194,Data!$AF:$AF,1))))</f>
        <v/>
      </c>
      <c r="F194" s="5" t="str">
        <f>IF($A194="","",IF(INDEX(Data!E:E,MATCH($A194,Data!$AF:$AF,1))="","",INDEX(Data!E:E,MATCH($A194,Data!$AF:$AF,1))))</f>
        <v/>
      </c>
      <c r="G194" s="36" t="str">
        <f t="shared" si="6"/>
        <v/>
      </c>
    </row>
    <row r="195" spans="1:7" ht="14" customHeight="1" x14ac:dyDescent="0.35">
      <c r="A195" s="33" t="str">
        <f t="shared" si="7"/>
        <v/>
      </c>
      <c r="B195" s="4" t="str">
        <f>IF($A195="", "", INDEX(Data!A:A,MATCH($A195,Data!$AF:$AF,1)))</f>
        <v/>
      </c>
      <c r="C195" s="5" t="str">
        <f>IF($A195="", "", INDEX(Data!B:B,MATCH($A195,Data!$AF:$AF,1)))</f>
        <v/>
      </c>
      <c r="D195" s="4" t="str">
        <f>IF($A195="", "", INDEX(Data!C:C,MATCH($A195,Data!$AF:$AF,1)))</f>
        <v/>
      </c>
      <c r="E195" s="5" t="str">
        <f>IF($A195="","",IF(INDEX(Data!D:D,MATCH($A195,Data!$AF:$AF,1))="","",INDEX(Data!D:D,MATCH($A195,Data!$AF:$AF,1))))</f>
        <v/>
      </c>
      <c r="F195" s="5" t="str">
        <f>IF($A195="","",IF(INDEX(Data!E:E,MATCH($A195,Data!$AF:$AF,1))="","",INDEX(Data!E:E,MATCH($A195,Data!$AF:$AF,1))))</f>
        <v/>
      </c>
      <c r="G195" s="36" t="str">
        <f t="shared" si="6"/>
        <v/>
      </c>
    </row>
    <row r="196" spans="1:7" ht="14" customHeight="1" x14ac:dyDescent="0.35">
      <c r="A196" s="33" t="str">
        <f t="shared" si="7"/>
        <v/>
      </c>
      <c r="B196" s="4" t="str">
        <f>IF($A196="", "", INDEX(Data!A:A,MATCH($A196,Data!$AF:$AF,1)))</f>
        <v/>
      </c>
      <c r="C196" s="5" t="str">
        <f>IF($A196="", "", INDEX(Data!B:B,MATCH($A196,Data!$AF:$AF,1)))</f>
        <v/>
      </c>
      <c r="D196" s="4" t="str">
        <f>IF($A196="", "", INDEX(Data!C:C,MATCH($A196,Data!$AF:$AF,1)))</f>
        <v/>
      </c>
      <c r="E196" s="5" t="str">
        <f>IF($A196="","",IF(INDEX(Data!D:D,MATCH($A196,Data!$AF:$AF,1))="","",INDEX(Data!D:D,MATCH($A196,Data!$AF:$AF,1))))</f>
        <v/>
      </c>
      <c r="F196" s="5" t="str">
        <f>IF($A196="","",IF(INDEX(Data!E:E,MATCH($A196,Data!$AF:$AF,1))="","",INDEX(Data!E:E,MATCH($A196,Data!$AF:$AF,1))))</f>
        <v/>
      </c>
      <c r="G196" s="36" t="str">
        <f t="shared" si="6"/>
        <v/>
      </c>
    </row>
    <row r="197" spans="1:7" ht="14" customHeight="1" x14ac:dyDescent="0.35">
      <c r="A197" s="33" t="str">
        <f t="shared" si="7"/>
        <v/>
      </c>
      <c r="B197" s="4" t="str">
        <f>IF($A197="", "", INDEX(Data!A:A,MATCH($A197,Data!$AF:$AF,1)))</f>
        <v/>
      </c>
      <c r="C197" s="5" t="str">
        <f>IF($A197="", "", INDEX(Data!B:B,MATCH($A197,Data!$AF:$AF,1)))</f>
        <v/>
      </c>
      <c r="D197" s="4" t="str">
        <f>IF($A197="", "", INDEX(Data!C:C,MATCH($A197,Data!$AF:$AF,1)))</f>
        <v/>
      </c>
      <c r="E197" s="5" t="str">
        <f>IF($A197="","",IF(INDEX(Data!D:D,MATCH($A197,Data!$AF:$AF,1))="","",INDEX(Data!D:D,MATCH($A197,Data!$AF:$AF,1))))</f>
        <v/>
      </c>
      <c r="F197" s="5" t="str">
        <f>IF($A197="","",IF(INDEX(Data!E:E,MATCH($A197,Data!$AF:$AF,1))="","",INDEX(Data!E:E,MATCH($A197,Data!$AF:$AF,1))))</f>
        <v/>
      </c>
      <c r="G197" s="36" t="str">
        <f t="shared" si="6"/>
        <v/>
      </c>
    </row>
    <row r="198" spans="1:7" ht="14" customHeight="1" x14ac:dyDescent="0.35">
      <c r="A198" s="33" t="str">
        <f t="shared" si="7"/>
        <v/>
      </c>
      <c r="B198" s="4" t="str">
        <f>IF($A198="", "", INDEX(Data!A:A,MATCH($A198,Data!$AF:$AF,1)))</f>
        <v/>
      </c>
      <c r="C198" s="5" t="str">
        <f>IF($A198="", "", INDEX(Data!B:B,MATCH($A198,Data!$AF:$AF,1)))</f>
        <v/>
      </c>
      <c r="D198" s="4" t="str">
        <f>IF($A198="", "", INDEX(Data!C:C,MATCH($A198,Data!$AF:$AF,1)))</f>
        <v/>
      </c>
      <c r="E198" s="5" t="str">
        <f>IF($A198="","",IF(INDEX(Data!D:D,MATCH($A198,Data!$AF:$AF,1))="","",INDEX(Data!D:D,MATCH($A198,Data!$AF:$AF,1))))</f>
        <v/>
      </c>
      <c r="F198" s="5" t="str">
        <f>IF($A198="","",IF(INDEX(Data!E:E,MATCH($A198,Data!$AF:$AF,1))="","",INDEX(Data!E:E,MATCH($A198,Data!$AF:$AF,1))))</f>
        <v/>
      </c>
      <c r="G198" s="36" t="str">
        <f t="shared" si="6"/>
        <v/>
      </c>
    </row>
    <row r="199" spans="1:7" ht="14" customHeight="1" x14ac:dyDescent="0.35">
      <c r="A199" s="33" t="str">
        <f t="shared" si="7"/>
        <v/>
      </c>
      <c r="B199" s="4" t="str">
        <f>IF($A199="", "", INDEX(Data!A:A,MATCH($A199,Data!$AF:$AF,1)))</f>
        <v/>
      </c>
      <c r="C199" s="5" t="str">
        <f>IF($A199="", "", INDEX(Data!B:B,MATCH($A199,Data!$AF:$AF,1)))</f>
        <v/>
      </c>
      <c r="D199" s="4" t="str">
        <f>IF($A199="", "", INDEX(Data!C:C,MATCH($A199,Data!$AF:$AF,1)))</f>
        <v/>
      </c>
      <c r="E199" s="5" t="str">
        <f>IF($A199="","",IF(INDEX(Data!D:D,MATCH($A199,Data!$AF:$AF,1))="","",INDEX(Data!D:D,MATCH($A199,Data!$AF:$AF,1))))</f>
        <v/>
      </c>
      <c r="F199" s="5" t="str">
        <f>IF($A199="","",IF(INDEX(Data!E:E,MATCH($A199,Data!$AF:$AF,1))="","",INDEX(Data!E:E,MATCH($A199,Data!$AF:$AF,1))))</f>
        <v/>
      </c>
      <c r="G199" s="36" t="str">
        <f t="shared" si="6"/>
        <v/>
      </c>
    </row>
    <row r="200" spans="1:7" ht="14" customHeight="1" x14ac:dyDescent="0.35">
      <c r="A200" s="33" t="str">
        <f t="shared" si="7"/>
        <v/>
      </c>
      <c r="B200" s="4" t="str">
        <f>IF($A200="", "", INDEX(Data!A:A,MATCH($A200,Data!$AF:$AF,1)))</f>
        <v/>
      </c>
      <c r="C200" s="5" t="str">
        <f>IF($A200="", "", INDEX(Data!B:B,MATCH($A200,Data!$AF:$AF,1)))</f>
        <v/>
      </c>
      <c r="D200" s="4" t="str">
        <f>IF($A200="", "", INDEX(Data!C:C,MATCH($A200,Data!$AF:$AF,1)))</f>
        <v/>
      </c>
      <c r="E200" s="5" t="str">
        <f>IF($A200="","",IF(INDEX(Data!D:D,MATCH($A200,Data!$AF:$AF,1))="","",INDEX(Data!D:D,MATCH($A200,Data!$AF:$AF,1))))</f>
        <v/>
      </c>
      <c r="F200" s="5" t="str">
        <f>IF($A200="","",IF(INDEX(Data!E:E,MATCH($A200,Data!$AF:$AF,1))="","",INDEX(Data!E:E,MATCH($A200,Data!$AF:$AF,1))))</f>
        <v/>
      </c>
      <c r="G200" s="36" t="str">
        <f t="shared" si="6"/>
        <v/>
      </c>
    </row>
    <row r="201" spans="1:7" ht="14" customHeight="1" x14ac:dyDescent="0.35">
      <c r="A201" s="33" t="str">
        <f t="shared" si="7"/>
        <v/>
      </c>
      <c r="B201" s="4" t="str">
        <f>IF($A201="", "", INDEX(Data!A:A,MATCH($A201,Data!$AF:$AF,1)))</f>
        <v/>
      </c>
      <c r="C201" s="5" t="str">
        <f>IF($A201="", "", INDEX(Data!B:B,MATCH($A201,Data!$AF:$AF,1)))</f>
        <v/>
      </c>
      <c r="D201" s="4" t="str">
        <f>IF($A201="", "", INDEX(Data!C:C,MATCH($A201,Data!$AF:$AF,1)))</f>
        <v/>
      </c>
      <c r="E201" s="5" t="str">
        <f>IF($A201="","",IF(INDEX(Data!D:D,MATCH($A201,Data!$AF:$AF,1))="","",INDEX(Data!D:D,MATCH($A201,Data!$AF:$AF,1))))</f>
        <v/>
      </c>
      <c r="F201" s="5" t="str">
        <f>IF($A201="","",IF(INDEX(Data!E:E,MATCH($A201,Data!$AF:$AF,1))="","",INDEX(Data!E:E,MATCH($A201,Data!$AF:$AF,1))))</f>
        <v/>
      </c>
      <c r="G201" s="36" t="str">
        <f t="shared" si="6"/>
        <v/>
      </c>
    </row>
    <row r="202" spans="1:7" ht="14" customHeight="1" x14ac:dyDescent="0.35">
      <c r="A202" s="33" t="str">
        <f t="shared" si="7"/>
        <v/>
      </c>
      <c r="B202" s="4" t="str">
        <f>IF($A202="", "", INDEX(Data!A:A,MATCH($A202,Data!$AF:$AF,1)))</f>
        <v/>
      </c>
      <c r="C202" s="5" t="str">
        <f>IF($A202="", "", INDEX(Data!B:B,MATCH($A202,Data!$AF:$AF,1)))</f>
        <v/>
      </c>
      <c r="D202" s="4" t="str">
        <f>IF($A202="", "", INDEX(Data!C:C,MATCH($A202,Data!$AF:$AF,1)))</f>
        <v/>
      </c>
      <c r="E202" s="5" t="str">
        <f>IF($A202="","",IF(INDEX(Data!D:D,MATCH($A202,Data!$AF:$AF,1))="","",INDEX(Data!D:D,MATCH($A202,Data!$AF:$AF,1))))</f>
        <v/>
      </c>
      <c r="F202" s="5" t="str">
        <f>IF($A202="","",IF(INDEX(Data!E:E,MATCH($A202,Data!$AF:$AF,1))="","",INDEX(Data!E:E,MATCH($A202,Data!$AF:$AF,1))))</f>
        <v/>
      </c>
      <c r="G202" s="36" t="str">
        <f t="shared" si="6"/>
        <v/>
      </c>
    </row>
    <row r="203" spans="1:7" ht="14" customHeight="1" x14ac:dyDescent="0.35">
      <c r="A203" s="33" t="str">
        <f t="shared" si="7"/>
        <v/>
      </c>
      <c r="B203" s="4" t="str">
        <f>IF($A203="", "", INDEX(Data!A:A,MATCH($A203,Data!$AF:$AF,1)))</f>
        <v/>
      </c>
      <c r="C203" s="5" t="str">
        <f>IF($A203="", "", INDEX(Data!B:B,MATCH($A203,Data!$AF:$AF,1)))</f>
        <v/>
      </c>
      <c r="D203" s="4" t="str">
        <f>IF($A203="", "", INDEX(Data!C:C,MATCH($A203,Data!$AF:$AF,1)))</f>
        <v/>
      </c>
      <c r="E203" s="5" t="str">
        <f>IF($A203="","",IF(INDEX(Data!D:D,MATCH($A203,Data!$AF:$AF,1))="","",INDEX(Data!D:D,MATCH($A203,Data!$AF:$AF,1))))</f>
        <v/>
      </c>
      <c r="F203" s="5" t="str">
        <f>IF($A203="","",IF(INDEX(Data!E:E,MATCH($A203,Data!$AF:$AF,1))="","",INDEX(Data!E:E,MATCH($A203,Data!$AF:$AF,1))))</f>
        <v/>
      </c>
      <c r="G203" s="36" t="str">
        <f t="shared" si="6"/>
        <v/>
      </c>
    </row>
    <row r="204" spans="1:7" ht="14" customHeight="1" x14ac:dyDescent="0.35">
      <c r="A204" s="33" t="str">
        <f t="shared" si="7"/>
        <v/>
      </c>
      <c r="B204" s="4" t="str">
        <f>IF($A204="", "", INDEX(Data!A:A,MATCH($A204,Data!$AF:$AF,1)))</f>
        <v/>
      </c>
      <c r="C204" s="5" t="str">
        <f>IF($A204="", "", INDEX(Data!B:B,MATCH($A204,Data!$AF:$AF,1)))</f>
        <v/>
      </c>
      <c r="D204" s="4" t="str">
        <f>IF($A204="", "", INDEX(Data!C:C,MATCH($A204,Data!$AF:$AF,1)))</f>
        <v/>
      </c>
      <c r="E204" s="5" t="str">
        <f>IF($A204="","",IF(INDEX(Data!D:D,MATCH($A204,Data!$AF:$AF,1))="","",INDEX(Data!D:D,MATCH($A204,Data!$AF:$AF,1))))</f>
        <v/>
      </c>
      <c r="F204" s="5" t="str">
        <f>IF($A204="","",IF(INDEX(Data!E:E,MATCH($A204,Data!$AF:$AF,1))="","",INDEX(Data!E:E,MATCH($A204,Data!$AF:$AF,1))))</f>
        <v/>
      </c>
      <c r="G204" s="36" t="str">
        <f t="shared" si="6"/>
        <v/>
      </c>
    </row>
    <row r="205" spans="1:7" ht="14" customHeight="1" x14ac:dyDescent="0.35">
      <c r="A205" s="33" t="str">
        <f t="shared" si="7"/>
        <v/>
      </c>
      <c r="B205" s="4" t="str">
        <f>IF($A205="", "", INDEX(Data!A:A,MATCH($A205,Data!$AF:$AF,1)))</f>
        <v/>
      </c>
      <c r="C205" s="5" t="str">
        <f>IF($A205="", "", INDEX(Data!B:B,MATCH($A205,Data!$AF:$AF,1)))</f>
        <v/>
      </c>
      <c r="D205" s="4" t="str">
        <f>IF($A205="", "", INDEX(Data!C:C,MATCH($A205,Data!$AF:$AF,1)))</f>
        <v/>
      </c>
      <c r="E205" s="5" t="str">
        <f>IF($A205="","",IF(INDEX(Data!D:D,MATCH($A205,Data!$AF:$AF,1))="","",INDEX(Data!D:D,MATCH($A205,Data!$AF:$AF,1))))</f>
        <v/>
      </c>
      <c r="F205" s="5" t="str">
        <f>IF($A205="","",IF(INDEX(Data!E:E,MATCH($A205,Data!$AF:$AF,1))="","",INDEX(Data!E:E,MATCH($A205,Data!$AF:$AF,1))))</f>
        <v/>
      </c>
      <c r="G205" s="36" t="str">
        <f t="shared" si="6"/>
        <v/>
      </c>
    </row>
    <row r="206" spans="1:7" ht="14" customHeight="1" x14ac:dyDescent="0.35">
      <c r="A206" s="33" t="str">
        <f t="shared" si="7"/>
        <v/>
      </c>
      <c r="B206" s="4" t="str">
        <f>IF($A206="", "", INDEX(Data!A:A,MATCH($A206,Data!$AF:$AF,1)))</f>
        <v/>
      </c>
      <c r="C206" s="5" t="str">
        <f>IF($A206="", "", INDEX(Data!B:B,MATCH($A206,Data!$AF:$AF,1)))</f>
        <v/>
      </c>
      <c r="D206" s="4" t="str">
        <f>IF($A206="", "", INDEX(Data!C:C,MATCH($A206,Data!$AF:$AF,1)))</f>
        <v/>
      </c>
      <c r="E206" s="5" t="str">
        <f>IF($A206="","",IF(INDEX(Data!D:D,MATCH($A206,Data!$AF:$AF,1))="","",INDEX(Data!D:D,MATCH($A206,Data!$AF:$AF,1))))</f>
        <v/>
      </c>
      <c r="F206" s="5" t="str">
        <f>IF($A206="","",IF(INDEX(Data!E:E,MATCH($A206,Data!$AF:$AF,1))="","",INDEX(Data!E:E,MATCH($A206,Data!$AF:$AF,1))))</f>
        <v/>
      </c>
      <c r="G206" s="36" t="str">
        <f t="shared" si="6"/>
        <v/>
      </c>
    </row>
    <row r="207" spans="1:7" ht="14" customHeight="1" x14ac:dyDescent="0.35">
      <c r="A207" s="33" t="str">
        <f t="shared" si="7"/>
        <v/>
      </c>
      <c r="B207" s="4" t="str">
        <f>IF($A207="", "", INDEX(Data!A:A,MATCH($A207,Data!$AF:$AF,1)))</f>
        <v/>
      </c>
      <c r="C207" s="5" t="str">
        <f>IF($A207="", "", INDEX(Data!B:B,MATCH($A207,Data!$AF:$AF,1)))</f>
        <v/>
      </c>
      <c r="D207" s="4" t="str">
        <f>IF($A207="", "", INDEX(Data!C:C,MATCH($A207,Data!$AF:$AF,1)))</f>
        <v/>
      </c>
      <c r="E207" s="5" t="str">
        <f>IF($A207="","",IF(INDEX(Data!D:D,MATCH($A207,Data!$AF:$AF,1))="","",INDEX(Data!D:D,MATCH($A207,Data!$AF:$AF,1))))</f>
        <v/>
      </c>
      <c r="F207" s="5" t="str">
        <f>IF($A207="","",IF(INDEX(Data!E:E,MATCH($A207,Data!$AF:$AF,1))="","",INDEX(Data!E:E,MATCH($A207,Data!$AF:$AF,1))))</f>
        <v/>
      </c>
      <c r="G207" s="36" t="str">
        <f t="shared" ref="G207:G270" si="8">HYPERLINK(F207)</f>
        <v/>
      </c>
    </row>
    <row r="208" spans="1:7" ht="14" customHeight="1" x14ac:dyDescent="0.35">
      <c r="A208" s="33" t="str">
        <f t="shared" ref="A208:A271" si="9">IF(A$13&gt;=ROW(A196), ROW(A196), "")</f>
        <v/>
      </c>
      <c r="B208" s="4" t="str">
        <f>IF($A208="", "", INDEX(Data!A:A,MATCH($A208,Data!$AF:$AF,1)))</f>
        <v/>
      </c>
      <c r="C208" s="5" t="str">
        <f>IF($A208="", "", INDEX(Data!B:B,MATCH($A208,Data!$AF:$AF,1)))</f>
        <v/>
      </c>
      <c r="D208" s="4" t="str">
        <f>IF($A208="", "", INDEX(Data!C:C,MATCH($A208,Data!$AF:$AF,1)))</f>
        <v/>
      </c>
      <c r="E208" s="5" t="str">
        <f>IF($A208="","",IF(INDEX(Data!D:D,MATCH($A208,Data!$AF:$AF,1))="","",INDEX(Data!D:D,MATCH($A208,Data!$AF:$AF,1))))</f>
        <v/>
      </c>
      <c r="F208" s="5" t="str">
        <f>IF($A208="","",IF(INDEX(Data!E:E,MATCH($A208,Data!$AF:$AF,1))="","",INDEX(Data!E:E,MATCH($A208,Data!$AF:$AF,1))))</f>
        <v/>
      </c>
      <c r="G208" s="36" t="str">
        <f t="shared" si="8"/>
        <v/>
      </c>
    </row>
    <row r="209" spans="1:7" ht="14" customHeight="1" x14ac:dyDescent="0.35">
      <c r="A209" s="33" t="str">
        <f t="shared" si="9"/>
        <v/>
      </c>
      <c r="B209" s="4" t="str">
        <f>IF($A209="", "", INDEX(Data!A:A,MATCH($A209,Data!$AF:$AF,1)))</f>
        <v/>
      </c>
      <c r="C209" s="5" t="str">
        <f>IF($A209="", "", INDEX(Data!B:B,MATCH($A209,Data!$AF:$AF,1)))</f>
        <v/>
      </c>
      <c r="D209" s="4" t="str">
        <f>IF($A209="", "", INDEX(Data!C:C,MATCH($A209,Data!$AF:$AF,1)))</f>
        <v/>
      </c>
      <c r="E209" s="5" t="str">
        <f>IF($A209="","",IF(INDEX(Data!D:D,MATCH($A209,Data!$AF:$AF,1))="","",INDEX(Data!D:D,MATCH($A209,Data!$AF:$AF,1))))</f>
        <v/>
      </c>
      <c r="F209" s="5" t="str">
        <f>IF($A209="","",IF(INDEX(Data!E:E,MATCH($A209,Data!$AF:$AF,1))="","",INDEX(Data!E:E,MATCH($A209,Data!$AF:$AF,1))))</f>
        <v/>
      </c>
      <c r="G209" s="36" t="str">
        <f t="shared" si="8"/>
        <v/>
      </c>
    </row>
    <row r="210" spans="1:7" ht="14" customHeight="1" x14ac:dyDescent="0.35">
      <c r="A210" s="33" t="str">
        <f t="shared" si="9"/>
        <v/>
      </c>
      <c r="B210" s="4" t="str">
        <f>IF($A210="", "", INDEX(Data!A:A,MATCH($A210,Data!$AF:$AF,1)))</f>
        <v/>
      </c>
      <c r="C210" s="5" t="str">
        <f>IF($A210="", "", INDEX(Data!B:B,MATCH($A210,Data!$AF:$AF,1)))</f>
        <v/>
      </c>
      <c r="D210" s="4" t="str">
        <f>IF($A210="", "", INDEX(Data!C:C,MATCH($A210,Data!$AF:$AF,1)))</f>
        <v/>
      </c>
      <c r="E210" s="5" t="str">
        <f>IF($A210="","",IF(INDEX(Data!D:D,MATCH($A210,Data!$AF:$AF,1))="","",INDEX(Data!D:D,MATCH($A210,Data!$AF:$AF,1))))</f>
        <v/>
      </c>
      <c r="F210" s="5" t="str">
        <f>IF($A210="","",IF(INDEX(Data!E:E,MATCH($A210,Data!$AF:$AF,1))="","",INDEX(Data!E:E,MATCH($A210,Data!$AF:$AF,1))))</f>
        <v/>
      </c>
      <c r="G210" s="36" t="str">
        <f t="shared" si="8"/>
        <v/>
      </c>
    </row>
    <row r="211" spans="1:7" ht="14" customHeight="1" x14ac:dyDescent="0.35">
      <c r="A211" s="33" t="str">
        <f t="shared" si="9"/>
        <v/>
      </c>
      <c r="B211" s="4" t="str">
        <f>IF($A211="", "", INDEX(Data!A:A,MATCH($A211,Data!$AF:$AF,1)))</f>
        <v/>
      </c>
      <c r="C211" s="5" t="str">
        <f>IF($A211="", "", INDEX(Data!B:B,MATCH($A211,Data!$AF:$AF,1)))</f>
        <v/>
      </c>
      <c r="D211" s="4" t="str">
        <f>IF($A211="", "", INDEX(Data!C:C,MATCH($A211,Data!$AF:$AF,1)))</f>
        <v/>
      </c>
      <c r="E211" s="5" t="str">
        <f>IF($A211="","",IF(INDEX(Data!D:D,MATCH($A211,Data!$AF:$AF,1))="","",INDEX(Data!D:D,MATCH($A211,Data!$AF:$AF,1))))</f>
        <v/>
      </c>
      <c r="F211" s="5" t="str">
        <f>IF($A211="","",IF(INDEX(Data!E:E,MATCH($A211,Data!$AF:$AF,1))="","",INDEX(Data!E:E,MATCH($A211,Data!$AF:$AF,1))))</f>
        <v/>
      </c>
      <c r="G211" s="36" t="str">
        <f t="shared" si="8"/>
        <v/>
      </c>
    </row>
    <row r="212" spans="1:7" ht="14" customHeight="1" x14ac:dyDescent="0.35">
      <c r="A212" s="33" t="str">
        <f t="shared" si="9"/>
        <v/>
      </c>
      <c r="B212" s="4" t="str">
        <f>IF($A212="", "", INDEX(Data!A:A,MATCH($A212,Data!$AF:$AF,1)))</f>
        <v/>
      </c>
      <c r="C212" s="5" t="str">
        <f>IF($A212="", "", INDEX(Data!B:B,MATCH($A212,Data!$AF:$AF,1)))</f>
        <v/>
      </c>
      <c r="D212" s="4" t="str">
        <f>IF($A212="", "", INDEX(Data!C:C,MATCH($A212,Data!$AF:$AF,1)))</f>
        <v/>
      </c>
      <c r="E212" s="5" t="str">
        <f>IF($A212="","",IF(INDEX(Data!D:D,MATCH($A212,Data!$AF:$AF,1))="","",INDEX(Data!D:D,MATCH($A212,Data!$AF:$AF,1))))</f>
        <v/>
      </c>
      <c r="F212" s="5" t="str">
        <f>IF($A212="","",IF(INDEX(Data!E:E,MATCH($A212,Data!$AF:$AF,1))="","",INDEX(Data!E:E,MATCH($A212,Data!$AF:$AF,1))))</f>
        <v/>
      </c>
      <c r="G212" s="36" t="str">
        <f t="shared" si="8"/>
        <v/>
      </c>
    </row>
    <row r="213" spans="1:7" ht="14" customHeight="1" x14ac:dyDescent="0.35">
      <c r="A213" s="33" t="str">
        <f t="shared" si="9"/>
        <v/>
      </c>
      <c r="B213" s="4" t="str">
        <f>IF($A213="", "", INDEX(Data!A:A,MATCH($A213,Data!$AF:$AF,1)))</f>
        <v/>
      </c>
      <c r="C213" s="5" t="str">
        <f>IF($A213="", "", INDEX(Data!B:B,MATCH($A213,Data!$AF:$AF,1)))</f>
        <v/>
      </c>
      <c r="D213" s="4" t="str">
        <f>IF($A213="", "", INDEX(Data!C:C,MATCH($A213,Data!$AF:$AF,1)))</f>
        <v/>
      </c>
      <c r="E213" s="5" t="str">
        <f>IF($A213="","",IF(INDEX(Data!D:D,MATCH($A213,Data!$AF:$AF,1))="","",INDEX(Data!D:D,MATCH($A213,Data!$AF:$AF,1))))</f>
        <v/>
      </c>
      <c r="F213" s="5" t="str">
        <f>IF($A213="","",IF(INDEX(Data!E:E,MATCH($A213,Data!$AF:$AF,1))="","",INDEX(Data!E:E,MATCH($A213,Data!$AF:$AF,1))))</f>
        <v/>
      </c>
      <c r="G213" s="36" t="str">
        <f t="shared" si="8"/>
        <v/>
      </c>
    </row>
    <row r="214" spans="1:7" ht="14" customHeight="1" x14ac:dyDescent="0.35">
      <c r="A214" s="33" t="str">
        <f t="shared" si="9"/>
        <v/>
      </c>
      <c r="B214" s="4" t="str">
        <f>IF($A214="", "", INDEX(Data!A:A,MATCH($A214,Data!$AF:$AF,1)))</f>
        <v/>
      </c>
      <c r="C214" s="5" t="str">
        <f>IF($A214="", "", INDEX(Data!B:B,MATCH($A214,Data!$AF:$AF,1)))</f>
        <v/>
      </c>
      <c r="D214" s="4" t="str">
        <f>IF($A214="", "", INDEX(Data!C:C,MATCH($A214,Data!$AF:$AF,1)))</f>
        <v/>
      </c>
      <c r="E214" s="5" t="str">
        <f>IF($A214="","",IF(INDEX(Data!D:D,MATCH($A214,Data!$AF:$AF,1))="","",INDEX(Data!D:D,MATCH($A214,Data!$AF:$AF,1))))</f>
        <v/>
      </c>
      <c r="F214" s="5" t="str">
        <f>IF($A214="","",IF(INDEX(Data!E:E,MATCH($A214,Data!$AF:$AF,1))="","",INDEX(Data!E:E,MATCH($A214,Data!$AF:$AF,1))))</f>
        <v/>
      </c>
      <c r="G214" s="36" t="str">
        <f t="shared" si="8"/>
        <v/>
      </c>
    </row>
    <row r="215" spans="1:7" ht="14" customHeight="1" x14ac:dyDescent="0.35">
      <c r="A215" s="33" t="str">
        <f t="shared" si="9"/>
        <v/>
      </c>
      <c r="B215" s="4" t="str">
        <f>IF($A215="", "", INDEX(Data!A:A,MATCH($A215,Data!$AF:$AF,1)))</f>
        <v/>
      </c>
      <c r="C215" s="5" t="str">
        <f>IF($A215="", "", INDEX(Data!B:B,MATCH($A215,Data!$AF:$AF,1)))</f>
        <v/>
      </c>
      <c r="D215" s="4" t="str">
        <f>IF($A215="", "", INDEX(Data!C:C,MATCH($A215,Data!$AF:$AF,1)))</f>
        <v/>
      </c>
      <c r="E215" s="5" t="str">
        <f>IF($A215="","",IF(INDEX(Data!D:D,MATCH($A215,Data!$AF:$AF,1))="","",INDEX(Data!D:D,MATCH($A215,Data!$AF:$AF,1))))</f>
        <v/>
      </c>
      <c r="F215" s="5" t="str">
        <f>IF($A215="","",IF(INDEX(Data!E:E,MATCH($A215,Data!$AF:$AF,1))="","",INDEX(Data!E:E,MATCH($A215,Data!$AF:$AF,1))))</f>
        <v/>
      </c>
      <c r="G215" s="36" t="str">
        <f t="shared" si="8"/>
        <v/>
      </c>
    </row>
    <row r="216" spans="1:7" ht="14" customHeight="1" x14ac:dyDescent="0.35">
      <c r="A216" s="33" t="str">
        <f t="shared" si="9"/>
        <v/>
      </c>
      <c r="B216" s="4" t="str">
        <f>IF($A216="", "", INDEX(Data!A:A,MATCH($A216,Data!$AF:$AF,1)))</f>
        <v/>
      </c>
      <c r="C216" s="5" t="str">
        <f>IF($A216="", "", INDEX(Data!B:B,MATCH($A216,Data!$AF:$AF,1)))</f>
        <v/>
      </c>
      <c r="D216" s="4" t="str">
        <f>IF($A216="", "", INDEX(Data!C:C,MATCH($A216,Data!$AF:$AF,1)))</f>
        <v/>
      </c>
      <c r="E216" s="5" t="str">
        <f>IF($A216="","",IF(INDEX(Data!D:D,MATCH($A216,Data!$AF:$AF,1))="","",INDEX(Data!D:D,MATCH($A216,Data!$AF:$AF,1))))</f>
        <v/>
      </c>
      <c r="F216" s="5" t="str">
        <f>IF($A216="","",IF(INDEX(Data!E:E,MATCH($A216,Data!$AF:$AF,1))="","",INDEX(Data!E:E,MATCH($A216,Data!$AF:$AF,1))))</f>
        <v/>
      </c>
      <c r="G216" s="36" t="str">
        <f t="shared" si="8"/>
        <v/>
      </c>
    </row>
    <row r="217" spans="1:7" ht="14" customHeight="1" x14ac:dyDescent="0.35">
      <c r="A217" s="33" t="str">
        <f t="shared" si="9"/>
        <v/>
      </c>
      <c r="B217" s="4" t="str">
        <f>IF($A217="", "", INDEX(Data!A:A,MATCH($A217,Data!$AF:$AF,1)))</f>
        <v/>
      </c>
      <c r="C217" s="5" t="str">
        <f>IF($A217="", "", INDEX(Data!B:B,MATCH($A217,Data!$AF:$AF,1)))</f>
        <v/>
      </c>
      <c r="D217" s="4" t="str">
        <f>IF($A217="", "", INDEX(Data!C:C,MATCH($A217,Data!$AF:$AF,1)))</f>
        <v/>
      </c>
      <c r="E217" s="5" t="str">
        <f>IF($A217="","",IF(INDEX(Data!D:D,MATCH($A217,Data!$AF:$AF,1))="","",INDEX(Data!D:D,MATCH($A217,Data!$AF:$AF,1))))</f>
        <v/>
      </c>
      <c r="F217" s="5" t="str">
        <f>IF($A217="","",IF(INDEX(Data!E:E,MATCH($A217,Data!$AF:$AF,1))="","",INDEX(Data!E:E,MATCH($A217,Data!$AF:$AF,1))))</f>
        <v/>
      </c>
      <c r="G217" s="36" t="str">
        <f t="shared" si="8"/>
        <v/>
      </c>
    </row>
    <row r="218" spans="1:7" ht="14" customHeight="1" x14ac:dyDescent="0.35">
      <c r="A218" s="33" t="str">
        <f t="shared" si="9"/>
        <v/>
      </c>
      <c r="B218" s="4" t="str">
        <f>IF($A218="", "", INDEX(Data!A:A,MATCH($A218,Data!$AF:$AF,1)))</f>
        <v/>
      </c>
      <c r="C218" s="5" t="str">
        <f>IF($A218="", "", INDEX(Data!B:B,MATCH($A218,Data!$AF:$AF,1)))</f>
        <v/>
      </c>
      <c r="D218" s="4" t="str">
        <f>IF($A218="", "", INDEX(Data!C:C,MATCH($A218,Data!$AF:$AF,1)))</f>
        <v/>
      </c>
      <c r="E218" s="5" t="str">
        <f>IF($A218="","",IF(INDEX(Data!D:D,MATCH($A218,Data!$AF:$AF,1))="","",INDEX(Data!D:D,MATCH($A218,Data!$AF:$AF,1))))</f>
        <v/>
      </c>
      <c r="F218" s="5" t="str">
        <f>IF($A218="","",IF(INDEX(Data!E:E,MATCH($A218,Data!$AF:$AF,1))="","",INDEX(Data!E:E,MATCH($A218,Data!$AF:$AF,1))))</f>
        <v/>
      </c>
      <c r="G218" s="36" t="str">
        <f t="shared" si="8"/>
        <v/>
      </c>
    </row>
    <row r="219" spans="1:7" ht="14" customHeight="1" x14ac:dyDescent="0.35">
      <c r="A219" s="33" t="str">
        <f t="shared" si="9"/>
        <v/>
      </c>
      <c r="B219" s="4" t="str">
        <f>IF($A219="", "", INDEX(Data!A:A,MATCH($A219,Data!$AF:$AF,1)))</f>
        <v/>
      </c>
      <c r="C219" s="5" t="str">
        <f>IF($A219="", "", INDEX(Data!B:B,MATCH($A219,Data!$AF:$AF,1)))</f>
        <v/>
      </c>
      <c r="D219" s="4" t="str">
        <f>IF($A219="", "", INDEX(Data!C:C,MATCH($A219,Data!$AF:$AF,1)))</f>
        <v/>
      </c>
      <c r="E219" s="5" t="str">
        <f>IF($A219="","",IF(INDEX(Data!D:D,MATCH($A219,Data!$AF:$AF,1))="","",INDEX(Data!D:D,MATCH($A219,Data!$AF:$AF,1))))</f>
        <v/>
      </c>
      <c r="F219" s="5" t="str">
        <f>IF($A219="","",IF(INDEX(Data!E:E,MATCH($A219,Data!$AF:$AF,1))="","",INDEX(Data!E:E,MATCH($A219,Data!$AF:$AF,1))))</f>
        <v/>
      </c>
      <c r="G219" s="36" t="str">
        <f t="shared" si="8"/>
        <v/>
      </c>
    </row>
    <row r="220" spans="1:7" ht="14" customHeight="1" x14ac:dyDescent="0.35">
      <c r="A220" s="33" t="str">
        <f t="shared" si="9"/>
        <v/>
      </c>
      <c r="B220" s="4" t="str">
        <f>IF($A220="", "", INDEX(Data!A:A,MATCH($A220,Data!$AF:$AF,1)))</f>
        <v/>
      </c>
      <c r="C220" s="5" t="str">
        <f>IF($A220="", "", INDEX(Data!B:B,MATCH($A220,Data!$AF:$AF,1)))</f>
        <v/>
      </c>
      <c r="D220" s="4" t="str">
        <f>IF($A220="", "", INDEX(Data!C:C,MATCH($A220,Data!$AF:$AF,1)))</f>
        <v/>
      </c>
      <c r="E220" s="5" t="str">
        <f>IF($A220="","",IF(INDEX(Data!D:D,MATCH($A220,Data!$AF:$AF,1))="","",INDEX(Data!D:D,MATCH($A220,Data!$AF:$AF,1))))</f>
        <v/>
      </c>
      <c r="F220" s="5" t="str">
        <f>IF($A220="","",IF(INDEX(Data!E:E,MATCH($A220,Data!$AF:$AF,1))="","",INDEX(Data!E:E,MATCH($A220,Data!$AF:$AF,1))))</f>
        <v/>
      </c>
      <c r="G220" s="36" t="str">
        <f t="shared" si="8"/>
        <v/>
      </c>
    </row>
    <row r="221" spans="1:7" ht="14" customHeight="1" x14ac:dyDescent="0.35">
      <c r="A221" s="33" t="str">
        <f t="shared" si="9"/>
        <v/>
      </c>
      <c r="B221" s="4" t="str">
        <f>IF($A221="", "", INDEX(Data!A:A,MATCH($A221,Data!$AF:$AF,1)))</f>
        <v/>
      </c>
      <c r="C221" s="5" t="str">
        <f>IF($A221="", "", INDEX(Data!B:B,MATCH($A221,Data!$AF:$AF,1)))</f>
        <v/>
      </c>
      <c r="D221" s="4" t="str">
        <f>IF($A221="", "", INDEX(Data!C:C,MATCH($A221,Data!$AF:$AF,1)))</f>
        <v/>
      </c>
      <c r="E221" s="5" t="str">
        <f>IF($A221="","",IF(INDEX(Data!D:D,MATCH($A221,Data!$AF:$AF,1))="","",INDEX(Data!D:D,MATCH($A221,Data!$AF:$AF,1))))</f>
        <v/>
      </c>
      <c r="F221" s="5" t="str">
        <f>IF($A221="","",IF(INDEX(Data!E:E,MATCH($A221,Data!$AF:$AF,1))="","",INDEX(Data!E:E,MATCH($A221,Data!$AF:$AF,1))))</f>
        <v/>
      </c>
      <c r="G221" s="36" t="str">
        <f t="shared" si="8"/>
        <v/>
      </c>
    </row>
    <row r="222" spans="1:7" ht="14" customHeight="1" x14ac:dyDescent="0.35">
      <c r="A222" s="33" t="str">
        <f t="shared" si="9"/>
        <v/>
      </c>
      <c r="B222" s="4" t="str">
        <f>IF($A222="", "", INDEX(Data!A:A,MATCH($A222,Data!$AF:$AF,1)))</f>
        <v/>
      </c>
      <c r="C222" s="5" t="str">
        <f>IF($A222="", "", INDEX(Data!B:B,MATCH($A222,Data!$AF:$AF,1)))</f>
        <v/>
      </c>
      <c r="D222" s="4" t="str">
        <f>IF($A222="", "", INDEX(Data!C:C,MATCH($A222,Data!$AF:$AF,1)))</f>
        <v/>
      </c>
      <c r="E222" s="5" t="str">
        <f>IF($A222="","",IF(INDEX(Data!D:D,MATCH($A222,Data!$AF:$AF,1))="","",INDEX(Data!D:D,MATCH($A222,Data!$AF:$AF,1))))</f>
        <v/>
      </c>
      <c r="F222" s="5" t="str">
        <f>IF($A222="","",IF(INDEX(Data!E:E,MATCH($A222,Data!$AF:$AF,1))="","",INDEX(Data!E:E,MATCH($A222,Data!$AF:$AF,1))))</f>
        <v/>
      </c>
      <c r="G222" s="36" t="str">
        <f t="shared" si="8"/>
        <v/>
      </c>
    </row>
    <row r="223" spans="1:7" ht="14" customHeight="1" x14ac:dyDescent="0.35">
      <c r="A223" s="33" t="str">
        <f t="shared" si="9"/>
        <v/>
      </c>
      <c r="B223" s="4" t="str">
        <f>IF($A223="", "", INDEX(Data!A:A,MATCH($A223,Data!$AF:$AF,1)))</f>
        <v/>
      </c>
      <c r="C223" s="5" t="str">
        <f>IF($A223="", "", INDEX(Data!B:B,MATCH($A223,Data!$AF:$AF,1)))</f>
        <v/>
      </c>
      <c r="D223" s="4" t="str">
        <f>IF($A223="", "", INDEX(Data!C:C,MATCH($A223,Data!$AF:$AF,1)))</f>
        <v/>
      </c>
      <c r="E223" s="5" t="str">
        <f>IF($A223="","",IF(INDEX(Data!D:D,MATCH($A223,Data!$AF:$AF,1))="","",INDEX(Data!D:D,MATCH($A223,Data!$AF:$AF,1))))</f>
        <v/>
      </c>
      <c r="F223" s="5" t="str">
        <f>IF($A223="","",IF(INDEX(Data!E:E,MATCH($A223,Data!$AF:$AF,1))="","",INDEX(Data!E:E,MATCH($A223,Data!$AF:$AF,1))))</f>
        <v/>
      </c>
      <c r="G223" s="36" t="str">
        <f t="shared" si="8"/>
        <v/>
      </c>
    </row>
    <row r="224" spans="1:7" ht="14" customHeight="1" x14ac:dyDescent="0.35">
      <c r="A224" s="33" t="str">
        <f t="shared" si="9"/>
        <v/>
      </c>
      <c r="B224" s="4" t="str">
        <f>IF($A224="", "", INDEX(Data!A:A,MATCH($A224,Data!$AF:$AF,1)))</f>
        <v/>
      </c>
      <c r="C224" s="5" t="str">
        <f>IF($A224="", "", INDEX(Data!B:B,MATCH($A224,Data!$AF:$AF,1)))</f>
        <v/>
      </c>
      <c r="D224" s="4" t="str">
        <f>IF($A224="", "", INDEX(Data!C:C,MATCH($A224,Data!$AF:$AF,1)))</f>
        <v/>
      </c>
      <c r="E224" s="5" t="str">
        <f>IF($A224="","",IF(INDEX(Data!D:D,MATCH($A224,Data!$AF:$AF,1))="","",INDEX(Data!D:D,MATCH($A224,Data!$AF:$AF,1))))</f>
        <v/>
      </c>
      <c r="F224" s="5" t="str">
        <f>IF($A224="","",IF(INDEX(Data!E:E,MATCH($A224,Data!$AF:$AF,1))="","",INDEX(Data!E:E,MATCH($A224,Data!$AF:$AF,1))))</f>
        <v/>
      </c>
      <c r="G224" s="36" t="str">
        <f t="shared" si="8"/>
        <v/>
      </c>
    </row>
    <row r="225" spans="1:7" ht="14" customHeight="1" x14ac:dyDescent="0.35">
      <c r="A225" s="33" t="str">
        <f t="shared" si="9"/>
        <v/>
      </c>
      <c r="B225" s="4" t="str">
        <f>IF($A225="", "", INDEX(Data!A:A,MATCH($A225,Data!$AF:$AF,1)))</f>
        <v/>
      </c>
      <c r="C225" s="5" t="str">
        <f>IF($A225="", "", INDEX(Data!B:B,MATCH($A225,Data!$AF:$AF,1)))</f>
        <v/>
      </c>
      <c r="D225" s="4" t="str">
        <f>IF($A225="", "", INDEX(Data!C:C,MATCH($A225,Data!$AF:$AF,1)))</f>
        <v/>
      </c>
      <c r="E225" s="5" t="str">
        <f>IF($A225="","",IF(INDEX(Data!D:D,MATCH($A225,Data!$AF:$AF,1))="","",INDEX(Data!D:D,MATCH($A225,Data!$AF:$AF,1))))</f>
        <v/>
      </c>
      <c r="F225" s="5" t="str">
        <f>IF($A225="","",IF(INDEX(Data!E:E,MATCH($A225,Data!$AF:$AF,1))="","",INDEX(Data!E:E,MATCH($A225,Data!$AF:$AF,1))))</f>
        <v/>
      </c>
      <c r="G225" s="36" t="str">
        <f t="shared" si="8"/>
        <v/>
      </c>
    </row>
    <row r="226" spans="1:7" ht="14" customHeight="1" x14ac:dyDescent="0.35">
      <c r="A226" s="33" t="str">
        <f t="shared" si="9"/>
        <v/>
      </c>
      <c r="B226" s="4" t="str">
        <f>IF($A226="", "", INDEX(Data!A:A,MATCH($A226,Data!$AF:$AF,1)))</f>
        <v/>
      </c>
      <c r="C226" s="5" t="str">
        <f>IF($A226="", "", INDEX(Data!B:B,MATCH($A226,Data!$AF:$AF,1)))</f>
        <v/>
      </c>
      <c r="D226" s="4" t="str">
        <f>IF($A226="", "", INDEX(Data!C:C,MATCH($A226,Data!$AF:$AF,1)))</f>
        <v/>
      </c>
      <c r="E226" s="5" t="str">
        <f>IF($A226="","",IF(INDEX(Data!D:D,MATCH($A226,Data!$AF:$AF,1))="","",INDEX(Data!D:D,MATCH($A226,Data!$AF:$AF,1))))</f>
        <v/>
      </c>
      <c r="F226" s="5" t="str">
        <f>IF($A226="","",IF(INDEX(Data!E:E,MATCH($A226,Data!$AF:$AF,1))="","",INDEX(Data!E:E,MATCH($A226,Data!$AF:$AF,1))))</f>
        <v/>
      </c>
      <c r="G226" s="36" t="str">
        <f t="shared" si="8"/>
        <v/>
      </c>
    </row>
    <row r="227" spans="1:7" ht="14" customHeight="1" x14ac:dyDescent="0.35">
      <c r="A227" s="33" t="str">
        <f t="shared" si="9"/>
        <v/>
      </c>
      <c r="B227" s="4" t="str">
        <f>IF($A227="", "", INDEX(Data!A:A,MATCH($A227,Data!$AF:$AF,1)))</f>
        <v/>
      </c>
      <c r="C227" s="5" t="str">
        <f>IF($A227="", "", INDEX(Data!B:B,MATCH($A227,Data!$AF:$AF,1)))</f>
        <v/>
      </c>
      <c r="D227" s="4" t="str">
        <f>IF($A227="", "", INDEX(Data!C:C,MATCH($A227,Data!$AF:$AF,1)))</f>
        <v/>
      </c>
      <c r="E227" s="5" t="str">
        <f>IF($A227="","",IF(INDEX(Data!D:D,MATCH($A227,Data!$AF:$AF,1))="","",INDEX(Data!D:D,MATCH($A227,Data!$AF:$AF,1))))</f>
        <v/>
      </c>
      <c r="F227" s="5" t="str">
        <f>IF($A227="","",IF(INDEX(Data!E:E,MATCH($A227,Data!$AF:$AF,1))="","",INDEX(Data!E:E,MATCH($A227,Data!$AF:$AF,1))))</f>
        <v/>
      </c>
      <c r="G227" s="36" t="str">
        <f t="shared" si="8"/>
        <v/>
      </c>
    </row>
    <row r="228" spans="1:7" ht="14" customHeight="1" x14ac:dyDescent="0.35">
      <c r="A228" s="33" t="str">
        <f t="shared" si="9"/>
        <v/>
      </c>
      <c r="B228" s="4" t="str">
        <f>IF($A228="", "", INDEX(Data!A:A,MATCH($A228,Data!$AF:$AF,1)))</f>
        <v/>
      </c>
      <c r="C228" s="5" t="str">
        <f>IF($A228="", "", INDEX(Data!B:B,MATCH($A228,Data!$AF:$AF,1)))</f>
        <v/>
      </c>
      <c r="D228" s="4" t="str">
        <f>IF($A228="", "", INDEX(Data!C:C,MATCH($A228,Data!$AF:$AF,1)))</f>
        <v/>
      </c>
      <c r="E228" s="5" t="str">
        <f>IF($A228="","",IF(INDEX(Data!D:D,MATCH($A228,Data!$AF:$AF,1))="","",INDEX(Data!D:D,MATCH($A228,Data!$AF:$AF,1))))</f>
        <v/>
      </c>
      <c r="F228" s="5" t="str">
        <f>IF($A228="","",IF(INDEX(Data!E:E,MATCH($A228,Data!$AF:$AF,1))="","",INDEX(Data!E:E,MATCH($A228,Data!$AF:$AF,1))))</f>
        <v/>
      </c>
      <c r="G228" s="36" t="str">
        <f t="shared" si="8"/>
        <v/>
      </c>
    </row>
    <row r="229" spans="1:7" ht="14" customHeight="1" x14ac:dyDescent="0.35">
      <c r="A229" s="33" t="str">
        <f t="shared" si="9"/>
        <v/>
      </c>
      <c r="B229" s="4" t="str">
        <f>IF($A229="", "", INDEX(Data!A:A,MATCH($A229,Data!$AF:$AF,1)))</f>
        <v/>
      </c>
      <c r="C229" s="5" t="str">
        <f>IF($A229="", "", INDEX(Data!B:B,MATCH($A229,Data!$AF:$AF,1)))</f>
        <v/>
      </c>
      <c r="D229" s="4" t="str">
        <f>IF($A229="", "", INDEX(Data!C:C,MATCH($A229,Data!$AF:$AF,1)))</f>
        <v/>
      </c>
      <c r="E229" s="5" t="str">
        <f>IF($A229="","",IF(INDEX(Data!D:D,MATCH($A229,Data!$AF:$AF,1))="","",INDEX(Data!D:D,MATCH($A229,Data!$AF:$AF,1))))</f>
        <v/>
      </c>
      <c r="F229" s="5" t="str">
        <f>IF($A229="","",IF(INDEX(Data!E:E,MATCH($A229,Data!$AF:$AF,1))="","",INDEX(Data!E:E,MATCH($A229,Data!$AF:$AF,1))))</f>
        <v/>
      </c>
      <c r="G229" s="36" t="str">
        <f t="shared" si="8"/>
        <v/>
      </c>
    </row>
    <row r="230" spans="1:7" ht="14" customHeight="1" x14ac:dyDescent="0.35">
      <c r="A230" s="33" t="str">
        <f t="shared" si="9"/>
        <v/>
      </c>
      <c r="B230" s="4" t="str">
        <f>IF($A230="", "", INDEX(Data!A:A,MATCH($A230,Data!$AF:$AF,1)))</f>
        <v/>
      </c>
      <c r="C230" s="5" t="str">
        <f>IF($A230="", "", INDEX(Data!B:B,MATCH($A230,Data!$AF:$AF,1)))</f>
        <v/>
      </c>
      <c r="D230" s="4" t="str">
        <f>IF($A230="", "", INDEX(Data!C:C,MATCH($A230,Data!$AF:$AF,1)))</f>
        <v/>
      </c>
      <c r="E230" s="5" t="str">
        <f>IF($A230="","",IF(INDEX(Data!D:D,MATCH($A230,Data!$AF:$AF,1))="","",INDEX(Data!D:D,MATCH($A230,Data!$AF:$AF,1))))</f>
        <v/>
      </c>
      <c r="F230" s="5" t="str">
        <f>IF($A230="","",IF(INDEX(Data!E:E,MATCH($A230,Data!$AF:$AF,1))="","",INDEX(Data!E:E,MATCH($A230,Data!$AF:$AF,1))))</f>
        <v/>
      </c>
      <c r="G230" s="36" t="str">
        <f t="shared" si="8"/>
        <v/>
      </c>
    </row>
    <row r="231" spans="1:7" ht="14" customHeight="1" x14ac:dyDescent="0.35">
      <c r="A231" s="33" t="str">
        <f t="shared" si="9"/>
        <v/>
      </c>
      <c r="B231" s="4" t="str">
        <f>IF($A231="", "", INDEX(Data!A:A,MATCH($A231,Data!$AF:$AF,1)))</f>
        <v/>
      </c>
      <c r="C231" s="5" t="str">
        <f>IF($A231="", "", INDEX(Data!B:B,MATCH($A231,Data!$AF:$AF,1)))</f>
        <v/>
      </c>
      <c r="D231" s="4" t="str">
        <f>IF($A231="", "", INDEX(Data!C:C,MATCH($A231,Data!$AF:$AF,1)))</f>
        <v/>
      </c>
      <c r="E231" s="5" t="str">
        <f>IF($A231="","",IF(INDEX(Data!D:D,MATCH($A231,Data!$AF:$AF,1))="","",INDEX(Data!D:D,MATCH($A231,Data!$AF:$AF,1))))</f>
        <v/>
      </c>
      <c r="F231" s="5" t="str">
        <f>IF($A231="","",IF(INDEX(Data!E:E,MATCH($A231,Data!$AF:$AF,1))="","",INDEX(Data!E:E,MATCH($A231,Data!$AF:$AF,1))))</f>
        <v/>
      </c>
      <c r="G231" s="36" t="str">
        <f t="shared" si="8"/>
        <v/>
      </c>
    </row>
    <row r="232" spans="1:7" ht="14" customHeight="1" x14ac:dyDescent="0.35">
      <c r="A232" s="33" t="str">
        <f t="shared" si="9"/>
        <v/>
      </c>
      <c r="B232" s="4" t="str">
        <f>IF($A232="", "", INDEX(Data!A:A,MATCH($A232,Data!$AF:$AF,1)))</f>
        <v/>
      </c>
      <c r="C232" s="5" t="str">
        <f>IF($A232="", "", INDEX(Data!B:B,MATCH($A232,Data!$AF:$AF,1)))</f>
        <v/>
      </c>
      <c r="D232" s="4" t="str">
        <f>IF($A232="", "", INDEX(Data!C:C,MATCH($A232,Data!$AF:$AF,1)))</f>
        <v/>
      </c>
      <c r="E232" s="5" t="str">
        <f>IF($A232="","",IF(INDEX(Data!D:D,MATCH($A232,Data!$AF:$AF,1))="","",INDEX(Data!D:D,MATCH($A232,Data!$AF:$AF,1))))</f>
        <v/>
      </c>
      <c r="F232" s="5" t="str">
        <f>IF($A232="","",IF(INDEX(Data!E:E,MATCH($A232,Data!$AF:$AF,1))="","",INDEX(Data!E:E,MATCH($A232,Data!$AF:$AF,1))))</f>
        <v/>
      </c>
      <c r="G232" s="36" t="str">
        <f t="shared" si="8"/>
        <v/>
      </c>
    </row>
    <row r="233" spans="1:7" ht="14" customHeight="1" x14ac:dyDescent="0.35">
      <c r="A233" s="33" t="str">
        <f t="shared" si="9"/>
        <v/>
      </c>
      <c r="B233" s="4" t="str">
        <f>IF($A233="", "", INDEX(Data!A:A,MATCH($A233,Data!$AF:$AF,1)))</f>
        <v/>
      </c>
      <c r="C233" s="5" t="str">
        <f>IF($A233="", "", INDEX(Data!B:B,MATCH($A233,Data!$AF:$AF,1)))</f>
        <v/>
      </c>
      <c r="D233" s="4" t="str">
        <f>IF($A233="", "", INDEX(Data!C:C,MATCH($A233,Data!$AF:$AF,1)))</f>
        <v/>
      </c>
      <c r="E233" s="5" t="str">
        <f>IF($A233="","",IF(INDEX(Data!D:D,MATCH($A233,Data!$AF:$AF,1))="","",INDEX(Data!D:D,MATCH($A233,Data!$AF:$AF,1))))</f>
        <v/>
      </c>
      <c r="F233" s="5" t="str">
        <f>IF($A233="","",IF(INDEX(Data!E:E,MATCH($A233,Data!$AF:$AF,1))="","",INDEX(Data!E:E,MATCH($A233,Data!$AF:$AF,1))))</f>
        <v/>
      </c>
      <c r="G233" s="36" t="str">
        <f t="shared" si="8"/>
        <v/>
      </c>
    </row>
    <row r="234" spans="1:7" ht="14" customHeight="1" x14ac:dyDescent="0.35">
      <c r="A234" s="33" t="str">
        <f t="shared" si="9"/>
        <v/>
      </c>
      <c r="B234" s="4" t="str">
        <f>IF($A234="", "", INDEX(Data!A:A,MATCH($A234,Data!$AF:$AF,1)))</f>
        <v/>
      </c>
      <c r="C234" s="5" t="str">
        <f>IF($A234="", "", INDEX(Data!B:B,MATCH($A234,Data!$AF:$AF,1)))</f>
        <v/>
      </c>
      <c r="D234" s="4" t="str">
        <f>IF($A234="", "", INDEX(Data!C:C,MATCH($A234,Data!$AF:$AF,1)))</f>
        <v/>
      </c>
      <c r="E234" s="5" t="str">
        <f>IF($A234="","",IF(INDEX(Data!D:D,MATCH($A234,Data!$AF:$AF,1))="","",INDEX(Data!D:D,MATCH($A234,Data!$AF:$AF,1))))</f>
        <v/>
      </c>
      <c r="F234" s="5" t="str">
        <f>IF($A234="","",IF(INDEX(Data!E:E,MATCH($A234,Data!$AF:$AF,1))="","",INDEX(Data!E:E,MATCH($A234,Data!$AF:$AF,1))))</f>
        <v/>
      </c>
      <c r="G234" s="36" t="str">
        <f t="shared" si="8"/>
        <v/>
      </c>
    </row>
    <row r="235" spans="1:7" ht="14" customHeight="1" x14ac:dyDescent="0.35">
      <c r="A235" s="33" t="str">
        <f t="shared" si="9"/>
        <v/>
      </c>
      <c r="B235" s="4" t="str">
        <f>IF($A235="", "", INDEX(Data!A:A,MATCH($A235,Data!$AF:$AF,1)))</f>
        <v/>
      </c>
      <c r="C235" s="5" t="str">
        <f>IF($A235="", "", INDEX(Data!B:B,MATCH($A235,Data!$AF:$AF,1)))</f>
        <v/>
      </c>
      <c r="D235" s="4" t="str">
        <f>IF($A235="", "", INDEX(Data!C:C,MATCH($A235,Data!$AF:$AF,1)))</f>
        <v/>
      </c>
      <c r="E235" s="5" t="str">
        <f>IF($A235="","",IF(INDEX(Data!D:D,MATCH($A235,Data!$AF:$AF,1))="","",INDEX(Data!D:D,MATCH($A235,Data!$AF:$AF,1))))</f>
        <v/>
      </c>
      <c r="F235" s="5" t="str">
        <f>IF($A235="","",IF(INDEX(Data!E:E,MATCH($A235,Data!$AF:$AF,1))="","",INDEX(Data!E:E,MATCH($A235,Data!$AF:$AF,1))))</f>
        <v/>
      </c>
      <c r="G235" s="36" t="str">
        <f t="shared" si="8"/>
        <v/>
      </c>
    </row>
    <row r="236" spans="1:7" ht="14" customHeight="1" x14ac:dyDescent="0.35">
      <c r="A236" s="33" t="str">
        <f t="shared" si="9"/>
        <v/>
      </c>
      <c r="B236" s="4" t="str">
        <f>IF($A236="", "", INDEX(Data!A:A,MATCH($A236,Data!$AF:$AF,1)))</f>
        <v/>
      </c>
      <c r="C236" s="5" t="str">
        <f>IF($A236="", "", INDEX(Data!B:B,MATCH($A236,Data!$AF:$AF,1)))</f>
        <v/>
      </c>
      <c r="D236" s="4" t="str">
        <f>IF($A236="", "", INDEX(Data!C:C,MATCH($A236,Data!$AF:$AF,1)))</f>
        <v/>
      </c>
      <c r="E236" s="5" t="str">
        <f>IF($A236="","",IF(INDEX(Data!D:D,MATCH($A236,Data!$AF:$AF,1))="","",INDEX(Data!D:D,MATCH($A236,Data!$AF:$AF,1))))</f>
        <v/>
      </c>
      <c r="F236" s="5" t="str">
        <f>IF($A236="","",IF(INDEX(Data!E:E,MATCH($A236,Data!$AF:$AF,1))="","",INDEX(Data!E:E,MATCH($A236,Data!$AF:$AF,1))))</f>
        <v/>
      </c>
      <c r="G236" s="36" t="str">
        <f t="shared" si="8"/>
        <v/>
      </c>
    </row>
    <row r="237" spans="1:7" ht="14" customHeight="1" x14ac:dyDescent="0.35">
      <c r="A237" s="33" t="str">
        <f t="shared" si="9"/>
        <v/>
      </c>
      <c r="B237" s="4" t="str">
        <f>IF($A237="", "", INDEX(Data!A:A,MATCH($A237,Data!$AF:$AF,1)))</f>
        <v/>
      </c>
      <c r="C237" s="5" t="str">
        <f>IF($A237="", "", INDEX(Data!B:B,MATCH($A237,Data!$AF:$AF,1)))</f>
        <v/>
      </c>
      <c r="D237" s="4" t="str">
        <f>IF($A237="", "", INDEX(Data!C:C,MATCH($A237,Data!$AF:$AF,1)))</f>
        <v/>
      </c>
      <c r="E237" s="5" t="str">
        <f>IF($A237="","",IF(INDEX(Data!D:D,MATCH($A237,Data!$AF:$AF,1))="","",INDEX(Data!D:D,MATCH($A237,Data!$AF:$AF,1))))</f>
        <v/>
      </c>
      <c r="F237" s="5" t="str">
        <f>IF($A237="","",IF(INDEX(Data!E:E,MATCH($A237,Data!$AF:$AF,1))="","",INDEX(Data!E:E,MATCH($A237,Data!$AF:$AF,1))))</f>
        <v/>
      </c>
      <c r="G237" s="36" t="str">
        <f t="shared" si="8"/>
        <v/>
      </c>
    </row>
    <row r="238" spans="1:7" ht="14" customHeight="1" x14ac:dyDescent="0.35">
      <c r="A238" s="33" t="str">
        <f t="shared" si="9"/>
        <v/>
      </c>
      <c r="B238" s="4" t="str">
        <f>IF($A238="", "", INDEX(Data!A:A,MATCH($A238,Data!$AF:$AF,1)))</f>
        <v/>
      </c>
      <c r="C238" s="5" t="str">
        <f>IF($A238="", "", INDEX(Data!B:B,MATCH($A238,Data!$AF:$AF,1)))</f>
        <v/>
      </c>
      <c r="D238" s="4" t="str">
        <f>IF($A238="", "", INDEX(Data!C:C,MATCH($A238,Data!$AF:$AF,1)))</f>
        <v/>
      </c>
      <c r="E238" s="5" t="str">
        <f>IF($A238="","",IF(INDEX(Data!D:D,MATCH($A238,Data!$AF:$AF,1))="","",INDEX(Data!D:D,MATCH($A238,Data!$AF:$AF,1))))</f>
        <v/>
      </c>
      <c r="F238" s="5" t="str">
        <f>IF($A238="","",IF(INDEX(Data!E:E,MATCH($A238,Data!$AF:$AF,1))="","",INDEX(Data!E:E,MATCH($A238,Data!$AF:$AF,1))))</f>
        <v/>
      </c>
      <c r="G238" s="36" t="str">
        <f t="shared" si="8"/>
        <v/>
      </c>
    </row>
    <row r="239" spans="1:7" ht="14" customHeight="1" x14ac:dyDescent="0.35">
      <c r="A239" s="33" t="str">
        <f t="shared" si="9"/>
        <v/>
      </c>
      <c r="B239" s="4" t="str">
        <f>IF($A239="", "", INDEX(Data!A:A,MATCH($A239,Data!$AF:$AF,1)))</f>
        <v/>
      </c>
      <c r="C239" s="5" t="str">
        <f>IF($A239="", "", INDEX(Data!B:B,MATCH($A239,Data!$AF:$AF,1)))</f>
        <v/>
      </c>
      <c r="D239" s="4" t="str">
        <f>IF($A239="", "", INDEX(Data!C:C,MATCH($A239,Data!$AF:$AF,1)))</f>
        <v/>
      </c>
      <c r="E239" s="5" t="str">
        <f>IF($A239="","",IF(INDEX(Data!D:D,MATCH($A239,Data!$AF:$AF,1))="","",INDEX(Data!D:D,MATCH($A239,Data!$AF:$AF,1))))</f>
        <v/>
      </c>
      <c r="F239" s="5" t="str">
        <f>IF($A239="","",IF(INDEX(Data!E:E,MATCH($A239,Data!$AF:$AF,1))="","",INDEX(Data!E:E,MATCH($A239,Data!$AF:$AF,1))))</f>
        <v/>
      </c>
      <c r="G239" s="36" t="str">
        <f t="shared" si="8"/>
        <v/>
      </c>
    </row>
    <row r="240" spans="1:7" ht="14" customHeight="1" x14ac:dyDescent="0.35">
      <c r="A240" s="33" t="str">
        <f t="shared" si="9"/>
        <v/>
      </c>
      <c r="B240" s="4" t="str">
        <f>IF($A240="", "", INDEX(Data!A:A,MATCH($A240,Data!$AF:$AF,1)))</f>
        <v/>
      </c>
      <c r="C240" s="5" t="str">
        <f>IF($A240="", "", INDEX(Data!B:B,MATCH($A240,Data!$AF:$AF,1)))</f>
        <v/>
      </c>
      <c r="D240" s="4" t="str">
        <f>IF($A240="", "", INDEX(Data!C:C,MATCH($A240,Data!$AF:$AF,1)))</f>
        <v/>
      </c>
      <c r="E240" s="5" t="str">
        <f>IF($A240="","",IF(INDEX(Data!D:D,MATCH($A240,Data!$AF:$AF,1))="","",INDEX(Data!D:D,MATCH($A240,Data!$AF:$AF,1))))</f>
        <v/>
      </c>
      <c r="F240" s="5" t="str">
        <f>IF($A240="","",IF(INDEX(Data!E:E,MATCH($A240,Data!$AF:$AF,1))="","",INDEX(Data!E:E,MATCH($A240,Data!$AF:$AF,1))))</f>
        <v/>
      </c>
      <c r="G240" s="36" t="str">
        <f t="shared" si="8"/>
        <v/>
      </c>
    </row>
    <row r="241" spans="1:7" ht="14" customHeight="1" x14ac:dyDescent="0.35">
      <c r="A241" s="33" t="str">
        <f t="shared" si="9"/>
        <v/>
      </c>
      <c r="B241" s="4" t="str">
        <f>IF($A241="", "", INDEX(Data!A:A,MATCH($A241,Data!$AF:$AF,1)))</f>
        <v/>
      </c>
      <c r="C241" s="5" t="str">
        <f>IF($A241="", "", INDEX(Data!B:B,MATCH($A241,Data!$AF:$AF,1)))</f>
        <v/>
      </c>
      <c r="D241" s="4" t="str">
        <f>IF($A241="", "", INDEX(Data!C:C,MATCH($A241,Data!$AF:$AF,1)))</f>
        <v/>
      </c>
      <c r="E241" s="5" t="str">
        <f>IF($A241="","",IF(INDEX(Data!D:D,MATCH($A241,Data!$AF:$AF,1))="","",INDEX(Data!D:D,MATCH($A241,Data!$AF:$AF,1))))</f>
        <v/>
      </c>
      <c r="F241" s="5" t="str">
        <f>IF($A241="","",IF(INDEX(Data!E:E,MATCH($A241,Data!$AF:$AF,1))="","",INDEX(Data!E:E,MATCH($A241,Data!$AF:$AF,1))))</f>
        <v/>
      </c>
      <c r="G241" s="36" t="str">
        <f t="shared" si="8"/>
        <v/>
      </c>
    </row>
    <row r="242" spans="1:7" ht="14" customHeight="1" x14ac:dyDescent="0.35">
      <c r="A242" s="33" t="str">
        <f t="shared" si="9"/>
        <v/>
      </c>
      <c r="B242" s="4" t="str">
        <f>IF($A242="", "", INDEX(Data!A:A,MATCH($A242,Data!$AF:$AF,1)))</f>
        <v/>
      </c>
      <c r="C242" s="5" t="str">
        <f>IF($A242="", "", INDEX(Data!B:B,MATCH($A242,Data!$AF:$AF,1)))</f>
        <v/>
      </c>
      <c r="D242" s="4" t="str">
        <f>IF($A242="", "", INDEX(Data!C:C,MATCH($A242,Data!$AF:$AF,1)))</f>
        <v/>
      </c>
      <c r="E242" s="5" t="str">
        <f>IF($A242="","",IF(INDEX(Data!D:D,MATCH($A242,Data!$AF:$AF,1))="","",INDEX(Data!D:D,MATCH($A242,Data!$AF:$AF,1))))</f>
        <v/>
      </c>
      <c r="F242" s="5" t="str">
        <f>IF($A242="","",IF(INDEX(Data!E:E,MATCH($A242,Data!$AF:$AF,1))="","",INDEX(Data!E:E,MATCH($A242,Data!$AF:$AF,1))))</f>
        <v/>
      </c>
      <c r="G242" s="36" t="str">
        <f t="shared" si="8"/>
        <v/>
      </c>
    </row>
    <row r="243" spans="1:7" ht="14" customHeight="1" x14ac:dyDescent="0.35">
      <c r="A243" s="33" t="str">
        <f t="shared" si="9"/>
        <v/>
      </c>
      <c r="B243" s="4" t="str">
        <f>IF($A243="", "", INDEX(Data!A:A,MATCH($A243,Data!$AF:$AF,1)))</f>
        <v/>
      </c>
      <c r="C243" s="5" t="str">
        <f>IF($A243="", "", INDEX(Data!B:B,MATCH($A243,Data!$AF:$AF,1)))</f>
        <v/>
      </c>
      <c r="D243" s="4" t="str">
        <f>IF($A243="", "", INDEX(Data!C:C,MATCH($A243,Data!$AF:$AF,1)))</f>
        <v/>
      </c>
      <c r="E243" s="5" t="str">
        <f>IF($A243="","",IF(INDEX(Data!D:D,MATCH($A243,Data!$AF:$AF,1))="","",INDEX(Data!D:D,MATCH($A243,Data!$AF:$AF,1))))</f>
        <v/>
      </c>
      <c r="F243" s="5" t="str">
        <f>IF($A243="","",IF(INDEX(Data!E:E,MATCH($A243,Data!$AF:$AF,1))="","",INDEX(Data!E:E,MATCH($A243,Data!$AF:$AF,1))))</f>
        <v/>
      </c>
      <c r="G243" s="36" t="str">
        <f t="shared" si="8"/>
        <v/>
      </c>
    </row>
    <row r="244" spans="1:7" ht="14" customHeight="1" x14ac:dyDescent="0.35">
      <c r="A244" s="33" t="str">
        <f t="shared" si="9"/>
        <v/>
      </c>
      <c r="B244" s="4" t="str">
        <f>IF($A244="", "", INDEX(Data!A:A,MATCH($A244,Data!$AF:$AF,1)))</f>
        <v/>
      </c>
      <c r="C244" s="5" t="str">
        <f>IF($A244="", "", INDEX(Data!B:B,MATCH($A244,Data!$AF:$AF,1)))</f>
        <v/>
      </c>
      <c r="D244" s="4" t="str">
        <f>IF($A244="", "", INDEX(Data!C:C,MATCH($A244,Data!$AF:$AF,1)))</f>
        <v/>
      </c>
      <c r="E244" s="5" t="str">
        <f>IF($A244="","",IF(INDEX(Data!D:D,MATCH($A244,Data!$AF:$AF,1))="","",INDEX(Data!D:D,MATCH($A244,Data!$AF:$AF,1))))</f>
        <v/>
      </c>
      <c r="F244" s="5" t="str">
        <f>IF($A244="","",IF(INDEX(Data!E:E,MATCH($A244,Data!$AF:$AF,1))="","",INDEX(Data!E:E,MATCH($A244,Data!$AF:$AF,1))))</f>
        <v/>
      </c>
      <c r="G244" s="36" t="str">
        <f t="shared" si="8"/>
        <v/>
      </c>
    </row>
    <row r="245" spans="1:7" ht="14" customHeight="1" x14ac:dyDescent="0.35">
      <c r="A245" s="33" t="str">
        <f t="shared" si="9"/>
        <v/>
      </c>
      <c r="B245" s="4" t="str">
        <f>IF($A245="", "", INDEX(Data!A:A,MATCH($A245,Data!$AF:$AF,1)))</f>
        <v/>
      </c>
      <c r="C245" s="5" t="str">
        <f>IF($A245="", "", INDEX(Data!B:B,MATCH($A245,Data!$AF:$AF,1)))</f>
        <v/>
      </c>
      <c r="D245" s="4" t="str">
        <f>IF($A245="", "", INDEX(Data!C:C,MATCH($A245,Data!$AF:$AF,1)))</f>
        <v/>
      </c>
      <c r="E245" s="5" t="str">
        <f>IF($A245="","",IF(INDEX(Data!D:D,MATCH($A245,Data!$AF:$AF,1))="","",INDEX(Data!D:D,MATCH($A245,Data!$AF:$AF,1))))</f>
        <v/>
      </c>
      <c r="F245" s="5" t="str">
        <f>IF($A245="","",IF(INDEX(Data!E:E,MATCH($A245,Data!$AF:$AF,1))="","",INDEX(Data!E:E,MATCH($A245,Data!$AF:$AF,1))))</f>
        <v/>
      </c>
      <c r="G245" s="36" t="str">
        <f t="shared" si="8"/>
        <v/>
      </c>
    </row>
    <row r="246" spans="1:7" ht="14" customHeight="1" x14ac:dyDescent="0.35">
      <c r="A246" s="33" t="str">
        <f t="shared" si="9"/>
        <v/>
      </c>
      <c r="B246" s="4" t="str">
        <f>IF($A246="", "", INDEX(Data!A:A,MATCH($A246,Data!$AF:$AF,1)))</f>
        <v/>
      </c>
      <c r="C246" s="5" t="str">
        <f>IF($A246="", "", INDEX(Data!B:B,MATCH($A246,Data!$AF:$AF,1)))</f>
        <v/>
      </c>
      <c r="D246" s="4" t="str">
        <f>IF($A246="", "", INDEX(Data!C:C,MATCH($A246,Data!$AF:$AF,1)))</f>
        <v/>
      </c>
      <c r="E246" s="5" t="str">
        <f>IF($A246="","",IF(INDEX(Data!D:D,MATCH($A246,Data!$AF:$AF,1))="","",INDEX(Data!D:D,MATCH($A246,Data!$AF:$AF,1))))</f>
        <v/>
      </c>
      <c r="F246" s="5" t="str">
        <f>IF($A246="","",IF(INDEX(Data!E:E,MATCH($A246,Data!$AF:$AF,1))="","",INDEX(Data!E:E,MATCH($A246,Data!$AF:$AF,1))))</f>
        <v/>
      </c>
      <c r="G246" s="36" t="str">
        <f t="shared" si="8"/>
        <v/>
      </c>
    </row>
    <row r="247" spans="1:7" ht="14" customHeight="1" x14ac:dyDescent="0.35">
      <c r="A247" s="33" t="str">
        <f t="shared" si="9"/>
        <v/>
      </c>
      <c r="B247" s="4" t="str">
        <f>IF($A247="", "", INDEX(Data!A:A,MATCH($A247,Data!$AF:$AF,1)))</f>
        <v/>
      </c>
      <c r="C247" s="5" t="str">
        <f>IF($A247="", "", INDEX(Data!B:B,MATCH($A247,Data!$AF:$AF,1)))</f>
        <v/>
      </c>
      <c r="D247" s="4" t="str">
        <f>IF($A247="", "", INDEX(Data!C:C,MATCH($A247,Data!$AF:$AF,1)))</f>
        <v/>
      </c>
      <c r="E247" s="5" t="str">
        <f>IF($A247="","",IF(INDEX(Data!D:D,MATCH($A247,Data!$AF:$AF,1))="","",INDEX(Data!D:D,MATCH($A247,Data!$AF:$AF,1))))</f>
        <v/>
      </c>
      <c r="F247" s="5" t="str">
        <f>IF($A247="","",IF(INDEX(Data!E:E,MATCH($A247,Data!$AF:$AF,1))="","",INDEX(Data!E:E,MATCH($A247,Data!$AF:$AF,1))))</f>
        <v/>
      </c>
      <c r="G247" s="36" t="str">
        <f t="shared" si="8"/>
        <v/>
      </c>
    </row>
    <row r="248" spans="1:7" ht="14" customHeight="1" x14ac:dyDescent="0.35">
      <c r="A248" s="33" t="str">
        <f t="shared" si="9"/>
        <v/>
      </c>
      <c r="B248" s="4" t="str">
        <f>IF($A248="", "", INDEX(Data!A:A,MATCH($A248,Data!$AF:$AF,1)))</f>
        <v/>
      </c>
      <c r="C248" s="5" t="str">
        <f>IF($A248="", "", INDEX(Data!B:B,MATCH($A248,Data!$AF:$AF,1)))</f>
        <v/>
      </c>
      <c r="D248" s="4" t="str">
        <f>IF($A248="", "", INDEX(Data!C:C,MATCH($A248,Data!$AF:$AF,1)))</f>
        <v/>
      </c>
      <c r="E248" s="5" t="str">
        <f>IF($A248="","",IF(INDEX(Data!D:D,MATCH($A248,Data!$AF:$AF,1))="","",INDEX(Data!D:D,MATCH($A248,Data!$AF:$AF,1))))</f>
        <v/>
      </c>
      <c r="F248" s="5" t="str">
        <f>IF($A248="","",IF(INDEX(Data!E:E,MATCH($A248,Data!$AF:$AF,1))="","",INDEX(Data!E:E,MATCH($A248,Data!$AF:$AF,1))))</f>
        <v/>
      </c>
      <c r="G248" s="36" t="str">
        <f t="shared" si="8"/>
        <v/>
      </c>
    </row>
    <row r="249" spans="1:7" ht="14" customHeight="1" x14ac:dyDescent="0.35">
      <c r="A249" s="33" t="str">
        <f t="shared" si="9"/>
        <v/>
      </c>
      <c r="B249" s="4" t="str">
        <f>IF($A249="", "", INDEX(Data!A:A,MATCH($A249,Data!$AF:$AF,1)))</f>
        <v/>
      </c>
      <c r="C249" s="5" t="str">
        <f>IF($A249="", "", INDEX(Data!B:B,MATCH($A249,Data!$AF:$AF,1)))</f>
        <v/>
      </c>
      <c r="D249" s="4" t="str">
        <f>IF($A249="", "", INDEX(Data!C:C,MATCH($A249,Data!$AF:$AF,1)))</f>
        <v/>
      </c>
      <c r="E249" s="5" t="str">
        <f>IF($A249="","",IF(INDEX(Data!D:D,MATCH($A249,Data!$AF:$AF,1))="","",INDEX(Data!D:D,MATCH($A249,Data!$AF:$AF,1))))</f>
        <v/>
      </c>
      <c r="F249" s="5" t="str">
        <f>IF($A249="","",IF(INDEX(Data!E:E,MATCH($A249,Data!$AF:$AF,1))="","",INDEX(Data!E:E,MATCH($A249,Data!$AF:$AF,1))))</f>
        <v/>
      </c>
      <c r="G249" s="36" t="str">
        <f t="shared" si="8"/>
        <v/>
      </c>
    </row>
    <row r="250" spans="1:7" ht="14" customHeight="1" x14ac:dyDescent="0.35">
      <c r="A250" s="33" t="str">
        <f t="shared" si="9"/>
        <v/>
      </c>
      <c r="B250" s="4" t="str">
        <f>IF($A250="", "", INDEX(Data!A:A,MATCH($A250,Data!$AF:$AF,1)))</f>
        <v/>
      </c>
      <c r="C250" s="5" t="str">
        <f>IF($A250="", "", INDEX(Data!B:B,MATCH($A250,Data!$AF:$AF,1)))</f>
        <v/>
      </c>
      <c r="D250" s="4" t="str">
        <f>IF($A250="", "", INDEX(Data!C:C,MATCH($A250,Data!$AF:$AF,1)))</f>
        <v/>
      </c>
      <c r="E250" s="5" t="str">
        <f>IF($A250="","",IF(INDEX(Data!D:D,MATCH($A250,Data!$AF:$AF,1))="","",INDEX(Data!D:D,MATCH($A250,Data!$AF:$AF,1))))</f>
        <v/>
      </c>
      <c r="F250" s="5" t="str">
        <f>IF($A250="","",IF(INDEX(Data!E:E,MATCH($A250,Data!$AF:$AF,1))="","",INDEX(Data!E:E,MATCH($A250,Data!$AF:$AF,1))))</f>
        <v/>
      </c>
      <c r="G250" s="36" t="str">
        <f t="shared" si="8"/>
        <v/>
      </c>
    </row>
    <row r="251" spans="1:7" ht="14" customHeight="1" x14ac:dyDescent="0.35">
      <c r="A251" s="33" t="str">
        <f t="shared" si="9"/>
        <v/>
      </c>
      <c r="B251" s="4" t="str">
        <f>IF($A251="", "", INDEX(Data!A:A,MATCH($A251,Data!$AF:$AF,1)))</f>
        <v/>
      </c>
      <c r="C251" s="5" t="str">
        <f>IF($A251="", "", INDEX(Data!B:B,MATCH($A251,Data!$AF:$AF,1)))</f>
        <v/>
      </c>
      <c r="D251" s="4" t="str">
        <f>IF($A251="", "", INDEX(Data!C:C,MATCH($A251,Data!$AF:$AF,1)))</f>
        <v/>
      </c>
      <c r="E251" s="5" t="str">
        <f>IF($A251="","",IF(INDEX(Data!D:D,MATCH($A251,Data!$AF:$AF,1))="","",INDEX(Data!D:D,MATCH($A251,Data!$AF:$AF,1))))</f>
        <v/>
      </c>
      <c r="F251" s="5" t="str">
        <f>IF($A251="","",IF(INDEX(Data!E:E,MATCH($A251,Data!$AF:$AF,1))="","",INDEX(Data!E:E,MATCH($A251,Data!$AF:$AF,1))))</f>
        <v/>
      </c>
      <c r="G251" s="36" t="str">
        <f t="shared" si="8"/>
        <v/>
      </c>
    </row>
    <row r="252" spans="1:7" ht="14" customHeight="1" x14ac:dyDescent="0.35">
      <c r="A252" s="33" t="str">
        <f t="shared" si="9"/>
        <v/>
      </c>
      <c r="B252" s="4" t="str">
        <f>IF($A252="", "", INDEX(Data!A:A,MATCH($A252,Data!$AF:$AF,1)))</f>
        <v/>
      </c>
      <c r="C252" s="5" t="str">
        <f>IF($A252="", "", INDEX(Data!B:B,MATCH($A252,Data!$AF:$AF,1)))</f>
        <v/>
      </c>
      <c r="D252" s="4" t="str">
        <f>IF($A252="", "", INDEX(Data!C:C,MATCH($A252,Data!$AF:$AF,1)))</f>
        <v/>
      </c>
      <c r="E252" s="5" t="str">
        <f>IF($A252="","",IF(INDEX(Data!D:D,MATCH($A252,Data!$AF:$AF,1))="","",INDEX(Data!D:D,MATCH($A252,Data!$AF:$AF,1))))</f>
        <v/>
      </c>
      <c r="F252" s="5" t="str">
        <f>IF($A252="","",IF(INDEX(Data!E:E,MATCH($A252,Data!$AF:$AF,1))="","",INDEX(Data!E:E,MATCH($A252,Data!$AF:$AF,1))))</f>
        <v/>
      </c>
      <c r="G252" s="36" t="str">
        <f t="shared" si="8"/>
        <v/>
      </c>
    </row>
    <row r="253" spans="1:7" ht="14" customHeight="1" x14ac:dyDescent="0.35">
      <c r="A253" s="33" t="str">
        <f t="shared" si="9"/>
        <v/>
      </c>
      <c r="B253" s="4" t="str">
        <f>IF($A253="", "", INDEX(Data!A:A,MATCH($A253,Data!$AF:$AF,1)))</f>
        <v/>
      </c>
      <c r="C253" s="5" t="str">
        <f>IF($A253="", "", INDEX(Data!B:B,MATCH($A253,Data!$AF:$AF,1)))</f>
        <v/>
      </c>
      <c r="D253" s="4" t="str">
        <f>IF($A253="", "", INDEX(Data!C:C,MATCH($A253,Data!$AF:$AF,1)))</f>
        <v/>
      </c>
      <c r="E253" s="5" t="str">
        <f>IF($A253="","",IF(INDEX(Data!D:D,MATCH($A253,Data!$AF:$AF,1))="","",INDEX(Data!D:D,MATCH($A253,Data!$AF:$AF,1))))</f>
        <v/>
      </c>
      <c r="F253" s="5" t="str">
        <f>IF($A253="","",IF(INDEX(Data!E:E,MATCH($A253,Data!$AF:$AF,1))="","",INDEX(Data!E:E,MATCH($A253,Data!$AF:$AF,1))))</f>
        <v/>
      </c>
      <c r="G253" s="36" t="str">
        <f t="shared" si="8"/>
        <v/>
      </c>
    </row>
    <row r="254" spans="1:7" ht="14" customHeight="1" x14ac:dyDescent="0.35">
      <c r="A254" s="33" t="str">
        <f t="shared" si="9"/>
        <v/>
      </c>
      <c r="B254" s="4" t="str">
        <f>IF($A254="", "", INDEX(Data!A:A,MATCH($A254,Data!$AF:$AF,1)))</f>
        <v/>
      </c>
      <c r="C254" s="5" t="str">
        <f>IF($A254="", "", INDEX(Data!B:B,MATCH($A254,Data!$AF:$AF,1)))</f>
        <v/>
      </c>
      <c r="D254" s="4" t="str">
        <f>IF($A254="", "", INDEX(Data!C:C,MATCH($A254,Data!$AF:$AF,1)))</f>
        <v/>
      </c>
      <c r="E254" s="5" t="str">
        <f>IF($A254="","",IF(INDEX(Data!D:D,MATCH($A254,Data!$AF:$AF,1))="","",INDEX(Data!D:D,MATCH($A254,Data!$AF:$AF,1))))</f>
        <v/>
      </c>
      <c r="F254" s="5" t="str">
        <f>IF($A254="","",IF(INDEX(Data!E:E,MATCH($A254,Data!$AF:$AF,1))="","",INDEX(Data!E:E,MATCH($A254,Data!$AF:$AF,1))))</f>
        <v/>
      </c>
      <c r="G254" s="36" t="str">
        <f t="shared" si="8"/>
        <v/>
      </c>
    </row>
    <row r="255" spans="1:7" ht="14" customHeight="1" x14ac:dyDescent="0.35">
      <c r="A255" s="33" t="str">
        <f t="shared" si="9"/>
        <v/>
      </c>
      <c r="B255" s="4" t="str">
        <f>IF($A255="", "", INDEX(Data!A:A,MATCH($A255,Data!$AF:$AF,1)))</f>
        <v/>
      </c>
      <c r="C255" s="5" t="str">
        <f>IF($A255="", "", INDEX(Data!B:B,MATCH($A255,Data!$AF:$AF,1)))</f>
        <v/>
      </c>
      <c r="D255" s="4" t="str">
        <f>IF($A255="", "", INDEX(Data!C:C,MATCH($A255,Data!$AF:$AF,1)))</f>
        <v/>
      </c>
      <c r="E255" s="5" t="str">
        <f>IF($A255="","",IF(INDEX(Data!D:D,MATCH($A255,Data!$AF:$AF,1))="","",INDEX(Data!D:D,MATCH($A255,Data!$AF:$AF,1))))</f>
        <v/>
      </c>
      <c r="F255" s="5" t="str">
        <f>IF($A255="","",IF(INDEX(Data!E:E,MATCH($A255,Data!$AF:$AF,1))="","",INDEX(Data!E:E,MATCH($A255,Data!$AF:$AF,1))))</f>
        <v/>
      </c>
      <c r="G255" s="36" t="str">
        <f t="shared" si="8"/>
        <v/>
      </c>
    </row>
    <row r="256" spans="1:7" ht="14" customHeight="1" x14ac:dyDescent="0.35">
      <c r="A256" s="33" t="str">
        <f t="shared" si="9"/>
        <v/>
      </c>
      <c r="B256" s="4" t="str">
        <f>IF($A256="", "", INDEX(Data!A:A,MATCH($A256,Data!$AF:$AF,1)))</f>
        <v/>
      </c>
      <c r="C256" s="5" t="str">
        <f>IF($A256="", "", INDEX(Data!B:B,MATCH($A256,Data!$AF:$AF,1)))</f>
        <v/>
      </c>
      <c r="D256" s="4" t="str">
        <f>IF($A256="", "", INDEX(Data!C:C,MATCH($A256,Data!$AF:$AF,1)))</f>
        <v/>
      </c>
      <c r="E256" s="5" t="str">
        <f>IF($A256="","",IF(INDEX(Data!D:D,MATCH($A256,Data!$AF:$AF,1))="","",INDEX(Data!D:D,MATCH($A256,Data!$AF:$AF,1))))</f>
        <v/>
      </c>
      <c r="F256" s="5" t="str">
        <f>IF($A256="","",IF(INDEX(Data!E:E,MATCH($A256,Data!$AF:$AF,1))="","",INDEX(Data!E:E,MATCH($A256,Data!$AF:$AF,1))))</f>
        <v/>
      </c>
      <c r="G256" s="36" t="str">
        <f t="shared" si="8"/>
        <v/>
      </c>
    </row>
    <row r="257" spans="1:7" ht="14" customHeight="1" x14ac:dyDescent="0.35">
      <c r="A257" s="33" t="str">
        <f t="shared" si="9"/>
        <v/>
      </c>
      <c r="B257" s="4" t="str">
        <f>IF($A257="", "", INDEX(Data!A:A,MATCH($A257,Data!$AF:$AF,1)))</f>
        <v/>
      </c>
      <c r="C257" s="5" t="str">
        <f>IF($A257="", "", INDEX(Data!B:B,MATCH($A257,Data!$AF:$AF,1)))</f>
        <v/>
      </c>
      <c r="D257" s="4" t="str">
        <f>IF($A257="", "", INDEX(Data!C:C,MATCH($A257,Data!$AF:$AF,1)))</f>
        <v/>
      </c>
      <c r="E257" s="5" t="str">
        <f>IF($A257="","",IF(INDEX(Data!D:D,MATCH($A257,Data!$AF:$AF,1))="","",INDEX(Data!D:D,MATCH($A257,Data!$AF:$AF,1))))</f>
        <v/>
      </c>
      <c r="F257" s="5" t="str">
        <f>IF($A257="","",IF(INDEX(Data!E:E,MATCH($A257,Data!$AF:$AF,1))="","",INDEX(Data!E:E,MATCH($A257,Data!$AF:$AF,1))))</f>
        <v/>
      </c>
      <c r="G257" s="36" t="str">
        <f t="shared" si="8"/>
        <v/>
      </c>
    </row>
    <row r="258" spans="1:7" ht="14" customHeight="1" x14ac:dyDescent="0.35">
      <c r="A258" s="33" t="str">
        <f t="shared" si="9"/>
        <v/>
      </c>
      <c r="B258" s="4" t="str">
        <f>IF($A258="", "", INDEX(Data!A:A,MATCH($A258,Data!$AF:$AF,1)))</f>
        <v/>
      </c>
      <c r="C258" s="5" t="str">
        <f>IF($A258="", "", INDEX(Data!B:B,MATCH($A258,Data!$AF:$AF,1)))</f>
        <v/>
      </c>
      <c r="D258" s="4" t="str">
        <f>IF($A258="", "", INDEX(Data!C:C,MATCH($A258,Data!$AF:$AF,1)))</f>
        <v/>
      </c>
      <c r="E258" s="5" t="str">
        <f>IF($A258="","",IF(INDEX(Data!D:D,MATCH($A258,Data!$AF:$AF,1))="","",INDEX(Data!D:D,MATCH($A258,Data!$AF:$AF,1))))</f>
        <v/>
      </c>
      <c r="F258" s="5" t="str">
        <f>IF($A258="","",IF(INDEX(Data!E:E,MATCH($A258,Data!$AF:$AF,1))="","",INDEX(Data!E:E,MATCH($A258,Data!$AF:$AF,1))))</f>
        <v/>
      </c>
      <c r="G258" s="36" t="str">
        <f t="shared" si="8"/>
        <v/>
      </c>
    </row>
    <row r="259" spans="1:7" ht="14" customHeight="1" x14ac:dyDescent="0.35">
      <c r="A259" s="33" t="str">
        <f t="shared" si="9"/>
        <v/>
      </c>
      <c r="B259" s="4" t="str">
        <f>IF($A259="", "", INDEX(Data!A:A,MATCH($A259,Data!$AF:$AF,1)))</f>
        <v/>
      </c>
      <c r="C259" s="5" t="str">
        <f>IF($A259="", "", INDEX(Data!B:B,MATCH($A259,Data!$AF:$AF,1)))</f>
        <v/>
      </c>
      <c r="D259" s="4" t="str">
        <f>IF($A259="", "", INDEX(Data!C:C,MATCH($A259,Data!$AF:$AF,1)))</f>
        <v/>
      </c>
      <c r="E259" s="5" t="str">
        <f>IF($A259="","",IF(INDEX(Data!D:D,MATCH($A259,Data!$AF:$AF,1))="","",INDEX(Data!D:D,MATCH($A259,Data!$AF:$AF,1))))</f>
        <v/>
      </c>
      <c r="F259" s="5" t="str">
        <f>IF($A259="","",IF(INDEX(Data!E:E,MATCH($A259,Data!$AF:$AF,1))="","",INDEX(Data!E:E,MATCH($A259,Data!$AF:$AF,1))))</f>
        <v/>
      </c>
      <c r="G259" s="36" t="str">
        <f t="shared" si="8"/>
        <v/>
      </c>
    </row>
    <row r="260" spans="1:7" ht="14" customHeight="1" x14ac:dyDescent="0.35">
      <c r="A260" s="33" t="str">
        <f t="shared" si="9"/>
        <v/>
      </c>
      <c r="B260" s="4" t="str">
        <f>IF($A260="", "", INDEX(Data!A:A,MATCH($A260,Data!$AF:$AF,1)))</f>
        <v/>
      </c>
      <c r="C260" s="5" t="str">
        <f>IF($A260="", "", INDEX(Data!B:B,MATCH($A260,Data!$AF:$AF,1)))</f>
        <v/>
      </c>
      <c r="D260" s="4" t="str">
        <f>IF($A260="", "", INDEX(Data!C:C,MATCH($A260,Data!$AF:$AF,1)))</f>
        <v/>
      </c>
      <c r="E260" s="5" t="str">
        <f>IF($A260="","",IF(INDEX(Data!D:D,MATCH($A260,Data!$AF:$AF,1))="","",INDEX(Data!D:D,MATCH($A260,Data!$AF:$AF,1))))</f>
        <v/>
      </c>
      <c r="F260" s="5" t="str">
        <f>IF($A260="","",IF(INDEX(Data!E:E,MATCH($A260,Data!$AF:$AF,1))="","",INDEX(Data!E:E,MATCH($A260,Data!$AF:$AF,1))))</f>
        <v/>
      </c>
      <c r="G260" s="36" t="str">
        <f t="shared" si="8"/>
        <v/>
      </c>
    </row>
    <row r="261" spans="1:7" ht="14" customHeight="1" x14ac:dyDescent="0.35">
      <c r="A261" s="33" t="str">
        <f t="shared" si="9"/>
        <v/>
      </c>
      <c r="B261" s="4" t="str">
        <f>IF($A261="", "", INDEX(Data!A:A,MATCH($A261,Data!$AF:$AF,1)))</f>
        <v/>
      </c>
      <c r="C261" s="5" t="str">
        <f>IF($A261="", "", INDEX(Data!B:B,MATCH($A261,Data!$AF:$AF,1)))</f>
        <v/>
      </c>
      <c r="D261" s="4" t="str">
        <f>IF($A261="", "", INDEX(Data!C:C,MATCH($A261,Data!$AF:$AF,1)))</f>
        <v/>
      </c>
      <c r="E261" s="5" t="str">
        <f>IF($A261="","",IF(INDEX(Data!D:D,MATCH($A261,Data!$AF:$AF,1))="","",INDEX(Data!D:D,MATCH($A261,Data!$AF:$AF,1))))</f>
        <v/>
      </c>
      <c r="F261" s="5" t="str">
        <f>IF($A261="","",IF(INDEX(Data!E:E,MATCH($A261,Data!$AF:$AF,1))="","",INDEX(Data!E:E,MATCH($A261,Data!$AF:$AF,1))))</f>
        <v/>
      </c>
      <c r="G261" s="36" t="str">
        <f t="shared" si="8"/>
        <v/>
      </c>
    </row>
    <row r="262" spans="1:7" ht="14" customHeight="1" x14ac:dyDescent="0.35">
      <c r="A262" s="33" t="str">
        <f t="shared" si="9"/>
        <v/>
      </c>
      <c r="B262" s="4" t="str">
        <f>IF($A262="", "", INDEX(Data!A:A,MATCH($A262,Data!$AF:$AF,1)))</f>
        <v/>
      </c>
      <c r="C262" s="5" t="str">
        <f>IF($A262="", "", INDEX(Data!B:B,MATCH($A262,Data!$AF:$AF,1)))</f>
        <v/>
      </c>
      <c r="D262" s="4" t="str">
        <f>IF($A262="", "", INDEX(Data!C:C,MATCH($A262,Data!$AF:$AF,1)))</f>
        <v/>
      </c>
      <c r="E262" s="5" t="str">
        <f>IF($A262="","",IF(INDEX(Data!D:D,MATCH($A262,Data!$AF:$AF,1))="","",INDEX(Data!D:D,MATCH($A262,Data!$AF:$AF,1))))</f>
        <v/>
      </c>
      <c r="F262" s="5" t="str">
        <f>IF($A262="","",IF(INDEX(Data!E:E,MATCH($A262,Data!$AF:$AF,1))="","",INDEX(Data!E:E,MATCH($A262,Data!$AF:$AF,1))))</f>
        <v/>
      </c>
      <c r="G262" s="36" t="str">
        <f t="shared" si="8"/>
        <v/>
      </c>
    </row>
    <row r="263" spans="1:7" ht="14" customHeight="1" x14ac:dyDescent="0.35">
      <c r="A263" s="33" t="str">
        <f t="shared" si="9"/>
        <v/>
      </c>
      <c r="B263" s="4" t="str">
        <f>IF($A263="", "", INDEX(Data!A:A,MATCH($A263,Data!$AF:$AF,1)))</f>
        <v/>
      </c>
      <c r="C263" s="5" t="str">
        <f>IF($A263="", "", INDEX(Data!B:B,MATCH($A263,Data!$AF:$AF,1)))</f>
        <v/>
      </c>
      <c r="D263" s="4" t="str">
        <f>IF($A263="", "", INDEX(Data!C:C,MATCH($A263,Data!$AF:$AF,1)))</f>
        <v/>
      </c>
      <c r="E263" s="5" t="str">
        <f>IF($A263="","",IF(INDEX(Data!D:D,MATCH($A263,Data!$AF:$AF,1))="","",INDEX(Data!D:D,MATCH($A263,Data!$AF:$AF,1))))</f>
        <v/>
      </c>
      <c r="F263" s="5" t="str">
        <f>IF($A263="","",IF(INDEX(Data!E:E,MATCH($A263,Data!$AF:$AF,1))="","",INDEX(Data!E:E,MATCH($A263,Data!$AF:$AF,1))))</f>
        <v/>
      </c>
      <c r="G263" s="36" t="str">
        <f t="shared" si="8"/>
        <v/>
      </c>
    </row>
    <row r="264" spans="1:7" ht="14" customHeight="1" x14ac:dyDescent="0.35">
      <c r="A264" s="33" t="str">
        <f t="shared" si="9"/>
        <v/>
      </c>
      <c r="B264" s="4" t="str">
        <f>IF($A264="", "", INDEX(Data!A:A,MATCH($A264,Data!$AF:$AF,1)))</f>
        <v/>
      </c>
      <c r="C264" s="5" t="str">
        <f>IF($A264="", "", INDEX(Data!B:B,MATCH($A264,Data!$AF:$AF,1)))</f>
        <v/>
      </c>
      <c r="D264" s="4" t="str">
        <f>IF($A264="", "", INDEX(Data!C:C,MATCH($A264,Data!$AF:$AF,1)))</f>
        <v/>
      </c>
      <c r="E264" s="5" t="str">
        <f>IF($A264="","",IF(INDEX(Data!D:D,MATCH($A264,Data!$AF:$AF,1))="","",INDEX(Data!D:D,MATCH($A264,Data!$AF:$AF,1))))</f>
        <v/>
      </c>
      <c r="F264" s="5" t="str">
        <f>IF($A264="","",IF(INDEX(Data!E:E,MATCH($A264,Data!$AF:$AF,1))="","",INDEX(Data!E:E,MATCH($A264,Data!$AF:$AF,1))))</f>
        <v/>
      </c>
      <c r="G264" s="36" t="str">
        <f t="shared" si="8"/>
        <v/>
      </c>
    </row>
    <row r="265" spans="1:7" ht="14" customHeight="1" x14ac:dyDescent="0.35">
      <c r="A265" s="33" t="str">
        <f t="shared" si="9"/>
        <v/>
      </c>
      <c r="B265" s="4" t="str">
        <f>IF($A265="", "", INDEX(Data!A:A,MATCH($A265,Data!$AF:$AF,1)))</f>
        <v/>
      </c>
      <c r="C265" s="5" t="str">
        <f>IF($A265="", "", INDEX(Data!B:B,MATCH($A265,Data!$AF:$AF,1)))</f>
        <v/>
      </c>
      <c r="D265" s="4" t="str">
        <f>IF($A265="", "", INDEX(Data!C:C,MATCH($A265,Data!$AF:$AF,1)))</f>
        <v/>
      </c>
      <c r="E265" s="5" t="str">
        <f>IF($A265="","",IF(INDEX(Data!D:D,MATCH($A265,Data!$AF:$AF,1))="","",INDEX(Data!D:D,MATCH($A265,Data!$AF:$AF,1))))</f>
        <v/>
      </c>
      <c r="F265" s="5" t="str">
        <f>IF($A265="","",IF(INDEX(Data!E:E,MATCH($A265,Data!$AF:$AF,1))="","",INDEX(Data!E:E,MATCH($A265,Data!$AF:$AF,1))))</f>
        <v/>
      </c>
      <c r="G265" s="36" t="str">
        <f t="shared" si="8"/>
        <v/>
      </c>
    </row>
    <row r="266" spans="1:7" ht="14" customHeight="1" x14ac:dyDescent="0.35">
      <c r="A266" s="33" t="str">
        <f t="shared" si="9"/>
        <v/>
      </c>
      <c r="B266" s="4" t="str">
        <f>IF($A266="", "", INDEX(Data!A:A,MATCH($A266,Data!$AF:$AF,1)))</f>
        <v/>
      </c>
      <c r="C266" s="5" t="str">
        <f>IF($A266="", "", INDEX(Data!B:B,MATCH($A266,Data!$AF:$AF,1)))</f>
        <v/>
      </c>
      <c r="D266" s="4" t="str">
        <f>IF($A266="", "", INDEX(Data!C:C,MATCH($A266,Data!$AF:$AF,1)))</f>
        <v/>
      </c>
      <c r="E266" s="5" t="str">
        <f>IF($A266="","",IF(INDEX(Data!D:D,MATCH($A266,Data!$AF:$AF,1))="","",INDEX(Data!D:D,MATCH($A266,Data!$AF:$AF,1))))</f>
        <v/>
      </c>
      <c r="F266" s="5" t="str">
        <f>IF($A266="","",IF(INDEX(Data!E:E,MATCH($A266,Data!$AF:$AF,1))="","",INDEX(Data!E:E,MATCH($A266,Data!$AF:$AF,1))))</f>
        <v/>
      </c>
      <c r="G266" s="36" t="str">
        <f t="shared" si="8"/>
        <v/>
      </c>
    </row>
    <row r="267" spans="1:7" ht="14" customHeight="1" x14ac:dyDescent="0.35">
      <c r="A267" s="33" t="str">
        <f t="shared" si="9"/>
        <v/>
      </c>
      <c r="B267" s="4" t="str">
        <f>IF($A267="", "", INDEX(Data!A:A,MATCH($A267,Data!$AF:$AF,1)))</f>
        <v/>
      </c>
      <c r="C267" s="5" t="str">
        <f>IF($A267="", "", INDEX(Data!B:B,MATCH($A267,Data!$AF:$AF,1)))</f>
        <v/>
      </c>
      <c r="D267" s="4" t="str">
        <f>IF($A267="", "", INDEX(Data!C:C,MATCH($A267,Data!$AF:$AF,1)))</f>
        <v/>
      </c>
      <c r="E267" s="5" t="str">
        <f>IF($A267="","",IF(INDEX(Data!D:D,MATCH($A267,Data!$AF:$AF,1))="","",INDEX(Data!D:D,MATCH($A267,Data!$AF:$AF,1))))</f>
        <v/>
      </c>
      <c r="F267" s="5" t="str">
        <f>IF($A267="","",IF(INDEX(Data!E:E,MATCH($A267,Data!$AF:$AF,1))="","",INDEX(Data!E:E,MATCH($A267,Data!$AF:$AF,1))))</f>
        <v/>
      </c>
      <c r="G267" s="36" t="str">
        <f t="shared" si="8"/>
        <v/>
      </c>
    </row>
    <row r="268" spans="1:7" ht="14" customHeight="1" x14ac:dyDescent="0.35">
      <c r="A268" s="33" t="str">
        <f t="shared" si="9"/>
        <v/>
      </c>
      <c r="B268" s="4" t="str">
        <f>IF($A268="", "", INDEX(Data!A:A,MATCH($A268,Data!$AF:$AF,1)))</f>
        <v/>
      </c>
      <c r="C268" s="5" t="str">
        <f>IF($A268="", "", INDEX(Data!B:B,MATCH($A268,Data!$AF:$AF,1)))</f>
        <v/>
      </c>
      <c r="D268" s="4" t="str">
        <f>IF($A268="", "", INDEX(Data!C:C,MATCH($A268,Data!$AF:$AF,1)))</f>
        <v/>
      </c>
      <c r="E268" s="5" t="str">
        <f>IF($A268="","",IF(INDEX(Data!D:D,MATCH($A268,Data!$AF:$AF,1))="","",INDEX(Data!D:D,MATCH($A268,Data!$AF:$AF,1))))</f>
        <v/>
      </c>
      <c r="F268" s="5" t="str">
        <f>IF($A268="","",IF(INDEX(Data!E:E,MATCH($A268,Data!$AF:$AF,1))="","",INDEX(Data!E:E,MATCH($A268,Data!$AF:$AF,1))))</f>
        <v/>
      </c>
      <c r="G268" s="36" t="str">
        <f t="shared" si="8"/>
        <v/>
      </c>
    </row>
    <row r="269" spans="1:7" ht="14" customHeight="1" x14ac:dyDescent="0.35">
      <c r="A269" s="33" t="str">
        <f t="shared" si="9"/>
        <v/>
      </c>
      <c r="B269" s="4" t="str">
        <f>IF($A269="", "", INDEX(Data!A:A,MATCH($A269,Data!$AF:$AF,1)))</f>
        <v/>
      </c>
      <c r="C269" s="5" t="str">
        <f>IF($A269="", "", INDEX(Data!B:B,MATCH($A269,Data!$AF:$AF,1)))</f>
        <v/>
      </c>
      <c r="D269" s="4" t="str">
        <f>IF($A269="", "", INDEX(Data!C:C,MATCH($A269,Data!$AF:$AF,1)))</f>
        <v/>
      </c>
      <c r="E269" s="5" t="str">
        <f>IF($A269="","",IF(INDEX(Data!D:D,MATCH($A269,Data!$AF:$AF,1))="","",INDEX(Data!D:D,MATCH($A269,Data!$AF:$AF,1))))</f>
        <v/>
      </c>
      <c r="F269" s="5" t="str">
        <f>IF($A269="","",IF(INDEX(Data!E:E,MATCH($A269,Data!$AF:$AF,1))="","",INDEX(Data!E:E,MATCH($A269,Data!$AF:$AF,1))))</f>
        <v/>
      </c>
      <c r="G269" s="36" t="str">
        <f t="shared" si="8"/>
        <v/>
      </c>
    </row>
    <row r="270" spans="1:7" ht="14" customHeight="1" x14ac:dyDescent="0.35">
      <c r="A270" s="33" t="str">
        <f t="shared" si="9"/>
        <v/>
      </c>
      <c r="B270" s="4" t="str">
        <f>IF($A270="", "", INDEX(Data!A:A,MATCH($A270,Data!$AF:$AF,1)))</f>
        <v/>
      </c>
      <c r="C270" s="5" t="str">
        <f>IF($A270="", "", INDEX(Data!B:B,MATCH($A270,Data!$AF:$AF,1)))</f>
        <v/>
      </c>
      <c r="D270" s="4" t="str">
        <f>IF($A270="", "", INDEX(Data!C:C,MATCH($A270,Data!$AF:$AF,1)))</f>
        <v/>
      </c>
      <c r="E270" s="5" t="str">
        <f>IF($A270="","",IF(INDEX(Data!D:D,MATCH($A270,Data!$AF:$AF,1))="","",INDEX(Data!D:D,MATCH($A270,Data!$AF:$AF,1))))</f>
        <v/>
      </c>
      <c r="F270" s="5" t="str">
        <f>IF($A270="","",IF(INDEX(Data!E:E,MATCH($A270,Data!$AF:$AF,1))="","",INDEX(Data!E:E,MATCH($A270,Data!$AF:$AF,1))))</f>
        <v/>
      </c>
      <c r="G270" s="36" t="str">
        <f t="shared" si="8"/>
        <v/>
      </c>
    </row>
    <row r="271" spans="1:7" ht="14" customHeight="1" x14ac:dyDescent="0.35">
      <c r="A271" s="33" t="str">
        <f t="shared" si="9"/>
        <v/>
      </c>
      <c r="B271" s="4" t="str">
        <f>IF($A271="", "", INDEX(Data!A:A,MATCH($A271,Data!$AF:$AF,1)))</f>
        <v/>
      </c>
      <c r="C271" s="5" t="str">
        <f>IF($A271="", "", INDEX(Data!B:B,MATCH($A271,Data!$AF:$AF,1)))</f>
        <v/>
      </c>
      <c r="D271" s="4" t="str">
        <f>IF($A271="", "", INDEX(Data!C:C,MATCH($A271,Data!$AF:$AF,1)))</f>
        <v/>
      </c>
      <c r="E271" s="5" t="str">
        <f>IF($A271="","",IF(INDEX(Data!D:D,MATCH($A271,Data!$AF:$AF,1))="","",INDEX(Data!D:D,MATCH($A271,Data!$AF:$AF,1))))</f>
        <v/>
      </c>
      <c r="F271" s="5" t="str">
        <f>IF($A271="","",IF(INDEX(Data!E:E,MATCH($A271,Data!$AF:$AF,1))="","",INDEX(Data!E:E,MATCH($A271,Data!$AF:$AF,1))))</f>
        <v/>
      </c>
      <c r="G271" s="36" t="str">
        <f t="shared" ref="G271:G334" si="10">HYPERLINK(F271)</f>
        <v/>
      </c>
    </row>
    <row r="272" spans="1:7" ht="14" customHeight="1" x14ac:dyDescent="0.35">
      <c r="A272" s="33" t="str">
        <f t="shared" ref="A272:A335" si="11">IF(A$13&gt;=ROW(A260), ROW(A260), "")</f>
        <v/>
      </c>
      <c r="B272" s="4" t="str">
        <f>IF($A272="", "", INDEX(Data!A:A,MATCH($A272,Data!$AF:$AF,1)))</f>
        <v/>
      </c>
      <c r="C272" s="5" t="str">
        <f>IF($A272="", "", INDEX(Data!B:B,MATCH($A272,Data!$AF:$AF,1)))</f>
        <v/>
      </c>
      <c r="D272" s="4" t="str">
        <f>IF($A272="", "", INDEX(Data!C:C,MATCH($A272,Data!$AF:$AF,1)))</f>
        <v/>
      </c>
      <c r="E272" s="5" t="str">
        <f>IF($A272="","",IF(INDEX(Data!D:D,MATCH($A272,Data!$AF:$AF,1))="","",INDEX(Data!D:D,MATCH($A272,Data!$AF:$AF,1))))</f>
        <v/>
      </c>
      <c r="F272" s="5" t="str">
        <f>IF($A272="","",IF(INDEX(Data!E:E,MATCH($A272,Data!$AF:$AF,1))="","",INDEX(Data!E:E,MATCH($A272,Data!$AF:$AF,1))))</f>
        <v/>
      </c>
      <c r="G272" s="36" t="str">
        <f t="shared" si="10"/>
        <v/>
      </c>
    </row>
    <row r="273" spans="1:7" ht="14" customHeight="1" x14ac:dyDescent="0.35">
      <c r="A273" s="33" t="str">
        <f t="shared" si="11"/>
        <v/>
      </c>
      <c r="B273" s="4" t="str">
        <f>IF($A273="", "", INDEX(Data!A:A,MATCH($A273,Data!$AF:$AF,1)))</f>
        <v/>
      </c>
      <c r="C273" s="5" t="str">
        <f>IF($A273="", "", INDEX(Data!B:B,MATCH($A273,Data!$AF:$AF,1)))</f>
        <v/>
      </c>
      <c r="D273" s="4" t="str">
        <f>IF($A273="", "", INDEX(Data!C:C,MATCH($A273,Data!$AF:$AF,1)))</f>
        <v/>
      </c>
      <c r="E273" s="5" t="str">
        <f>IF($A273="","",IF(INDEX(Data!D:D,MATCH($A273,Data!$AF:$AF,1))="","",INDEX(Data!D:D,MATCH($A273,Data!$AF:$AF,1))))</f>
        <v/>
      </c>
      <c r="F273" s="5" t="str">
        <f>IF($A273="","",IF(INDEX(Data!E:E,MATCH($A273,Data!$AF:$AF,1))="","",INDEX(Data!E:E,MATCH($A273,Data!$AF:$AF,1))))</f>
        <v/>
      </c>
      <c r="G273" s="36" t="str">
        <f t="shared" si="10"/>
        <v/>
      </c>
    </row>
    <row r="274" spans="1:7" ht="14" customHeight="1" x14ac:dyDescent="0.35">
      <c r="A274" s="33" t="str">
        <f t="shared" si="11"/>
        <v/>
      </c>
      <c r="B274" s="4" t="str">
        <f>IF($A274="", "", INDEX(Data!A:A,MATCH($A274,Data!$AF:$AF,1)))</f>
        <v/>
      </c>
      <c r="C274" s="5" t="str">
        <f>IF($A274="", "", INDEX(Data!B:B,MATCH($A274,Data!$AF:$AF,1)))</f>
        <v/>
      </c>
      <c r="D274" s="4" t="str">
        <f>IF($A274="", "", INDEX(Data!C:C,MATCH($A274,Data!$AF:$AF,1)))</f>
        <v/>
      </c>
      <c r="E274" s="5" t="str">
        <f>IF($A274="","",IF(INDEX(Data!D:D,MATCH($A274,Data!$AF:$AF,1))="","",INDEX(Data!D:D,MATCH($A274,Data!$AF:$AF,1))))</f>
        <v/>
      </c>
      <c r="F274" s="5" t="str">
        <f>IF($A274="","",IF(INDEX(Data!E:E,MATCH($A274,Data!$AF:$AF,1))="","",INDEX(Data!E:E,MATCH($A274,Data!$AF:$AF,1))))</f>
        <v/>
      </c>
      <c r="G274" s="36" t="str">
        <f t="shared" si="10"/>
        <v/>
      </c>
    </row>
    <row r="275" spans="1:7" ht="14" customHeight="1" x14ac:dyDescent="0.35">
      <c r="A275" s="33" t="str">
        <f t="shared" si="11"/>
        <v/>
      </c>
      <c r="B275" s="4" t="str">
        <f>IF($A275="", "", INDEX(Data!A:A,MATCH($A275,Data!$AF:$AF,1)))</f>
        <v/>
      </c>
      <c r="C275" s="5" t="str">
        <f>IF($A275="", "", INDEX(Data!B:B,MATCH($A275,Data!$AF:$AF,1)))</f>
        <v/>
      </c>
      <c r="D275" s="4" t="str">
        <f>IF($A275="", "", INDEX(Data!C:C,MATCH($A275,Data!$AF:$AF,1)))</f>
        <v/>
      </c>
      <c r="E275" s="5" t="str">
        <f>IF($A275="","",IF(INDEX(Data!D:D,MATCH($A275,Data!$AF:$AF,1))="","",INDEX(Data!D:D,MATCH($A275,Data!$AF:$AF,1))))</f>
        <v/>
      </c>
      <c r="F275" s="5" t="str">
        <f>IF($A275="","",IF(INDEX(Data!E:E,MATCH($A275,Data!$AF:$AF,1))="","",INDEX(Data!E:E,MATCH($A275,Data!$AF:$AF,1))))</f>
        <v/>
      </c>
      <c r="G275" s="36" t="str">
        <f t="shared" si="10"/>
        <v/>
      </c>
    </row>
    <row r="276" spans="1:7" ht="14" customHeight="1" x14ac:dyDescent="0.35">
      <c r="A276" s="33" t="str">
        <f t="shared" si="11"/>
        <v/>
      </c>
      <c r="B276" s="4" t="str">
        <f>IF($A276="", "", INDEX(Data!A:A,MATCH($A276,Data!$AF:$AF,1)))</f>
        <v/>
      </c>
      <c r="C276" s="5" t="str">
        <f>IF($A276="", "", INDEX(Data!B:B,MATCH($A276,Data!$AF:$AF,1)))</f>
        <v/>
      </c>
      <c r="D276" s="4" t="str">
        <f>IF($A276="", "", INDEX(Data!C:C,MATCH($A276,Data!$AF:$AF,1)))</f>
        <v/>
      </c>
      <c r="E276" s="5" t="str">
        <f>IF($A276="","",IF(INDEX(Data!D:D,MATCH($A276,Data!$AF:$AF,1))="","",INDEX(Data!D:D,MATCH($A276,Data!$AF:$AF,1))))</f>
        <v/>
      </c>
      <c r="F276" s="5" t="str">
        <f>IF($A276="","",IF(INDEX(Data!E:E,MATCH($A276,Data!$AF:$AF,1))="","",INDEX(Data!E:E,MATCH($A276,Data!$AF:$AF,1))))</f>
        <v/>
      </c>
      <c r="G276" s="36" t="str">
        <f t="shared" si="10"/>
        <v/>
      </c>
    </row>
    <row r="277" spans="1:7" ht="14" customHeight="1" x14ac:dyDescent="0.35">
      <c r="A277" s="33" t="str">
        <f t="shared" si="11"/>
        <v/>
      </c>
      <c r="B277" s="4" t="str">
        <f>IF($A277="", "", INDEX(Data!A:A,MATCH($A277,Data!$AF:$AF,1)))</f>
        <v/>
      </c>
      <c r="C277" s="5" t="str">
        <f>IF($A277="", "", INDEX(Data!B:B,MATCH($A277,Data!$AF:$AF,1)))</f>
        <v/>
      </c>
      <c r="D277" s="4" t="str">
        <f>IF($A277="", "", INDEX(Data!C:C,MATCH($A277,Data!$AF:$AF,1)))</f>
        <v/>
      </c>
      <c r="E277" s="5" t="str">
        <f>IF($A277="","",IF(INDEX(Data!D:D,MATCH($A277,Data!$AF:$AF,1))="","",INDEX(Data!D:D,MATCH($A277,Data!$AF:$AF,1))))</f>
        <v/>
      </c>
      <c r="F277" s="5" t="str">
        <f>IF($A277="","",IF(INDEX(Data!E:E,MATCH($A277,Data!$AF:$AF,1))="","",INDEX(Data!E:E,MATCH($A277,Data!$AF:$AF,1))))</f>
        <v/>
      </c>
      <c r="G277" s="36" t="str">
        <f t="shared" si="10"/>
        <v/>
      </c>
    </row>
    <row r="278" spans="1:7" ht="14" customHeight="1" x14ac:dyDescent="0.35">
      <c r="A278" s="33" t="str">
        <f t="shared" si="11"/>
        <v/>
      </c>
      <c r="B278" s="4" t="str">
        <f>IF($A278="", "", INDEX(Data!A:A,MATCH($A278,Data!$AF:$AF,1)))</f>
        <v/>
      </c>
      <c r="C278" s="5" t="str">
        <f>IF($A278="", "", INDEX(Data!B:B,MATCH($A278,Data!$AF:$AF,1)))</f>
        <v/>
      </c>
      <c r="D278" s="4" t="str">
        <f>IF($A278="", "", INDEX(Data!C:C,MATCH($A278,Data!$AF:$AF,1)))</f>
        <v/>
      </c>
      <c r="E278" s="5" t="str">
        <f>IF($A278="","",IF(INDEX(Data!D:D,MATCH($A278,Data!$AF:$AF,1))="","",INDEX(Data!D:D,MATCH($A278,Data!$AF:$AF,1))))</f>
        <v/>
      </c>
      <c r="F278" s="5" t="str">
        <f>IF($A278="","",IF(INDEX(Data!E:E,MATCH($A278,Data!$AF:$AF,1))="","",INDEX(Data!E:E,MATCH($A278,Data!$AF:$AF,1))))</f>
        <v/>
      </c>
      <c r="G278" s="36" t="str">
        <f t="shared" si="10"/>
        <v/>
      </c>
    </row>
    <row r="279" spans="1:7" ht="14" customHeight="1" x14ac:dyDescent="0.35">
      <c r="A279" s="33" t="str">
        <f t="shared" si="11"/>
        <v/>
      </c>
      <c r="B279" s="4" t="str">
        <f>IF($A279="", "", INDEX(Data!A:A,MATCH($A279,Data!$AF:$AF,1)))</f>
        <v/>
      </c>
      <c r="C279" s="5" t="str">
        <f>IF($A279="", "", INDEX(Data!B:B,MATCH($A279,Data!$AF:$AF,1)))</f>
        <v/>
      </c>
      <c r="D279" s="4" t="str">
        <f>IF($A279="", "", INDEX(Data!C:C,MATCH($A279,Data!$AF:$AF,1)))</f>
        <v/>
      </c>
      <c r="E279" s="5" t="str">
        <f>IF($A279="","",IF(INDEX(Data!D:D,MATCH($A279,Data!$AF:$AF,1))="","",INDEX(Data!D:D,MATCH($A279,Data!$AF:$AF,1))))</f>
        <v/>
      </c>
      <c r="F279" s="5" t="str">
        <f>IF($A279="","",IF(INDEX(Data!E:E,MATCH($A279,Data!$AF:$AF,1))="","",INDEX(Data!E:E,MATCH($A279,Data!$AF:$AF,1))))</f>
        <v/>
      </c>
      <c r="G279" s="36" t="str">
        <f t="shared" si="10"/>
        <v/>
      </c>
    </row>
    <row r="280" spans="1:7" ht="14" customHeight="1" x14ac:dyDescent="0.35">
      <c r="A280" s="33" t="str">
        <f t="shared" si="11"/>
        <v/>
      </c>
      <c r="B280" s="4" t="str">
        <f>IF($A280="", "", INDEX(Data!A:A,MATCH($A280,Data!$AF:$AF,1)))</f>
        <v/>
      </c>
      <c r="C280" s="5" t="str">
        <f>IF($A280="", "", INDEX(Data!B:B,MATCH($A280,Data!$AF:$AF,1)))</f>
        <v/>
      </c>
      <c r="D280" s="4" t="str">
        <f>IF($A280="", "", INDEX(Data!C:C,MATCH($A280,Data!$AF:$AF,1)))</f>
        <v/>
      </c>
      <c r="E280" s="5" t="str">
        <f>IF($A280="","",IF(INDEX(Data!D:D,MATCH($A280,Data!$AF:$AF,1))="","",INDEX(Data!D:D,MATCH($A280,Data!$AF:$AF,1))))</f>
        <v/>
      </c>
      <c r="F280" s="5" t="str">
        <f>IF($A280="","",IF(INDEX(Data!E:E,MATCH($A280,Data!$AF:$AF,1))="","",INDEX(Data!E:E,MATCH($A280,Data!$AF:$AF,1))))</f>
        <v/>
      </c>
      <c r="G280" s="36" t="str">
        <f t="shared" si="10"/>
        <v/>
      </c>
    </row>
    <row r="281" spans="1:7" ht="14" customHeight="1" x14ac:dyDescent="0.35">
      <c r="A281" s="33" t="str">
        <f t="shared" si="11"/>
        <v/>
      </c>
      <c r="B281" s="4" t="str">
        <f>IF($A281="", "", INDEX(Data!A:A,MATCH($A281,Data!$AF:$AF,1)))</f>
        <v/>
      </c>
      <c r="C281" s="5" t="str">
        <f>IF($A281="", "", INDEX(Data!B:B,MATCH($A281,Data!$AF:$AF,1)))</f>
        <v/>
      </c>
      <c r="D281" s="4" t="str">
        <f>IF($A281="", "", INDEX(Data!C:C,MATCH($A281,Data!$AF:$AF,1)))</f>
        <v/>
      </c>
      <c r="E281" s="5" t="str">
        <f>IF($A281="","",IF(INDEX(Data!D:D,MATCH($A281,Data!$AF:$AF,1))="","",INDEX(Data!D:D,MATCH($A281,Data!$AF:$AF,1))))</f>
        <v/>
      </c>
      <c r="F281" s="5" t="str">
        <f>IF($A281="","",IF(INDEX(Data!E:E,MATCH($A281,Data!$AF:$AF,1))="","",INDEX(Data!E:E,MATCH($A281,Data!$AF:$AF,1))))</f>
        <v/>
      </c>
      <c r="G281" s="36" t="str">
        <f t="shared" si="10"/>
        <v/>
      </c>
    </row>
    <row r="282" spans="1:7" ht="14" customHeight="1" x14ac:dyDescent="0.35">
      <c r="A282" s="33" t="str">
        <f t="shared" si="11"/>
        <v/>
      </c>
      <c r="B282" s="4" t="str">
        <f>IF($A282="", "", INDEX(Data!A:A,MATCH($A282,Data!$AF:$AF,1)))</f>
        <v/>
      </c>
      <c r="C282" s="5" t="str">
        <f>IF($A282="", "", INDEX(Data!B:B,MATCH($A282,Data!$AF:$AF,1)))</f>
        <v/>
      </c>
      <c r="D282" s="4" t="str">
        <f>IF($A282="", "", INDEX(Data!C:C,MATCH($A282,Data!$AF:$AF,1)))</f>
        <v/>
      </c>
      <c r="E282" s="5" t="str">
        <f>IF($A282="","",IF(INDEX(Data!D:D,MATCH($A282,Data!$AF:$AF,1))="","",INDEX(Data!D:D,MATCH($A282,Data!$AF:$AF,1))))</f>
        <v/>
      </c>
      <c r="F282" s="5" t="str">
        <f>IF($A282="","",IF(INDEX(Data!E:E,MATCH($A282,Data!$AF:$AF,1))="","",INDEX(Data!E:E,MATCH($A282,Data!$AF:$AF,1))))</f>
        <v/>
      </c>
      <c r="G282" s="36" t="str">
        <f t="shared" si="10"/>
        <v/>
      </c>
    </row>
    <row r="283" spans="1:7" ht="14" customHeight="1" x14ac:dyDescent="0.35">
      <c r="A283" s="33" t="str">
        <f t="shared" si="11"/>
        <v/>
      </c>
      <c r="B283" s="4" t="str">
        <f>IF($A283="", "", INDEX(Data!A:A,MATCH($A283,Data!$AF:$AF,1)))</f>
        <v/>
      </c>
      <c r="C283" s="5" t="str">
        <f>IF($A283="", "", INDEX(Data!B:B,MATCH($A283,Data!$AF:$AF,1)))</f>
        <v/>
      </c>
      <c r="D283" s="4" t="str">
        <f>IF($A283="", "", INDEX(Data!C:C,MATCH($A283,Data!$AF:$AF,1)))</f>
        <v/>
      </c>
      <c r="E283" s="5" t="str">
        <f>IF($A283="","",IF(INDEX(Data!D:D,MATCH($A283,Data!$AF:$AF,1))="","",INDEX(Data!D:D,MATCH($A283,Data!$AF:$AF,1))))</f>
        <v/>
      </c>
      <c r="F283" s="5" t="str">
        <f>IF($A283="","",IF(INDEX(Data!E:E,MATCH($A283,Data!$AF:$AF,1))="","",INDEX(Data!E:E,MATCH($A283,Data!$AF:$AF,1))))</f>
        <v/>
      </c>
      <c r="G283" s="36" t="str">
        <f t="shared" si="10"/>
        <v/>
      </c>
    </row>
    <row r="284" spans="1:7" ht="14" customHeight="1" x14ac:dyDescent="0.35">
      <c r="A284" s="33" t="str">
        <f t="shared" si="11"/>
        <v/>
      </c>
      <c r="B284" s="4" t="str">
        <f>IF($A284="", "", INDEX(Data!A:A,MATCH($A284,Data!$AF:$AF,1)))</f>
        <v/>
      </c>
      <c r="C284" s="5" t="str">
        <f>IF($A284="", "", INDEX(Data!B:B,MATCH($A284,Data!$AF:$AF,1)))</f>
        <v/>
      </c>
      <c r="D284" s="4" t="str">
        <f>IF($A284="", "", INDEX(Data!C:C,MATCH($A284,Data!$AF:$AF,1)))</f>
        <v/>
      </c>
      <c r="E284" s="5" t="str">
        <f>IF($A284="","",IF(INDEX(Data!D:D,MATCH($A284,Data!$AF:$AF,1))="","",INDEX(Data!D:D,MATCH($A284,Data!$AF:$AF,1))))</f>
        <v/>
      </c>
      <c r="F284" s="5" t="str">
        <f>IF($A284="","",IF(INDEX(Data!E:E,MATCH($A284,Data!$AF:$AF,1))="","",INDEX(Data!E:E,MATCH($A284,Data!$AF:$AF,1))))</f>
        <v/>
      </c>
      <c r="G284" s="36" t="str">
        <f t="shared" si="10"/>
        <v/>
      </c>
    </row>
    <row r="285" spans="1:7" ht="14" customHeight="1" x14ac:dyDescent="0.35">
      <c r="A285" s="33" t="str">
        <f t="shared" si="11"/>
        <v/>
      </c>
      <c r="B285" s="4" t="str">
        <f>IF($A285="", "", INDEX(Data!A:A,MATCH($A285,Data!$AF:$AF,1)))</f>
        <v/>
      </c>
      <c r="C285" s="5" t="str">
        <f>IF($A285="", "", INDEX(Data!B:B,MATCH($A285,Data!$AF:$AF,1)))</f>
        <v/>
      </c>
      <c r="D285" s="4" t="str">
        <f>IF($A285="", "", INDEX(Data!C:C,MATCH($A285,Data!$AF:$AF,1)))</f>
        <v/>
      </c>
      <c r="E285" s="5" t="str">
        <f>IF($A285="","",IF(INDEX(Data!D:D,MATCH($A285,Data!$AF:$AF,1))="","",INDEX(Data!D:D,MATCH($A285,Data!$AF:$AF,1))))</f>
        <v/>
      </c>
      <c r="F285" s="5" t="str">
        <f>IF($A285="","",IF(INDEX(Data!E:E,MATCH($A285,Data!$AF:$AF,1))="","",INDEX(Data!E:E,MATCH($A285,Data!$AF:$AF,1))))</f>
        <v/>
      </c>
      <c r="G285" s="36" t="str">
        <f t="shared" si="10"/>
        <v/>
      </c>
    </row>
    <row r="286" spans="1:7" ht="14" customHeight="1" x14ac:dyDescent="0.35">
      <c r="A286" s="33" t="str">
        <f t="shared" si="11"/>
        <v/>
      </c>
      <c r="B286" s="4" t="str">
        <f>IF($A286="", "", INDEX(Data!A:A,MATCH($A286,Data!$AF:$AF,1)))</f>
        <v/>
      </c>
      <c r="C286" s="5" t="str">
        <f>IF($A286="", "", INDEX(Data!B:B,MATCH($A286,Data!$AF:$AF,1)))</f>
        <v/>
      </c>
      <c r="D286" s="4" t="str">
        <f>IF($A286="", "", INDEX(Data!C:C,MATCH($A286,Data!$AF:$AF,1)))</f>
        <v/>
      </c>
      <c r="E286" s="5" t="str">
        <f>IF($A286="","",IF(INDEX(Data!D:D,MATCH($A286,Data!$AF:$AF,1))="","",INDEX(Data!D:D,MATCH($A286,Data!$AF:$AF,1))))</f>
        <v/>
      </c>
      <c r="F286" s="5" t="str">
        <f>IF($A286="","",IF(INDEX(Data!E:E,MATCH($A286,Data!$AF:$AF,1))="","",INDEX(Data!E:E,MATCH($A286,Data!$AF:$AF,1))))</f>
        <v/>
      </c>
      <c r="G286" s="36" t="str">
        <f t="shared" si="10"/>
        <v/>
      </c>
    </row>
    <row r="287" spans="1:7" ht="14" customHeight="1" x14ac:dyDescent="0.35">
      <c r="A287" s="33" t="str">
        <f t="shared" si="11"/>
        <v/>
      </c>
      <c r="B287" s="4" t="str">
        <f>IF($A287="", "", INDEX(Data!A:A,MATCH($A287,Data!$AF:$AF,1)))</f>
        <v/>
      </c>
      <c r="C287" s="5" t="str">
        <f>IF($A287="", "", INDEX(Data!B:B,MATCH($A287,Data!$AF:$AF,1)))</f>
        <v/>
      </c>
      <c r="D287" s="4" t="str">
        <f>IF($A287="", "", INDEX(Data!C:C,MATCH($A287,Data!$AF:$AF,1)))</f>
        <v/>
      </c>
      <c r="E287" s="5" t="str">
        <f>IF($A287="","",IF(INDEX(Data!D:D,MATCH($A287,Data!$AF:$AF,1))="","",INDEX(Data!D:D,MATCH($A287,Data!$AF:$AF,1))))</f>
        <v/>
      </c>
      <c r="F287" s="5" t="str">
        <f>IF($A287="","",IF(INDEX(Data!E:E,MATCH($A287,Data!$AF:$AF,1))="","",INDEX(Data!E:E,MATCH($A287,Data!$AF:$AF,1))))</f>
        <v/>
      </c>
      <c r="G287" s="36" t="str">
        <f t="shared" si="10"/>
        <v/>
      </c>
    </row>
    <row r="288" spans="1:7" ht="14" customHeight="1" x14ac:dyDescent="0.35">
      <c r="A288" s="33" t="str">
        <f t="shared" si="11"/>
        <v/>
      </c>
      <c r="B288" s="4" t="str">
        <f>IF($A288="", "", INDEX(Data!A:A,MATCH($A288,Data!$AF:$AF,1)))</f>
        <v/>
      </c>
      <c r="C288" s="5" t="str">
        <f>IF($A288="", "", INDEX(Data!B:B,MATCH($A288,Data!$AF:$AF,1)))</f>
        <v/>
      </c>
      <c r="D288" s="4" t="str">
        <f>IF($A288="", "", INDEX(Data!C:C,MATCH($A288,Data!$AF:$AF,1)))</f>
        <v/>
      </c>
      <c r="E288" s="5" t="str">
        <f>IF($A288="","",IF(INDEX(Data!D:D,MATCH($A288,Data!$AF:$AF,1))="","",INDEX(Data!D:D,MATCH($A288,Data!$AF:$AF,1))))</f>
        <v/>
      </c>
      <c r="F288" s="5" t="str">
        <f>IF($A288="","",IF(INDEX(Data!E:E,MATCH($A288,Data!$AF:$AF,1))="","",INDEX(Data!E:E,MATCH($A288,Data!$AF:$AF,1))))</f>
        <v/>
      </c>
      <c r="G288" s="36" t="str">
        <f t="shared" si="10"/>
        <v/>
      </c>
    </row>
    <row r="289" spans="1:7" ht="14" customHeight="1" x14ac:dyDescent="0.35">
      <c r="A289" s="33" t="str">
        <f t="shared" si="11"/>
        <v/>
      </c>
      <c r="B289" s="4" t="str">
        <f>IF($A289="", "", INDEX(Data!A:A,MATCH($A289,Data!$AF:$AF,1)))</f>
        <v/>
      </c>
      <c r="C289" s="5" t="str">
        <f>IF($A289="", "", INDEX(Data!B:B,MATCH($A289,Data!$AF:$AF,1)))</f>
        <v/>
      </c>
      <c r="D289" s="4" t="str">
        <f>IF($A289="", "", INDEX(Data!C:C,MATCH($A289,Data!$AF:$AF,1)))</f>
        <v/>
      </c>
      <c r="E289" s="5" t="str">
        <f>IF($A289="","",IF(INDEX(Data!D:D,MATCH($A289,Data!$AF:$AF,1))="","",INDEX(Data!D:D,MATCH($A289,Data!$AF:$AF,1))))</f>
        <v/>
      </c>
      <c r="F289" s="5" t="str">
        <f>IF($A289="","",IF(INDEX(Data!E:E,MATCH($A289,Data!$AF:$AF,1))="","",INDEX(Data!E:E,MATCH($A289,Data!$AF:$AF,1))))</f>
        <v/>
      </c>
      <c r="G289" s="36" t="str">
        <f t="shared" si="10"/>
        <v/>
      </c>
    </row>
    <row r="290" spans="1:7" ht="14" customHeight="1" x14ac:dyDescent="0.35">
      <c r="A290" s="33" t="str">
        <f t="shared" si="11"/>
        <v/>
      </c>
      <c r="B290" s="4" t="str">
        <f>IF($A290="", "", INDEX(Data!A:A,MATCH($A290,Data!$AF:$AF,1)))</f>
        <v/>
      </c>
      <c r="C290" s="5" t="str">
        <f>IF($A290="", "", INDEX(Data!B:B,MATCH($A290,Data!$AF:$AF,1)))</f>
        <v/>
      </c>
      <c r="D290" s="4" t="str">
        <f>IF($A290="", "", INDEX(Data!C:C,MATCH($A290,Data!$AF:$AF,1)))</f>
        <v/>
      </c>
      <c r="E290" s="5" t="str">
        <f>IF($A290="","",IF(INDEX(Data!D:D,MATCH($A290,Data!$AF:$AF,1))="","",INDEX(Data!D:D,MATCH($A290,Data!$AF:$AF,1))))</f>
        <v/>
      </c>
      <c r="F290" s="5" t="str">
        <f>IF($A290="","",IF(INDEX(Data!E:E,MATCH($A290,Data!$AF:$AF,1))="","",INDEX(Data!E:E,MATCH($A290,Data!$AF:$AF,1))))</f>
        <v/>
      </c>
      <c r="G290" s="36" t="str">
        <f t="shared" si="10"/>
        <v/>
      </c>
    </row>
    <row r="291" spans="1:7" ht="14" customHeight="1" x14ac:dyDescent="0.35">
      <c r="A291" s="33" t="str">
        <f t="shared" si="11"/>
        <v/>
      </c>
      <c r="B291" s="4" t="str">
        <f>IF($A291="", "", INDEX(Data!A:A,MATCH($A291,Data!$AF:$AF,1)))</f>
        <v/>
      </c>
      <c r="C291" s="5" t="str">
        <f>IF($A291="", "", INDEX(Data!B:B,MATCH($A291,Data!$AF:$AF,1)))</f>
        <v/>
      </c>
      <c r="D291" s="4" t="str">
        <f>IF($A291="", "", INDEX(Data!C:C,MATCH($A291,Data!$AF:$AF,1)))</f>
        <v/>
      </c>
      <c r="E291" s="5" t="str">
        <f>IF($A291="","",IF(INDEX(Data!D:D,MATCH($A291,Data!$AF:$AF,1))="","",INDEX(Data!D:D,MATCH($A291,Data!$AF:$AF,1))))</f>
        <v/>
      </c>
      <c r="F291" s="5" t="str">
        <f>IF($A291="","",IF(INDEX(Data!E:E,MATCH($A291,Data!$AF:$AF,1))="","",INDEX(Data!E:E,MATCH($A291,Data!$AF:$AF,1))))</f>
        <v/>
      </c>
      <c r="G291" s="36" t="str">
        <f t="shared" si="10"/>
        <v/>
      </c>
    </row>
    <row r="292" spans="1:7" ht="14" customHeight="1" x14ac:dyDescent="0.35">
      <c r="A292" s="33" t="str">
        <f t="shared" si="11"/>
        <v/>
      </c>
      <c r="B292" s="4" t="str">
        <f>IF($A292="", "", INDEX(Data!A:A,MATCH($A292,Data!$AF:$AF,1)))</f>
        <v/>
      </c>
      <c r="C292" s="5" t="str">
        <f>IF($A292="", "", INDEX(Data!B:B,MATCH($A292,Data!$AF:$AF,1)))</f>
        <v/>
      </c>
      <c r="D292" s="4" t="str">
        <f>IF($A292="", "", INDEX(Data!C:C,MATCH($A292,Data!$AF:$AF,1)))</f>
        <v/>
      </c>
      <c r="E292" s="5" t="str">
        <f>IF($A292="","",IF(INDEX(Data!D:D,MATCH($A292,Data!$AF:$AF,1))="","",INDEX(Data!D:D,MATCH($A292,Data!$AF:$AF,1))))</f>
        <v/>
      </c>
      <c r="F292" s="5" t="str">
        <f>IF($A292="","",IF(INDEX(Data!E:E,MATCH($A292,Data!$AF:$AF,1))="","",INDEX(Data!E:E,MATCH($A292,Data!$AF:$AF,1))))</f>
        <v/>
      </c>
      <c r="G292" s="36" t="str">
        <f t="shared" si="10"/>
        <v/>
      </c>
    </row>
    <row r="293" spans="1:7" ht="14" customHeight="1" x14ac:dyDescent="0.35">
      <c r="A293" s="33" t="str">
        <f t="shared" si="11"/>
        <v/>
      </c>
      <c r="B293" s="4" t="str">
        <f>IF($A293="", "", INDEX(Data!A:A,MATCH($A293,Data!$AF:$AF,1)))</f>
        <v/>
      </c>
      <c r="C293" s="5" t="str">
        <f>IF($A293="", "", INDEX(Data!B:B,MATCH($A293,Data!$AF:$AF,1)))</f>
        <v/>
      </c>
      <c r="D293" s="4" t="str">
        <f>IF($A293="", "", INDEX(Data!C:C,MATCH($A293,Data!$AF:$AF,1)))</f>
        <v/>
      </c>
      <c r="E293" s="5" t="str">
        <f>IF($A293="","",IF(INDEX(Data!D:D,MATCH($A293,Data!$AF:$AF,1))="","",INDEX(Data!D:D,MATCH($A293,Data!$AF:$AF,1))))</f>
        <v/>
      </c>
      <c r="F293" s="5" t="str">
        <f>IF($A293="","",IF(INDEX(Data!E:E,MATCH($A293,Data!$AF:$AF,1))="","",INDEX(Data!E:E,MATCH($A293,Data!$AF:$AF,1))))</f>
        <v/>
      </c>
      <c r="G293" s="36" t="str">
        <f t="shared" si="10"/>
        <v/>
      </c>
    </row>
    <row r="294" spans="1:7" ht="14" customHeight="1" x14ac:dyDescent="0.35">
      <c r="A294" s="33" t="str">
        <f t="shared" si="11"/>
        <v/>
      </c>
      <c r="B294" s="4" t="str">
        <f>IF($A294="", "", INDEX(Data!A:A,MATCH($A294,Data!$AF:$AF,1)))</f>
        <v/>
      </c>
      <c r="C294" s="5" t="str">
        <f>IF($A294="", "", INDEX(Data!B:B,MATCH($A294,Data!$AF:$AF,1)))</f>
        <v/>
      </c>
      <c r="D294" s="4" t="str">
        <f>IF($A294="", "", INDEX(Data!C:C,MATCH($A294,Data!$AF:$AF,1)))</f>
        <v/>
      </c>
      <c r="E294" s="5" t="str">
        <f>IF($A294="","",IF(INDEX(Data!D:D,MATCH($A294,Data!$AF:$AF,1))="","",INDEX(Data!D:D,MATCH($A294,Data!$AF:$AF,1))))</f>
        <v/>
      </c>
      <c r="F294" s="5" t="str">
        <f>IF($A294="","",IF(INDEX(Data!E:E,MATCH($A294,Data!$AF:$AF,1))="","",INDEX(Data!E:E,MATCH($A294,Data!$AF:$AF,1))))</f>
        <v/>
      </c>
      <c r="G294" s="36" t="str">
        <f t="shared" si="10"/>
        <v/>
      </c>
    </row>
    <row r="295" spans="1:7" ht="14" customHeight="1" x14ac:dyDescent="0.35">
      <c r="A295" s="33" t="str">
        <f t="shared" si="11"/>
        <v/>
      </c>
      <c r="B295" s="4" t="str">
        <f>IF($A295="", "", INDEX(Data!A:A,MATCH($A295,Data!$AF:$AF,1)))</f>
        <v/>
      </c>
      <c r="C295" s="5" t="str">
        <f>IF($A295="", "", INDEX(Data!B:B,MATCH($A295,Data!$AF:$AF,1)))</f>
        <v/>
      </c>
      <c r="D295" s="4" t="str">
        <f>IF($A295="", "", INDEX(Data!C:C,MATCH($A295,Data!$AF:$AF,1)))</f>
        <v/>
      </c>
      <c r="E295" s="5" t="str">
        <f>IF($A295="","",IF(INDEX(Data!D:D,MATCH($A295,Data!$AF:$AF,1))="","",INDEX(Data!D:D,MATCH($A295,Data!$AF:$AF,1))))</f>
        <v/>
      </c>
      <c r="F295" s="5" t="str">
        <f>IF($A295="","",IF(INDEX(Data!E:E,MATCH($A295,Data!$AF:$AF,1))="","",INDEX(Data!E:E,MATCH($A295,Data!$AF:$AF,1))))</f>
        <v/>
      </c>
      <c r="G295" s="36" t="str">
        <f t="shared" si="10"/>
        <v/>
      </c>
    </row>
    <row r="296" spans="1:7" ht="14" customHeight="1" x14ac:dyDescent="0.35">
      <c r="A296" s="33" t="str">
        <f t="shared" si="11"/>
        <v/>
      </c>
      <c r="B296" s="4" t="str">
        <f>IF($A296="", "", INDEX(Data!A:A,MATCH($A296,Data!$AF:$AF,1)))</f>
        <v/>
      </c>
      <c r="C296" s="5" t="str">
        <f>IF($A296="", "", INDEX(Data!B:B,MATCH($A296,Data!$AF:$AF,1)))</f>
        <v/>
      </c>
      <c r="D296" s="4" t="str">
        <f>IF($A296="", "", INDEX(Data!C:C,MATCH($A296,Data!$AF:$AF,1)))</f>
        <v/>
      </c>
      <c r="E296" s="5" t="str">
        <f>IF($A296="","",IF(INDEX(Data!D:D,MATCH($A296,Data!$AF:$AF,1))="","",INDEX(Data!D:D,MATCH($A296,Data!$AF:$AF,1))))</f>
        <v/>
      </c>
      <c r="F296" s="5" t="str">
        <f>IF($A296="","",IF(INDEX(Data!E:E,MATCH($A296,Data!$AF:$AF,1))="","",INDEX(Data!E:E,MATCH($A296,Data!$AF:$AF,1))))</f>
        <v/>
      </c>
      <c r="G296" s="36" t="str">
        <f t="shared" si="10"/>
        <v/>
      </c>
    </row>
    <row r="297" spans="1:7" ht="14" customHeight="1" x14ac:dyDescent="0.35">
      <c r="A297" s="33" t="str">
        <f t="shared" si="11"/>
        <v/>
      </c>
      <c r="B297" s="4" t="str">
        <f>IF($A297="", "", INDEX(Data!A:A,MATCH($A297,Data!$AF:$AF,1)))</f>
        <v/>
      </c>
      <c r="C297" s="5" t="str">
        <f>IF($A297="", "", INDEX(Data!B:B,MATCH($A297,Data!$AF:$AF,1)))</f>
        <v/>
      </c>
      <c r="D297" s="4" t="str">
        <f>IF($A297="", "", INDEX(Data!C:C,MATCH($A297,Data!$AF:$AF,1)))</f>
        <v/>
      </c>
      <c r="E297" s="5" t="str">
        <f>IF($A297="","",IF(INDEX(Data!D:D,MATCH($A297,Data!$AF:$AF,1))="","",INDEX(Data!D:D,MATCH($A297,Data!$AF:$AF,1))))</f>
        <v/>
      </c>
      <c r="F297" s="5" t="str">
        <f>IF($A297="","",IF(INDEX(Data!E:E,MATCH($A297,Data!$AF:$AF,1))="","",INDEX(Data!E:E,MATCH($A297,Data!$AF:$AF,1))))</f>
        <v/>
      </c>
      <c r="G297" s="36" t="str">
        <f t="shared" si="10"/>
        <v/>
      </c>
    </row>
    <row r="298" spans="1:7" ht="14" customHeight="1" x14ac:dyDescent="0.35">
      <c r="A298" s="33" t="str">
        <f t="shared" si="11"/>
        <v/>
      </c>
      <c r="B298" s="4" t="str">
        <f>IF($A298="", "", INDEX(Data!A:A,MATCH($A298,Data!$AF:$AF,1)))</f>
        <v/>
      </c>
      <c r="C298" s="5" t="str">
        <f>IF($A298="", "", INDEX(Data!B:B,MATCH($A298,Data!$AF:$AF,1)))</f>
        <v/>
      </c>
      <c r="D298" s="4" t="str">
        <f>IF($A298="", "", INDEX(Data!C:C,MATCH($A298,Data!$AF:$AF,1)))</f>
        <v/>
      </c>
      <c r="E298" s="5" t="str">
        <f>IF($A298="","",IF(INDEX(Data!D:D,MATCH($A298,Data!$AF:$AF,1))="","",INDEX(Data!D:D,MATCH($A298,Data!$AF:$AF,1))))</f>
        <v/>
      </c>
      <c r="F298" s="5" t="str">
        <f>IF($A298="","",IF(INDEX(Data!E:E,MATCH($A298,Data!$AF:$AF,1))="","",INDEX(Data!E:E,MATCH($A298,Data!$AF:$AF,1))))</f>
        <v/>
      </c>
      <c r="G298" s="36" t="str">
        <f t="shared" si="10"/>
        <v/>
      </c>
    </row>
    <row r="299" spans="1:7" ht="14" customHeight="1" x14ac:dyDescent="0.35">
      <c r="A299" s="33" t="str">
        <f t="shared" si="11"/>
        <v/>
      </c>
      <c r="B299" s="4" t="str">
        <f>IF($A299="", "", INDEX(Data!A:A,MATCH($A299,Data!$AF:$AF,1)))</f>
        <v/>
      </c>
      <c r="C299" s="5" t="str">
        <f>IF($A299="", "", INDEX(Data!B:B,MATCH($A299,Data!$AF:$AF,1)))</f>
        <v/>
      </c>
      <c r="D299" s="4" t="str">
        <f>IF($A299="", "", INDEX(Data!C:C,MATCH($A299,Data!$AF:$AF,1)))</f>
        <v/>
      </c>
      <c r="E299" s="5" t="str">
        <f>IF($A299="","",IF(INDEX(Data!D:D,MATCH($A299,Data!$AF:$AF,1))="","",INDEX(Data!D:D,MATCH($A299,Data!$AF:$AF,1))))</f>
        <v/>
      </c>
      <c r="F299" s="5" t="str">
        <f>IF($A299="","",IF(INDEX(Data!E:E,MATCH($A299,Data!$AF:$AF,1))="","",INDEX(Data!E:E,MATCH($A299,Data!$AF:$AF,1))))</f>
        <v/>
      </c>
      <c r="G299" s="36" t="str">
        <f t="shared" si="10"/>
        <v/>
      </c>
    </row>
    <row r="300" spans="1:7" ht="14" customHeight="1" x14ac:dyDescent="0.35">
      <c r="A300" s="33" t="str">
        <f t="shared" si="11"/>
        <v/>
      </c>
      <c r="B300" s="4" t="str">
        <f>IF($A300="", "", INDEX(Data!A:A,MATCH($A300,Data!$AF:$AF,1)))</f>
        <v/>
      </c>
      <c r="C300" s="5" t="str">
        <f>IF($A300="", "", INDEX(Data!B:B,MATCH($A300,Data!$AF:$AF,1)))</f>
        <v/>
      </c>
      <c r="D300" s="4" t="str">
        <f>IF($A300="", "", INDEX(Data!C:C,MATCH($A300,Data!$AF:$AF,1)))</f>
        <v/>
      </c>
      <c r="E300" s="5" t="str">
        <f>IF($A300="","",IF(INDEX(Data!D:D,MATCH($A300,Data!$AF:$AF,1))="","",INDEX(Data!D:D,MATCH($A300,Data!$AF:$AF,1))))</f>
        <v/>
      </c>
      <c r="F300" s="5" t="str">
        <f>IF($A300="","",IF(INDEX(Data!E:E,MATCH($A300,Data!$AF:$AF,1))="","",INDEX(Data!E:E,MATCH($A300,Data!$AF:$AF,1))))</f>
        <v/>
      </c>
      <c r="G300" s="36" t="str">
        <f t="shared" si="10"/>
        <v/>
      </c>
    </row>
    <row r="301" spans="1:7" ht="14" customHeight="1" x14ac:dyDescent="0.35">
      <c r="A301" s="33" t="str">
        <f t="shared" si="11"/>
        <v/>
      </c>
      <c r="B301" s="4" t="str">
        <f>IF($A301="", "", INDEX(Data!A:A,MATCH($A301,Data!$AF:$AF,1)))</f>
        <v/>
      </c>
      <c r="C301" s="5" t="str">
        <f>IF($A301="", "", INDEX(Data!B:B,MATCH($A301,Data!$AF:$AF,1)))</f>
        <v/>
      </c>
      <c r="D301" s="4" t="str">
        <f>IF($A301="", "", INDEX(Data!C:C,MATCH($A301,Data!$AF:$AF,1)))</f>
        <v/>
      </c>
      <c r="E301" s="5" t="str">
        <f>IF($A301="","",IF(INDEX(Data!D:D,MATCH($A301,Data!$AF:$AF,1))="","",INDEX(Data!D:D,MATCH($A301,Data!$AF:$AF,1))))</f>
        <v/>
      </c>
      <c r="F301" s="5" t="str">
        <f>IF($A301="","",IF(INDEX(Data!E:E,MATCH($A301,Data!$AF:$AF,1))="","",INDEX(Data!E:E,MATCH($A301,Data!$AF:$AF,1))))</f>
        <v/>
      </c>
      <c r="G301" s="36" t="str">
        <f t="shared" si="10"/>
        <v/>
      </c>
    </row>
    <row r="302" spans="1:7" ht="14" customHeight="1" x14ac:dyDescent="0.35">
      <c r="A302" s="33" t="str">
        <f t="shared" si="11"/>
        <v/>
      </c>
      <c r="B302" s="4" t="str">
        <f>IF($A302="", "", INDEX(Data!A:A,MATCH($A302,Data!$AF:$AF,1)))</f>
        <v/>
      </c>
      <c r="C302" s="5" t="str">
        <f>IF($A302="", "", INDEX(Data!B:B,MATCH($A302,Data!$AF:$AF,1)))</f>
        <v/>
      </c>
      <c r="D302" s="4" t="str">
        <f>IF($A302="", "", INDEX(Data!C:C,MATCH($A302,Data!$AF:$AF,1)))</f>
        <v/>
      </c>
      <c r="E302" s="5" t="str">
        <f>IF($A302="","",IF(INDEX(Data!D:D,MATCH($A302,Data!$AF:$AF,1))="","",INDEX(Data!D:D,MATCH($A302,Data!$AF:$AF,1))))</f>
        <v/>
      </c>
      <c r="F302" s="5" t="str">
        <f>IF($A302="","",IF(INDEX(Data!E:E,MATCH($A302,Data!$AF:$AF,1))="","",INDEX(Data!E:E,MATCH($A302,Data!$AF:$AF,1))))</f>
        <v/>
      </c>
      <c r="G302" s="36" t="str">
        <f t="shared" si="10"/>
        <v/>
      </c>
    </row>
    <row r="303" spans="1:7" ht="14" customHeight="1" x14ac:dyDescent="0.35">
      <c r="A303" s="33" t="str">
        <f t="shared" si="11"/>
        <v/>
      </c>
      <c r="B303" s="4" t="str">
        <f>IF($A303="", "", INDEX(Data!A:A,MATCH($A303,Data!$AF:$AF,1)))</f>
        <v/>
      </c>
      <c r="C303" s="5" t="str">
        <f>IF($A303="", "", INDEX(Data!B:B,MATCH($A303,Data!$AF:$AF,1)))</f>
        <v/>
      </c>
      <c r="D303" s="4" t="str">
        <f>IF($A303="", "", INDEX(Data!C:C,MATCH($A303,Data!$AF:$AF,1)))</f>
        <v/>
      </c>
      <c r="E303" s="5" t="str">
        <f>IF($A303="","",IF(INDEX(Data!D:D,MATCH($A303,Data!$AF:$AF,1))="","",INDEX(Data!D:D,MATCH($A303,Data!$AF:$AF,1))))</f>
        <v/>
      </c>
      <c r="F303" s="5" t="str">
        <f>IF($A303="","",IF(INDEX(Data!E:E,MATCH($A303,Data!$AF:$AF,1))="","",INDEX(Data!E:E,MATCH($A303,Data!$AF:$AF,1))))</f>
        <v/>
      </c>
      <c r="G303" s="36" t="str">
        <f t="shared" si="10"/>
        <v/>
      </c>
    </row>
    <row r="304" spans="1:7" ht="14" customHeight="1" x14ac:dyDescent="0.35">
      <c r="A304" s="33" t="str">
        <f t="shared" si="11"/>
        <v/>
      </c>
      <c r="B304" s="4" t="str">
        <f>IF($A304="", "", INDEX(Data!A:A,MATCH($A304,Data!$AF:$AF,1)))</f>
        <v/>
      </c>
      <c r="C304" s="5" t="str">
        <f>IF($A304="", "", INDEX(Data!B:B,MATCH($A304,Data!$AF:$AF,1)))</f>
        <v/>
      </c>
      <c r="D304" s="4" t="str">
        <f>IF($A304="", "", INDEX(Data!C:C,MATCH($A304,Data!$AF:$AF,1)))</f>
        <v/>
      </c>
      <c r="E304" s="5" t="str">
        <f>IF($A304="","",IF(INDEX(Data!D:D,MATCH($A304,Data!$AF:$AF,1))="","",INDEX(Data!D:D,MATCH($A304,Data!$AF:$AF,1))))</f>
        <v/>
      </c>
      <c r="F304" s="5" t="str">
        <f>IF($A304="","",IF(INDEX(Data!E:E,MATCH($A304,Data!$AF:$AF,1))="","",INDEX(Data!E:E,MATCH($A304,Data!$AF:$AF,1))))</f>
        <v/>
      </c>
      <c r="G304" s="36" t="str">
        <f t="shared" si="10"/>
        <v/>
      </c>
    </row>
    <row r="305" spans="1:7" ht="14" customHeight="1" x14ac:dyDescent="0.35">
      <c r="A305" s="33" t="str">
        <f t="shared" si="11"/>
        <v/>
      </c>
      <c r="B305" s="4" t="str">
        <f>IF($A305="", "", INDEX(Data!A:A,MATCH($A305,Data!$AF:$AF,1)))</f>
        <v/>
      </c>
      <c r="C305" s="5" t="str">
        <f>IF($A305="", "", INDEX(Data!B:B,MATCH($A305,Data!$AF:$AF,1)))</f>
        <v/>
      </c>
      <c r="D305" s="4" t="str">
        <f>IF($A305="", "", INDEX(Data!C:C,MATCH($A305,Data!$AF:$AF,1)))</f>
        <v/>
      </c>
      <c r="E305" s="5" t="str">
        <f>IF($A305="","",IF(INDEX(Data!D:D,MATCH($A305,Data!$AF:$AF,1))="","",INDEX(Data!D:D,MATCH($A305,Data!$AF:$AF,1))))</f>
        <v/>
      </c>
      <c r="F305" s="5" t="str">
        <f>IF($A305="","",IF(INDEX(Data!E:E,MATCH($A305,Data!$AF:$AF,1))="","",INDEX(Data!E:E,MATCH($A305,Data!$AF:$AF,1))))</f>
        <v/>
      </c>
      <c r="G305" s="36" t="str">
        <f t="shared" si="10"/>
        <v/>
      </c>
    </row>
    <row r="306" spans="1:7" ht="14" customHeight="1" x14ac:dyDescent="0.35">
      <c r="A306" s="33" t="str">
        <f t="shared" si="11"/>
        <v/>
      </c>
      <c r="B306" s="4" t="str">
        <f>IF($A306="", "", INDEX(Data!A:A,MATCH($A306,Data!$AF:$AF,1)))</f>
        <v/>
      </c>
      <c r="C306" s="5" t="str">
        <f>IF($A306="", "", INDEX(Data!B:B,MATCH($A306,Data!$AF:$AF,1)))</f>
        <v/>
      </c>
      <c r="D306" s="4" t="str">
        <f>IF($A306="", "", INDEX(Data!C:C,MATCH($A306,Data!$AF:$AF,1)))</f>
        <v/>
      </c>
      <c r="E306" s="5" t="str">
        <f>IF($A306="","",IF(INDEX(Data!D:D,MATCH($A306,Data!$AF:$AF,1))="","",INDEX(Data!D:D,MATCH($A306,Data!$AF:$AF,1))))</f>
        <v/>
      </c>
      <c r="F306" s="5" t="str">
        <f>IF($A306="","",IF(INDEX(Data!E:E,MATCH($A306,Data!$AF:$AF,1))="","",INDEX(Data!E:E,MATCH($A306,Data!$AF:$AF,1))))</f>
        <v/>
      </c>
      <c r="G306" s="36" t="str">
        <f t="shared" si="10"/>
        <v/>
      </c>
    </row>
    <row r="307" spans="1:7" ht="14" customHeight="1" x14ac:dyDescent="0.35">
      <c r="A307" s="33" t="str">
        <f t="shared" si="11"/>
        <v/>
      </c>
      <c r="B307" s="4" t="str">
        <f>IF($A307="", "", INDEX(Data!A:A,MATCH($A307,Data!$AF:$AF,1)))</f>
        <v/>
      </c>
      <c r="C307" s="5" t="str">
        <f>IF($A307="", "", INDEX(Data!B:B,MATCH($A307,Data!$AF:$AF,1)))</f>
        <v/>
      </c>
      <c r="D307" s="4" t="str">
        <f>IF($A307="", "", INDEX(Data!C:C,MATCH($A307,Data!$AF:$AF,1)))</f>
        <v/>
      </c>
      <c r="E307" s="5" t="str">
        <f>IF($A307="","",IF(INDEX(Data!D:D,MATCH($A307,Data!$AF:$AF,1))="","",INDEX(Data!D:D,MATCH($A307,Data!$AF:$AF,1))))</f>
        <v/>
      </c>
      <c r="F307" s="5" t="str">
        <f>IF($A307="","",IF(INDEX(Data!E:E,MATCH($A307,Data!$AF:$AF,1))="","",INDEX(Data!E:E,MATCH($A307,Data!$AF:$AF,1))))</f>
        <v/>
      </c>
      <c r="G307" s="36" t="str">
        <f t="shared" si="10"/>
        <v/>
      </c>
    </row>
    <row r="308" spans="1:7" ht="14" customHeight="1" x14ac:dyDescent="0.35">
      <c r="A308" s="33" t="str">
        <f t="shared" si="11"/>
        <v/>
      </c>
      <c r="B308" s="4" t="str">
        <f>IF($A308="", "", INDEX(Data!A:A,MATCH($A308,Data!$AF:$AF,1)))</f>
        <v/>
      </c>
      <c r="C308" s="5" t="str">
        <f>IF($A308="", "", INDEX(Data!B:B,MATCH($A308,Data!$AF:$AF,1)))</f>
        <v/>
      </c>
      <c r="D308" s="4" t="str">
        <f>IF($A308="", "", INDEX(Data!C:C,MATCH($A308,Data!$AF:$AF,1)))</f>
        <v/>
      </c>
      <c r="E308" s="5" t="str">
        <f>IF($A308="","",IF(INDEX(Data!D:D,MATCH($A308,Data!$AF:$AF,1))="","",INDEX(Data!D:D,MATCH($A308,Data!$AF:$AF,1))))</f>
        <v/>
      </c>
      <c r="F308" s="5" t="str">
        <f>IF($A308="","",IF(INDEX(Data!E:E,MATCH($A308,Data!$AF:$AF,1))="","",INDEX(Data!E:E,MATCH($A308,Data!$AF:$AF,1))))</f>
        <v/>
      </c>
      <c r="G308" s="36" t="str">
        <f t="shared" si="10"/>
        <v/>
      </c>
    </row>
    <row r="309" spans="1:7" ht="14" customHeight="1" x14ac:dyDescent="0.35">
      <c r="A309" s="33" t="str">
        <f t="shared" si="11"/>
        <v/>
      </c>
      <c r="B309" s="4" t="str">
        <f>IF($A309="", "", INDEX(Data!A:A,MATCH($A309,Data!$AF:$AF,1)))</f>
        <v/>
      </c>
      <c r="C309" s="5" t="str">
        <f>IF($A309="", "", INDEX(Data!B:B,MATCH($A309,Data!$AF:$AF,1)))</f>
        <v/>
      </c>
      <c r="D309" s="4" t="str">
        <f>IF($A309="", "", INDEX(Data!C:C,MATCH($A309,Data!$AF:$AF,1)))</f>
        <v/>
      </c>
      <c r="E309" s="5" t="str">
        <f>IF($A309="","",IF(INDEX(Data!D:D,MATCH($A309,Data!$AF:$AF,1))="","",INDEX(Data!D:D,MATCH($A309,Data!$AF:$AF,1))))</f>
        <v/>
      </c>
      <c r="F309" s="5" t="str">
        <f>IF($A309="","",IF(INDEX(Data!E:E,MATCH($A309,Data!$AF:$AF,1))="","",INDEX(Data!E:E,MATCH($A309,Data!$AF:$AF,1))))</f>
        <v/>
      </c>
      <c r="G309" s="36" t="str">
        <f t="shared" si="10"/>
        <v/>
      </c>
    </row>
    <row r="310" spans="1:7" ht="14" customHeight="1" x14ac:dyDescent="0.35">
      <c r="A310" s="33" t="str">
        <f t="shared" si="11"/>
        <v/>
      </c>
      <c r="B310" s="4" t="str">
        <f>IF($A310="", "", INDEX(Data!A:A,MATCH($A310,Data!$AF:$AF,1)))</f>
        <v/>
      </c>
      <c r="C310" s="5" t="str">
        <f>IF($A310="", "", INDEX(Data!B:B,MATCH($A310,Data!$AF:$AF,1)))</f>
        <v/>
      </c>
      <c r="D310" s="4" t="str">
        <f>IF($A310="", "", INDEX(Data!C:C,MATCH($A310,Data!$AF:$AF,1)))</f>
        <v/>
      </c>
      <c r="E310" s="5" t="str">
        <f>IF($A310="","",IF(INDEX(Data!D:D,MATCH($A310,Data!$AF:$AF,1))="","",INDEX(Data!D:D,MATCH($A310,Data!$AF:$AF,1))))</f>
        <v/>
      </c>
      <c r="F310" s="5" t="str">
        <f>IF($A310="","",IF(INDEX(Data!E:E,MATCH($A310,Data!$AF:$AF,1))="","",INDEX(Data!E:E,MATCH($A310,Data!$AF:$AF,1))))</f>
        <v/>
      </c>
      <c r="G310" s="36" t="str">
        <f t="shared" si="10"/>
        <v/>
      </c>
    </row>
    <row r="311" spans="1:7" ht="14" customHeight="1" x14ac:dyDescent="0.35">
      <c r="A311" s="33" t="str">
        <f t="shared" si="11"/>
        <v/>
      </c>
      <c r="B311" s="4" t="str">
        <f>IF($A311="", "", INDEX(Data!A:A,MATCH($A311,Data!$AF:$AF,1)))</f>
        <v/>
      </c>
      <c r="C311" s="5" t="str">
        <f>IF($A311="", "", INDEX(Data!B:B,MATCH($A311,Data!$AF:$AF,1)))</f>
        <v/>
      </c>
      <c r="D311" s="4" t="str">
        <f>IF($A311="", "", INDEX(Data!C:C,MATCH($A311,Data!$AF:$AF,1)))</f>
        <v/>
      </c>
      <c r="E311" s="5" t="str">
        <f>IF($A311="","",IF(INDEX(Data!D:D,MATCH($A311,Data!$AF:$AF,1))="","",INDEX(Data!D:D,MATCH($A311,Data!$AF:$AF,1))))</f>
        <v/>
      </c>
      <c r="F311" s="5" t="str">
        <f>IF($A311="","",IF(INDEX(Data!E:E,MATCH($A311,Data!$AF:$AF,1))="","",INDEX(Data!E:E,MATCH($A311,Data!$AF:$AF,1))))</f>
        <v/>
      </c>
      <c r="G311" s="36" t="str">
        <f t="shared" si="10"/>
        <v/>
      </c>
    </row>
    <row r="312" spans="1:7" ht="14" customHeight="1" x14ac:dyDescent="0.35">
      <c r="A312" s="33" t="str">
        <f t="shared" si="11"/>
        <v/>
      </c>
      <c r="B312" s="4" t="str">
        <f>IF($A312="", "", INDEX(Data!A:A,MATCH($A312,Data!$AF:$AF,1)))</f>
        <v/>
      </c>
      <c r="C312" s="5" t="str">
        <f>IF($A312="", "", INDEX(Data!B:B,MATCH($A312,Data!$AF:$AF,1)))</f>
        <v/>
      </c>
      <c r="D312" s="4" t="str">
        <f>IF($A312="", "", INDEX(Data!C:C,MATCH($A312,Data!$AF:$AF,1)))</f>
        <v/>
      </c>
      <c r="E312" s="5" t="str">
        <f>IF($A312="","",IF(INDEX(Data!D:D,MATCH($A312,Data!$AF:$AF,1))="","",INDEX(Data!D:D,MATCH($A312,Data!$AF:$AF,1))))</f>
        <v/>
      </c>
      <c r="F312" s="5" t="str">
        <f>IF($A312="","",IF(INDEX(Data!E:E,MATCH($A312,Data!$AF:$AF,1))="","",INDEX(Data!E:E,MATCH($A312,Data!$AF:$AF,1))))</f>
        <v/>
      </c>
      <c r="G312" s="36" t="str">
        <f t="shared" si="10"/>
        <v/>
      </c>
    </row>
    <row r="313" spans="1:7" ht="14" customHeight="1" x14ac:dyDescent="0.35">
      <c r="A313" s="33" t="str">
        <f t="shared" si="11"/>
        <v/>
      </c>
      <c r="B313" s="4" t="str">
        <f>IF($A313="", "", INDEX(Data!A:A,MATCH($A313,Data!$AF:$AF,1)))</f>
        <v/>
      </c>
      <c r="C313" s="5" t="str">
        <f>IF($A313="", "", INDEX(Data!B:B,MATCH($A313,Data!$AF:$AF,1)))</f>
        <v/>
      </c>
      <c r="D313" s="4" t="str">
        <f>IF($A313="", "", INDEX(Data!C:C,MATCH($A313,Data!$AF:$AF,1)))</f>
        <v/>
      </c>
      <c r="E313" s="5" t="str">
        <f>IF($A313="","",IF(INDEX(Data!D:D,MATCH($A313,Data!$AF:$AF,1))="","",INDEX(Data!D:D,MATCH($A313,Data!$AF:$AF,1))))</f>
        <v/>
      </c>
      <c r="F313" s="5" t="str">
        <f>IF($A313="","",IF(INDEX(Data!E:E,MATCH($A313,Data!$AF:$AF,1))="","",INDEX(Data!E:E,MATCH($A313,Data!$AF:$AF,1))))</f>
        <v/>
      </c>
      <c r="G313" s="36" t="str">
        <f t="shared" si="10"/>
        <v/>
      </c>
    </row>
    <row r="314" spans="1:7" ht="14" customHeight="1" x14ac:dyDescent="0.35">
      <c r="A314" s="33" t="str">
        <f t="shared" si="11"/>
        <v/>
      </c>
      <c r="B314" s="4" t="str">
        <f>IF($A314="", "", INDEX(Data!A:A,MATCH($A314,Data!$AF:$AF,1)))</f>
        <v/>
      </c>
      <c r="C314" s="5" t="str">
        <f>IF($A314="", "", INDEX(Data!B:B,MATCH($A314,Data!$AF:$AF,1)))</f>
        <v/>
      </c>
      <c r="D314" s="4" t="str">
        <f>IF($A314="", "", INDEX(Data!C:C,MATCH($A314,Data!$AF:$AF,1)))</f>
        <v/>
      </c>
      <c r="E314" s="5" t="str">
        <f>IF($A314="","",IF(INDEX(Data!D:D,MATCH($A314,Data!$AF:$AF,1))="","",INDEX(Data!D:D,MATCH($A314,Data!$AF:$AF,1))))</f>
        <v/>
      </c>
      <c r="F314" s="5" t="str">
        <f>IF($A314="","",IF(INDEX(Data!E:E,MATCH($A314,Data!$AF:$AF,1))="","",INDEX(Data!E:E,MATCH($A314,Data!$AF:$AF,1))))</f>
        <v/>
      </c>
      <c r="G314" s="36" t="str">
        <f t="shared" si="10"/>
        <v/>
      </c>
    </row>
    <row r="315" spans="1:7" ht="14" customHeight="1" x14ac:dyDescent="0.35">
      <c r="A315" s="33" t="str">
        <f t="shared" si="11"/>
        <v/>
      </c>
      <c r="B315" s="4" t="str">
        <f>IF($A315="", "", INDEX(Data!A:A,MATCH($A315,Data!$AF:$AF,1)))</f>
        <v/>
      </c>
      <c r="C315" s="5" t="str">
        <f>IF($A315="", "", INDEX(Data!B:B,MATCH($A315,Data!$AF:$AF,1)))</f>
        <v/>
      </c>
      <c r="D315" s="4" t="str">
        <f>IF($A315="", "", INDEX(Data!C:C,MATCH($A315,Data!$AF:$AF,1)))</f>
        <v/>
      </c>
      <c r="E315" s="5" t="str">
        <f>IF($A315="","",IF(INDEX(Data!D:D,MATCH($A315,Data!$AF:$AF,1))="","",INDEX(Data!D:D,MATCH($A315,Data!$AF:$AF,1))))</f>
        <v/>
      </c>
      <c r="F315" s="5" t="str">
        <f>IF($A315="","",IF(INDEX(Data!E:E,MATCH($A315,Data!$AF:$AF,1))="","",INDEX(Data!E:E,MATCH($A315,Data!$AF:$AF,1))))</f>
        <v/>
      </c>
      <c r="G315" s="36" t="str">
        <f t="shared" si="10"/>
        <v/>
      </c>
    </row>
    <row r="316" spans="1:7" ht="14" customHeight="1" x14ac:dyDescent="0.35">
      <c r="A316" s="33" t="str">
        <f t="shared" si="11"/>
        <v/>
      </c>
      <c r="B316" s="4" t="str">
        <f>IF($A316="", "", INDEX(Data!A:A,MATCH($A316,Data!$AF:$AF,1)))</f>
        <v/>
      </c>
      <c r="C316" s="5" t="str">
        <f>IF($A316="", "", INDEX(Data!B:B,MATCH($A316,Data!$AF:$AF,1)))</f>
        <v/>
      </c>
      <c r="D316" s="4" t="str">
        <f>IF($A316="", "", INDEX(Data!C:C,MATCH($A316,Data!$AF:$AF,1)))</f>
        <v/>
      </c>
      <c r="E316" s="5" t="str">
        <f>IF($A316="","",IF(INDEX(Data!D:D,MATCH($A316,Data!$AF:$AF,1))="","",INDEX(Data!D:D,MATCH($A316,Data!$AF:$AF,1))))</f>
        <v/>
      </c>
      <c r="F316" s="5" t="str">
        <f>IF($A316="","",IF(INDEX(Data!E:E,MATCH($A316,Data!$AF:$AF,1))="","",INDEX(Data!E:E,MATCH($A316,Data!$AF:$AF,1))))</f>
        <v/>
      </c>
      <c r="G316" s="36" t="str">
        <f t="shared" si="10"/>
        <v/>
      </c>
    </row>
    <row r="317" spans="1:7" ht="14" customHeight="1" x14ac:dyDescent="0.35">
      <c r="A317" s="33" t="str">
        <f t="shared" si="11"/>
        <v/>
      </c>
      <c r="B317" s="4" t="str">
        <f>IF($A317="", "", INDEX(Data!A:A,MATCH($A317,Data!$AF:$AF,1)))</f>
        <v/>
      </c>
      <c r="C317" s="5" t="str">
        <f>IF($A317="", "", INDEX(Data!B:B,MATCH($A317,Data!$AF:$AF,1)))</f>
        <v/>
      </c>
      <c r="D317" s="4" t="str">
        <f>IF($A317="", "", INDEX(Data!C:C,MATCH($A317,Data!$AF:$AF,1)))</f>
        <v/>
      </c>
      <c r="E317" s="5" t="str">
        <f>IF($A317="","",IF(INDEX(Data!D:D,MATCH($A317,Data!$AF:$AF,1))="","",INDEX(Data!D:D,MATCH($A317,Data!$AF:$AF,1))))</f>
        <v/>
      </c>
      <c r="F317" s="5" t="str">
        <f>IF($A317="","",IF(INDEX(Data!E:E,MATCH($A317,Data!$AF:$AF,1))="","",INDEX(Data!E:E,MATCH($A317,Data!$AF:$AF,1))))</f>
        <v/>
      </c>
      <c r="G317" s="36" t="str">
        <f t="shared" si="10"/>
        <v/>
      </c>
    </row>
    <row r="318" spans="1:7" ht="14" customHeight="1" x14ac:dyDescent="0.35">
      <c r="A318" s="33" t="str">
        <f t="shared" si="11"/>
        <v/>
      </c>
      <c r="B318" s="4" t="str">
        <f>IF($A318="", "", INDEX(Data!A:A,MATCH($A318,Data!$AF:$AF,1)))</f>
        <v/>
      </c>
      <c r="C318" s="5" t="str">
        <f>IF($A318="", "", INDEX(Data!B:B,MATCH($A318,Data!$AF:$AF,1)))</f>
        <v/>
      </c>
      <c r="D318" s="4" t="str">
        <f>IF($A318="", "", INDEX(Data!C:C,MATCH($A318,Data!$AF:$AF,1)))</f>
        <v/>
      </c>
      <c r="E318" s="5" t="str">
        <f>IF($A318="","",IF(INDEX(Data!D:D,MATCH($A318,Data!$AF:$AF,1))="","",INDEX(Data!D:D,MATCH($A318,Data!$AF:$AF,1))))</f>
        <v/>
      </c>
      <c r="F318" s="5" t="str">
        <f>IF($A318="","",IF(INDEX(Data!E:E,MATCH($A318,Data!$AF:$AF,1))="","",INDEX(Data!E:E,MATCH($A318,Data!$AF:$AF,1))))</f>
        <v/>
      </c>
      <c r="G318" s="36" t="str">
        <f t="shared" si="10"/>
        <v/>
      </c>
    </row>
    <row r="319" spans="1:7" ht="14" customHeight="1" x14ac:dyDescent="0.35">
      <c r="A319" s="33" t="str">
        <f t="shared" si="11"/>
        <v/>
      </c>
      <c r="B319" s="4" t="str">
        <f>IF($A319="", "", INDEX(Data!A:A,MATCH($A319,Data!$AF:$AF,1)))</f>
        <v/>
      </c>
      <c r="C319" s="5" t="str">
        <f>IF($A319="", "", INDEX(Data!B:B,MATCH($A319,Data!$AF:$AF,1)))</f>
        <v/>
      </c>
      <c r="D319" s="4" t="str">
        <f>IF($A319="", "", INDEX(Data!C:C,MATCH($A319,Data!$AF:$AF,1)))</f>
        <v/>
      </c>
      <c r="E319" s="5" t="str">
        <f>IF($A319="","",IF(INDEX(Data!D:D,MATCH($A319,Data!$AF:$AF,1))="","",INDEX(Data!D:D,MATCH($A319,Data!$AF:$AF,1))))</f>
        <v/>
      </c>
      <c r="F319" s="5" t="str">
        <f>IF($A319="","",IF(INDEX(Data!E:E,MATCH($A319,Data!$AF:$AF,1))="","",INDEX(Data!E:E,MATCH($A319,Data!$AF:$AF,1))))</f>
        <v/>
      </c>
      <c r="G319" s="36" t="str">
        <f t="shared" si="10"/>
        <v/>
      </c>
    </row>
    <row r="320" spans="1:7" ht="14" customHeight="1" x14ac:dyDescent="0.35">
      <c r="A320" s="33" t="str">
        <f t="shared" si="11"/>
        <v/>
      </c>
      <c r="B320" s="4" t="str">
        <f>IF($A320="", "", INDEX(Data!A:A,MATCH($A320,Data!$AF:$AF,1)))</f>
        <v/>
      </c>
      <c r="C320" s="5" t="str">
        <f>IF($A320="", "", INDEX(Data!B:B,MATCH($A320,Data!$AF:$AF,1)))</f>
        <v/>
      </c>
      <c r="D320" s="4" t="str">
        <f>IF($A320="", "", INDEX(Data!C:C,MATCH($A320,Data!$AF:$AF,1)))</f>
        <v/>
      </c>
      <c r="E320" s="5" t="str">
        <f>IF($A320="","",IF(INDEX(Data!D:D,MATCH($A320,Data!$AF:$AF,1))="","",INDEX(Data!D:D,MATCH($A320,Data!$AF:$AF,1))))</f>
        <v/>
      </c>
      <c r="F320" s="5" t="str">
        <f>IF($A320="","",IF(INDEX(Data!E:E,MATCH($A320,Data!$AF:$AF,1))="","",INDEX(Data!E:E,MATCH($A320,Data!$AF:$AF,1))))</f>
        <v/>
      </c>
      <c r="G320" s="36" t="str">
        <f t="shared" si="10"/>
        <v/>
      </c>
    </row>
    <row r="321" spans="1:7" ht="14" customHeight="1" x14ac:dyDescent="0.35">
      <c r="A321" s="33" t="str">
        <f t="shared" si="11"/>
        <v/>
      </c>
      <c r="B321" s="4" t="str">
        <f>IF($A321="", "", INDEX(Data!A:A,MATCH($A321,Data!$AF:$AF,1)))</f>
        <v/>
      </c>
      <c r="C321" s="5" t="str">
        <f>IF($A321="", "", INDEX(Data!B:B,MATCH($A321,Data!$AF:$AF,1)))</f>
        <v/>
      </c>
      <c r="D321" s="4" t="str">
        <f>IF($A321="", "", INDEX(Data!C:C,MATCH($A321,Data!$AF:$AF,1)))</f>
        <v/>
      </c>
      <c r="E321" s="5" t="str">
        <f>IF($A321="","",IF(INDEX(Data!D:D,MATCH($A321,Data!$AF:$AF,1))="","",INDEX(Data!D:D,MATCH($A321,Data!$AF:$AF,1))))</f>
        <v/>
      </c>
      <c r="F321" s="5" t="str">
        <f>IF($A321="","",IF(INDEX(Data!E:E,MATCH($A321,Data!$AF:$AF,1))="","",INDEX(Data!E:E,MATCH($A321,Data!$AF:$AF,1))))</f>
        <v/>
      </c>
      <c r="G321" s="36" t="str">
        <f t="shared" si="10"/>
        <v/>
      </c>
    </row>
    <row r="322" spans="1:7" ht="14" customHeight="1" x14ac:dyDescent="0.35">
      <c r="A322" s="33" t="str">
        <f t="shared" si="11"/>
        <v/>
      </c>
      <c r="B322" s="4" t="str">
        <f>IF($A322="", "", INDEX(Data!A:A,MATCH($A322,Data!$AF:$AF,1)))</f>
        <v/>
      </c>
      <c r="C322" s="5" t="str">
        <f>IF($A322="", "", INDEX(Data!B:B,MATCH($A322,Data!$AF:$AF,1)))</f>
        <v/>
      </c>
      <c r="D322" s="4" t="str">
        <f>IF($A322="", "", INDEX(Data!C:C,MATCH($A322,Data!$AF:$AF,1)))</f>
        <v/>
      </c>
      <c r="E322" s="5" t="str">
        <f>IF($A322="","",IF(INDEX(Data!D:D,MATCH($A322,Data!$AF:$AF,1))="","",INDEX(Data!D:D,MATCH($A322,Data!$AF:$AF,1))))</f>
        <v/>
      </c>
      <c r="F322" s="5" t="str">
        <f>IF($A322="","",IF(INDEX(Data!E:E,MATCH($A322,Data!$AF:$AF,1))="","",INDEX(Data!E:E,MATCH($A322,Data!$AF:$AF,1))))</f>
        <v/>
      </c>
      <c r="G322" s="36" t="str">
        <f t="shared" si="10"/>
        <v/>
      </c>
    </row>
    <row r="323" spans="1:7" ht="14" customHeight="1" x14ac:dyDescent="0.35">
      <c r="A323" s="33" t="str">
        <f t="shared" si="11"/>
        <v/>
      </c>
      <c r="B323" s="4" t="str">
        <f>IF($A323="", "", INDEX(Data!A:A,MATCH($A323,Data!$AF:$AF,1)))</f>
        <v/>
      </c>
      <c r="C323" s="5" t="str">
        <f>IF($A323="", "", INDEX(Data!B:B,MATCH($A323,Data!$AF:$AF,1)))</f>
        <v/>
      </c>
      <c r="D323" s="4" t="str">
        <f>IF($A323="", "", INDEX(Data!C:C,MATCH($A323,Data!$AF:$AF,1)))</f>
        <v/>
      </c>
      <c r="E323" s="5" t="str">
        <f>IF($A323="","",IF(INDEX(Data!D:D,MATCH($A323,Data!$AF:$AF,1))="","",INDEX(Data!D:D,MATCH($A323,Data!$AF:$AF,1))))</f>
        <v/>
      </c>
      <c r="F323" s="5" t="str">
        <f>IF($A323="","",IF(INDEX(Data!E:E,MATCH($A323,Data!$AF:$AF,1))="","",INDEX(Data!E:E,MATCH($A323,Data!$AF:$AF,1))))</f>
        <v/>
      </c>
      <c r="G323" s="36" t="str">
        <f t="shared" si="10"/>
        <v/>
      </c>
    </row>
    <row r="324" spans="1:7" ht="14" customHeight="1" x14ac:dyDescent="0.35">
      <c r="A324" s="33" t="str">
        <f t="shared" si="11"/>
        <v/>
      </c>
      <c r="B324" s="4" t="str">
        <f>IF($A324="", "", INDEX(Data!A:A,MATCH($A324,Data!$AF:$AF,1)))</f>
        <v/>
      </c>
      <c r="C324" s="5" t="str">
        <f>IF($A324="", "", INDEX(Data!B:B,MATCH($A324,Data!$AF:$AF,1)))</f>
        <v/>
      </c>
      <c r="D324" s="4" t="str">
        <f>IF($A324="", "", INDEX(Data!C:C,MATCH($A324,Data!$AF:$AF,1)))</f>
        <v/>
      </c>
      <c r="E324" s="5" t="str">
        <f>IF($A324="","",IF(INDEX(Data!D:D,MATCH($A324,Data!$AF:$AF,1))="","",INDEX(Data!D:D,MATCH($A324,Data!$AF:$AF,1))))</f>
        <v/>
      </c>
      <c r="F324" s="5" t="str">
        <f>IF($A324="","",IF(INDEX(Data!E:E,MATCH($A324,Data!$AF:$AF,1))="","",INDEX(Data!E:E,MATCH($A324,Data!$AF:$AF,1))))</f>
        <v/>
      </c>
      <c r="G324" s="36" t="str">
        <f t="shared" si="10"/>
        <v/>
      </c>
    </row>
    <row r="325" spans="1:7" ht="14" customHeight="1" x14ac:dyDescent="0.35">
      <c r="A325" s="33" t="str">
        <f t="shared" si="11"/>
        <v/>
      </c>
      <c r="B325" s="4" t="str">
        <f>IF($A325="", "", INDEX(Data!A:A,MATCH($A325,Data!$AF:$AF,1)))</f>
        <v/>
      </c>
      <c r="C325" s="5" t="str">
        <f>IF($A325="", "", INDEX(Data!B:B,MATCH($A325,Data!$AF:$AF,1)))</f>
        <v/>
      </c>
      <c r="D325" s="4" t="str">
        <f>IF($A325="", "", INDEX(Data!C:C,MATCH($A325,Data!$AF:$AF,1)))</f>
        <v/>
      </c>
      <c r="E325" s="5" t="str">
        <f>IF($A325="","",IF(INDEX(Data!D:D,MATCH($A325,Data!$AF:$AF,1))="","",INDEX(Data!D:D,MATCH($A325,Data!$AF:$AF,1))))</f>
        <v/>
      </c>
      <c r="F325" s="5" t="str">
        <f>IF($A325="","",IF(INDEX(Data!E:E,MATCH($A325,Data!$AF:$AF,1))="","",INDEX(Data!E:E,MATCH($A325,Data!$AF:$AF,1))))</f>
        <v/>
      </c>
      <c r="G325" s="36" t="str">
        <f t="shared" si="10"/>
        <v/>
      </c>
    </row>
    <row r="326" spans="1:7" ht="14" customHeight="1" x14ac:dyDescent="0.35">
      <c r="A326" s="33" t="str">
        <f t="shared" si="11"/>
        <v/>
      </c>
      <c r="B326" s="4" t="str">
        <f>IF($A326="", "", INDEX(Data!A:A,MATCH($A326,Data!$AF:$AF,1)))</f>
        <v/>
      </c>
      <c r="C326" s="5" t="str">
        <f>IF($A326="", "", INDEX(Data!B:B,MATCH($A326,Data!$AF:$AF,1)))</f>
        <v/>
      </c>
      <c r="D326" s="4" t="str">
        <f>IF($A326="", "", INDEX(Data!C:C,MATCH($A326,Data!$AF:$AF,1)))</f>
        <v/>
      </c>
      <c r="E326" s="5" t="str">
        <f>IF($A326="","",IF(INDEX(Data!D:D,MATCH($A326,Data!$AF:$AF,1))="","",INDEX(Data!D:D,MATCH($A326,Data!$AF:$AF,1))))</f>
        <v/>
      </c>
      <c r="F326" s="5" t="str">
        <f>IF($A326="","",IF(INDEX(Data!E:E,MATCH($A326,Data!$AF:$AF,1))="","",INDEX(Data!E:E,MATCH($A326,Data!$AF:$AF,1))))</f>
        <v/>
      </c>
      <c r="G326" s="36" t="str">
        <f t="shared" si="10"/>
        <v/>
      </c>
    </row>
    <row r="327" spans="1:7" ht="14" customHeight="1" x14ac:dyDescent="0.35">
      <c r="A327" s="33" t="str">
        <f t="shared" si="11"/>
        <v/>
      </c>
      <c r="B327" s="4" t="str">
        <f>IF($A327="", "", INDEX(Data!A:A,MATCH($A327,Data!$AF:$AF,1)))</f>
        <v/>
      </c>
      <c r="C327" s="5" t="str">
        <f>IF($A327="", "", INDEX(Data!B:B,MATCH($A327,Data!$AF:$AF,1)))</f>
        <v/>
      </c>
      <c r="D327" s="4" t="str">
        <f>IF($A327="", "", INDEX(Data!C:C,MATCH($A327,Data!$AF:$AF,1)))</f>
        <v/>
      </c>
      <c r="E327" s="5" t="str">
        <f>IF($A327="","",IF(INDEX(Data!D:D,MATCH($A327,Data!$AF:$AF,1))="","",INDEX(Data!D:D,MATCH($A327,Data!$AF:$AF,1))))</f>
        <v/>
      </c>
      <c r="F327" s="5" t="str">
        <f>IF($A327="","",IF(INDEX(Data!E:E,MATCH($A327,Data!$AF:$AF,1))="","",INDEX(Data!E:E,MATCH($A327,Data!$AF:$AF,1))))</f>
        <v/>
      </c>
      <c r="G327" s="36" t="str">
        <f t="shared" si="10"/>
        <v/>
      </c>
    </row>
    <row r="328" spans="1:7" ht="14" customHeight="1" x14ac:dyDescent="0.35">
      <c r="A328" s="33" t="str">
        <f t="shared" si="11"/>
        <v/>
      </c>
      <c r="B328" s="4" t="str">
        <f>IF($A328="", "", INDEX(Data!A:A,MATCH($A328,Data!$AF:$AF,1)))</f>
        <v/>
      </c>
      <c r="C328" s="5" t="str">
        <f>IF($A328="", "", INDEX(Data!B:B,MATCH($A328,Data!$AF:$AF,1)))</f>
        <v/>
      </c>
      <c r="D328" s="4" t="str">
        <f>IF($A328="", "", INDEX(Data!C:C,MATCH($A328,Data!$AF:$AF,1)))</f>
        <v/>
      </c>
      <c r="E328" s="5" t="str">
        <f>IF($A328="","",IF(INDEX(Data!D:D,MATCH($A328,Data!$AF:$AF,1))="","",INDEX(Data!D:D,MATCH($A328,Data!$AF:$AF,1))))</f>
        <v/>
      </c>
      <c r="F328" s="5" t="str">
        <f>IF($A328="","",IF(INDEX(Data!E:E,MATCH($A328,Data!$AF:$AF,1))="","",INDEX(Data!E:E,MATCH($A328,Data!$AF:$AF,1))))</f>
        <v/>
      </c>
      <c r="G328" s="36" t="str">
        <f t="shared" si="10"/>
        <v/>
      </c>
    </row>
    <row r="329" spans="1:7" ht="14" customHeight="1" x14ac:dyDescent="0.35">
      <c r="A329" s="33" t="str">
        <f t="shared" si="11"/>
        <v/>
      </c>
      <c r="B329" s="4" t="str">
        <f>IF($A329="", "", INDEX(Data!A:A,MATCH($A329,Data!$AF:$AF,1)))</f>
        <v/>
      </c>
      <c r="C329" s="5" t="str">
        <f>IF($A329="", "", INDEX(Data!B:B,MATCH($A329,Data!$AF:$AF,1)))</f>
        <v/>
      </c>
      <c r="D329" s="4" t="str">
        <f>IF($A329="", "", INDEX(Data!C:C,MATCH($A329,Data!$AF:$AF,1)))</f>
        <v/>
      </c>
      <c r="E329" s="5" t="str">
        <f>IF($A329="","",IF(INDEX(Data!D:D,MATCH($A329,Data!$AF:$AF,1))="","",INDEX(Data!D:D,MATCH($A329,Data!$AF:$AF,1))))</f>
        <v/>
      </c>
      <c r="F329" s="5" t="str">
        <f>IF($A329="","",IF(INDEX(Data!E:E,MATCH($A329,Data!$AF:$AF,1))="","",INDEX(Data!E:E,MATCH($A329,Data!$AF:$AF,1))))</f>
        <v/>
      </c>
      <c r="G329" s="36" t="str">
        <f t="shared" si="10"/>
        <v/>
      </c>
    </row>
    <row r="330" spans="1:7" ht="14" customHeight="1" x14ac:dyDescent="0.35">
      <c r="A330" s="33" t="str">
        <f t="shared" si="11"/>
        <v/>
      </c>
      <c r="B330" s="4" t="str">
        <f>IF($A330="", "", INDEX(Data!A:A,MATCH($A330,Data!$AF:$AF,1)))</f>
        <v/>
      </c>
      <c r="C330" s="5" t="str">
        <f>IF($A330="", "", INDEX(Data!B:B,MATCH($A330,Data!$AF:$AF,1)))</f>
        <v/>
      </c>
      <c r="D330" s="4" t="str">
        <f>IF($A330="", "", INDEX(Data!C:C,MATCH($A330,Data!$AF:$AF,1)))</f>
        <v/>
      </c>
      <c r="E330" s="5" t="str">
        <f>IF($A330="","",IF(INDEX(Data!D:D,MATCH($A330,Data!$AF:$AF,1))="","",INDEX(Data!D:D,MATCH($A330,Data!$AF:$AF,1))))</f>
        <v/>
      </c>
      <c r="F330" s="5" t="str">
        <f>IF($A330="","",IF(INDEX(Data!E:E,MATCH($A330,Data!$AF:$AF,1))="","",INDEX(Data!E:E,MATCH($A330,Data!$AF:$AF,1))))</f>
        <v/>
      </c>
      <c r="G330" s="36" t="str">
        <f t="shared" si="10"/>
        <v/>
      </c>
    </row>
    <row r="331" spans="1:7" ht="14" customHeight="1" x14ac:dyDescent="0.35">
      <c r="A331" s="33" t="str">
        <f t="shared" si="11"/>
        <v/>
      </c>
      <c r="B331" s="4" t="str">
        <f>IF($A331="", "", INDEX(Data!A:A,MATCH($A331,Data!$AF:$AF,1)))</f>
        <v/>
      </c>
      <c r="C331" s="5" t="str">
        <f>IF($A331="", "", INDEX(Data!B:B,MATCH($A331,Data!$AF:$AF,1)))</f>
        <v/>
      </c>
      <c r="D331" s="4" t="str">
        <f>IF($A331="", "", INDEX(Data!C:C,MATCH($A331,Data!$AF:$AF,1)))</f>
        <v/>
      </c>
      <c r="E331" s="5" t="str">
        <f>IF($A331="","",IF(INDEX(Data!D:D,MATCH($A331,Data!$AF:$AF,1))="","",INDEX(Data!D:D,MATCH($A331,Data!$AF:$AF,1))))</f>
        <v/>
      </c>
      <c r="F331" s="5" t="str">
        <f>IF($A331="","",IF(INDEX(Data!E:E,MATCH($A331,Data!$AF:$AF,1))="","",INDEX(Data!E:E,MATCH($A331,Data!$AF:$AF,1))))</f>
        <v/>
      </c>
      <c r="G331" s="36" t="str">
        <f t="shared" si="10"/>
        <v/>
      </c>
    </row>
    <row r="332" spans="1:7" ht="14" customHeight="1" x14ac:dyDescent="0.35">
      <c r="A332" s="33" t="str">
        <f t="shared" si="11"/>
        <v/>
      </c>
      <c r="B332" s="4" t="str">
        <f>IF($A332="", "", INDEX(Data!A:A,MATCH($A332,Data!$AF:$AF,1)))</f>
        <v/>
      </c>
      <c r="C332" s="5" t="str">
        <f>IF($A332="", "", INDEX(Data!B:B,MATCH($A332,Data!$AF:$AF,1)))</f>
        <v/>
      </c>
      <c r="D332" s="4" t="str">
        <f>IF($A332="", "", INDEX(Data!C:C,MATCH($A332,Data!$AF:$AF,1)))</f>
        <v/>
      </c>
      <c r="E332" s="5" t="str">
        <f>IF($A332="","",IF(INDEX(Data!D:D,MATCH($A332,Data!$AF:$AF,1))="","",INDEX(Data!D:D,MATCH($A332,Data!$AF:$AF,1))))</f>
        <v/>
      </c>
      <c r="F332" s="5" t="str">
        <f>IF($A332="","",IF(INDEX(Data!E:E,MATCH($A332,Data!$AF:$AF,1))="","",INDEX(Data!E:E,MATCH($A332,Data!$AF:$AF,1))))</f>
        <v/>
      </c>
      <c r="G332" s="36" t="str">
        <f t="shared" si="10"/>
        <v/>
      </c>
    </row>
    <row r="333" spans="1:7" ht="14" customHeight="1" x14ac:dyDescent="0.35">
      <c r="A333" s="33" t="str">
        <f t="shared" si="11"/>
        <v/>
      </c>
      <c r="B333" s="4" t="str">
        <f>IF($A333="", "", INDEX(Data!A:A,MATCH($A333,Data!$AF:$AF,1)))</f>
        <v/>
      </c>
      <c r="C333" s="5" t="str">
        <f>IF($A333="", "", INDEX(Data!B:B,MATCH($A333,Data!$AF:$AF,1)))</f>
        <v/>
      </c>
      <c r="D333" s="4" t="str">
        <f>IF($A333="", "", INDEX(Data!C:C,MATCH($A333,Data!$AF:$AF,1)))</f>
        <v/>
      </c>
      <c r="E333" s="5" t="str">
        <f>IF($A333="","",IF(INDEX(Data!D:D,MATCH($A333,Data!$AF:$AF,1))="","",INDEX(Data!D:D,MATCH($A333,Data!$AF:$AF,1))))</f>
        <v/>
      </c>
      <c r="F333" s="5" t="str">
        <f>IF($A333="","",IF(INDEX(Data!E:E,MATCH($A333,Data!$AF:$AF,1))="","",INDEX(Data!E:E,MATCH($A333,Data!$AF:$AF,1))))</f>
        <v/>
      </c>
      <c r="G333" s="36" t="str">
        <f t="shared" si="10"/>
        <v/>
      </c>
    </row>
    <row r="334" spans="1:7" ht="14" customHeight="1" x14ac:dyDescent="0.35">
      <c r="A334" s="33" t="str">
        <f t="shared" si="11"/>
        <v/>
      </c>
      <c r="B334" s="4" t="str">
        <f>IF($A334="", "", INDEX(Data!A:A,MATCH($A334,Data!$AF:$AF,1)))</f>
        <v/>
      </c>
      <c r="C334" s="5" t="str">
        <f>IF($A334="", "", INDEX(Data!B:B,MATCH($A334,Data!$AF:$AF,1)))</f>
        <v/>
      </c>
      <c r="D334" s="4" t="str">
        <f>IF($A334="", "", INDEX(Data!C:C,MATCH($A334,Data!$AF:$AF,1)))</f>
        <v/>
      </c>
      <c r="E334" s="5" t="str">
        <f>IF($A334="","",IF(INDEX(Data!D:D,MATCH($A334,Data!$AF:$AF,1))="","",INDEX(Data!D:D,MATCH($A334,Data!$AF:$AF,1))))</f>
        <v/>
      </c>
      <c r="F334" s="5" t="str">
        <f>IF($A334="","",IF(INDEX(Data!E:E,MATCH($A334,Data!$AF:$AF,1))="","",INDEX(Data!E:E,MATCH($A334,Data!$AF:$AF,1))))</f>
        <v/>
      </c>
      <c r="G334" s="36" t="str">
        <f t="shared" si="10"/>
        <v/>
      </c>
    </row>
    <row r="335" spans="1:7" ht="14" customHeight="1" x14ac:dyDescent="0.35">
      <c r="A335" s="33" t="str">
        <f t="shared" si="11"/>
        <v/>
      </c>
      <c r="B335" s="4" t="str">
        <f>IF($A335="", "", INDEX(Data!A:A,MATCH($A335,Data!$AF:$AF,1)))</f>
        <v/>
      </c>
      <c r="C335" s="5" t="str">
        <f>IF($A335="", "", INDEX(Data!B:B,MATCH($A335,Data!$AF:$AF,1)))</f>
        <v/>
      </c>
      <c r="D335" s="4" t="str">
        <f>IF($A335="", "", INDEX(Data!C:C,MATCH($A335,Data!$AF:$AF,1)))</f>
        <v/>
      </c>
      <c r="E335" s="5" t="str">
        <f>IF($A335="","",IF(INDEX(Data!D:D,MATCH($A335,Data!$AF:$AF,1))="","",INDEX(Data!D:D,MATCH($A335,Data!$AF:$AF,1))))</f>
        <v/>
      </c>
      <c r="F335" s="5" t="str">
        <f>IF($A335="","",IF(INDEX(Data!E:E,MATCH($A335,Data!$AF:$AF,1))="","",INDEX(Data!E:E,MATCH($A335,Data!$AF:$AF,1))))</f>
        <v/>
      </c>
      <c r="G335" s="36" t="str">
        <f t="shared" ref="G335:G398" si="12">HYPERLINK(F335)</f>
        <v/>
      </c>
    </row>
    <row r="336" spans="1:7" ht="14" customHeight="1" x14ac:dyDescent="0.35">
      <c r="A336" s="33" t="str">
        <f t="shared" ref="A336:A399" si="13">IF(A$13&gt;=ROW(A324), ROW(A324), "")</f>
        <v/>
      </c>
      <c r="B336" s="4" t="str">
        <f>IF($A336="", "", INDEX(Data!A:A,MATCH($A336,Data!$AF:$AF,1)))</f>
        <v/>
      </c>
      <c r="C336" s="5" t="str">
        <f>IF($A336="", "", INDEX(Data!B:B,MATCH($A336,Data!$AF:$AF,1)))</f>
        <v/>
      </c>
      <c r="D336" s="4" t="str">
        <f>IF($A336="", "", INDEX(Data!C:C,MATCH($A336,Data!$AF:$AF,1)))</f>
        <v/>
      </c>
      <c r="E336" s="5" t="str">
        <f>IF($A336="","",IF(INDEX(Data!D:D,MATCH($A336,Data!$AF:$AF,1))="","",INDEX(Data!D:D,MATCH($A336,Data!$AF:$AF,1))))</f>
        <v/>
      </c>
      <c r="F336" s="5" t="str">
        <f>IF($A336="","",IF(INDEX(Data!E:E,MATCH($A336,Data!$AF:$AF,1))="","",INDEX(Data!E:E,MATCH($A336,Data!$AF:$AF,1))))</f>
        <v/>
      </c>
      <c r="G336" s="36" t="str">
        <f t="shared" si="12"/>
        <v/>
      </c>
    </row>
    <row r="337" spans="1:7" ht="14" customHeight="1" x14ac:dyDescent="0.35">
      <c r="A337" s="33" t="str">
        <f t="shared" si="13"/>
        <v/>
      </c>
      <c r="B337" s="4" t="str">
        <f>IF($A337="", "", INDEX(Data!A:A,MATCH($A337,Data!$AF:$AF,1)))</f>
        <v/>
      </c>
      <c r="C337" s="5" t="str">
        <f>IF($A337="", "", INDEX(Data!B:B,MATCH($A337,Data!$AF:$AF,1)))</f>
        <v/>
      </c>
      <c r="D337" s="4" t="str">
        <f>IF($A337="", "", INDEX(Data!C:C,MATCH($A337,Data!$AF:$AF,1)))</f>
        <v/>
      </c>
      <c r="E337" s="5" t="str">
        <f>IF($A337="","",IF(INDEX(Data!D:D,MATCH($A337,Data!$AF:$AF,1))="","",INDEX(Data!D:D,MATCH($A337,Data!$AF:$AF,1))))</f>
        <v/>
      </c>
      <c r="F337" s="5" t="str">
        <f>IF($A337="","",IF(INDEX(Data!E:E,MATCH($A337,Data!$AF:$AF,1))="","",INDEX(Data!E:E,MATCH($A337,Data!$AF:$AF,1))))</f>
        <v/>
      </c>
      <c r="G337" s="36" t="str">
        <f t="shared" si="12"/>
        <v/>
      </c>
    </row>
    <row r="338" spans="1:7" ht="14" customHeight="1" x14ac:dyDescent="0.35">
      <c r="A338" s="33" t="str">
        <f t="shared" si="13"/>
        <v/>
      </c>
      <c r="B338" s="4" t="str">
        <f>IF($A338="", "", INDEX(Data!A:A,MATCH($A338,Data!$AF:$AF,1)))</f>
        <v/>
      </c>
      <c r="C338" s="5" t="str">
        <f>IF($A338="", "", INDEX(Data!B:B,MATCH($A338,Data!$AF:$AF,1)))</f>
        <v/>
      </c>
      <c r="D338" s="4" t="str">
        <f>IF($A338="", "", INDEX(Data!C:C,MATCH($A338,Data!$AF:$AF,1)))</f>
        <v/>
      </c>
      <c r="E338" s="5" t="str">
        <f>IF($A338="","",IF(INDEX(Data!D:D,MATCH($A338,Data!$AF:$AF,1))="","",INDEX(Data!D:D,MATCH($A338,Data!$AF:$AF,1))))</f>
        <v/>
      </c>
      <c r="F338" s="5" t="str">
        <f>IF($A338="","",IF(INDEX(Data!E:E,MATCH($A338,Data!$AF:$AF,1))="","",INDEX(Data!E:E,MATCH($A338,Data!$AF:$AF,1))))</f>
        <v/>
      </c>
      <c r="G338" s="36" t="str">
        <f t="shared" si="12"/>
        <v/>
      </c>
    </row>
    <row r="339" spans="1:7" ht="14" customHeight="1" x14ac:dyDescent="0.35">
      <c r="A339" s="33" t="str">
        <f t="shared" si="13"/>
        <v/>
      </c>
      <c r="B339" s="4" t="str">
        <f>IF($A339="", "", INDEX(Data!A:A,MATCH($A339,Data!$AF:$AF,1)))</f>
        <v/>
      </c>
      <c r="C339" s="5" t="str">
        <f>IF($A339="", "", INDEX(Data!B:B,MATCH($A339,Data!$AF:$AF,1)))</f>
        <v/>
      </c>
      <c r="D339" s="4" t="str">
        <f>IF($A339="", "", INDEX(Data!C:C,MATCH($A339,Data!$AF:$AF,1)))</f>
        <v/>
      </c>
      <c r="E339" s="5" t="str">
        <f>IF($A339="","",IF(INDEX(Data!D:D,MATCH($A339,Data!$AF:$AF,1))="","",INDEX(Data!D:D,MATCH($A339,Data!$AF:$AF,1))))</f>
        <v/>
      </c>
      <c r="F339" s="5" t="str">
        <f>IF($A339="","",IF(INDEX(Data!E:E,MATCH($A339,Data!$AF:$AF,1))="","",INDEX(Data!E:E,MATCH($A339,Data!$AF:$AF,1))))</f>
        <v/>
      </c>
      <c r="G339" s="36" t="str">
        <f t="shared" si="12"/>
        <v/>
      </c>
    </row>
    <row r="340" spans="1:7" ht="14" customHeight="1" x14ac:dyDescent="0.35">
      <c r="A340" s="33" t="str">
        <f t="shared" si="13"/>
        <v/>
      </c>
      <c r="B340" s="4" t="str">
        <f>IF($A340="", "", INDEX(Data!A:A,MATCH($A340,Data!$AF:$AF,1)))</f>
        <v/>
      </c>
      <c r="C340" s="5" t="str">
        <f>IF($A340="", "", INDEX(Data!B:B,MATCH($A340,Data!$AF:$AF,1)))</f>
        <v/>
      </c>
      <c r="D340" s="4" t="str">
        <f>IF($A340="", "", INDEX(Data!C:C,MATCH($A340,Data!$AF:$AF,1)))</f>
        <v/>
      </c>
      <c r="E340" s="5" t="str">
        <f>IF($A340="","",IF(INDEX(Data!D:D,MATCH($A340,Data!$AF:$AF,1))="","",INDEX(Data!D:D,MATCH($A340,Data!$AF:$AF,1))))</f>
        <v/>
      </c>
      <c r="F340" s="5" t="str">
        <f>IF($A340="","",IF(INDEX(Data!E:E,MATCH($A340,Data!$AF:$AF,1))="","",INDEX(Data!E:E,MATCH($A340,Data!$AF:$AF,1))))</f>
        <v/>
      </c>
      <c r="G340" s="36" t="str">
        <f t="shared" si="12"/>
        <v/>
      </c>
    </row>
    <row r="341" spans="1:7" ht="14" customHeight="1" x14ac:dyDescent="0.35">
      <c r="A341" s="33" t="str">
        <f t="shared" si="13"/>
        <v/>
      </c>
      <c r="B341" s="4" t="str">
        <f>IF($A341="", "", INDEX(Data!A:A,MATCH($A341,Data!$AF:$AF,1)))</f>
        <v/>
      </c>
      <c r="C341" s="5" t="str">
        <f>IF($A341="", "", INDEX(Data!B:B,MATCH($A341,Data!$AF:$AF,1)))</f>
        <v/>
      </c>
      <c r="D341" s="4" t="str">
        <f>IF($A341="", "", INDEX(Data!C:C,MATCH($A341,Data!$AF:$AF,1)))</f>
        <v/>
      </c>
      <c r="E341" s="5" t="str">
        <f>IF($A341="","",IF(INDEX(Data!D:D,MATCH($A341,Data!$AF:$AF,1))="","",INDEX(Data!D:D,MATCH($A341,Data!$AF:$AF,1))))</f>
        <v/>
      </c>
      <c r="F341" s="5" t="str">
        <f>IF($A341="","",IF(INDEX(Data!E:E,MATCH($A341,Data!$AF:$AF,1))="","",INDEX(Data!E:E,MATCH($A341,Data!$AF:$AF,1))))</f>
        <v/>
      </c>
      <c r="G341" s="36" t="str">
        <f t="shared" si="12"/>
        <v/>
      </c>
    </row>
    <row r="342" spans="1:7" ht="14" customHeight="1" x14ac:dyDescent="0.35">
      <c r="A342" s="33" t="str">
        <f t="shared" si="13"/>
        <v/>
      </c>
      <c r="B342" s="4" t="str">
        <f>IF($A342="", "", INDEX(Data!A:A,MATCH($A342,Data!$AF:$AF,1)))</f>
        <v/>
      </c>
      <c r="C342" s="5" t="str">
        <f>IF($A342="", "", INDEX(Data!B:B,MATCH($A342,Data!$AF:$AF,1)))</f>
        <v/>
      </c>
      <c r="D342" s="4" t="str">
        <f>IF($A342="", "", INDEX(Data!C:C,MATCH($A342,Data!$AF:$AF,1)))</f>
        <v/>
      </c>
      <c r="E342" s="5" t="str">
        <f>IF($A342="","",IF(INDEX(Data!D:D,MATCH($A342,Data!$AF:$AF,1))="","",INDEX(Data!D:D,MATCH($A342,Data!$AF:$AF,1))))</f>
        <v/>
      </c>
      <c r="F342" s="5" t="str">
        <f>IF($A342="","",IF(INDEX(Data!E:E,MATCH($A342,Data!$AF:$AF,1))="","",INDEX(Data!E:E,MATCH($A342,Data!$AF:$AF,1))))</f>
        <v/>
      </c>
      <c r="G342" s="36" t="str">
        <f t="shared" si="12"/>
        <v/>
      </c>
    </row>
    <row r="343" spans="1:7" ht="14" customHeight="1" x14ac:dyDescent="0.35">
      <c r="A343" s="33" t="str">
        <f t="shared" si="13"/>
        <v/>
      </c>
      <c r="B343" s="4" t="str">
        <f>IF($A343="", "", INDEX(Data!A:A,MATCH($A343,Data!$AF:$AF,1)))</f>
        <v/>
      </c>
      <c r="C343" s="5" t="str">
        <f>IF($A343="", "", INDEX(Data!B:B,MATCH($A343,Data!$AF:$AF,1)))</f>
        <v/>
      </c>
      <c r="D343" s="4" t="str">
        <f>IF($A343="", "", INDEX(Data!C:C,MATCH($A343,Data!$AF:$AF,1)))</f>
        <v/>
      </c>
      <c r="E343" s="5" t="str">
        <f>IF($A343="","",IF(INDEX(Data!D:D,MATCH($A343,Data!$AF:$AF,1))="","",INDEX(Data!D:D,MATCH($A343,Data!$AF:$AF,1))))</f>
        <v/>
      </c>
      <c r="F343" s="5" t="str">
        <f>IF($A343="","",IF(INDEX(Data!E:E,MATCH($A343,Data!$AF:$AF,1))="","",INDEX(Data!E:E,MATCH($A343,Data!$AF:$AF,1))))</f>
        <v/>
      </c>
      <c r="G343" s="36" t="str">
        <f t="shared" si="12"/>
        <v/>
      </c>
    </row>
    <row r="344" spans="1:7" ht="14" customHeight="1" x14ac:dyDescent="0.35">
      <c r="A344" s="33" t="str">
        <f t="shared" si="13"/>
        <v/>
      </c>
      <c r="B344" s="4" t="str">
        <f>IF($A344="", "", INDEX(Data!A:A,MATCH($A344,Data!$AF:$AF,1)))</f>
        <v/>
      </c>
      <c r="C344" s="5" t="str">
        <f>IF($A344="", "", INDEX(Data!B:B,MATCH($A344,Data!$AF:$AF,1)))</f>
        <v/>
      </c>
      <c r="D344" s="4" t="str">
        <f>IF($A344="", "", INDEX(Data!C:C,MATCH($A344,Data!$AF:$AF,1)))</f>
        <v/>
      </c>
      <c r="E344" s="5" t="str">
        <f>IF($A344="","",IF(INDEX(Data!D:D,MATCH($A344,Data!$AF:$AF,1))="","",INDEX(Data!D:D,MATCH($A344,Data!$AF:$AF,1))))</f>
        <v/>
      </c>
      <c r="F344" s="5" t="str">
        <f>IF($A344="","",IF(INDEX(Data!E:E,MATCH($A344,Data!$AF:$AF,1))="","",INDEX(Data!E:E,MATCH($A344,Data!$AF:$AF,1))))</f>
        <v/>
      </c>
      <c r="G344" s="36" t="str">
        <f t="shared" si="12"/>
        <v/>
      </c>
    </row>
    <row r="345" spans="1:7" ht="14" customHeight="1" x14ac:dyDescent="0.35">
      <c r="A345" s="33" t="str">
        <f t="shared" si="13"/>
        <v/>
      </c>
      <c r="B345" s="4" t="str">
        <f>IF($A345="", "", INDEX(Data!A:A,MATCH($A345,Data!$AF:$AF,1)))</f>
        <v/>
      </c>
      <c r="C345" s="5" t="str">
        <f>IF($A345="", "", INDEX(Data!B:B,MATCH($A345,Data!$AF:$AF,1)))</f>
        <v/>
      </c>
      <c r="D345" s="4" t="str">
        <f>IF($A345="", "", INDEX(Data!C:C,MATCH($A345,Data!$AF:$AF,1)))</f>
        <v/>
      </c>
      <c r="E345" s="5" t="str">
        <f>IF($A345="","",IF(INDEX(Data!D:D,MATCH($A345,Data!$AF:$AF,1))="","",INDEX(Data!D:D,MATCH($A345,Data!$AF:$AF,1))))</f>
        <v/>
      </c>
      <c r="F345" s="5" t="str">
        <f>IF($A345="","",IF(INDEX(Data!E:E,MATCH($A345,Data!$AF:$AF,1))="","",INDEX(Data!E:E,MATCH($A345,Data!$AF:$AF,1))))</f>
        <v/>
      </c>
      <c r="G345" s="36" t="str">
        <f t="shared" si="12"/>
        <v/>
      </c>
    </row>
    <row r="346" spans="1:7" ht="14" customHeight="1" x14ac:dyDescent="0.35">
      <c r="A346" s="33" t="str">
        <f t="shared" si="13"/>
        <v/>
      </c>
      <c r="B346" s="4" t="str">
        <f>IF($A346="", "", INDEX(Data!A:A,MATCH($A346,Data!$AF:$AF,1)))</f>
        <v/>
      </c>
      <c r="C346" s="5" t="str">
        <f>IF($A346="", "", INDEX(Data!B:B,MATCH($A346,Data!$AF:$AF,1)))</f>
        <v/>
      </c>
      <c r="D346" s="4" t="str">
        <f>IF($A346="", "", INDEX(Data!C:C,MATCH($A346,Data!$AF:$AF,1)))</f>
        <v/>
      </c>
      <c r="E346" s="5" t="str">
        <f>IF($A346="","",IF(INDEX(Data!D:D,MATCH($A346,Data!$AF:$AF,1))="","",INDEX(Data!D:D,MATCH($A346,Data!$AF:$AF,1))))</f>
        <v/>
      </c>
      <c r="F346" s="5" t="str">
        <f>IF($A346="","",IF(INDEX(Data!E:E,MATCH($A346,Data!$AF:$AF,1))="","",INDEX(Data!E:E,MATCH($A346,Data!$AF:$AF,1))))</f>
        <v/>
      </c>
      <c r="G346" s="36" t="str">
        <f t="shared" si="12"/>
        <v/>
      </c>
    </row>
    <row r="347" spans="1:7" ht="14" customHeight="1" x14ac:dyDescent="0.35">
      <c r="A347" s="33" t="str">
        <f t="shared" si="13"/>
        <v/>
      </c>
      <c r="B347" s="4" t="str">
        <f>IF($A347="", "", INDEX(Data!A:A,MATCH($A347,Data!$AF:$AF,1)))</f>
        <v/>
      </c>
      <c r="C347" s="5" t="str">
        <f>IF($A347="", "", INDEX(Data!B:B,MATCH($A347,Data!$AF:$AF,1)))</f>
        <v/>
      </c>
      <c r="D347" s="4" t="str">
        <f>IF($A347="", "", INDEX(Data!C:C,MATCH($A347,Data!$AF:$AF,1)))</f>
        <v/>
      </c>
      <c r="E347" s="5" t="str">
        <f>IF($A347="","",IF(INDEX(Data!D:D,MATCH($A347,Data!$AF:$AF,1))="","",INDEX(Data!D:D,MATCH($A347,Data!$AF:$AF,1))))</f>
        <v/>
      </c>
      <c r="F347" s="5" t="str">
        <f>IF($A347="","",IF(INDEX(Data!E:E,MATCH($A347,Data!$AF:$AF,1))="","",INDEX(Data!E:E,MATCH($A347,Data!$AF:$AF,1))))</f>
        <v/>
      </c>
      <c r="G347" s="36" t="str">
        <f t="shared" si="12"/>
        <v/>
      </c>
    </row>
    <row r="348" spans="1:7" ht="14" customHeight="1" x14ac:dyDescent="0.35">
      <c r="A348" s="33" t="str">
        <f t="shared" si="13"/>
        <v/>
      </c>
      <c r="B348" s="4" t="str">
        <f>IF($A348="", "", INDEX(Data!A:A,MATCH($A348,Data!$AF:$AF,1)))</f>
        <v/>
      </c>
      <c r="C348" s="5" t="str">
        <f>IF($A348="", "", INDEX(Data!B:B,MATCH($A348,Data!$AF:$AF,1)))</f>
        <v/>
      </c>
      <c r="D348" s="4" t="str">
        <f>IF($A348="", "", INDEX(Data!C:C,MATCH($A348,Data!$AF:$AF,1)))</f>
        <v/>
      </c>
      <c r="E348" s="5" t="str">
        <f>IF($A348="","",IF(INDEX(Data!D:D,MATCH($A348,Data!$AF:$AF,1))="","",INDEX(Data!D:D,MATCH($A348,Data!$AF:$AF,1))))</f>
        <v/>
      </c>
      <c r="F348" s="5" t="str">
        <f>IF($A348="","",IF(INDEX(Data!E:E,MATCH($A348,Data!$AF:$AF,1))="","",INDEX(Data!E:E,MATCH($A348,Data!$AF:$AF,1))))</f>
        <v/>
      </c>
      <c r="G348" s="36" t="str">
        <f t="shared" si="12"/>
        <v/>
      </c>
    </row>
    <row r="349" spans="1:7" ht="14" customHeight="1" x14ac:dyDescent="0.35">
      <c r="A349" s="33" t="str">
        <f t="shared" si="13"/>
        <v/>
      </c>
      <c r="B349" s="4" t="str">
        <f>IF($A349="", "", INDEX(Data!A:A,MATCH($A349,Data!$AF:$AF,1)))</f>
        <v/>
      </c>
      <c r="C349" s="5" t="str">
        <f>IF($A349="", "", INDEX(Data!B:B,MATCH($A349,Data!$AF:$AF,1)))</f>
        <v/>
      </c>
      <c r="D349" s="4" t="str">
        <f>IF($A349="", "", INDEX(Data!C:C,MATCH($A349,Data!$AF:$AF,1)))</f>
        <v/>
      </c>
      <c r="E349" s="5" t="str">
        <f>IF($A349="","",IF(INDEX(Data!D:D,MATCH($A349,Data!$AF:$AF,1))="","",INDEX(Data!D:D,MATCH($A349,Data!$AF:$AF,1))))</f>
        <v/>
      </c>
      <c r="F349" s="5" t="str">
        <f>IF($A349="","",IF(INDEX(Data!E:E,MATCH($A349,Data!$AF:$AF,1))="","",INDEX(Data!E:E,MATCH($A349,Data!$AF:$AF,1))))</f>
        <v/>
      </c>
      <c r="G349" s="36" t="str">
        <f t="shared" si="12"/>
        <v/>
      </c>
    </row>
    <row r="350" spans="1:7" ht="14" customHeight="1" x14ac:dyDescent="0.35">
      <c r="A350" s="33" t="str">
        <f t="shared" si="13"/>
        <v/>
      </c>
      <c r="B350" s="4" t="str">
        <f>IF($A350="", "", INDEX(Data!A:A,MATCH($A350,Data!$AF:$AF,1)))</f>
        <v/>
      </c>
      <c r="C350" s="5" t="str">
        <f>IF($A350="", "", INDEX(Data!B:B,MATCH($A350,Data!$AF:$AF,1)))</f>
        <v/>
      </c>
      <c r="D350" s="4" t="str">
        <f>IF($A350="", "", INDEX(Data!C:C,MATCH($A350,Data!$AF:$AF,1)))</f>
        <v/>
      </c>
      <c r="E350" s="5" t="str">
        <f>IF($A350="","",IF(INDEX(Data!D:D,MATCH($A350,Data!$AF:$AF,1))="","",INDEX(Data!D:D,MATCH($A350,Data!$AF:$AF,1))))</f>
        <v/>
      </c>
      <c r="F350" s="5" t="str">
        <f>IF($A350="","",IF(INDEX(Data!E:E,MATCH($A350,Data!$AF:$AF,1))="","",INDEX(Data!E:E,MATCH($A350,Data!$AF:$AF,1))))</f>
        <v/>
      </c>
      <c r="G350" s="36" t="str">
        <f t="shared" si="12"/>
        <v/>
      </c>
    </row>
    <row r="351" spans="1:7" ht="14" customHeight="1" x14ac:dyDescent="0.35">
      <c r="A351" s="33" t="str">
        <f t="shared" si="13"/>
        <v/>
      </c>
      <c r="B351" s="4" t="str">
        <f>IF($A351="", "", INDEX(Data!A:A,MATCH($A351,Data!$AF:$AF,1)))</f>
        <v/>
      </c>
      <c r="C351" s="5" t="str">
        <f>IF($A351="", "", INDEX(Data!B:B,MATCH($A351,Data!$AF:$AF,1)))</f>
        <v/>
      </c>
      <c r="D351" s="4" t="str">
        <f>IF($A351="", "", INDEX(Data!C:C,MATCH($A351,Data!$AF:$AF,1)))</f>
        <v/>
      </c>
      <c r="E351" s="5" t="str">
        <f>IF($A351="","",IF(INDEX(Data!D:D,MATCH($A351,Data!$AF:$AF,1))="","",INDEX(Data!D:D,MATCH($A351,Data!$AF:$AF,1))))</f>
        <v/>
      </c>
      <c r="F351" s="5" t="str">
        <f>IF($A351="","",IF(INDEX(Data!E:E,MATCH($A351,Data!$AF:$AF,1))="","",INDEX(Data!E:E,MATCH($A351,Data!$AF:$AF,1))))</f>
        <v/>
      </c>
      <c r="G351" s="36" t="str">
        <f t="shared" si="12"/>
        <v/>
      </c>
    </row>
    <row r="352" spans="1:7" ht="14" customHeight="1" x14ac:dyDescent="0.35">
      <c r="A352" s="33" t="str">
        <f t="shared" si="13"/>
        <v/>
      </c>
      <c r="B352" s="4" t="str">
        <f>IF($A352="", "", INDEX(Data!A:A,MATCH($A352,Data!$AF:$AF,1)))</f>
        <v/>
      </c>
      <c r="C352" s="5" t="str">
        <f>IF($A352="", "", INDEX(Data!B:B,MATCH($A352,Data!$AF:$AF,1)))</f>
        <v/>
      </c>
      <c r="D352" s="4" t="str">
        <f>IF($A352="", "", INDEX(Data!C:C,MATCH($A352,Data!$AF:$AF,1)))</f>
        <v/>
      </c>
      <c r="E352" s="5" t="str">
        <f>IF($A352="","",IF(INDEX(Data!D:D,MATCH($A352,Data!$AF:$AF,1))="","",INDEX(Data!D:D,MATCH($A352,Data!$AF:$AF,1))))</f>
        <v/>
      </c>
      <c r="F352" s="5" t="str">
        <f>IF($A352="","",IF(INDEX(Data!E:E,MATCH($A352,Data!$AF:$AF,1))="","",INDEX(Data!E:E,MATCH($A352,Data!$AF:$AF,1))))</f>
        <v/>
      </c>
      <c r="G352" s="36" t="str">
        <f t="shared" si="12"/>
        <v/>
      </c>
    </row>
    <row r="353" spans="1:7" ht="14" customHeight="1" x14ac:dyDescent="0.35">
      <c r="A353" s="33" t="str">
        <f t="shared" si="13"/>
        <v/>
      </c>
      <c r="B353" s="4" t="str">
        <f>IF($A353="", "", INDEX(Data!A:A,MATCH($A353,Data!$AF:$AF,1)))</f>
        <v/>
      </c>
      <c r="C353" s="5" t="str">
        <f>IF($A353="", "", INDEX(Data!B:B,MATCH($A353,Data!$AF:$AF,1)))</f>
        <v/>
      </c>
      <c r="D353" s="4" t="str">
        <f>IF($A353="", "", INDEX(Data!C:C,MATCH($A353,Data!$AF:$AF,1)))</f>
        <v/>
      </c>
      <c r="E353" s="5" t="str">
        <f>IF($A353="","",IF(INDEX(Data!D:D,MATCH($A353,Data!$AF:$AF,1))="","",INDEX(Data!D:D,MATCH($A353,Data!$AF:$AF,1))))</f>
        <v/>
      </c>
      <c r="F353" s="5" t="str">
        <f>IF($A353="","",IF(INDEX(Data!E:E,MATCH($A353,Data!$AF:$AF,1))="","",INDEX(Data!E:E,MATCH($A353,Data!$AF:$AF,1))))</f>
        <v/>
      </c>
      <c r="G353" s="36" t="str">
        <f t="shared" si="12"/>
        <v/>
      </c>
    </row>
    <row r="354" spans="1:7" ht="14" customHeight="1" x14ac:dyDescent="0.35">
      <c r="A354" s="33" t="str">
        <f t="shared" si="13"/>
        <v/>
      </c>
      <c r="B354" s="4" t="str">
        <f>IF($A354="", "", INDEX(Data!A:A,MATCH($A354,Data!$AF:$AF,1)))</f>
        <v/>
      </c>
      <c r="C354" s="5" t="str">
        <f>IF($A354="", "", INDEX(Data!B:B,MATCH($A354,Data!$AF:$AF,1)))</f>
        <v/>
      </c>
      <c r="D354" s="4" t="str">
        <f>IF($A354="", "", INDEX(Data!C:C,MATCH($A354,Data!$AF:$AF,1)))</f>
        <v/>
      </c>
      <c r="E354" s="5" t="str">
        <f>IF($A354="","",IF(INDEX(Data!D:D,MATCH($A354,Data!$AF:$AF,1))="","",INDEX(Data!D:D,MATCH($A354,Data!$AF:$AF,1))))</f>
        <v/>
      </c>
      <c r="F354" s="5" t="str">
        <f>IF($A354="","",IF(INDEX(Data!E:E,MATCH($A354,Data!$AF:$AF,1))="","",INDEX(Data!E:E,MATCH($A354,Data!$AF:$AF,1))))</f>
        <v/>
      </c>
      <c r="G354" s="36" t="str">
        <f t="shared" si="12"/>
        <v/>
      </c>
    </row>
    <row r="355" spans="1:7" ht="14" customHeight="1" x14ac:dyDescent="0.35">
      <c r="A355" s="33" t="str">
        <f t="shared" si="13"/>
        <v/>
      </c>
      <c r="B355" s="4" t="str">
        <f>IF($A355="", "", INDEX(Data!A:A,MATCH($A355,Data!$AF:$AF,1)))</f>
        <v/>
      </c>
      <c r="C355" s="5" t="str">
        <f>IF($A355="", "", INDEX(Data!B:B,MATCH($A355,Data!$AF:$AF,1)))</f>
        <v/>
      </c>
      <c r="D355" s="4" t="str">
        <f>IF($A355="", "", INDEX(Data!C:C,MATCH($A355,Data!$AF:$AF,1)))</f>
        <v/>
      </c>
      <c r="E355" s="5" t="str">
        <f>IF($A355="","",IF(INDEX(Data!D:D,MATCH($A355,Data!$AF:$AF,1))="","",INDEX(Data!D:D,MATCH($A355,Data!$AF:$AF,1))))</f>
        <v/>
      </c>
      <c r="F355" s="5" t="str">
        <f>IF($A355="","",IF(INDEX(Data!E:E,MATCH($A355,Data!$AF:$AF,1))="","",INDEX(Data!E:E,MATCH($A355,Data!$AF:$AF,1))))</f>
        <v/>
      </c>
      <c r="G355" s="36" t="str">
        <f t="shared" si="12"/>
        <v/>
      </c>
    </row>
    <row r="356" spans="1:7" ht="14" customHeight="1" x14ac:dyDescent="0.35">
      <c r="A356" s="33" t="str">
        <f t="shared" si="13"/>
        <v/>
      </c>
      <c r="B356" s="4" t="str">
        <f>IF($A356="", "", INDEX(Data!A:A,MATCH($A356,Data!$AF:$AF,1)))</f>
        <v/>
      </c>
      <c r="C356" s="5" t="str">
        <f>IF($A356="", "", INDEX(Data!B:B,MATCH($A356,Data!$AF:$AF,1)))</f>
        <v/>
      </c>
      <c r="D356" s="4" t="str">
        <f>IF($A356="", "", INDEX(Data!C:C,MATCH($A356,Data!$AF:$AF,1)))</f>
        <v/>
      </c>
      <c r="E356" s="5" t="str">
        <f>IF($A356="","",IF(INDEX(Data!D:D,MATCH($A356,Data!$AF:$AF,1))="","",INDEX(Data!D:D,MATCH($A356,Data!$AF:$AF,1))))</f>
        <v/>
      </c>
      <c r="F356" s="5" t="str">
        <f>IF($A356="","",IF(INDEX(Data!E:E,MATCH($A356,Data!$AF:$AF,1))="","",INDEX(Data!E:E,MATCH($A356,Data!$AF:$AF,1))))</f>
        <v/>
      </c>
      <c r="G356" s="36" t="str">
        <f t="shared" si="12"/>
        <v/>
      </c>
    </row>
    <row r="357" spans="1:7" ht="14" customHeight="1" x14ac:dyDescent="0.35">
      <c r="A357" s="33" t="str">
        <f t="shared" si="13"/>
        <v/>
      </c>
      <c r="B357" s="4" t="str">
        <f>IF($A357="", "", INDEX(Data!A:A,MATCH($A357,Data!$AF:$AF,1)))</f>
        <v/>
      </c>
      <c r="C357" s="5" t="str">
        <f>IF($A357="", "", INDEX(Data!B:B,MATCH($A357,Data!$AF:$AF,1)))</f>
        <v/>
      </c>
      <c r="D357" s="4" t="str">
        <f>IF($A357="", "", INDEX(Data!C:C,MATCH($A357,Data!$AF:$AF,1)))</f>
        <v/>
      </c>
      <c r="E357" s="5" t="str">
        <f>IF($A357="","",IF(INDEX(Data!D:D,MATCH($A357,Data!$AF:$AF,1))="","",INDEX(Data!D:D,MATCH($A357,Data!$AF:$AF,1))))</f>
        <v/>
      </c>
      <c r="F357" s="5" t="str">
        <f>IF($A357="","",IF(INDEX(Data!E:E,MATCH($A357,Data!$AF:$AF,1))="","",INDEX(Data!E:E,MATCH($A357,Data!$AF:$AF,1))))</f>
        <v/>
      </c>
      <c r="G357" s="36" t="str">
        <f t="shared" si="12"/>
        <v/>
      </c>
    </row>
    <row r="358" spans="1:7" ht="14" customHeight="1" x14ac:dyDescent="0.35">
      <c r="A358" s="33" t="str">
        <f t="shared" si="13"/>
        <v/>
      </c>
      <c r="B358" s="4" t="str">
        <f>IF($A358="", "", INDEX(Data!A:A,MATCH($A358,Data!$AF:$AF,1)))</f>
        <v/>
      </c>
      <c r="C358" s="5" t="str">
        <f>IF($A358="", "", INDEX(Data!B:B,MATCH($A358,Data!$AF:$AF,1)))</f>
        <v/>
      </c>
      <c r="D358" s="4" t="str">
        <f>IF($A358="", "", INDEX(Data!C:C,MATCH($A358,Data!$AF:$AF,1)))</f>
        <v/>
      </c>
      <c r="E358" s="5" t="str">
        <f>IF($A358="","",IF(INDEX(Data!D:D,MATCH($A358,Data!$AF:$AF,1))="","",INDEX(Data!D:D,MATCH($A358,Data!$AF:$AF,1))))</f>
        <v/>
      </c>
      <c r="F358" s="5" t="str">
        <f>IF($A358="","",IF(INDEX(Data!E:E,MATCH($A358,Data!$AF:$AF,1))="","",INDEX(Data!E:E,MATCH($A358,Data!$AF:$AF,1))))</f>
        <v/>
      </c>
      <c r="G358" s="36" t="str">
        <f t="shared" si="12"/>
        <v/>
      </c>
    </row>
    <row r="359" spans="1:7" ht="14" customHeight="1" x14ac:dyDescent="0.35">
      <c r="A359" s="33" t="str">
        <f t="shared" si="13"/>
        <v/>
      </c>
      <c r="B359" s="4" t="str">
        <f>IF($A359="", "", INDEX(Data!A:A,MATCH($A359,Data!$AF:$AF,1)))</f>
        <v/>
      </c>
      <c r="C359" s="5" t="str">
        <f>IF($A359="", "", INDEX(Data!B:B,MATCH($A359,Data!$AF:$AF,1)))</f>
        <v/>
      </c>
      <c r="D359" s="4" t="str">
        <f>IF($A359="", "", INDEX(Data!C:C,MATCH($A359,Data!$AF:$AF,1)))</f>
        <v/>
      </c>
      <c r="E359" s="5" t="str">
        <f>IF($A359="","",IF(INDEX(Data!D:D,MATCH($A359,Data!$AF:$AF,1))="","",INDEX(Data!D:D,MATCH($A359,Data!$AF:$AF,1))))</f>
        <v/>
      </c>
      <c r="F359" s="5" t="str">
        <f>IF($A359="","",IF(INDEX(Data!E:E,MATCH($A359,Data!$AF:$AF,1))="","",INDEX(Data!E:E,MATCH($A359,Data!$AF:$AF,1))))</f>
        <v/>
      </c>
      <c r="G359" s="36" t="str">
        <f t="shared" si="12"/>
        <v/>
      </c>
    </row>
    <row r="360" spans="1:7" ht="14" customHeight="1" x14ac:dyDescent="0.35">
      <c r="A360" s="33" t="str">
        <f t="shared" si="13"/>
        <v/>
      </c>
      <c r="B360" s="4" t="str">
        <f>IF($A360="", "", INDEX(Data!A:A,MATCH($A360,Data!$AF:$AF,1)))</f>
        <v/>
      </c>
      <c r="C360" s="5" t="str">
        <f>IF($A360="", "", INDEX(Data!B:B,MATCH($A360,Data!$AF:$AF,1)))</f>
        <v/>
      </c>
      <c r="D360" s="4" t="str">
        <f>IF($A360="", "", INDEX(Data!C:C,MATCH($A360,Data!$AF:$AF,1)))</f>
        <v/>
      </c>
      <c r="E360" s="5" t="str">
        <f>IF($A360="","",IF(INDEX(Data!D:D,MATCH($A360,Data!$AF:$AF,1))="","",INDEX(Data!D:D,MATCH($A360,Data!$AF:$AF,1))))</f>
        <v/>
      </c>
      <c r="F360" s="5" t="str">
        <f>IF($A360="","",IF(INDEX(Data!E:E,MATCH($A360,Data!$AF:$AF,1))="","",INDEX(Data!E:E,MATCH($A360,Data!$AF:$AF,1))))</f>
        <v/>
      </c>
      <c r="G360" s="36" t="str">
        <f t="shared" si="12"/>
        <v/>
      </c>
    </row>
    <row r="361" spans="1:7" ht="14" customHeight="1" x14ac:dyDescent="0.35">
      <c r="A361" s="33" t="str">
        <f t="shared" si="13"/>
        <v/>
      </c>
      <c r="B361" s="4" t="str">
        <f>IF($A361="", "", INDEX(Data!A:A,MATCH($A361,Data!$AF:$AF,1)))</f>
        <v/>
      </c>
      <c r="C361" s="5" t="str">
        <f>IF($A361="", "", INDEX(Data!B:B,MATCH($A361,Data!$AF:$AF,1)))</f>
        <v/>
      </c>
      <c r="D361" s="4" t="str">
        <f>IF($A361="", "", INDEX(Data!C:C,MATCH($A361,Data!$AF:$AF,1)))</f>
        <v/>
      </c>
      <c r="E361" s="5" t="str">
        <f>IF($A361="","",IF(INDEX(Data!D:D,MATCH($A361,Data!$AF:$AF,1))="","",INDEX(Data!D:D,MATCH($A361,Data!$AF:$AF,1))))</f>
        <v/>
      </c>
      <c r="F361" s="5" t="str">
        <f>IF($A361="","",IF(INDEX(Data!E:E,MATCH($A361,Data!$AF:$AF,1))="","",INDEX(Data!E:E,MATCH($A361,Data!$AF:$AF,1))))</f>
        <v/>
      </c>
      <c r="G361" s="36" t="str">
        <f t="shared" si="12"/>
        <v/>
      </c>
    </row>
    <row r="362" spans="1:7" ht="14" customHeight="1" x14ac:dyDescent="0.35">
      <c r="A362" s="33" t="str">
        <f t="shared" si="13"/>
        <v/>
      </c>
      <c r="B362" s="4" t="str">
        <f>IF($A362="", "", INDEX(Data!A:A,MATCH($A362,Data!$AF:$AF,1)))</f>
        <v/>
      </c>
      <c r="C362" s="5" t="str">
        <f>IF($A362="", "", INDEX(Data!B:B,MATCH($A362,Data!$AF:$AF,1)))</f>
        <v/>
      </c>
      <c r="D362" s="4" t="str">
        <f>IF($A362="", "", INDEX(Data!C:C,MATCH($A362,Data!$AF:$AF,1)))</f>
        <v/>
      </c>
      <c r="E362" s="5" t="str">
        <f>IF($A362="","",IF(INDEX(Data!D:D,MATCH($A362,Data!$AF:$AF,1))="","",INDEX(Data!D:D,MATCH($A362,Data!$AF:$AF,1))))</f>
        <v/>
      </c>
      <c r="F362" s="5" t="str">
        <f>IF($A362="","",IF(INDEX(Data!E:E,MATCH($A362,Data!$AF:$AF,1))="","",INDEX(Data!E:E,MATCH($A362,Data!$AF:$AF,1))))</f>
        <v/>
      </c>
      <c r="G362" s="36" t="str">
        <f t="shared" si="12"/>
        <v/>
      </c>
    </row>
    <row r="363" spans="1:7" ht="14" customHeight="1" x14ac:dyDescent="0.35">
      <c r="A363" s="33" t="str">
        <f t="shared" si="13"/>
        <v/>
      </c>
      <c r="B363" s="4" t="str">
        <f>IF($A363="", "", INDEX(Data!A:A,MATCH($A363,Data!$AF:$AF,1)))</f>
        <v/>
      </c>
      <c r="C363" s="5" t="str">
        <f>IF($A363="", "", INDEX(Data!B:B,MATCH($A363,Data!$AF:$AF,1)))</f>
        <v/>
      </c>
      <c r="D363" s="4" t="str">
        <f>IF($A363="", "", INDEX(Data!C:C,MATCH($A363,Data!$AF:$AF,1)))</f>
        <v/>
      </c>
      <c r="E363" s="5" t="str">
        <f>IF($A363="","",IF(INDEX(Data!D:D,MATCH($A363,Data!$AF:$AF,1))="","",INDEX(Data!D:D,MATCH($A363,Data!$AF:$AF,1))))</f>
        <v/>
      </c>
      <c r="F363" s="5" t="str">
        <f>IF($A363="","",IF(INDEX(Data!E:E,MATCH($A363,Data!$AF:$AF,1))="","",INDEX(Data!E:E,MATCH($A363,Data!$AF:$AF,1))))</f>
        <v/>
      </c>
      <c r="G363" s="36" t="str">
        <f t="shared" si="12"/>
        <v/>
      </c>
    </row>
    <row r="364" spans="1:7" ht="14" customHeight="1" x14ac:dyDescent="0.35">
      <c r="A364" s="33" t="str">
        <f t="shared" si="13"/>
        <v/>
      </c>
      <c r="B364" s="4" t="str">
        <f>IF($A364="", "", INDEX(Data!A:A,MATCH($A364,Data!$AF:$AF,1)))</f>
        <v/>
      </c>
      <c r="C364" s="5" t="str">
        <f>IF($A364="", "", INDEX(Data!B:B,MATCH($A364,Data!$AF:$AF,1)))</f>
        <v/>
      </c>
      <c r="D364" s="4" t="str">
        <f>IF($A364="", "", INDEX(Data!C:C,MATCH($A364,Data!$AF:$AF,1)))</f>
        <v/>
      </c>
      <c r="E364" s="5" t="str">
        <f>IF($A364="","",IF(INDEX(Data!D:D,MATCH($A364,Data!$AF:$AF,1))="","",INDEX(Data!D:D,MATCH($A364,Data!$AF:$AF,1))))</f>
        <v/>
      </c>
      <c r="F364" s="5" t="str">
        <f>IF($A364="","",IF(INDEX(Data!E:E,MATCH($A364,Data!$AF:$AF,1))="","",INDEX(Data!E:E,MATCH($A364,Data!$AF:$AF,1))))</f>
        <v/>
      </c>
      <c r="G364" s="36" t="str">
        <f t="shared" si="12"/>
        <v/>
      </c>
    </row>
    <row r="365" spans="1:7" ht="14" customHeight="1" x14ac:dyDescent="0.35">
      <c r="A365" s="33" t="str">
        <f t="shared" si="13"/>
        <v/>
      </c>
      <c r="B365" s="4" t="str">
        <f>IF($A365="", "", INDEX(Data!A:A,MATCH($A365,Data!$AF:$AF,1)))</f>
        <v/>
      </c>
      <c r="C365" s="5" t="str">
        <f>IF($A365="", "", INDEX(Data!B:B,MATCH($A365,Data!$AF:$AF,1)))</f>
        <v/>
      </c>
      <c r="D365" s="4" t="str">
        <f>IF($A365="", "", INDEX(Data!C:C,MATCH($A365,Data!$AF:$AF,1)))</f>
        <v/>
      </c>
      <c r="E365" s="5" t="str">
        <f>IF($A365="","",IF(INDEX(Data!D:D,MATCH($A365,Data!$AF:$AF,1))="","",INDEX(Data!D:D,MATCH($A365,Data!$AF:$AF,1))))</f>
        <v/>
      </c>
      <c r="F365" s="5" t="str">
        <f>IF($A365="","",IF(INDEX(Data!E:E,MATCH($A365,Data!$AF:$AF,1))="","",INDEX(Data!E:E,MATCH($A365,Data!$AF:$AF,1))))</f>
        <v/>
      </c>
      <c r="G365" s="36" t="str">
        <f t="shared" si="12"/>
        <v/>
      </c>
    </row>
    <row r="366" spans="1:7" ht="14" customHeight="1" x14ac:dyDescent="0.35">
      <c r="A366" s="33" t="str">
        <f t="shared" si="13"/>
        <v/>
      </c>
      <c r="B366" s="4" t="str">
        <f>IF($A366="", "", INDEX(Data!A:A,MATCH($A366,Data!$AF:$AF,1)))</f>
        <v/>
      </c>
      <c r="C366" s="5" t="str">
        <f>IF($A366="", "", INDEX(Data!B:B,MATCH($A366,Data!$AF:$AF,1)))</f>
        <v/>
      </c>
      <c r="D366" s="4" t="str">
        <f>IF($A366="", "", INDEX(Data!C:C,MATCH($A366,Data!$AF:$AF,1)))</f>
        <v/>
      </c>
      <c r="E366" s="5" t="str">
        <f>IF($A366="","",IF(INDEX(Data!D:D,MATCH($A366,Data!$AF:$AF,1))="","",INDEX(Data!D:D,MATCH($A366,Data!$AF:$AF,1))))</f>
        <v/>
      </c>
      <c r="F366" s="5" t="str">
        <f>IF($A366="","",IF(INDEX(Data!E:E,MATCH($A366,Data!$AF:$AF,1))="","",INDEX(Data!E:E,MATCH($A366,Data!$AF:$AF,1))))</f>
        <v/>
      </c>
      <c r="G366" s="36" t="str">
        <f t="shared" si="12"/>
        <v/>
      </c>
    </row>
    <row r="367" spans="1:7" ht="14" customHeight="1" x14ac:dyDescent="0.35">
      <c r="A367" s="33" t="str">
        <f t="shared" si="13"/>
        <v/>
      </c>
      <c r="B367" s="4" t="str">
        <f>IF($A367="", "", INDEX(Data!A:A,MATCH($A367,Data!$AF:$AF,1)))</f>
        <v/>
      </c>
      <c r="C367" s="5" t="str">
        <f>IF($A367="", "", INDEX(Data!B:B,MATCH($A367,Data!$AF:$AF,1)))</f>
        <v/>
      </c>
      <c r="D367" s="4" t="str">
        <f>IF($A367="", "", INDEX(Data!C:C,MATCH($A367,Data!$AF:$AF,1)))</f>
        <v/>
      </c>
      <c r="E367" s="5" t="str">
        <f>IF($A367="","",IF(INDEX(Data!D:D,MATCH($A367,Data!$AF:$AF,1))="","",INDEX(Data!D:D,MATCH($A367,Data!$AF:$AF,1))))</f>
        <v/>
      </c>
      <c r="F367" s="5" t="str">
        <f>IF($A367="","",IF(INDEX(Data!E:E,MATCH($A367,Data!$AF:$AF,1))="","",INDEX(Data!E:E,MATCH($A367,Data!$AF:$AF,1))))</f>
        <v/>
      </c>
      <c r="G367" s="36" t="str">
        <f t="shared" si="12"/>
        <v/>
      </c>
    </row>
    <row r="368" spans="1:7" ht="14" customHeight="1" x14ac:dyDescent="0.35">
      <c r="A368" s="33" t="str">
        <f t="shared" si="13"/>
        <v/>
      </c>
      <c r="B368" s="4" t="str">
        <f>IF($A368="", "", INDEX(Data!A:A,MATCH($A368,Data!$AF:$AF,1)))</f>
        <v/>
      </c>
      <c r="C368" s="5" t="str">
        <f>IF($A368="", "", INDEX(Data!B:B,MATCH($A368,Data!$AF:$AF,1)))</f>
        <v/>
      </c>
      <c r="D368" s="4" t="str">
        <f>IF($A368="", "", INDEX(Data!C:C,MATCH($A368,Data!$AF:$AF,1)))</f>
        <v/>
      </c>
      <c r="E368" s="5" t="str">
        <f>IF($A368="","",IF(INDEX(Data!D:D,MATCH($A368,Data!$AF:$AF,1))="","",INDEX(Data!D:D,MATCH($A368,Data!$AF:$AF,1))))</f>
        <v/>
      </c>
      <c r="F368" s="5" t="str">
        <f>IF($A368="","",IF(INDEX(Data!E:E,MATCH($A368,Data!$AF:$AF,1))="","",INDEX(Data!E:E,MATCH($A368,Data!$AF:$AF,1))))</f>
        <v/>
      </c>
      <c r="G368" s="36" t="str">
        <f t="shared" si="12"/>
        <v/>
      </c>
    </row>
    <row r="369" spans="1:7" ht="14" customHeight="1" x14ac:dyDescent="0.35">
      <c r="A369" s="33" t="str">
        <f t="shared" si="13"/>
        <v/>
      </c>
      <c r="B369" s="4" t="str">
        <f>IF($A369="", "", INDEX(Data!A:A,MATCH($A369,Data!$AF:$AF,1)))</f>
        <v/>
      </c>
      <c r="C369" s="5" t="str">
        <f>IF($A369="", "", INDEX(Data!B:B,MATCH($A369,Data!$AF:$AF,1)))</f>
        <v/>
      </c>
      <c r="D369" s="4" t="str">
        <f>IF($A369="", "", INDEX(Data!C:C,MATCH($A369,Data!$AF:$AF,1)))</f>
        <v/>
      </c>
      <c r="E369" s="5" t="str">
        <f>IF($A369="","",IF(INDEX(Data!D:D,MATCH($A369,Data!$AF:$AF,1))="","",INDEX(Data!D:D,MATCH($A369,Data!$AF:$AF,1))))</f>
        <v/>
      </c>
      <c r="F369" s="5" t="str">
        <f>IF($A369="","",IF(INDEX(Data!E:E,MATCH($A369,Data!$AF:$AF,1))="","",INDEX(Data!E:E,MATCH($A369,Data!$AF:$AF,1))))</f>
        <v/>
      </c>
      <c r="G369" s="36" t="str">
        <f t="shared" si="12"/>
        <v/>
      </c>
    </row>
    <row r="370" spans="1:7" ht="14" customHeight="1" x14ac:dyDescent="0.35">
      <c r="A370" s="33" t="str">
        <f t="shared" si="13"/>
        <v/>
      </c>
      <c r="B370" s="4" t="str">
        <f>IF($A370="", "", INDEX(Data!A:A,MATCH($A370,Data!$AF:$AF,1)))</f>
        <v/>
      </c>
      <c r="C370" s="5" t="str">
        <f>IF($A370="", "", INDEX(Data!B:B,MATCH($A370,Data!$AF:$AF,1)))</f>
        <v/>
      </c>
      <c r="D370" s="4" t="str">
        <f>IF($A370="", "", INDEX(Data!C:C,MATCH($A370,Data!$AF:$AF,1)))</f>
        <v/>
      </c>
      <c r="E370" s="5" t="str">
        <f>IF($A370="","",IF(INDEX(Data!D:D,MATCH($A370,Data!$AF:$AF,1))="","",INDEX(Data!D:D,MATCH($A370,Data!$AF:$AF,1))))</f>
        <v/>
      </c>
      <c r="F370" s="5" t="str">
        <f>IF($A370="","",IF(INDEX(Data!E:E,MATCH($A370,Data!$AF:$AF,1))="","",INDEX(Data!E:E,MATCH($A370,Data!$AF:$AF,1))))</f>
        <v/>
      </c>
      <c r="G370" s="36" t="str">
        <f t="shared" si="12"/>
        <v/>
      </c>
    </row>
    <row r="371" spans="1:7" ht="14" customHeight="1" x14ac:dyDescent="0.35">
      <c r="A371" s="33" t="str">
        <f t="shared" si="13"/>
        <v/>
      </c>
      <c r="B371" s="4" t="str">
        <f>IF($A371="", "", INDEX(Data!A:A,MATCH($A371,Data!$AF:$AF,1)))</f>
        <v/>
      </c>
      <c r="C371" s="5" t="str">
        <f>IF($A371="", "", INDEX(Data!B:B,MATCH($A371,Data!$AF:$AF,1)))</f>
        <v/>
      </c>
      <c r="D371" s="4" t="str">
        <f>IF($A371="", "", INDEX(Data!C:C,MATCH($A371,Data!$AF:$AF,1)))</f>
        <v/>
      </c>
      <c r="E371" s="5" t="str">
        <f>IF($A371="","",IF(INDEX(Data!D:D,MATCH($A371,Data!$AF:$AF,1))="","",INDEX(Data!D:D,MATCH($A371,Data!$AF:$AF,1))))</f>
        <v/>
      </c>
      <c r="F371" s="5" t="str">
        <f>IF($A371="","",IF(INDEX(Data!E:E,MATCH($A371,Data!$AF:$AF,1))="","",INDEX(Data!E:E,MATCH($A371,Data!$AF:$AF,1))))</f>
        <v/>
      </c>
      <c r="G371" s="36" t="str">
        <f t="shared" si="12"/>
        <v/>
      </c>
    </row>
    <row r="372" spans="1:7" ht="14" customHeight="1" x14ac:dyDescent="0.35">
      <c r="A372" s="33" t="str">
        <f t="shared" si="13"/>
        <v/>
      </c>
      <c r="B372" s="4" t="str">
        <f>IF($A372="", "", INDEX(Data!A:A,MATCH($A372,Data!$AF:$AF,1)))</f>
        <v/>
      </c>
      <c r="C372" s="5" t="str">
        <f>IF($A372="", "", INDEX(Data!B:B,MATCH($A372,Data!$AF:$AF,1)))</f>
        <v/>
      </c>
      <c r="D372" s="4" t="str">
        <f>IF($A372="", "", INDEX(Data!C:C,MATCH($A372,Data!$AF:$AF,1)))</f>
        <v/>
      </c>
      <c r="E372" s="5" t="str">
        <f>IF($A372="","",IF(INDEX(Data!D:D,MATCH($A372,Data!$AF:$AF,1))="","",INDEX(Data!D:D,MATCH($A372,Data!$AF:$AF,1))))</f>
        <v/>
      </c>
      <c r="F372" s="5" t="str">
        <f>IF($A372="","",IF(INDEX(Data!E:E,MATCH($A372,Data!$AF:$AF,1))="","",INDEX(Data!E:E,MATCH($A372,Data!$AF:$AF,1))))</f>
        <v/>
      </c>
      <c r="G372" s="36" t="str">
        <f t="shared" si="12"/>
        <v/>
      </c>
    </row>
    <row r="373" spans="1:7" ht="14" customHeight="1" x14ac:dyDescent="0.35">
      <c r="A373" s="33" t="str">
        <f t="shared" si="13"/>
        <v/>
      </c>
      <c r="B373" s="4" t="str">
        <f>IF($A373="", "", INDEX(Data!A:A,MATCH($A373,Data!$AF:$AF,1)))</f>
        <v/>
      </c>
      <c r="C373" s="5" t="str">
        <f>IF($A373="", "", INDEX(Data!B:B,MATCH($A373,Data!$AF:$AF,1)))</f>
        <v/>
      </c>
      <c r="D373" s="4" t="str">
        <f>IF($A373="", "", INDEX(Data!C:C,MATCH($A373,Data!$AF:$AF,1)))</f>
        <v/>
      </c>
      <c r="E373" s="5" t="str">
        <f>IF($A373="","",IF(INDEX(Data!D:D,MATCH($A373,Data!$AF:$AF,1))="","",INDEX(Data!D:D,MATCH($A373,Data!$AF:$AF,1))))</f>
        <v/>
      </c>
      <c r="F373" s="5" t="str">
        <f>IF($A373="","",IF(INDEX(Data!E:E,MATCH($A373,Data!$AF:$AF,1))="","",INDEX(Data!E:E,MATCH($A373,Data!$AF:$AF,1))))</f>
        <v/>
      </c>
      <c r="G373" s="36" t="str">
        <f t="shared" si="12"/>
        <v/>
      </c>
    </row>
    <row r="374" spans="1:7" ht="14" customHeight="1" x14ac:dyDescent="0.35">
      <c r="A374" s="33" t="str">
        <f t="shared" si="13"/>
        <v/>
      </c>
      <c r="B374" s="4" t="str">
        <f>IF($A374="", "", INDEX(Data!A:A,MATCH($A374,Data!$AF:$AF,1)))</f>
        <v/>
      </c>
      <c r="C374" s="5" t="str">
        <f>IF($A374="", "", INDEX(Data!B:B,MATCH($A374,Data!$AF:$AF,1)))</f>
        <v/>
      </c>
      <c r="D374" s="4" t="str">
        <f>IF($A374="", "", INDEX(Data!C:C,MATCH($A374,Data!$AF:$AF,1)))</f>
        <v/>
      </c>
      <c r="E374" s="5" t="str">
        <f>IF($A374="","",IF(INDEX(Data!D:D,MATCH($A374,Data!$AF:$AF,1))="","",INDEX(Data!D:D,MATCH($A374,Data!$AF:$AF,1))))</f>
        <v/>
      </c>
      <c r="F374" s="5" t="str">
        <f>IF($A374="","",IF(INDEX(Data!E:E,MATCH($A374,Data!$AF:$AF,1))="","",INDEX(Data!E:E,MATCH($A374,Data!$AF:$AF,1))))</f>
        <v/>
      </c>
      <c r="G374" s="36" t="str">
        <f t="shared" si="12"/>
        <v/>
      </c>
    </row>
    <row r="375" spans="1:7" ht="14" customHeight="1" x14ac:dyDescent="0.35">
      <c r="A375" s="33" t="str">
        <f t="shared" si="13"/>
        <v/>
      </c>
      <c r="B375" s="4" t="str">
        <f>IF($A375="", "", INDEX(Data!A:A,MATCH($A375,Data!$AF:$AF,1)))</f>
        <v/>
      </c>
      <c r="C375" s="5" t="str">
        <f>IF($A375="", "", INDEX(Data!B:B,MATCH($A375,Data!$AF:$AF,1)))</f>
        <v/>
      </c>
      <c r="D375" s="4" t="str">
        <f>IF($A375="", "", INDEX(Data!C:C,MATCH($A375,Data!$AF:$AF,1)))</f>
        <v/>
      </c>
      <c r="E375" s="5" t="str">
        <f>IF($A375="","",IF(INDEX(Data!D:D,MATCH($A375,Data!$AF:$AF,1))="","",INDEX(Data!D:D,MATCH($A375,Data!$AF:$AF,1))))</f>
        <v/>
      </c>
      <c r="F375" s="5" t="str">
        <f>IF($A375="","",IF(INDEX(Data!E:E,MATCH($A375,Data!$AF:$AF,1))="","",INDEX(Data!E:E,MATCH($A375,Data!$AF:$AF,1))))</f>
        <v/>
      </c>
      <c r="G375" s="36" t="str">
        <f t="shared" si="12"/>
        <v/>
      </c>
    </row>
    <row r="376" spans="1:7" ht="14" customHeight="1" x14ac:dyDescent="0.35">
      <c r="A376" s="33" t="str">
        <f t="shared" si="13"/>
        <v/>
      </c>
      <c r="B376" s="4" t="str">
        <f>IF($A376="", "", INDEX(Data!A:A,MATCH($A376,Data!$AF:$AF,1)))</f>
        <v/>
      </c>
      <c r="C376" s="5" t="str">
        <f>IF($A376="", "", INDEX(Data!B:B,MATCH($A376,Data!$AF:$AF,1)))</f>
        <v/>
      </c>
      <c r="D376" s="4" t="str">
        <f>IF($A376="", "", INDEX(Data!C:C,MATCH($A376,Data!$AF:$AF,1)))</f>
        <v/>
      </c>
      <c r="E376" s="5" t="str">
        <f>IF($A376="","",IF(INDEX(Data!D:D,MATCH($A376,Data!$AF:$AF,1))="","",INDEX(Data!D:D,MATCH($A376,Data!$AF:$AF,1))))</f>
        <v/>
      </c>
      <c r="F376" s="5" t="str">
        <f>IF($A376="","",IF(INDEX(Data!E:E,MATCH($A376,Data!$AF:$AF,1))="","",INDEX(Data!E:E,MATCH($A376,Data!$AF:$AF,1))))</f>
        <v/>
      </c>
      <c r="G376" s="36" t="str">
        <f t="shared" si="12"/>
        <v/>
      </c>
    </row>
    <row r="377" spans="1:7" ht="14" customHeight="1" x14ac:dyDescent="0.35">
      <c r="A377" s="33" t="str">
        <f t="shared" si="13"/>
        <v/>
      </c>
      <c r="B377" s="4" t="str">
        <f>IF($A377="", "", INDEX(Data!A:A,MATCH($A377,Data!$AF:$AF,1)))</f>
        <v/>
      </c>
      <c r="C377" s="5" t="str">
        <f>IF($A377="", "", INDEX(Data!B:B,MATCH($A377,Data!$AF:$AF,1)))</f>
        <v/>
      </c>
      <c r="D377" s="4" t="str">
        <f>IF($A377="", "", INDEX(Data!C:C,MATCH($A377,Data!$AF:$AF,1)))</f>
        <v/>
      </c>
      <c r="E377" s="5" t="str">
        <f>IF($A377="","",IF(INDEX(Data!D:D,MATCH($A377,Data!$AF:$AF,1))="","",INDEX(Data!D:D,MATCH($A377,Data!$AF:$AF,1))))</f>
        <v/>
      </c>
      <c r="F377" s="5" t="str">
        <f>IF($A377="","",IF(INDEX(Data!E:E,MATCH($A377,Data!$AF:$AF,1))="","",INDEX(Data!E:E,MATCH($A377,Data!$AF:$AF,1))))</f>
        <v/>
      </c>
      <c r="G377" s="36" t="str">
        <f t="shared" si="12"/>
        <v/>
      </c>
    </row>
    <row r="378" spans="1:7" ht="14" customHeight="1" x14ac:dyDescent="0.35">
      <c r="A378" s="33" t="str">
        <f t="shared" si="13"/>
        <v/>
      </c>
      <c r="B378" s="4" t="str">
        <f>IF($A378="", "", INDEX(Data!A:A,MATCH($A378,Data!$AF:$AF,1)))</f>
        <v/>
      </c>
      <c r="C378" s="5" t="str">
        <f>IF($A378="", "", INDEX(Data!B:B,MATCH($A378,Data!$AF:$AF,1)))</f>
        <v/>
      </c>
      <c r="D378" s="4" t="str">
        <f>IF($A378="", "", INDEX(Data!C:C,MATCH($A378,Data!$AF:$AF,1)))</f>
        <v/>
      </c>
      <c r="E378" s="5" t="str">
        <f>IF($A378="","",IF(INDEX(Data!D:D,MATCH($A378,Data!$AF:$AF,1))="","",INDEX(Data!D:D,MATCH($A378,Data!$AF:$AF,1))))</f>
        <v/>
      </c>
      <c r="F378" s="5" t="str">
        <f>IF($A378="","",IF(INDEX(Data!E:E,MATCH($A378,Data!$AF:$AF,1))="","",INDEX(Data!E:E,MATCH($A378,Data!$AF:$AF,1))))</f>
        <v/>
      </c>
      <c r="G378" s="36" t="str">
        <f t="shared" si="12"/>
        <v/>
      </c>
    </row>
    <row r="379" spans="1:7" ht="14" customHeight="1" x14ac:dyDescent="0.35">
      <c r="A379" s="33" t="str">
        <f t="shared" si="13"/>
        <v/>
      </c>
      <c r="B379" s="4" t="str">
        <f>IF($A379="", "", INDEX(Data!A:A,MATCH($A379,Data!$AF:$AF,1)))</f>
        <v/>
      </c>
      <c r="C379" s="5" t="str">
        <f>IF($A379="", "", INDEX(Data!B:B,MATCH($A379,Data!$AF:$AF,1)))</f>
        <v/>
      </c>
      <c r="D379" s="4" t="str">
        <f>IF($A379="", "", INDEX(Data!C:C,MATCH($A379,Data!$AF:$AF,1)))</f>
        <v/>
      </c>
      <c r="E379" s="5" t="str">
        <f>IF($A379="","",IF(INDEX(Data!D:D,MATCH($A379,Data!$AF:$AF,1))="","",INDEX(Data!D:D,MATCH($A379,Data!$AF:$AF,1))))</f>
        <v/>
      </c>
      <c r="F379" s="5" t="str">
        <f>IF($A379="","",IF(INDEX(Data!E:E,MATCH($A379,Data!$AF:$AF,1))="","",INDEX(Data!E:E,MATCH($A379,Data!$AF:$AF,1))))</f>
        <v/>
      </c>
      <c r="G379" s="36" t="str">
        <f t="shared" si="12"/>
        <v/>
      </c>
    </row>
    <row r="380" spans="1:7" ht="14" customHeight="1" x14ac:dyDescent="0.35">
      <c r="A380" s="33" t="str">
        <f t="shared" si="13"/>
        <v/>
      </c>
      <c r="B380" s="4" t="str">
        <f>IF($A380="", "", INDEX(Data!A:A,MATCH($A380,Data!$AF:$AF,1)))</f>
        <v/>
      </c>
      <c r="C380" s="5" t="str">
        <f>IF($A380="", "", INDEX(Data!B:B,MATCH($A380,Data!$AF:$AF,1)))</f>
        <v/>
      </c>
      <c r="D380" s="4" t="str">
        <f>IF($A380="", "", INDEX(Data!C:C,MATCH($A380,Data!$AF:$AF,1)))</f>
        <v/>
      </c>
      <c r="E380" s="5" t="str">
        <f>IF($A380="","",IF(INDEX(Data!D:D,MATCH($A380,Data!$AF:$AF,1))="","",INDEX(Data!D:D,MATCH($A380,Data!$AF:$AF,1))))</f>
        <v/>
      </c>
      <c r="F380" s="5" t="str">
        <f>IF($A380="","",IF(INDEX(Data!E:E,MATCH($A380,Data!$AF:$AF,1))="","",INDEX(Data!E:E,MATCH($A380,Data!$AF:$AF,1))))</f>
        <v/>
      </c>
      <c r="G380" s="36" t="str">
        <f t="shared" si="12"/>
        <v/>
      </c>
    </row>
    <row r="381" spans="1:7" ht="14" customHeight="1" x14ac:dyDescent="0.35">
      <c r="A381" s="33" t="str">
        <f t="shared" si="13"/>
        <v/>
      </c>
      <c r="B381" s="4" t="str">
        <f>IF($A381="", "", INDEX(Data!A:A,MATCH($A381,Data!$AF:$AF,1)))</f>
        <v/>
      </c>
      <c r="C381" s="5" t="str">
        <f>IF($A381="", "", INDEX(Data!B:B,MATCH($A381,Data!$AF:$AF,1)))</f>
        <v/>
      </c>
      <c r="D381" s="4" t="str">
        <f>IF($A381="", "", INDEX(Data!C:C,MATCH($A381,Data!$AF:$AF,1)))</f>
        <v/>
      </c>
      <c r="E381" s="5" t="str">
        <f>IF($A381="","",IF(INDEX(Data!D:D,MATCH($A381,Data!$AF:$AF,1))="","",INDEX(Data!D:D,MATCH($A381,Data!$AF:$AF,1))))</f>
        <v/>
      </c>
      <c r="F381" s="5" t="str">
        <f>IF($A381="","",IF(INDEX(Data!E:E,MATCH($A381,Data!$AF:$AF,1))="","",INDEX(Data!E:E,MATCH($A381,Data!$AF:$AF,1))))</f>
        <v/>
      </c>
      <c r="G381" s="36" t="str">
        <f t="shared" si="12"/>
        <v/>
      </c>
    </row>
    <row r="382" spans="1:7" ht="14" customHeight="1" x14ac:dyDescent="0.35">
      <c r="A382" s="33" t="str">
        <f t="shared" si="13"/>
        <v/>
      </c>
      <c r="B382" s="4" t="str">
        <f>IF($A382="", "", INDEX(Data!A:A,MATCH($A382,Data!$AF:$AF,1)))</f>
        <v/>
      </c>
      <c r="C382" s="5" t="str">
        <f>IF($A382="", "", INDEX(Data!B:B,MATCH($A382,Data!$AF:$AF,1)))</f>
        <v/>
      </c>
      <c r="D382" s="4" t="str">
        <f>IF($A382="", "", INDEX(Data!C:C,MATCH($A382,Data!$AF:$AF,1)))</f>
        <v/>
      </c>
      <c r="E382" s="5" t="str">
        <f>IF($A382="","",IF(INDEX(Data!D:D,MATCH($A382,Data!$AF:$AF,1))="","",INDEX(Data!D:D,MATCH($A382,Data!$AF:$AF,1))))</f>
        <v/>
      </c>
      <c r="F382" s="5" t="str">
        <f>IF($A382="","",IF(INDEX(Data!E:E,MATCH($A382,Data!$AF:$AF,1))="","",INDEX(Data!E:E,MATCH($A382,Data!$AF:$AF,1))))</f>
        <v/>
      </c>
      <c r="G382" s="36" t="str">
        <f t="shared" si="12"/>
        <v/>
      </c>
    </row>
    <row r="383" spans="1:7" ht="14" customHeight="1" x14ac:dyDescent="0.35">
      <c r="A383" s="33" t="str">
        <f t="shared" si="13"/>
        <v/>
      </c>
      <c r="B383" s="4" t="str">
        <f>IF($A383="", "", INDEX(Data!A:A,MATCH($A383,Data!$AF:$AF,1)))</f>
        <v/>
      </c>
      <c r="C383" s="5" t="str">
        <f>IF($A383="", "", INDEX(Data!B:B,MATCH($A383,Data!$AF:$AF,1)))</f>
        <v/>
      </c>
      <c r="D383" s="4" t="str">
        <f>IF($A383="", "", INDEX(Data!C:C,MATCH($A383,Data!$AF:$AF,1)))</f>
        <v/>
      </c>
      <c r="E383" s="5" t="str">
        <f>IF($A383="","",IF(INDEX(Data!D:D,MATCH($A383,Data!$AF:$AF,1))="","",INDEX(Data!D:D,MATCH($A383,Data!$AF:$AF,1))))</f>
        <v/>
      </c>
      <c r="F383" s="5" t="str">
        <f>IF($A383="","",IF(INDEX(Data!E:E,MATCH($A383,Data!$AF:$AF,1))="","",INDEX(Data!E:E,MATCH($A383,Data!$AF:$AF,1))))</f>
        <v/>
      </c>
      <c r="G383" s="36" t="str">
        <f t="shared" si="12"/>
        <v/>
      </c>
    </row>
    <row r="384" spans="1:7" ht="14" customHeight="1" x14ac:dyDescent="0.35">
      <c r="A384" s="33" t="str">
        <f t="shared" si="13"/>
        <v/>
      </c>
      <c r="B384" s="4" t="str">
        <f>IF($A384="", "", INDEX(Data!A:A,MATCH($A384,Data!$AF:$AF,1)))</f>
        <v/>
      </c>
      <c r="C384" s="5" t="str">
        <f>IF($A384="", "", INDEX(Data!B:B,MATCH($A384,Data!$AF:$AF,1)))</f>
        <v/>
      </c>
      <c r="D384" s="4" t="str">
        <f>IF($A384="", "", INDEX(Data!C:C,MATCH($A384,Data!$AF:$AF,1)))</f>
        <v/>
      </c>
      <c r="E384" s="5" t="str">
        <f>IF($A384="","",IF(INDEX(Data!D:D,MATCH($A384,Data!$AF:$AF,1))="","",INDEX(Data!D:D,MATCH($A384,Data!$AF:$AF,1))))</f>
        <v/>
      </c>
      <c r="F384" s="5" t="str">
        <f>IF($A384="","",IF(INDEX(Data!E:E,MATCH($A384,Data!$AF:$AF,1))="","",INDEX(Data!E:E,MATCH($A384,Data!$AF:$AF,1))))</f>
        <v/>
      </c>
      <c r="G384" s="36" t="str">
        <f t="shared" si="12"/>
        <v/>
      </c>
    </row>
    <row r="385" spans="1:7" ht="14" customHeight="1" x14ac:dyDescent="0.35">
      <c r="A385" s="33" t="str">
        <f t="shared" si="13"/>
        <v/>
      </c>
      <c r="B385" s="4" t="str">
        <f>IF($A385="", "", INDEX(Data!A:A,MATCH($A385,Data!$AF:$AF,1)))</f>
        <v/>
      </c>
      <c r="C385" s="5" t="str">
        <f>IF($A385="", "", INDEX(Data!B:B,MATCH($A385,Data!$AF:$AF,1)))</f>
        <v/>
      </c>
      <c r="D385" s="4" t="str">
        <f>IF($A385="", "", INDEX(Data!C:C,MATCH($A385,Data!$AF:$AF,1)))</f>
        <v/>
      </c>
      <c r="E385" s="5" t="str">
        <f>IF($A385="","",IF(INDEX(Data!D:D,MATCH($A385,Data!$AF:$AF,1))="","",INDEX(Data!D:D,MATCH($A385,Data!$AF:$AF,1))))</f>
        <v/>
      </c>
      <c r="F385" s="5" t="str">
        <f>IF($A385="","",IF(INDEX(Data!E:E,MATCH($A385,Data!$AF:$AF,1))="","",INDEX(Data!E:E,MATCH($A385,Data!$AF:$AF,1))))</f>
        <v/>
      </c>
      <c r="G385" s="36" t="str">
        <f t="shared" si="12"/>
        <v/>
      </c>
    </row>
    <row r="386" spans="1:7" ht="14" customHeight="1" x14ac:dyDescent="0.35">
      <c r="A386" s="33" t="str">
        <f t="shared" si="13"/>
        <v/>
      </c>
      <c r="B386" s="4" t="str">
        <f>IF($A386="", "", INDEX(Data!A:A,MATCH($A386,Data!$AF:$AF,1)))</f>
        <v/>
      </c>
      <c r="C386" s="5" t="str">
        <f>IF($A386="", "", INDEX(Data!B:B,MATCH($A386,Data!$AF:$AF,1)))</f>
        <v/>
      </c>
      <c r="D386" s="4" t="str">
        <f>IF($A386="", "", INDEX(Data!C:C,MATCH($A386,Data!$AF:$AF,1)))</f>
        <v/>
      </c>
      <c r="E386" s="5" t="str">
        <f>IF($A386="","",IF(INDEX(Data!D:D,MATCH($A386,Data!$AF:$AF,1))="","",INDEX(Data!D:D,MATCH($A386,Data!$AF:$AF,1))))</f>
        <v/>
      </c>
      <c r="F386" s="5" t="str">
        <f>IF($A386="","",IF(INDEX(Data!E:E,MATCH($A386,Data!$AF:$AF,1))="","",INDEX(Data!E:E,MATCH($A386,Data!$AF:$AF,1))))</f>
        <v/>
      </c>
      <c r="G386" s="36" t="str">
        <f t="shared" si="12"/>
        <v/>
      </c>
    </row>
    <row r="387" spans="1:7" ht="14" customHeight="1" x14ac:dyDescent="0.35">
      <c r="A387" s="33" t="str">
        <f t="shared" si="13"/>
        <v/>
      </c>
      <c r="B387" s="4" t="str">
        <f>IF($A387="", "", INDEX(Data!A:A,MATCH($A387,Data!$AF:$AF,1)))</f>
        <v/>
      </c>
      <c r="C387" s="5" t="str">
        <f>IF($A387="", "", INDEX(Data!B:B,MATCH($A387,Data!$AF:$AF,1)))</f>
        <v/>
      </c>
      <c r="D387" s="4" t="str">
        <f>IF($A387="", "", INDEX(Data!C:C,MATCH($A387,Data!$AF:$AF,1)))</f>
        <v/>
      </c>
      <c r="E387" s="5" t="str">
        <f>IF($A387="","",IF(INDEX(Data!D:D,MATCH($A387,Data!$AF:$AF,1))="","",INDEX(Data!D:D,MATCH($A387,Data!$AF:$AF,1))))</f>
        <v/>
      </c>
      <c r="F387" s="5" t="str">
        <f>IF($A387="","",IF(INDEX(Data!E:E,MATCH($A387,Data!$AF:$AF,1))="","",INDEX(Data!E:E,MATCH($A387,Data!$AF:$AF,1))))</f>
        <v/>
      </c>
      <c r="G387" s="36" t="str">
        <f t="shared" si="12"/>
        <v/>
      </c>
    </row>
    <row r="388" spans="1:7" ht="14" customHeight="1" x14ac:dyDescent="0.35">
      <c r="A388" s="33" t="str">
        <f t="shared" si="13"/>
        <v/>
      </c>
      <c r="B388" s="4" t="str">
        <f>IF($A388="", "", INDEX(Data!A:A,MATCH($A388,Data!$AF:$AF,1)))</f>
        <v/>
      </c>
      <c r="C388" s="5" t="str">
        <f>IF($A388="", "", INDEX(Data!B:B,MATCH($A388,Data!$AF:$AF,1)))</f>
        <v/>
      </c>
      <c r="D388" s="4" t="str">
        <f>IF($A388="", "", INDEX(Data!C:C,MATCH($A388,Data!$AF:$AF,1)))</f>
        <v/>
      </c>
      <c r="E388" s="5" t="str">
        <f>IF($A388="","",IF(INDEX(Data!D:D,MATCH($A388,Data!$AF:$AF,1))="","",INDEX(Data!D:D,MATCH($A388,Data!$AF:$AF,1))))</f>
        <v/>
      </c>
      <c r="F388" s="5" t="str">
        <f>IF($A388="","",IF(INDEX(Data!E:E,MATCH($A388,Data!$AF:$AF,1))="","",INDEX(Data!E:E,MATCH($A388,Data!$AF:$AF,1))))</f>
        <v/>
      </c>
      <c r="G388" s="36" t="str">
        <f t="shared" si="12"/>
        <v/>
      </c>
    </row>
    <row r="389" spans="1:7" ht="14" customHeight="1" x14ac:dyDescent="0.35">
      <c r="A389" s="33" t="str">
        <f t="shared" si="13"/>
        <v/>
      </c>
      <c r="B389" s="4" t="str">
        <f>IF($A389="", "", INDEX(Data!A:A,MATCH($A389,Data!$AF:$AF,1)))</f>
        <v/>
      </c>
      <c r="C389" s="5" t="str">
        <f>IF($A389="", "", INDEX(Data!B:B,MATCH($A389,Data!$AF:$AF,1)))</f>
        <v/>
      </c>
      <c r="D389" s="4" t="str">
        <f>IF($A389="", "", INDEX(Data!C:C,MATCH($A389,Data!$AF:$AF,1)))</f>
        <v/>
      </c>
      <c r="E389" s="5" t="str">
        <f>IF($A389="","",IF(INDEX(Data!D:D,MATCH($A389,Data!$AF:$AF,1))="","",INDEX(Data!D:D,MATCH($A389,Data!$AF:$AF,1))))</f>
        <v/>
      </c>
      <c r="F389" s="5" t="str">
        <f>IF($A389="","",IF(INDEX(Data!E:E,MATCH($A389,Data!$AF:$AF,1))="","",INDEX(Data!E:E,MATCH($A389,Data!$AF:$AF,1))))</f>
        <v/>
      </c>
      <c r="G389" s="36" t="str">
        <f t="shared" si="12"/>
        <v/>
      </c>
    </row>
    <row r="390" spans="1:7" ht="14" customHeight="1" x14ac:dyDescent="0.35">
      <c r="A390" s="33" t="str">
        <f t="shared" si="13"/>
        <v/>
      </c>
      <c r="B390" s="4" t="str">
        <f>IF($A390="", "", INDEX(Data!A:A,MATCH($A390,Data!$AF:$AF,1)))</f>
        <v/>
      </c>
      <c r="C390" s="5" t="str">
        <f>IF($A390="", "", INDEX(Data!B:B,MATCH($A390,Data!$AF:$AF,1)))</f>
        <v/>
      </c>
      <c r="D390" s="4" t="str">
        <f>IF($A390="", "", INDEX(Data!C:C,MATCH($A390,Data!$AF:$AF,1)))</f>
        <v/>
      </c>
      <c r="E390" s="5" t="str">
        <f>IF($A390="","",IF(INDEX(Data!D:D,MATCH($A390,Data!$AF:$AF,1))="","",INDEX(Data!D:D,MATCH($A390,Data!$AF:$AF,1))))</f>
        <v/>
      </c>
      <c r="F390" s="5" t="str">
        <f>IF($A390="","",IF(INDEX(Data!E:E,MATCH($A390,Data!$AF:$AF,1))="","",INDEX(Data!E:E,MATCH($A390,Data!$AF:$AF,1))))</f>
        <v/>
      </c>
      <c r="G390" s="36" t="str">
        <f t="shared" si="12"/>
        <v/>
      </c>
    </row>
    <row r="391" spans="1:7" ht="14" customHeight="1" x14ac:dyDescent="0.35">
      <c r="A391" s="33" t="str">
        <f t="shared" si="13"/>
        <v/>
      </c>
      <c r="B391" s="4" t="str">
        <f>IF($A391="", "", INDEX(Data!A:A,MATCH($A391,Data!$AF:$AF,1)))</f>
        <v/>
      </c>
      <c r="C391" s="5" t="str">
        <f>IF($A391="", "", INDEX(Data!B:B,MATCH($A391,Data!$AF:$AF,1)))</f>
        <v/>
      </c>
      <c r="D391" s="4" t="str">
        <f>IF($A391="", "", INDEX(Data!C:C,MATCH($A391,Data!$AF:$AF,1)))</f>
        <v/>
      </c>
      <c r="E391" s="5" t="str">
        <f>IF($A391="","",IF(INDEX(Data!D:D,MATCH($A391,Data!$AF:$AF,1))="","",INDEX(Data!D:D,MATCH($A391,Data!$AF:$AF,1))))</f>
        <v/>
      </c>
      <c r="F391" s="5" t="str">
        <f>IF($A391="","",IF(INDEX(Data!E:E,MATCH($A391,Data!$AF:$AF,1))="","",INDEX(Data!E:E,MATCH($A391,Data!$AF:$AF,1))))</f>
        <v/>
      </c>
      <c r="G391" s="36" t="str">
        <f t="shared" si="12"/>
        <v/>
      </c>
    </row>
    <row r="392" spans="1:7" ht="14" customHeight="1" x14ac:dyDescent="0.35">
      <c r="A392" s="33" t="str">
        <f t="shared" si="13"/>
        <v/>
      </c>
      <c r="B392" s="4" t="str">
        <f>IF($A392="", "", INDEX(Data!A:A,MATCH($A392,Data!$AF:$AF,1)))</f>
        <v/>
      </c>
      <c r="C392" s="5" t="str">
        <f>IF($A392="", "", INDEX(Data!B:B,MATCH($A392,Data!$AF:$AF,1)))</f>
        <v/>
      </c>
      <c r="D392" s="4" t="str">
        <f>IF($A392="", "", INDEX(Data!C:C,MATCH($A392,Data!$AF:$AF,1)))</f>
        <v/>
      </c>
      <c r="E392" s="5" t="str">
        <f>IF($A392="","",IF(INDEX(Data!D:D,MATCH($A392,Data!$AF:$AF,1))="","",INDEX(Data!D:D,MATCH($A392,Data!$AF:$AF,1))))</f>
        <v/>
      </c>
      <c r="F392" s="5" t="str">
        <f>IF($A392="","",IF(INDEX(Data!E:E,MATCH($A392,Data!$AF:$AF,1))="","",INDEX(Data!E:E,MATCH($A392,Data!$AF:$AF,1))))</f>
        <v/>
      </c>
      <c r="G392" s="36" t="str">
        <f t="shared" si="12"/>
        <v/>
      </c>
    </row>
    <row r="393" spans="1:7" ht="14" customHeight="1" x14ac:dyDescent="0.35">
      <c r="A393" s="33" t="str">
        <f t="shared" si="13"/>
        <v/>
      </c>
      <c r="B393" s="4" t="str">
        <f>IF($A393="", "", INDEX(Data!A:A,MATCH($A393,Data!$AF:$AF,1)))</f>
        <v/>
      </c>
      <c r="C393" s="5" t="str">
        <f>IF($A393="", "", INDEX(Data!B:B,MATCH($A393,Data!$AF:$AF,1)))</f>
        <v/>
      </c>
      <c r="D393" s="4" t="str">
        <f>IF($A393="", "", INDEX(Data!C:C,MATCH($A393,Data!$AF:$AF,1)))</f>
        <v/>
      </c>
      <c r="E393" s="5" t="str">
        <f>IF($A393="","",IF(INDEX(Data!D:D,MATCH($A393,Data!$AF:$AF,1))="","",INDEX(Data!D:D,MATCH($A393,Data!$AF:$AF,1))))</f>
        <v/>
      </c>
      <c r="F393" s="5" t="str">
        <f>IF($A393="","",IF(INDEX(Data!E:E,MATCH($A393,Data!$AF:$AF,1))="","",INDEX(Data!E:E,MATCH($A393,Data!$AF:$AF,1))))</f>
        <v/>
      </c>
      <c r="G393" s="36" t="str">
        <f t="shared" si="12"/>
        <v/>
      </c>
    </row>
    <row r="394" spans="1:7" ht="14" customHeight="1" x14ac:dyDescent="0.35">
      <c r="A394" s="33" t="str">
        <f t="shared" si="13"/>
        <v/>
      </c>
      <c r="B394" s="4" t="str">
        <f>IF($A394="", "", INDEX(Data!A:A,MATCH($A394,Data!$AF:$AF,1)))</f>
        <v/>
      </c>
      <c r="C394" s="5" t="str">
        <f>IF($A394="", "", INDEX(Data!B:B,MATCH($A394,Data!$AF:$AF,1)))</f>
        <v/>
      </c>
      <c r="D394" s="4" t="str">
        <f>IF($A394="", "", INDEX(Data!C:C,MATCH($A394,Data!$AF:$AF,1)))</f>
        <v/>
      </c>
      <c r="E394" s="5" t="str">
        <f>IF($A394="","",IF(INDEX(Data!D:D,MATCH($A394,Data!$AF:$AF,1))="","",INDEX(Data!D:D,MATCH($A394,Data!$AF:$AF,1))))</f>
        <v/>
      </c>
      <c r="F394" s="5" t="str">
        <f>IF($A394="","",IF(INDEX(Data!E:E,MATCH($A394,Data!$AF:$AF,1))="","",INDEX(Data!E:E,MATCH($A394,Data!$AF:$AF,1))))</f>
        <v/>
      </c>
      <c r="G394" s="36" t="str">
        <f t="shared" si="12"/>
        <v/>
      </c>
    </row>
    <row r="395" spans="1:7" ht="14" customHeight="1" x14ac:dyDescent="0.35">
      <c r="A395" s="33" t="str">
        <f t="shared" si="13"/>
        <v/>
      </c>
      <c r="B395" s="4" t="str">
        <f>IF($A395="", "", INDEX(Data!A:A,MATCH($A395,Data!$AF:$AF,1)))</f>
        <v/>
      </c>
      <c r="C395" s="5" t="str">
        <f>IF($A395="", "", INDEX(Data!B:B,MATCH($A395,Data!$AF:$AF,1)))</f>
        <v/>
      </c>
      <c r="D395" s="4" t="str">
        <f>IF($A395="", "", INDEX(Data!C:C,MATCH($A395,Data!$AF:$AF,1)))</f>
        <v/>
      </c>
      <c r="E395" s="5" t="str">
        <f>IF($A395="","",IF(INDEX(Data!D:D,MATCH($A395,Data!$AF:$AF,1))="","",INDEX(Data!D:D,MATCH($A395,Data!$AF:$AF,1))))</f>
        <v/>
      </c>
      <c r="F395" s="5" t="str">
        <f>IF($A395="","",IF(INDEX(Data!E:E,MATCH($A395,Data!$AF:$AF,1))="","",INDEX(Data!E:E,MATCH($A395,Data!$AF:$AF,1))))</f>
        <v/>
      </c>
      <c r="G395" s="36" t="str">
        <f t="shared" si="12"/>
        <v/>
      </c>
    </row>
    <row r="396" spans="1:7" ht="14" customHeight="1" x14ac:dyDescent="0.35">
      <c r="A396" s="33" t="str">
        <f t="shared" si="13"/>
        <v/>
      </c>
      <c r="B396" s="4" t="str">
        <f>IF($A396="", "", INDEX(Data!A:A,MATCH($A396,Data!$AF:$AF,1)))</f>
        <v/>
      </c>
      <c r="C396" s="5" t="str">
        <f>IF($A396="", "", INDEX(Data!B:B,MATCH($A396,Data!$AF:$AF,1)))</f>
        <v/>
      </c>
      <c r="D396" s="4" t="str">
        <f>IF($A396="", "", INDEX(Data!C:C,MATCH($A396,Data!$AF:$AF,1)))</f>
        <v/>
      </c>
      <c r="E396" s="5" t="str">
        <f>IF($A396="","",IF(INDEX(Data!D:D,MATCH($A396,Data!$AF:$AF,1))="","",INDEX(Data!D:D,MATCH($A396,Data!$AF:$AF,1))))</f>
        <v/>
      </c>
      <c r="F396" s="5" t="str">
        <f>IF($A396="","",IF(INDEX(Data!E:E,MATCH($A396,Data!$AF:$AF,1))="","",INDEX(Data!E:E,MATCH($A396,Data!$AF:$AF,1))))</f>
        <v/>
      </c>
      <c r="G396" s="36" t="str">
        <f t="shared" si="12"/>
        <v/>
      </c>
    </row>
    <row r="397" spans="1:7" ht="14" customHeight="1" x14ac:dyDescent="0.35">
      <c r="A397" s="33" t="str">
        <f t="shared" si="13"/>
        <v/>
      </c>
      <c r="B397" s="4" t="str">
        <f>IF($A397="", "", INDEX(Data!A:A,MATCH($A397,Data!$AF:$AF,1)))</f>
        <v/>
      </c>
      <c r="C397" s="5" t="str">
        <f>IF($A397="", "", INDEX(Data!B:B,MATCH($A397,Data!$AF:$AF,1)))</f>
        <v/>
      </c>
      <c r="D397" s="4" t="str">
        <f>IF($A397="", "", INDEX(Data!C:C,MATCH($A397,Data!$AF:$AF,1)))</f>
        <v/>
      </c>
      <c r="E397" s="5" t="str">
        <f>IF($A397="","",IF(INDEX(Data!D:D,MATCH($A397,Data!$AF:$AF,1))="","",INDEX(Data!D:D,MATCH($A397,Data!$AF:$AF,1))))</f>
        <v/>
      </c>
      <c r="F397" s="5" t="str">
        <f>IF($A397="","",IF(INDEX(Data!E:E,MATCH($A397,Data!$AF:$AF,1))="","",INDEX(Data!E:E,MATCH($A397,Data!$AF:$AF,1))))</f>
        <v/>
      </c>
      <c r="G397" s="36" t="str">
        <f t="shared" si="12"/>
        <v/>
      </c>
    </row>
    <row r="398" spans="1:7" ht="14" customHeight="1" x14ac:dyDescent="0.35">
      <c r="A398" s="33" t="str">
        <f t="shared" si="13"/>
        <v/>
      </c>
      <c r="B398" s="4" t="str">
        <f>IF($A398="", "", INDEX(Data!A:A,MATCH($A398,Data!$AF:$AF,1)))</f>
        <v/>
      </c>
      <c r="C398" s="5" t="str">
        <f>IF($A398="", "", INDEX(Data!B:B,MATCH($A398,Data!$AF:$AF,1)))</f>
        <v/>
      </c>
      <c r="D398" s="4" t="str">
        <f>IF($A398="", "", INDEX(Data!C:C,MATCH($A398,Data!$AF:$AF,1)))</f>
        <v/>
      </c>
      <c r="E398" s="5" t="str">
        <f>IF($A398="","",IF(INDEX(Data!D:D,MATCH($A398,Data!$AF:$AF,1))="","",INDEX(Data!D:D,MATCH($A398,Data!$AF:$AF,1))))</f>
        <v/>
      </c>
      <c r="F398" s="5" t="str">
        <f>IF($A398="","",IF(INDEX(Data!E:E,MATCH($A398,Data!$AF:$AF,1))="","",INDEX(Data!E:E,MATCH($A398,Data!$AF:$AF,1))))</f>
        <v/>
      </c>
      <c r="G398" s="36" t="str">
        <f t="shared" si="12"/>
        <v/>
      </c>
    </row>
    <row r="399" spans="1:7" ht="14" customHeight="1" x14ac:dyDescent="0.35">
      <c r="A399" s="33" t="str">
        <f t="shared" si="13"/>
        <v/>
      </c>
      <c r="B399" s="4" t="str">
        <f>IF($A399="", "", INDEX(Data!A:A,MATCH($A399,Data!$AF:$AF,1)))</f>
        <v/>
      </c>
      <c r="C399" s="5" t="str">
        <f>IF($A399="", "", INDEX(Data!B:B,MATCH($A399,Data!$AF:$AF,1)))</f>
        <v/>
      </c>
      <c r="D399" s="4" t="str">
        <f>IF($A399="", "", INDEX(Data!C:C,MATCH($A399,Data!$AF:$AF,1)))</f>
        <v/>
      </c>
      <c r="E399" s="5" t="str">
        <f>IF($A399="","",IF(INDEX(Data!D:D,MATCH($A399,Data!$AF:$AF,1))="","",INDEX(Data!D:D,MATCH($A399,Data!$AF:$AF,1))))</f>
        <v/>
      </c>
      <c r="F399" s="5" t="str">
        <f>IF($A399="","",IF(INDEX(Data!E:E,MATCH($A399,Data!$AF:$AF,1))="","",INDEX(Data!E:E,MATCH($A399,Data!$AF:$AF,1))))</f>
        <v/>
      </c>
      <c r="G399" s="36" t="str">
        <f t="shared" ref="G399:G462" si="14">HYPERLINK(F399)</f>
        <v/>
      </c>
    </row>
    <row r="400" spans="1:7" ht="14" customHeight="1" x14ac:dyDescent="0.35">
      <c r="A400" s="33" t="str">
        <f t="shared" ref="A400:A463" si="15">IF(A$13&gt;=ROW(A388), ROW(A388), "")</f>
        <v/>
      </c>
      <c r="B400" s="4" t="str">
        <f>IF($A400="", "", INDEX(Data!A:A,MATCH($A400,Data!$AF:$AF,1)))</f>
        <v/>
      </c>
      <c r="C400" s="5" t="str">
        <f>IF($A400="", "", INDEX(Data!B:B,MATCH($A400,Data!$AF:$AF,1)))</f>
        <v/>
      </c>
      <c r="D400" s="4" t="str">
        <f>IF($A400="", "", INDEX(Data!C:C,MATCH($A400,Data!$AF:$AF,1)))</f>
        <v/>
      </c>
      <c r="E400" s="5" t="str">
        <f>IF($A400="","",IF(INDEX(Data!D:D,MATCH($A400,Data!$AF:$AF,1))="","",INDEX(Data!D:D,MATCH($A400,Data!$AF:$AF,1))))</f>
        <v/>
      </c>
      <c r="F400" s="5" t="str">
        <f>IF($A400="","",IF(INDEX(Data!E:E,MATCH($A400,Data!$AF:$AF,1))="","",INDEX(Data!E:E,MATCH($A400,Data!$AF:$AF,1))))</f>
        <v/>
      </c>
      <c r="G400" s="36" t="str">
        <f t="shared" si="14"/>
        <v/>
      </c>
    </row>
    <row r="401" spans="1:7" ht="14" customHeight="1" x14ac:dyDescent="0.35">
      <c r="A401" s="33" t="str">
        <f t="shared" si="15"/>
        <v/>
      </c>
      <c r="B401" s="4" t="str">
        <f>IF($A401="", "", INDEX(Data!A:A,MATCH($A401,Data!$AF:$AF,1)))</f>
        <v/>
      </c>
      <c r="C401" s="5" t="str">
        <f>IF($A401="", "", INDEX(Data!B:B,MATCH($A401,Data!$AF:$AF,1)))</f>
        <v/>
      </c>
      <c r="D401" s="4" t="str">
        <f>IF($A401="", "", INDEX(Data!C:C,MATCH($A401,Data!$AF:$AF,1)))</f>
        <v/>
      </c>
      <c r="E401" s="5" t="str">
        <f>IF($A401="","",IF(INDEX(Data!D:D,MATCH($A401,Data!$AF:$AF,1))="","",INDEX(Data!D:D,MATCH($A401,Data!$AF:$AF,1))))</f>
        <v/>
      </c>
      <c r="F401" s="5" t="str">
        <f>IF($A401="","",IF(INDEX(Data!E:E,MATCH($A401,Data!$AF:$AF,1))="","",INDEX(Data!E:E,MATCH($A401,Data!$AF:$AF,1))))</f>
        <v/>
      </c>
      <c r="G401" s="36" t="str">
        <f t="shared" si="14"/>
        <v/>
      </c>
    </row>
    <row r="402" spans="1:7" ht="14" customHeight="1" x14ac:dyDescent="0.35">
      <c r="A402" s="33" t="str">
        <f t="shared" si="15"/>
        <v/>
      </c>
      <c r="B402" s="4" t="str">
        <f>IF($A402="", "", INDEX(Data!A:A,MATCH($A402,Data!$AF:$AF,1)))</f>
        <v/>
      </c>
      <c r="C402" s="5" t="str">
        <f>IF($A402="", "", INDEX(Data!B:B,MATCH($A402,Data!$AF:$AF,1)))</f>
        <v/>
      </c>
      <c r="D402" s="4" t="str">
        <f>IF($A402="", "", INDEX(Data!C:C,MATCH($A402,Data!$AF:$AF,1)))</f>
        <v/>
      </c>
      <c r="E402" s="5" t="str">
        <f>IF($A402="","",IF(INDEX(Data!D:D,MATCH($A402,Data!$AF:$AF,1))="","",INDEX(Data!D:D,MATCH($A402,Data!$AF:$AF,1))))</f>
        <v/>
      </c>
      <c r="F402" s="5" t="str">
        <f>IF($A402="","",IF(INDEX(Data!E:E,MATCH($A402,Data!$AF:$AF,1))="","",INDEX(Data!E:E,MATCH($A402,Data!$AF:$AF,1))))</f>
        <v/>
      </c>
      <c r="G402" s="36" t="str">
        <f t="shared" si="14"/>
        <v/>
      </c>
    </row>
    <row r="403" spans="1:7" ht="14" customHeight="1" x14ac:dyDescent="0.35">
      <c r="A403" s="33" t="str">
        <f t="shared" si="15"/>
        <v/>
      </c>
      <c r="B403" s="4" t="str">
        <f>IF($A403="", "", INDEX(Data!A:A,MATCH($A403,Data!$AF:$AF,1)))</f>
        <v/>
      </c>
      <c r="C403" s="5" t="str">
        <f>IF($A403="", "", INDEX(Data!B:B,MATCH($A403,Data!$AF:$AF,1)))</f>
        <v/>
      </c>
      <c r="D403" s="4" t="str">
        <f>IF($A403="", "", INDEX(Data!C:C,MATCH($A403,Data!$AF:$AF,1)))</f>
        <v/>
      </c>
      <c r="E403" s="5" t="str">
        <f>IF($A403="","",IF(INDEX(Data!D:D,MATCH($A403,Data!$AF:$AF,1))="","",INDEX(Data!D:D,MATCH($A403,Data!$AF:$AF,1))))</f>
        <v/>
      </c>
      <c r="F403" s="5" t="str">
        <f>IF($A403="","",IF(INDEX(Data!E:E,MATCH($A403,Data!$AF:$AF,1))="","",INDEX(Data!E:E,MATCH($A403,Data!$AF:$AF,1))))</f>
        <v/>
      </c>
      <c r="G403" s="36" t="str">
        <f t="shared" si="14"/>
        <v/>
      </c>
    </row>
    <row r="404" spans="1:7" ht="14" customHeight="1" x14ac:dyDescent="0.35">
      <c r="A404" s="33" t="str">
        <f t="shared" si="15"/>
        <v/>
      </c>
      <c r="B404" s="4" t="str">
        <f>IF($A404="", "", INDEX(Data!A:A,MATCH($A404,Data!$AF:$AF,1)))</f>
        <v/>
      </c>
      <c r="C404" s="5" t="str">
        <f>IF($A404="", "", INDEX(Data!B:B,MATCH($A404,Data!$AF:$AF,1)))</f>
        <v/>
      </c>
      <c r="D404" s="4" t="str">
        <f>IF($A404="", "", INDEX(Data!C:C,MATCH($A404,Data!$AF:$AF,1)))</f>
        <v/>
      </c>
      <c r="E404" s="5" t="str">
        <f>IF($A404="","",IF(INDEX(Data!D:D,MATCH($A404,Data!$AF:$AF,1))="","",INDEX(Data!D:D,MATCH($A404,Data!$AF:$AF,1))))</f>
        <v/>
      </c>
      <c r="F404" s="5" t="str">
        <f>IF($A404="","",IF(INDEX(Data!E:E,MATCH($A404,Data!$AF:$AF,1))="","",INDEX(Data!E:E,MATCH($A404,Data!$AF:$AF,1))))</f>
        <v/>
      </c>
      <c r="G404" s="36" t="str">
        <f t="shared" si="14"/>
        <v/>
      </c>
    </row>
    <row r="405" spans="1:7" ht="14" customHeight="1" x14ac:dyDescent="0.35">
      <c r="A405" s="33" t="str">
        <f t="shared" si="15"/>
        <v/>
      </c>
      <c r="B405" s="4" t="str">
        <f>IF($A405="", "", INDEX(Data!A:A,MATCH($A405,Data!$AF:$AF,1)))</f>
        <v/>
      </c>
      <c r="C405" s="5" t="str">
        <f>IF($A405="", "", INDEX(Data!B:B,MATCH($A405,Data!$AF:$AF,1)))</f>
        <v/>
      </c>
      <c r="D405" s="4" t="str">
        <f>IF($A405="", "", INDEX(Data!C:C,MATCH($A405,Data!$AF:$AF,1)))</f>
        <v/>
      </c>
      <c r="E405" s="5" t="str">
        <f>IF($A405="","",IF(INDEX(Data!D:D,MATCH($A405,Data!$AF:$AF,1))="","",INDEX(Data!D:D,MATCH($A405,Data!$AF:$AF,1))))</f>
        <v/>
      </c>
      <c r="F405" s="5" t="str">
        <f>IF($A405="","",IF(INDEX(Data!E:E,MATCH($A405,Data!$AF:$AF,1))="","",INDEX(Data!E:E,MATCH($A405,Data!$AF:$AF,1))))</f>
        <v/>
      </c>
      <c r="G405" s="36" t="str">
        <f t="shared" si="14"/>
        <v/>
      </c>
    </row>
    <row r="406" spans="1:7" ht="14" customHeight="1" x14ac:dyDescent="0.35">
      <c r="A406" s="33" t="str">
        <f t="shared" si="15"/>
        <v/>
      </c>
      <c r="B406" s="4" t="str">
        <f>IF($A406="", "", INDEX(Data!A:A,MATCH($A406,Data!$AF:$AF,1)))</f>
        <v/>
      </c>
      <c r="C406" s="5" t="str">
        <f>IF($A406="", "", INDEX(Data!B:B,MATCH($A406,Data!$AF:$AF,1)))</f>
        <v/>
      </c>
      <c r="D406" s="4" t="str">
        <f>IF($A406="", "", INDEX(Data!C:C,MATCH($A406,Data!$AF:$AF,1)))</f>
        <v/>
      </c>
      <c r="E406" s="5" t="str">
        <f>IF($A406="","",IF(INDEX(Data!D:D,MATCH($A406,Data!$AF:$AF,1))="","",INDEX(Data!D:D,MATCH($A406,Data!$AF:$AF,1))))</f>
        <v/>
      </c>
      <c r="F406" s="5" t="str">
        <f>IF($A406="","",IF(INDEX(Data!E:E,MATCH($A406,Data!$AF:$AF,1))="","",INDEX(Data!E:E,MATCH($A406,Data!$AF:$AF,1))))</f>
        <v/>
      </c>
      <c r="G406" s="36" t="str">
        <f t="shared" si="14"/>
        <v/>
      </c>
    </row>
    <row r="407" spans="1:7" ht="14" customHeight="1" x14ac:dyDescent="0.35">
      <c r="A407" s="33" t="str">
        <f t="shared" si="15"/>
        <v/>
      </c>
      <c r="B407" s="4" t="str">
        <f>IF($A407="", "", INDEX(Data!A:A,MATCH($A407,Data!$AF:$AF,1)))</f>
        <v/>
      </c>
      <c r="C407" s="5" t="str">
        <f>IF($A407="", "", INDEX(Data!B:B,MATCH($A407,Data!$AF:$AF,1)))</f>
        <v/>
      </c>
      <c r="D407" s="4" t="str">
        <f>IF($A407="", "", INDEX(Data!C:C,MATCH($A407,Data!$AF:$AF,1)))</f>
        <v/>
      </c>
      <c r="E407" s="5" t="str">
        <f>IF($A407="","",IF(INDEX(Data!D:D,MATCH($A407,Data!$AF:$AF,1))="","",INDEX(Data!D:D,MATCH($A407,Data!$AF:$AF,1))))</f>
        <v/>
      </c>
      <c r="F407" s="5" t="str">
        <f>IF($A407="","",IF(INDEX(Data!E:E,MATCH($A407,Data!$AF:$AF,1))="","",INDEX(Data!E:E,MATCH($A407,Data!$AF:$AF,1))))</f>
        <v/>
      </c>
      <c r="G407" s="36" t="str">
        <f t="shared" si="14"/>
        <v/>
      </c>
    </row>
    <row r="408" spans="1:7" ht="14" customHeight="1" x14ac:dyDescent="0.35">
      <c r="A408" s="33" t="str">
        <f t="shared" si="15"/>
        <v/>
      </c>
      <c r="B408" s="4" t="str">
        <f>IF($A408="", "", INDEX(Data!A:A,MATCH($A408,Data!$AF:$AF,1)))</f>
        <v/>
      </c>
      <c r="C408" s="5" t="str">
        <f>IF($A408="", "", INDEX(Data!B:B,MATCH($A408,Data!$AF:$AF,1)))</f>
        <v/>
      </c>
      <c r="D408" s="4" t="str">
        <f>IF($A408="", "", INDEX(Data!C:C,MATCH($A408,Data!$AF:$AF,1)))</f>
        <v/>
      </c>
      <c r="E408" s="5" t="str">
        <f>IF($A408="","",IF(INDEX(Data!D:D,MATCH($A408,Data!$AF:$AF,1))="","",INDEX(Data!D:D,MATCH($A408,Data!$AF:$AF,1))))</f>
        <v/>
      </c>
      <c r="F408" s="5" t="str">
        <f>IF($A408="","",IF(INDEX(Data!E:E,MATCH($A408,Data!$AF:$AF,1))="","",INDEX(Data!E:E,MATCH($A408,Data!$AF:$AF,1))))</f>
        <v/>
      </c>
      <c r="G408" s="36" t="str">
        <f t="shared" si="14"/>
        <v/>
      </c>
    </row>
    <row r="409" spans="1:7" ht="14" customHeight="1" x14ac:dyDescent="0.35">
      <c r="A409" s="33" t="str">
        <f t="shared" si="15"/>
        <v/>
      </c>
      <c r="B409" s="4" t="str">
        <f>IF($A409="", "", INDEX(Data!A:A,MATCH($A409,Data!$AF:$AF,1)))</f>
        <v/>
      </c>
      <c r="C409" s="5" t="str">
        <f>IF($A409="", "", INDEX(Data!B:B,MATCH($A409,Data!$AF:$AF,1)))</f>
        <v/>
      </c>
      <c r="D409" s="4" t="str">
        <f>IF($A409="", "", INDEX(Data!C:C,MATCH($A409,Data!$AF:$AF,1)))</f>
        <v/>
      </c>
      <c r="E409" s="5" t="str">
        <f>IF($A409="","",IF(INDEX(Data!D:D,MATCH($A409,Data!$AF:$AF,1))="","",INDEX(Data!D:D,MATCH($A409,Data!$AF:$AF,1))))</f>
        <v/>
      </c>
      <c r="F409" s="5" t="str">
        <f>IF($A409="","",IF(INDEX(Data!E:E,MATCH($A409,Data!$AF:$AF,1))="","",INDEX(Data!E:E,MATCH($A409,Data!$AF:$AF,1))))</f>
        <v/>
      </c>
      <c r="G409" s="36" t="str">
        <f t="shared" si="14"/>
        <v/>
      </c>
    </row>
    <row r="410" spans="1:7" ht="14" customHeight="1" x14ac:dyDescent="0.35">
      <c r="A410" s="33" t="str">
        <f t="shared" si="15"/>
        <v/>
      </c>
      <c r="B410" s="4" t="str">
        <f>IF($A410="", "", INDEX(Data!A:A,MATCH($A410,Data!$AF:$AF,1)))</f>
        <v/>
      </c>
      <c r="C410" s="5" t="str">
        <f>IF($A410="", "", INDEX(Data!B:B,MATCH($A410,Data!$AF:$AF,1)))</f>
        <v/>
      </c>
      <c r="D410" s="4" t="str">
        <f>IF($A410="", "", INDEX(Data!C:C,MATCH($A410,Data!$AF:$AF,1)))</f>
        <v/>
      </c>
      <c r="E410" s="5" t="str">
        <f>IF($A410="","",IF(INDEX(Data!D:D,MATCH($A410,Data!$AF:$AF,1))="","",INDEX(Data!D:D,MATCH($A410,Data!$AF:$AF,1))))</f>
        <v/>
      </c>
      <c r="F410" s="5" t="str">
        <f>IF($A410="","",IF(INDEX(Data!E:E,MATCH($A410,Data!$AF:$AF,1))="","",INDEX(Data!E:E,MATCH($A410,Data!$AF:$AF,1))))</f>
        <v/>
      </c>
      <c r="G410" s="36" t="str">
        <f t="shared" si="14"/>
        <v/>
      </c>
    </row>
    <row r="411" spans="1:7" ht="14" customHeight="1" x14ac:dyDescent="0.35">
      <c r="A411" s="33" t="str">
        <f t="shared" si="15"/>
        <v/>
      </c>
      <c r="B411" s="4" t="str">
        <f>IF($A411="", "", INDEX(Data!A:A,MATCH($A411,Data!$AF:$AF,1)))</f>
        <v/>
      </c>
      <c r="C411" s="5" t="str">
        <f>IF($A411="", "", INDEX(Data!B:B,MATCH($A411,Data!$AF:$AF,1)))</f>
        <v/>
      </c>
      <c r="D411" s="4" t="str">
        <f>IF($A411="", "", INDEX(Data!C:C,MATCH($A411,Data!$AF:$AF,1)))</f>
        <v/>
      </c>
      <c r="E411" s="5" t="str">
        <f>IF($A411="","",IF(INDEX(Data!D:D,MATCH($A411,Data!$AF:$AF,1))="","",INDEX(Data!D:D,MATCH($A411,Data!$AF:$AF,1))))</f>
        <v/>
      </c>
      <c r="F411" s="5" t="str">
        <f>IF($A411="","",IF(INDEX(Data!E:E,MATCH($A411,Data!$AF:$AF,1))="","",INDEX(Data!E:E,MATCH($A411,Data!$AF:$AF,1))))</f>
        <v/>
      </c>
      <c r="G411" s="36" t="str">
        <f t="shared" si="14"/>
        <v/>
      </c>
    </row>
    <row r="412" spans="1:7" ht="14" customHeight="1" x14ac:dyDescent="0.35">
      <c r="A412" s="33" t="str">
        <f t="shared" si="15"/>
        <v/>
      </c>
      <c r="B412" s="4" t="str">
        <f>IF($A412="", "", INDEX(Data!A:A,MATCH($A412,Data!$AF:$AF,1)))</f>
        <v/>
      </c>
      <c r="C412" s="5" t="str">
        <f>IF($A412="", "", INDEX(Data!B:B,MATCH($A412,Data!$AF:$AF,1)))</f>
        <v/>
      </c>
      <c r="D412" s="4" t="str">
        <f>IF($A412="", "", INDEX(Data!C:C,MATCH($A412,Data!$AF:$AF,1)))</f>
        <v/>
      </c>
      <c r="E412" s="5" t="str">
        <f>IF($A412="","",IF(INDEX(Data!D:D,MATCH($A412,Data!$AF:$AF,1))="","",INDEX(Data!D:D,MATCH($A412,Data!$AF:$AF,1))))</f>
        <v/>
      </c>
      <c r="F412" s="5" t="str">
        <f>IF($A412="","",IF(INDEX(Data!E:E,MATCH($A412,Data!$AF:$AF,1))="","",INDEX(Data!E:E,MATCH($A412,Data!$AF:$AF,1))))</f>
        <v/>
      </c>
      <c r="G412" s="36" t="str">
        <f t="shared" si="14"/>
        <v/>
      </c>
    </row>
    <row r="413" spans="1:7" ht="14" customHeight="1" x14ac:dyDescent="0.35">
      <c r="A413" s="33" t="str">
        <f t="shared" si="15"/>
        <v/>
      </c>
      <c r="B413" s="4" t="str">
        <f>IF($A413="", "", INDEX(Data!A:A,MATCH($A413,Data!$AF:$AF,1)))</f>
        <v/>
      </c>
      <c r="C413" s="5" t="str">
        <f>IF($A413="", "", INDEX(Data!B:B,MATCH($A413,Data!$AF:$AF,1)))</f>
        <v/>
      </c>
      <c r="D413" s="4" t="str">
        <f>IF($A413="", "", INDEX(Data!C:C,MATCH($A413,Data!$AF:$AF,1)))</f>
        <v/>
      </c>
      <c r="E413" s="5" t="str">
        <f>IF($A413="","",IF(INDEX(Data!D:D,MATCH($A413,Data!$AF:$AF,1))="","",INDEX(Data!D:D,MATCH($A413,Data!$AF:$AF,1))))</f>
        <v/>
      </c>
      <c r="F413" s="5" t="str">
        <f>IF($A413="","",IF(INDEX(Data!E:E,MATCH($A413,Data!$AF:$AF,1))="","",INDEX(Data!E:E,MATCH($A413,Data!$AF:$AF,1))))</f>
        <v/>
      </c>
      <c r="G413" s="36" t="str">
        <f t="shared" si="14"/>
        <v/>
      </c>
    </row>
    <row r="414" spans="1:7" ht="14" customHeight="1" x14ac:dyDescent="0.35">
      <c r="A414" s="33" t="str">
        <f t="shared" si="15"/>
        <v/>
      </c>
      <c r="B414" s="4" t="str">
        <f>IF($A414="", "", INDEX(Data!A:A,MATCH($A414,Data!$AF:$AF,1)))</f>
        <v/>
      </c>
      <c r="C414" s="5" t="str">
        <f>IF($A414="", "", INDEX(Data!B:B,MATCH($A414,Data!$AF:$AF,1)))</f>
        <v/>
      </c>
      <c r="D414" s="4" t="str">
        <f>IF($A414="", "", INDEX(Data!C:C,MATCH($A414,Data!$AF:$AF,1)))</f>
        <v/>
      </c>
      <c r="E414" s="5" t="str">
        <f>IF($A414="","",IF(INDEX(Data!D:D,MATCH($A414,Data!$AF:$AF,1))="","",INDEX(Data!D:D,MATCH($A414,Data!$AF:$AF,1))))</f>
        <v/>
      </c>
      <c r="F414" s="5" t="str">
        <f>IF($A414="","",IF(INDEX(Data!E:E,MATCH($A414,Data!$AF:$AF,1))="","",INDEX(Data!E:E,MATCH($A414,Data!$AF:$AF,1))))</f>
        <v/>
      </c>
      <c r="G414" s="36" t="str">
        <f t="shared" si="14"/>
        <v/>
      </c>
    </row>
    <row r="415" spans="1:7" ht="14" customHeight="1" x14ac:dyDescent="0.35">
      <c r="A415" s="33" t="str">
        <f t="shared" si="15"/>
        <v/>
      </c>
      <c r="B415" s="4" t="str">
        <f>IF($A415="", "", INDEX(Data!A:A,MATCH($A415,Data!$AF:$AF,1)))</f>
        <v/>
      </c>
      <c r="C415" s="5" t="str">
        <f>IF($A415="", "", INDEX(Data!B:B,MATCH($A415,Data!$AF:$AF,1)))</f>
        <v/>
      </c>
      <c r="D415" s="4" t="str">
        <f>IF($A415="", "", INDEX(Data!C:C,MATCH($A415,Data!$AF:$AF,1)))</f>
        <v/>
      </c>
      <c r="E415" s="5" t="str">
        <f>IF($A415="","",IF(INDEX(Data!D:D,MATCH($A415,Data!$AF:$AF,1))="","",INDEX(Data!D:D,MATCH($A415,Data!$AF:$AF,1))))</f>
        <v/>
      </c>
      <c r="F415" s="5" t="str">
        <f>IF($A415="","",IF(INDEX(Data!E:E,MATCH($A415,Data!$AF:$AF,1))="","",INDEX(Data!E:E,MATCH($A415,Data!$AF:$AF,1))))</f>
        <v/>
      </c>
      <c r="G415" s="36" t="str">
        <f t="shared" si="14"/>
        <v/>
      </c>
    </row>
    <row r="416" spans="1:7" ht="14" customHeight="1" x14ac:dyDescent="0.35">
      <c r="A416" s="33" t="str">
        <f t="shared" si="15"/>
        <v/>
      </c>
      <c r="B416" s="4" t="str">
        <f>IF($A416="", "", INDEX(Data!A:A,MATCH($A416,Data!$AF:$AF,1)))</f>
        <v/>
      </c>
      <c r="C416" s="5" t="str">
        <f>IF($A416="", "", INDEX(Data!B:B,MATCH($A416,Data!$AF:$AF,1)))</f>
        <v/>
      </c>
      <c r="D416" s="4" t="str">
        <f>IF($A416="", "", INDEX(Data!C:C,MATCH($A416,Data!$AF:$AF,1)))</f>
        <v/>
      </c>
      <c r="E416" s="5" t="str">
        <f>IF($A416="","",IF(INDEX(Data!D:D,MATCH($A416,Data!$AF:$AF,1))="","",INDEX(Data!D:D,MATCH($A416,Data!$AF:$AF,1))))</f>
        <v/>
      </c>
      <c r="F416" s="5" t="str">
        <f>IF($A416="","",IF(INDEX(Data!E:E,MATCH($A416,Data!$AF:$AF,1))="","",INDEX(Data!E:E,MATCH($A416,Data!$AF:$AF,1))))</f>
        <v/>
      </c>
      <c r="G416" s="36" t="str">
        <f t="shared" si="14"/>
        <v/>
      </c>
    </row>
    <row r="417" spans="1:7" ht="14" customHeight="1" x14ac:dyDescent="0.35">
      <c r="A417" s="33" t="str">
        <f t="shared" si="15"/>
        <v/>
      </c>
      <c r="B417" s="4" t="str">
        <f>IF($A417="", "", INDEX(Data!A:A,MATCH($A417,Data!$AF:$AF,1)))</f>
        <v/>
      </c>
      <c r="C417" s="5" t="str">
        <f>IF($A417="", "", INDEX(Data!B:B,MATCH($A417,Data!$AF:$AF,1)))</f>
        <v/>
      </c>
      <c r="D417" s="4" t="str">
        <f>IF($A417="", "", INDEX(Data!C:C,MATCH($A417,Data!$AF:$AF,1)))</f>
        <v/>
      </c>
      <c r="E417" s="5" t="str">
        <f>IF($A417="","",IF(INDEX(Data!D:D,MATCH($A417,Data!$AF:$AF,1))="","",INDEX(Data!D:D,MATCH($A417,Data!$AF:$AF,1))))</f>
        <v/>
      </c>
      <c r="F417" s="5" t="str">
        <f>IF($A417="","",IF(INDEX(Data!E:E,MATCH($A417,Data!$AF:$AF,1))="","",INDEX(Data!E:E,MATCH($A417,Data!$AF:$AF,1))))</f>
        <v/>
      </c>
      <c r="G417" s="36" t="str">
        <f t="shared" si="14"/>
        <v/>
      </c>
    </row>
    <row r="418" spans="1:7" ht="14" customHeight="1" x14ac:dyDescent="0.35">
      <c r="A418" s="33" t="str">
        <f t="shared" si="15"/>
        <v/>
      </c>
      <c r="B418" s="4" t="str">
        <f>IF($A418="", "", INDEX(Data!A:A,MATCH($A418,Data!$AF:$AF,1)))</f>
        <v/>
      </c>
      <c r="C418" s="5" t="str">
        <f>IF($A418="", "", INDEX(Data!B:B,MATCH($A418,Data!$AF:$AF,1)))</f>
        <v/>
      </c>
      <c r="D418" s="4" t="str">
        <f>IF($A418="", "", INDEX(Data!C:C,MATCH($A418,Data!$AF:$AF,1)))</f>
        <v/>
      </c>
      <c r="E418" s="5" t="str">
        <f>IF($A418="","",IF(INDEX(Data!D:D,MATCH($A418,Data!$AF:$AF,1))="","",INDEX(Data!D:D,MATCH($A418,Data!$AF:$AF,1))))</f>
        <v/>
      </c>
      <c r="F418" s="5" t="str">
        <f>IF($A418="","",IF(INDEX(Data!E:E,MATCH($A418,Data!$AF:$AF,1))="","",INDEX(Data!E:E,MATCH($A418,Data!$AF:$AF,1))))</f>
        <v/>
      </c>
      <c r="G418" s="36" t="str">
        <f t="shared" si="14"/>
        <v/>
      </c>
    </row>
    <row r="419" spans="1:7" ht="14" customHeight="1" x14ac:dyDescent="0.35">
      <c r="A419" s="33" t="str">
        <f t="shared" si="15"/>
        <v/>
      </c>
      <c r="B419" s="4" t="str">
        <f>IF($A419="", "", INDEX(Data!A:A,MATCH($A419,Data!$AF:$AF,1)))</f>
        <v/>
      </c>
      <c r="C419" s="5" t="str">
        <f>IF($A419="", "", INDEX(Data!B:B,MATCH($A419,Data!$AF:$AF,1)))</f>
        <v/>
      </c>
      <c r="D419" s="4" t="str">
        <f>IF($A419="", "", INDEX(Data!C:C,MATCH($A419,Data!$AF:$AF,1)))</f>
        <v/>
      </c>
      <c r="E419" s="5" t="str">
        <f>IF($A419="","",IF(INDEX(Data!D:D,MATCH($A419,Data!$AF:$AF,1))="","",INDEX(Data!D:D,MATCH($A419,Data!$AF:$AF,1))))</f>
        <v/>
      </c>
      <c r="F419" s="5" t="str">
        <f>IF($A419="","",IF(INDEX(Data!E:E,MATCH($A419,Data!$AF:$AF,1))="","",INDEX(Data!E:E,MATCH($A419,Data!$AF:$AF,1))))</f>
        <v/>
      </c>
      <c r="G419" s="36" t="str">
        <f t="shared" si="14"/>
        <v/>
      </c>
    </row>
    <row r="420" spans="1:7" ht="14" customHeight="1" x14ac:dyDescent="0.35">
      <c r="A420" s="33" t="str">
        <f t="shared" si="15"/>
        <v/>
      </c>
      <c r="B420" s="4" t="str">
        <f>IF($A420="", "", INDEX(Data!A:A,MATCH($A420,Data!$AF:$AF,1)))</f>
        <v/>
      </c>
      <c r="C420" s="5" t="str">
        <f>IF($A420="", "", INDEX(Data!B:B,MATCH($A420,Data!$AF:$AF,1)))</f>
        <v/>
      </c>
      <c r="D420" s="4" t="str">
        <f>IF($A420="", "", INDEX(Data!C:C,MATCH($A420,Data!$AF:$AF,1)))</f>
        <v/>
      </c>
      <c r="E420" s="5" t="str">
        <f>IF($A420="","",IF(INDEX(Data!D:D,MATCH($A420,Data!$AF:$AF,1))="","",INDEX(Data!D:D,MATCH($A420,Data!$AF:$AF,1))))</f>
        <v/>
      </c>
      <c r="F420" s="5" t="str">
        <f>IF($A420="","",IF(INDEX(Data!E:E,MATCH($A420,Data!$AF:$AF,1))="","",INDEX(Data!E:E,MATCH($A420,Data!$AF:$AF,1))))</f>
        <v/>
      </c>
      <c r="G420" s="36" t="str">
        <f t="shared" si="14"/>
        <v/>
      </c>
    </row>
    <row r="421" spans="1:7" ht="14" customHeight="1" x14ac:dyDescent="0.35">
      <c r="A421" s="33" t="str">
        <f t="shared" si="15"/>
        <v/>
      </c>
      <c r="B421" s="4" t="str">
        <f>IF($A421="", "", INDEX(Data!A:A,MATCH($A421,Data!$AF:$AF,1)))</f>
        <v/>
      </c>
      <c r="C421" s="5" t="str">
        <f>IF($A421="", "", INDEX(Data!B:B,MATCH($A421,Data!$AF:$AF,1)))</f>
        <v/>
      </c>
      <c r="D421" s="4" t="str">
        <f>IF($A421="", "", INDEX(Data!C:C,MATCH($A421,Data!$AF:$AF,1)))</f>
        <v/>
      </c>
      <c r="E421" s="5" t="str">
        <f>IF($A421="","",IF(INDEX(Data!D:D,MATCH($A421,Data!$AF:$AF,1))="","",INDEX(Data!D:D,MATCH($A421,Data!$AF:$AF,1))))</f>
        <v/>
      </c>
      <c r="F421" s="5" t="str">
        <f>IF($A421="","",IF(INDEX(Data!E:E,MATCH($A421,Data!$AF:$AF,1))="","",INDEX(Data!E:E,MATCH($A421,Data!$AF:$AF,1))))</f>
        <v/>
      </c>
      <c r="G421" s="36" t="str">
        <f t="shared" si="14"/>
        <v/>
      </c>
    </row>
    <row r="422" spans="1:7" ht="14" customHeight="1" x14ac:dyDescent="0.35">
      <c r="A422" s="33" t="str">
        <f t="shared" si="15"/>
        <v/>
      </c>
      <c r="B422" s="4" t="str">
        <f>IF($A422="", "", INDEX(Data!A:A,MATCH($A422,Data!$AF:$AF,1)))</f>
        <v/>
      </c>
      <c r="C422" s="5" t="str">
        <f>IF($A422="", "", INDEX(Data!B:B,MATCH($A422,Data!$AF:$AF,1)))</f>
        <v/>
      </c>
      <c r="D422" s="4" t="str">
        <f>IF($A422="", "", INDEX(Data!C:C,MATCH($A422,Data!$AF:$AF,1)))</f>
        <v/>
      </c>
      <c r="E422" s="5" t="str">
        <f>IF($A422="","",IF(INDEX(Data!D:D,MATCH($A422,Data!$AF:$AF,1))="","",INDEX(Data!D:D,MATCH($A422,Data!$AF:$AF,1))))</f>
        <v/>
      </c>
      <c r="F422" s="5" t="str">
        <f>IF($A422="","",IF(INDEX(Data!E:E,MATCH($A422,Data!$AF:$AF,1))="","",INDEX(Data!E:E,MATCH($A422,Data!$AF:$AF,1))))</f>
        <v/>
      </c>
      <c r="G422" s="36" t="str">
        <f t="shared" si="14"/>
        <v/>
      </c>
    </row>
    <row r="423" spans="1:7" ht="14" customHeight="1" x14ac:dyDescent="0.35">
      <c r="A423" s="33" t="str">
        <f t="shared" si="15"/>
        <v/>
      </c>
      <c r="B423" s="4" t="str">
        <f>IF($A423="", "", INDEX(Data!A:A,MATCH($A423,Data!$AF:$AF,1)))</f>
        <v/>
      </c>
      <c r="C423" s="5" t="str">
        <f>IF($A423="", "", INDEX(Data!B:B,MATCH($A423,Data!$AF:$AF,1)))</f>
        <v/>
      </c>
      <c r="D423" s="4" t="str">
        <f>IF($A423="", "", INDEX(Data!C:C,MATCH($A423,Data!$AF:$AF,1)))</f>
        <v/>
      </c>
      <c r="E423" s="5" t="str">
        <f>IF($A423="","",IF(INDEX(Data!D:D,MATCH($A423,Data!$AF:$AF,1))="","",INDEX(Data!D:D,MATCH($A423,Data!$AF:$AF,1))))</f>
        <v/>
      </c>
      <c r="F423" s="5" t="str">
        <f>IF($A423="","",IF(INDEX(Data!E:E,MATCH($A423,Data!$AF:$AF,1))="","",INDEX(Data!E:E,MATCH($A423,Data!$AF:$AF,1))))</f>
        <v/>
      </c>
      <c r="G423" s="36" t="str">
        <f t="shared" si="14"/>
        <v/>
      </c>
    </row>
    <row r="424" spans="1:7" ht="14" customHeight="1" x14ac:dyDescent="0.35">
      <c r="A424" s="33" t="str">
        <f t="shared" si="15"/>
        <v/>
      </c>
      <c r="B424" s="4" t="str">
        <f>IF($A424="", "", INDEX(Data!A:A,MATCH($A424,Data!$AF:$AF,1)))</f>
        <v/>
      </c>
      <c r="C424" s="5" t="str">
        <f>IF($A424="", "", INDEX(Data!B:B,MATCH($A424,Data!$AF:$AF,1)))</f>
        <v/>
      </c>
      <c r="D424" s="4" t="str">
        <f>IF($A424="", "", INDEX(Data!C:C,MATCH($A424,Data!$AF:$AF,1)))</f>
        <v/>
      </c>
      <c r="E424" s="5" t="str">
        <f>IF($A424="","",IF(INDEX(Data!D:D,MATCH($A424,Data!$AF:$AF,1))="","",INDEX(Data!D:D,MATCH($A424,Data!$AF:$AF,1))))</f>
        <v/>
      </c>
      <c r="F424" s="5" t="str">
        <f>IF($A424="","",IF(INDEX(Data!E:E,MATCH($A424,Data!$AF:$AF,1))="","",INDEX(Data!E:E,MATCH($A424,Data!$AF:$AF,1))))</f>
        <v/>
      </c>
      <c r="G424" s="36" t="str">
        <f t="shared" si="14"/>
        <v/>
      </c>
    </row>
    <row r="425" spans="1:7" ht="14" customHeight="1" x14ac:dyDescent="0.35">
      <c r="A425" s="33" t="str">
        <f t="shared" si="15"/>
        <v/>
      </c>
      <c r="B425" s="4" t="str">
        <f>IF($A425="", "", INDEX(Data!A:A,MATCH($A425,Data!$AF:$AF,1)))</f>
        <v/>
      </c>
      <c r="C425" s="5" t="str">
        <f>IF($A425="", "", INDEX(Data!B:B,MATCH($A425,Data!$AF:$AF,1)))</f>
        <v/>
      </c>
      <c r="D425" s="4" t="str">
        <f>IF($A425="", "", INDEX(Data!C:C,MATCH($A425,Data!$AF:$AF,1)))</f>
        <v/>
      </c>
      <c r="E425" s="5" t="str">
        <f>IF($A425="","",IF(INDEX(Data!D:D,MATCH($A425,Data!$AF:$AF,1))="","",INDEX(Data!D:D,MATCH($A425,Data!$AF:$AF,1))))</f>
        <v/>
      </c>
      <c r="F425" s="5" t="str">
        <f>IF($A425="","",IF(INDEX(Data!E:E,MATCH($A425,Data!$AF:$AF,1))="","",INDEX(Data!E:E,MATCH($A425,Data!$AF:$AF,1))))</f>
        <v/>
      </c>
      <c r="G425" s="36" t="str">
        <f t="shared" si="14"/>
        <v/>
      </c>
    </row>
    <row r="426" spans="1:7" ht="14" customHeight="1" x14ac:dyDescent="0.35">
      <c r="A426" s="33" t="str">
        <f t="shared" si="15"/>
        <v/>
      </c>
      <c r="B426" s="4" t="str">
        <f>IF($A426="", "", INDEX(Data!A:A,MATCH($A426,Data!$AF:$AF,1)))</f>
        <v/>
      </c>
      <c r="C426" s="5" t="str">
        <f>IF($A426="", "", INDEX(Data!B:B,MATCH($A426,Data!$AF:$AF,1)))</f>
        <v/>
      </c>
      <c r="D426" s="4" t="str">
        <f>IF($A426="", "", INDEX(Data!C:C,MATCH($A426,Data!$AF:$AF,1)))</f>
        <v/>
      </c>
      <c r="E426" s="5" t="str">
        <f>IF($A426="","",IF(INDEX(Data!D:D,MATCH($A426,Data!$AF:$AF,1))="","",INDEX(Data!D:D,MATCH($A426,Data!$AF:$AF,1))))</f>
        <v/>
      </c>
      <c r="F426" s="5" t="str">
        <f>IF($A426="","",IF(INDEX(Data!E:E,MATCH($A426,Data!$AF:$AF,1))="","",INDEX(Data!E:E,MATCH($A426,Data!$AF:$AF,1))))</f>
        <v/>
      </c>
      <c r="G426" s="36" t="str">
        <f t="shared" si="14"/>
        <v/>
      </c>
    </row>
    <row r="427" spans="1:7" ht="14" customHeight="1" x14ac:dyDescent="0.35">
      <c r="A427" s="33" t="str">
        <f t="shared" si="15"/>
        <v/>
      </c>
      <c r="B427" s="4" t="str">
        <f>IF($A427="", "", INDEX(Data!A:A,MATCH($A427,Data!$AF:$AF,1)))</f>
        <v/>
      </c>
      <c r="C427" s="5" t="str">
        <f>IF($A427="", "", INDEX(Data!B:B,MATCH($A427,Data!$AF:$AF,1)))</f>
        <v/>
      </c>
      <c r="D427" s="4" t="str">
        <f>IF($A427="", "", INDEX(Data!C:C,MATCH($A427,Data!$AF:$AF,1)))</f>
        <v/>
      </c>
      <c r="E427" s="5" t="str">
        <f>IF($A427="","",IF(INDEX(Data!D:D,MATCH($A427,Data!$AF:$AF,1))="","",INDEX(Data!D:D,MATCH($A427,Data!$AF:$AF,1))))</f>
        <v/>
      </c>
      <c r="F427" s="5" t="str">
        <f>IF($A427="","",IF(INDEX(Data!E:E,MATCH($A427,Data!$AF:$AF,1))="","",INDEX(Data!E:E,MATCH($A427,Data!$AF:$AF,1))))</f>
        <v/>
      </c>
      <c r="G427" s="36" t="str">
        <f t="shared" si="14"/>
        <v/>
      </c>
    </row>
    <row r="428" spans="1:7" ht="14" customHeight="1" x14ac:dyDescent="0.35">
      <c r="A428" s="33" t="str">
        <f t="shared" si="15"/>
        <v/>
      </c>
      <c r="B428" s="4" t="str">
        <f>IF($A428="", "", INDEX(Data!A:A,MATCH($A428,Data!$AF:$AF,1)))</f>
        <v/>
      </c>
      <c r="C428" s="5" t="str">
        <f>IF($A428="", "", INDEX(Data!B:B,MATCH($A428,Data!$AF:$AF,1)))</f>
        <v/>
      </c>
      <c r="D428" s="4" t="str">
        <f>IF($A428="", "", INDEX(Data!C:C,MATCH($A428,Data!$AF:$AF,1)))</f>
        <v/>
      </c>
      <c r="E428" s="5" t="str">
        <f>IF($A428="","",IF(INDEX(Data!D:D,MATCH($A428,Data!$AF:$AF,1))="","",INDEX(Data!D:D,MATCH($A428,Data!$AF:$AF,1))))</f>
        <v/>
      </c>
      <c r="F428" s="5" t="str">
        <f>IF($A428="","",IF(INDEX(Data!E:E,MATCH($A428,Data!$AF:$AF,1))="","",INDEX(Data!E:E,MATCH($A428,Data!$AF:$AF,1))))</f>
        <v/>
      </c>
      <c r="G428" s="36" t="str">
        <f t="shared" si="14"/>
        <v/>
      </c>
    </row>
    <row r="429" spans="1:7" ht="14" customHeight="1" x14ac:dyDescent="0.35">
      <c r="A429" s="33" t="str">
        <f t="shared" si="15"/>
        <v/>
      </c>
      <c r="B429" s="4" t="str">
        <f>IF($A429="", "", INDEX(Data!A:A,MATCH($A429,Data!$AF:$AF,1)))</f>
        <v/>
      </c>
      <c r="C429" s="5" t="str">
        <f>IF($A429="", "", INDEX(Data!B:B,MATCH($A429,Data!$AF:$AF,1)))</f>
        <v/>
      </c>
      <c r="D429" s="4" t="str">
        <f>IF($A429="", "", INDEX(Data!C:C,MATCH($A429,Data!$AF:$AF,1)))</f>
        <v/>
      </c>
      <c r="E429" s="5" t="str">
        <f>IF($A429="","",IF(INDEX(Data!D:D,MATCH($A429,Data!$AF:$AF,1))="","",INDEX(Data!D:D,MATCH($A429,Data!$AF:$AF,1))))</f>
        <v/>
      </c>
      <c r="F429" s="5" t="str">
        <f>IF($A429="","",IF(INDEX(Data!E:E,MATCH($A429,Data!$AF:$AF,1))="","",INDEX(Data!E:E,MATCH($A429,Data!$AF:$AF,1))))</f>
        <v/>
      </c>
      <c r="G429" s="36" t="str">
        <f t="shared" si="14"/>
        <v/>
      </c>
    </row>
    <row r="430" spans="1:7" ht="14" customHeight="1" x14ac:dyDescent="0.35">
      <c r="A430" s="33" t="str">
        <f t="shared" si="15"/>
        <v/>
      </c>
      <c r="B430" s="4" t="str">
        <f>IF($A430="", "", INDEX(Data!A:A,MATCH($A430,Data!$AF:$AF,1)))</f>
        <v/>
      </c>
      <c r="C430" s="5" t="str">
        <f>IF($A430="", "", INDEX(Data!B:B,MATCH($A430,Data!$AF:$AF,1)))</f>
        <v/>
      </c>
      <c r="D430" s="4" t="str">
        <f>IF($A430="", "", INDEX(Data!C:C,MATCH($A430,Data!$AF:$AF,1)))</f>
        <v/>
      </c>
      <c r="E430" s="5" t="str">
        <f>IF($A430="","",IF(INDEX(Data!D:D,MATCH($A430,Data!$AF:$AF,1))="","",INDEX(Data!D:D,MATCH($A430,Data!$AF:$AF,1))))</f>
        <v/>
      </c>
      <c r="F430" s="5" t="str">
        <f>IF($A430="","",IF(INDEX(Data!E:E,MATCH($A430,Data!$AF:$AF,1))="","",INDEX(Data!E:E,MATCH($A430,Data!$AF:$AF,1))))</f>
        <v/>
      </c>
      <c r="G430" s="36" t="str">
        <f t="shared" si="14"/>
        <v/>
      </c>
    </row>
    <row r="431" spans="1:7" ht="14" customHeight="1" x14ac:dyDescent="0.35">
      <c r="A431" s="33" t="str">
        <f t="shared" si="15"/>
        <v/>
      </c>
      <c r="B431" s="4" t="str">
        <f>IF($A431="", "", INDEX(Data!A:A,MATCH($A431,Data!$AF:$AF,1)))</f>
        <v/>
      </c>
      <c r="C431" s="5" t="str">
        <f>IF($A431="", "", INDEX(Data!B:B,MATCH($A431,Data!$AF:$AF,1)))</f>
        <v/>
      </c>
      <c r="D431" s="4" t="str">
        <f>IF($A431="", "", INDEX(Data!C:C,MATCH($A431,Data!$AF:$AF,1)))</f>
        <v/>
      </c>
      <c r="E431" s="5" t="str">
        <f>IF($A431="","",IF(INDEX(Data!D:D,MATCH($A431,Data!$AF:$AF,1))="","",INDEX(Data!D:D,MATCH($A431,Data!$AF:$AF,1))))</f>
        <v/>
      </c>
      <c r="F431" s="5" t="str">
        <f>IF($A431="","",IF(INDEX(Data!E:E,MATCH($A431,Data!$AF:$AF,1))="","",INDEX(Data!E:E,MATCH($A431,Data!$AF:$AF,1))))</f>
        <v/>
      </c>
      <c r="G431" s="36" t="str">
        <f t="shared" si="14"/>
        <v/>
      </c>
    </row>
    <row r="432" spans="1:7" ht="14" customHeight="1" x14ac:dyDescent="0.35">
      <c r="A432" s="33" t="str">
        <f t="shared" si="15"/>
        <v/>
      </c>
      <c r="B432" s="4" t="str">
        <f>IF($A432="", "", INDEX(Data!A:A,MATCH($A432,Data!$AF:$AF,1)))</f>
        <v/>
      </c>
      <c r="C432" s="5" t="str">
        <f>IF($A432="", "", INDEX(Data!B:B,MATCH($A432,Data!$AF:$AF,1)))</f>
        <v/>
      </c>
      <c r="D432" s="4" t="str">
        <f>IF($A432="", "", INDEX(Data!C:C,MATCH($A432,Data!$AF:$AF,1)))</f>
        <v/>
      </c>
      <c r="E432" s="5" t="str">
        <f>IF($A432="","",IF(INDEX(Data!D:D,MATCH($A432,Data!$AF:$AF,1))="","",INDEX(Data!D:D,MATCH($A432,Data!$AF:$AF,1))))</f>
        <v/>
      </c>
      <c r="F432" s="5" t="str">
        <f>IF($A432="","",IF(INDEX(Data!E:E,MATCH($A432,Data!$AF:$AF,1))="","",INDEX(Data!E:E,MATCH($A432,Data!$AF:$AF,1))))</f>
        <v/>
      </c>
      <c r="G432" s="36" t="str">
        <f t="shared" si="14"/>
        <v/>
      </c>
    </row>
    <row r="433" spans="1:7" ht="14" customHeight="1" x14ac:dyDescent="0.35">
      <c r="A433" s="33" t="str">
        <f t="shared" si="15"/>
        <v/>
      </c>
      <c r="B433" s="4" t="str">
        <f>IF($A433="", "", INDEX(Data!A:A,MATCH($A433,Data!$AF:$AF,1)))</f>
        <v/>
      </c>
      <c r="C433" s="5" t="str">
        <f>IF($A433="", "", INDEX(Data!B:B,MATCH($A433,Data!$AF:$AF,1)))</f>
        <v/>
      </c>
      <c r="D433" s="4" t="str">
        <f>IF($A433="", "", INDEX(Data!C:C,MATCH($A433,Data!$AF:$AF,1)))</f>
        <v/>
      </c>
      <c r="E433" s="5" t="str">
        <f>IF($A433="","",IF(INDEX(Data!D:D,MATCH($A433,Data!$AF:$AF,1))="","",INDEX(Data!D:D,MATCH($A433,Data!$AF:$AF,1))))</f>
        <v/>
      </c>
      <c r="F433" s="5" t="str">
        <f>IF($A433="","",IF(INDEX(Data!E:E,MATCH($A433,Data!$AF:$AF,1))="","",INDEX(Data!E:E,MATCH($A433,Data!$AF:$AF,1))))</f>
        <v/>
      </c>
      <c r="G433" s="36" t="str">
        <f t="shared" si="14"/>
        <v/>
      </c>
    </row>
    <row r="434" spans="1:7" ht="14" customHeight="1" x14ac:dyDescent="0.35">
      <c r="A434" s="33" t="str">
        <f t="shared" si="15"/>
        <v/>
      </c>
      <c r="B434" s="4" t="str">
        <f>IF($A434="", "", INDEX(Data!A:A,MATCH($A434,Data!$AF:$AF,1)))</f>
        <v/>
      </c>
      <c r="C434" s="5" t="str">
        <f>IF($A434="", "", INDEX(Data!B:B,MATCH($A434,Data!$AF:$AF,1)))</f>
        <v/>
      </c>
      <c r="D434" s="4" t="str">
        <f>IF($A434="", "", INDEX(Data!C:C,MATCH($A434,Data!$AF:$AF,1)))</f>
        <v/>
      </c>
      <c r="E434" s="5" t="str">
        <f>IF($A434="","",IF(INDEX(Data!D:D,MATCH($A434,Data!$AF:$AF,1))="","",INDEX(Data!D:D,MATCH($A434,Data!$AF:$AF,1))))</f>
        <v/>
      </c>
      <c r="F434" s="5" t="str">
        <f>IF($A434="","",IF(INDEX(Data!E:E,MATCH($A434,Data!$AF:$AF,1))="","",INDEX(Data!E:E,MATCH($A434,Data!$AF:$AF,1))))</f>
        <v/>
      </c>
      <c r="G434" s="36" t="str">
        <f t="shared" si="14"/>
        <v/>
      </c>
    </row>
    <row r="435" spans="1:7" ht="14" customHeight="1" x14ac:dyDescent="0.35">
      <c r="A435" s="33" t="str">
        <f t="shared" si="15"/>
        <v/>
      </c>
      <c r="B435" s="4" t="str">
        <f>IF($A435="", "", INDEX(Data!A:A,MATCH($A435,Data!$AF:$AF,1)))</f>
        <v/>
      </c>
      <c r="C435" s="5" t="str">
        <f>IF($A435="", "", INDEX(Data!B:B,MATCH($A435,Data!$AF:$AF,1)))</f>
        <v/>
      </c>
      <c r="D435" s="4" t="str">
        <f>IF($A435="", "", INDEX(Data!C:C,MATCH($A435,Data!$AF:$AF,1)))</f>
        <v/>
      </c>
      <c r="E435" s="5" t="str">
        <f>IF($A435="","",IF(INDEX(Data!D:D,MATCH($A435,Data!$AF:$AF,1))="","",INDEX(Data!D:D,MATCH($A435,Data!$AF:$AF,1))))</f>
        <v/>
      </c>
      <c r="F435" s="5" t="str">
        <f>IF($A435="","",IF(INDEX(Data!E:E,MATCH($A435,Data!$AF:$AF,1))="","",INDEX(Data!E:E,MATCH($A435,Data!$AF:$AF,1))))</f>
        <v/>
      </c>
      <c r="G435" s="36" t="str">
        <f t="shared" si="14"/>
        <v/>
      </c>
    </row>
    <row r="436" spans="1:7" ht="14" customHeight="1" x14ac:dyDescent="0.35">
      <c r="A436" s="33" t="str">
        <f t="shared" si="15"/>
        <v/>
      </c>
      <c r="B436" s="4" t="str">
        <f>IF($A436="", "", INDEX(Data!A:A,MATCH($A436,Data!$AF:$AF,1)))</f>
        <v/>
      </c>
      <c r="C436" s="5" t="str">
        <f>IF($A436="", "", INDEX(Data!B:B,MATCH($A436,Data!$AF:$AF,1)))</f>
        <v/>
      </c>
      <c r="D436" s="4" t="str">
        <f>IF($A436="", "", INDEX(Data!C:C,MATCH($A436,Data!$AF:$AF,1)))</f>
        <v/>
      </c>
      <c r="E436" s="5" t="str">
        <f>IF($A436="","",IF(INDEX(Data!D:D,MATCH($A436,Data!$AF:$AF,1))="","",INDEX(Data!D:D,MATCH($A436,Data!$AF:$AF,1))))</f>
        <v/>
      </c>
      <c r="F436" s="5" t="str">
        <f>IF($A436="","",IF(INDEX(Data!E:E,MATCH($A436,Data!$AF:$AF,1))="","",INDEX(Data!E:E,MATCH($A436,Data!$AF:$AF,1))))</f>
        <v/>
      </c>
      <c r="G436" s="36" t="str">
        <f t="shared" si="14"/>
        <v/>
      </c>
    </row>
    <row r="437" spans="1:7" ht="14" customHeight="1" x14ac:dyDescent="0.35">
      <c r="A437" s="33" t="str">
        <f t="shared" si="15"/>
        <v/>
      </c>
      <c r="B437" s="4" t="str">
        <f>IF($A437="", "", INDEX(Data!A:A,MATCH($A437,Data!$AF:$AF,1)))</f>
        <v/>
      </c>
      <c r="C437" s="5" t="str">
        <f>IF($A437="", "", INDEX(Data!B:B,MATCH($A437,Data!$AF:$AF,1)))</f>
        <v/>
      </c>
      <c r="D437" s="4" t="str">
        <f>IF($A437="", "", INDEX(Data!C:C,MATCH($A437,Data!$AF:$AF,1)))</f>
        <v/>
      </c>
      <c r="E437" s="5" t="str">
        <f>IF($A437="","",IF(INDEX(Data!D:D,MATCH($A437,Data!$AF:$AF,1))="","",INDEX(Data!D:D,MATCH($A437,Data!$AF:$AF,1))))</f>
        <v/>
      </c>
      <c r="F437" s="5" t="str">
        <f>IF($A437="","",IF(INDEX(Data!E:E,MATCH($A437,Data!$AF:$AF,1))="","",INDEX(Data!E:E,MATCH($A437,Data!$AF:$AF,1))))</f>
        <v/>
      </c>
      <c r="G437" s="36" t="str">
        <f t="shared" si="14"/>
        <v/>
      </c>
    </row>
    <row r="438" spans="1:7" ht="14" customHeight="1" x14ac:dyDescent="0.35">
      <c r="A438" s="33" t="str">
        <f t="shared" si="15"/>
        <v/>
      </c>
      <c r="B438" s="4" t="str">
        <f>IF($A438="", "", INDEX(Data!A:A,MATCH($A438,Data!$AF:$AF,1)))</f>
        <v/>
      </c>
      <c r="C438" s="5" t="str">
        <f>IF($A438="", "", INDEX(Data!B:B,MATCH($A438,Data!$AF:$AF,1)))</f>
        <v/>
      </c>
      <c r="D438" s="4" t="str">
        <f>IF($A438="", "", INDEX(Data!C:C,MATCH($A438,Data!$AF:$AF,1)))</f>
        <v/>
      </c>
      <c r="E438" s="5" t="str">
        <f>IF($A438="","",IF(INDEX(Data!D:D,MATCH($A438,Data!$AF:$AF,1))="","",INDEX(Data!D:D,MATCH($A438,Data!$AF:$AF,1))))</f>
        <v/>
      </c>
      <c r="F438" s="5" t="str">
        <f>IF($A438="","",IF(INDEX(Data!E:E,MATCH($A438,Data!$AF:$AF,1))="","",INDEX(Data!E:E,MATCH($A438,Data!$AF:$AF,1))))</f>
        <v/>
      </c>
      <c r="G438" s="36" t="str">
        <f t="shared" si="14"/>
        <v/>
      </c>
    </row>
    <row r="439" spans="1:7" ht="14" customHeight="1" x14ac:dyDescent="0.35">
      <c r="A439" s="33" t="str">
        <f t="shared" si="15"/>
        <v/>
      </c>
      <c r="B439" s="4" t="str">
        <f>IF($A439="", "", INDEX(Data!A:A,MATCH($A439,Data!$AF:$AF,1)))</f>
        <v/>
      </c>
      <c r="C439" s="5" t="str">
        <f>IF($A439="", "", INDEX(Data!B:B,MATCH($A439,Data!$AF:$AF,1)))</f>
        <v/>
      </c>
      <c r="D439" s="4" t="str">
        <f>IF($A439="", "", INDEX(Data!C:C,MATCH($A439,Data!$AF:$AF,1)))</f>
        <v/>
      </c>
      <c r="E439" s="5" t="str">
        <f>IF($A439="","",IF(INDEX(Data!D:D,MATCH($A439,Data!$AF:$AF,1))="","",INDEX(Data!D:D,MATCH($A439,Data!$AF:$AF,1))))</f>
        <v/>
      </c>
      <c r="F439" s="5" t="str">
        <f>IF($A439="","",IF(INDEX(Data!E:E,MATCH($A439,Data!$AF:$AF,1))="","",INDEX(Data!E:E,MATCH($A439,Data!$AF:$AF,1))))</f>
        <v/>
      </c>
      <c r="G439" s="36" t="str">
        <f t="shared" si="14"/>
        <v/>
      </c>
    </row>
    <row r="440" spans="1:7" ht="14" customHeight="1" x14ac:dyDescent="0.35">
      <c r="A440" s="33" t="str">
        <f t="shared" si="15"/>
        <v/>
      </c>
      <c r="B440" s="4" t="str">
        <f>IF($A440="", "", INDEX(Data!A:A,MATCH($A440,Data!$AF:$AF,1)))</f>
        <v/>
      </c>
      <c r="C440" s="5" t="str">
        <f>IF($A440="", "", INDEX(Data!B:B,MATCH($A440,Data!$AF:$AF,1)))</f>
        <v/>
      </c>
      <c r="D440" s="4" t="str">
        <f>IF($A440="", "", INDEX(Data!C:C,MATCH($A440,Data!$AF:$AF,1)))</f>
        <v/>
      </c>
      <c r="E440" s="5" t="str">
        <f>IF($A440="","",IF(INDEX(Data!D:D,MATCH($A440,Data!$AF:$AF,1))="","",INDEX(Data!D:D,MATCH($A440,Data!$AF:$AF,1))))</f>
        <v/>
      </c>
      <c r="F440" s="5" t="str">
        <f>IF($A440="","",IF(INDEX(Data!E:E,MATCH($A440,Data!$AF:$AF,1))="","",INDEX(Data!E:E,MATCH($A440,Data!$AF:$AF,1))))</f>
        <v/>
      </c>
      <c r="G440" s="36" t="str">
        <f t="shared" si="14"/>
        <v/>
      </c>
    </row>
    <row r="441" spans="1:7" ht="14" customHeight="1" x14ac:dyDescent="0.35">
      <c r="A441" s="33" t="str">
        <f t="shared" si="15"/>
        <v/>
      </c>
      <c r="B441" s="4" t="str">
        <f>IF($A441="", "", INDEX(Data!A:A,MATCH($A441,Data!$AF:$AF,1)))</f>
        <v/>
      </c>
      <c r="C441" s="5" t="str">
        <f>IF($A441="", "", INDEX(Data!B:B,MATCH($A441,Data!$AF:$AF,1)))</f>
        <v/>
      </c>
      <c r="D441" s="4" t="str">
        <f>IF($A441="", "", INDEX(Data!C:C,MATCH($A441,Data!$AF:$AF,1)))</f>
        <v/>
      </c>
      <c r="E441" s="5" t="str">
        <f>IF($A441="","",IF(INDEX(Data!D:D,MATCH($A441,Data!$AF:$AF,1))="","",INDEX(Data!D:D,MATCH($A441,Data!$AF:$AF,1))))</f>
        <v/>
      </c>
      <c r="F441" s="5" t="str">
        <f>IF($A441="","",IF(INDEX(Data!E:E,MATCH($A441,Data!$AF:$AF,1))="","",INDEX(Data!E:E,MATCH($A441,Data!$AF:$AF,1))))</f>
        <v/>
      </c>
      <c r="G441" s="36" t="str">
        <f t="shared" si="14"/>
        <v/>
      </c>
    </row>
    <row r="442" spans="1:7" ht="14" customHeight="1" x14ac:dyDescent="0.35">
      <c r="A442" s="33" t="str">
        <f t="shared" si="15"/>
        <v/>
      </c>
      <c r="B442" s="4" t="str">
        <f>IF($A442="", "", INDEX(Data!A:A,MATCH($A442,Data!$AF:$AF,1)))</f>
        <v/>
      </c>
      <c r="C442" s="5" t="str">
        <f>IF($A442="", "", INDEX(Data!B:B,MATCH($A442,Data!$AF:$AF,1)))</f>
        <v/>
      </c>
      <c r="D442" s="4" t="str">
        <f>IF($A442="", "", INDEX(Data!C:C,MATCH($A442,Data!$AF:$AF,1)))</f>
        <v/>
      </c>
      <c r="E442" s="5" t="str">
        <f>IF($A442="","",IF(INDEX(Data!D:D,MATCH($A442,Data!$AF:$AF,1))="","",INDEX(Data!D:D,MATCH($A442,Data!$AF:$AF,1))))</f>
        <v/>
      </c>
      <c r="F442" s="5" t="str">
        <f>IF($A442="","",IF(INDEX(Data!E:E,MATCH($A442,Data!$AF:$AF,1))="","",INDEX(Data!E:E,MATCH($A442,Data!$AF:$AF,1))))</f>
        <v/>
      </c>
      <c r="G442" s="36" t="str">
        <f t="shared" si="14"/>
        <v/>
      </c>
    </row>
    <row r="443" spans="1:7" ht="14" customHeight="1" x14ac:dyDescent="0.35">
      <c r="A443" s="33" t="str">
        <f t="shared" si="15"/>
        <v/>
      </c>
      <c r="B443" s="4" t="str">
        <f>IF($A443="", "", INDEX(Data!A:A,MATCH($A443,Data!$AF:$AF,1)))</f>
        <v/>
      </c>
      <c r="C443" s="5" t="str">
        <f>IF($A443="", "", INDEX(Data!B:B,MATCH($A443,Data!$AF:$AF,1)))</f>
        <v/>
      </c>
      <c r="D443" s="4" t="str">
        <f>IF($A443="", "", INDEX(Data!C:C,MATCH($A443,Data!$AF:$AF,1)))</f>
        <v/>
      </c>
      <c r="E443" s="5" t="str">
        <f>IF($A443="","",IF(INDEX(Data!D:D,MATCH($A443,Data!$AF:$AF,1))="","",INDEX(Data!D:D,MATCH($A443,Data!$AF:$AF,1))))</f>
        <v/>
      </c>
      <c r="F443" s="5" t="str">
        <f>IF($A443="","",IF(INDEX(Data!E:E,MATCH($A443,Data!$AF:$AF,1))="","",INDEX(Data!E:E,MATCH($A443,Data!$AF:$AF,1))))</f>
        <v/>
      </c>
      <c r="G443" s="36" t="str">
        <f t="shared" si="14"/>
        <v/>
      </c>
    </row>
    <row r="444" spans="1:7" ht="14" customHeight="1" x14ac:dyDescent="0.35">
      <c r="A444" s="33" t="str">
        <f t="shared" si="15"/>
        <v/>
      </c>
      <c r="B444" s="4" t="str">
        <f>IF($A444="", "", INDEX(Data!A:A,MATCH($A444,Data!$AF:$AF,1)))</f>
        <v/>
      </c>
      <c r="C444" s="5" t="str">
        <f>IF($A444="", "", INDEX(Data!B:B,MATCH($A444,Data!$AF:$AF,1)))</f>
        <v/>
      </c>
      <c r="D444" s="4" t="str">
        <f>IF($A444="", "", INDEX(Data!C:C,MATCH($A444,Data!$AF:$AF,1)))</f>
        <v/>
      </c>
      <c r="E444" s="5" t="str">
        <f>IF($A444="","",IF(INDEX(Data!D:D,MATCH($A444,Data!$AF:$AF,1))="","",INDEX(Data!D:D,MATCH($A444,Data!$AF:$AF,1))))</f>
        <v/>
      </c>
      <c r="F444" s="5" t="str">
        <f>IF($A444="","",IF(INDEX(Data!E:E,MATCH($A444,Data!$AF:$AF,1))="","",INDEX(Data!E:E,MATCH($A444,Data!$AF:$AF,1))))</f>
        <v/>
      </c>
      <c r="G444" s="36" t="str">
        <f t="shared" si="14"/>
        <v/>
      </c>
    </row>
    <row r="445" spans="1:7" ht="14" customHeight="1" x14ac:dyDescent="0.35">
      <c r="A445" s="33" t="str">
        <f t="shared" si="15"/>
        <v/>
      </c>
      <c r="B445" s="4" t="str">
        <f>IF($A445="", "", INDEX(Data!A:A,MATCH($A445,Data!$AF:$AF,1)))</f>
        <v/>
      </c>
      <c r="C445" s="5" t="str">
        <f>IF($A445="", "", INDEX(Data!B:B,MATCH($A445,Data!$AF:$AF,1)))</f>
        <v/>
      </c>
      <c r="D445" s="4" t="str">
        <f>IF($A445="", "", INDEX(Data!C:C,MATCH($A445,Data!$AF:$AF,1)))</f>
        <v/>
      </c>
      <c r="E445" s="5" t="str">
        <f>IF($A445="","",IF(INDEX(Data!D:D,MATCH($A445,Data!$AF:$AF,1))="","",INDEX(Data!D:D,MATCH($A445,Data!$AF:$AF,1))))</f>
        <v/>
      </c>
      <c r="F445" s="5" t="str">
        <f>IF($A445="","",IF(INDEX(Data!E:E,MATCH($A445,Data!$AF:$AF,1))="","",INDEX(Data!E:E,MATCH($A445,Data!$AF:$AF,1))))</f>
        <v/>
      </c>
      <c r="G445" s="36" t="str">
        <f t="shared" si="14"/>
        <v/>
      </c>
    </row>
    <row r="446" spans="1:7" ht="14" customHeight="1" x14ac:dyDescent="0.35">
      <c r="A446" s="33" t="str">
        <f t="shared" si="15"/>
        <v/>
      </c>
      <c r="B446" s="4" t="str">
        <f>IF($A446="", "", INDEX(Data!A:A,MATCH($A446,Data!$AF:$AF,1)))</f>
        <v/>
      </c>
      <c r="C446" s="5" t="str">
        <f>IF($A446="", "", INDEX(Data!B:B,MATCH($A446,Data!$AF:$AF,1)))</f>
        <v/>
      </c>
      <c r="D446" s="4" t="str">
        <f>IF($A446="", "", INDEX(Data!C:C,MATCH($A446,Data!$AF:$AF,1)))</f>
        <v/>
      </c>
      <c r="E446" s="5" t="str">
        <f>IF($A446="","",IF(INDEX(Data!D:D,MATCH($A446,Data!$AF:$AF,1))="","",INDEX(Data!D:D,MATCH($A446,Data!$AF:$AF,1))))</f>
        <v/>
      </c>
      <c r="F446" s="5" t="str">
        <f>IF($A446="","",IF(INDEX(Data!E:E,MATCH($A446,Data!$AF:$AF,1))="","",INDEX(Data!E:E,MATCH($A446,Data!$AF:$AF,1))))</f>
        <v/>
      </c>
      <c r="G446" s="36" t="str">
        <f t="shared" si="14"/>
        <v/>
      </c>
    </row>
    <row r="447" spans="1:7" ht="14" customHeight="1" x14ac:dyDescent="0.35">
      <c r="A447" s="33" t="str">
        <f t="shared" si="15"/>
        <v/>
      </c>
      <c r="B447" s="4" t="str">
        <f>IF($A447="", "", INDEX(Data!A:A,MATCH($A447,Data!$AF:$AF,1)))</f>
        <v/>
      </c>
      <c r="C447" s="5" t="str">
        <f>IF($A447="", "", INDEX(Data!B:B,MATCH($A447,Data!$AF:$AF,1)))</f>
        <v/>
      </c>
      <c r="D447" s="4" t="str">
        <f>IF($A447="", "", INDEX(Data!C:C,MATCH($A447,Data!$AF:$AF,1)))</f>
        <v/>
      </c>
      <c r="E447" s="5" t="str">
        <f>IF($A447="","",IF(INDEX(Data!D:D,MATCH($A447,Data!$AF:$AF,1))="","",INDEX(Data!D:D,MATCH($A447,Data!$AF:$AF,1))))</f>
        <v/>
      </c>
      <c r="F447" s="5" t="str">
        <f>IF($A447="","",IF(INDEX(Data!E:E,MATCH($A447,Data!$AF:$AF,1))="","",INDEX(Data!E:E,MATCH($A447,Data!$AF:$AF,1))))</f>
        <v/>
      </c>
      <c r="G447" s="36" t="str">
        <f t="shared" si="14"/>
        <v/>
      </c>
    </row>
    <row r="448" spans="1:7" ht="14" customHeight="1" x14ac:dyDescent="0.35">
      <c r="A448" s="33" t="str">
        <f t="shared" si="15"/>
        <v/>
      </c>
      <c r="B448" s="4" t="str">
        <f>IF($A448="", "", INDEX(Data!A:A,MATCH($A448,Data!$AF:$AF,1)))</f>
        <v/>
      </c>
      <c r="C448" s="5" t="str">
        <f>IF($A448="", "", INDEX(Data!B:B,MATCH($A448,Data!$AF:$AF,1)))</f>
        <v/>
      </c>
      <c r="D448" s="4" t="str">
        <f>IF($A448="", "", INDEX(Data!C:C,MATCH($A448,Data!$AF:$AF,1)))</f>
        <v/>
      </c>
      <c r="E448" s="5" t="str">
        <f>IF($A448="","",IF(INDEX(Data!D:D,MATCH($A448,Data!$AF:$AF,1))="","",INDEX(Data!D:D,MATCH($A448,Data!$AF:$AF,1))))</f>
        <v/>
      </c>
      <c r="F448" s="5" t="str">
        <f>IF($A448="","",IF(INDEX(Data!E:E,MATCH($A448,Data!$AF:$AF,1))="","",INDEX(Data!E:E,MATCH($A448,Data!$AF:$AF,1))))</f>
        <v/>
      </c>
      <c r="G448" s="36" t="str">
        <f t="shared" si="14"/>
        <v/>
      </c>
    </row>
    <row r="449" spans="1:7" ht="14" customHeight="1" x14ac:dyDescent="0.35">
      <c r="A449" s="33" t="str">
        <f t="shared" si="15"/>
        <v/>
      </c>
      <c r="B449" s="4" t="str">
        <f>IF($A449="", "", INDEX(Data!A:A,MATCH($A449,Data!$AF:$AF,1)))</f>
        <v/>
      </c>
      <c r="C449" s="5" t="str">
        <f>IF($A449="", "", INDEX(Data!B:B,MATCH($A449,Data!$AF:$AF,1)))</f>
        <v/>
      </c>
      <c r="D449" s="4" t="str">
        <f>IF($A449="", "", INDEX(Data!C:C,MATCH($A449,Data!$AF:$AF,1)))</f>
        <v/>
      </c>
      <c r="E449" s="5" t="str">
        <f>IF($A449="","",IF(INDEX(Data!D:D,MATCH($A449,Data!$AF:$AF,1))="","",INDEX(Data!D:D,MATCH($A449,Data!$AF:$AF,1))))</f>
        <v/>
      </c>
      <c r="F449" s="5" t="str">
        <f>IF($A449="","",IF(INDEX(Data!E:E,MATCH($A449,Data!$AF:$AF,1))="","",INDEX(Data!E:E,MATCH($A449,Data!$AF:$AF,1))))</f>
        <v/>
      </c>
      <c r="G449" s="36" t="str">
        <f t="shared" si="14"/>
        <v/>
      </c>
    </row>
    <row r="450" spans="1:7" ht="14" customHeight="1" x14ac:dyDescent="0.35">
      <c r="A450" s="33" t="str">
        <f t="shared" si="15"/>
        <v/>
      </c>
      <c r="B450" s="4" t="str">
        <f>IF($A450="", "", INDEX(Data!A:A,MATCH($A450,Data!$AF:$AF,1)))</f>
        <v/>
      </c>
      <c r="C450" s="5" t="str">
        <f>IF($A450="", "", INDEX(Data!B:B,MATCH($A450,Data!$AF:$AF,1)))</f>
        <v/>
      </c>
      <c r="D450" s="4" t="str">
        <f>IF($A450="", "", INDEX(Data!C:C,MATCH($A450,Data!$AF:$AF,1)))</f>
        <v/>
      </c>
      <c r="E450" s="5" t="str">
        <f>IF($A450="","",IF(INDEX(Data!D:D,MATCH($A450,Data!$AF:$AF,1))="","",INDEX(Data!D:D,MATCH($A450,Data!$AF:$AF,1))))</f>
        <v/>
      </c>
      <c r="F450" s="5" t="str">
        <f>IF($A450="","",IF(INDEX(Data!E:E,MATCH($A450,Data!$AF:$AF,1))="","",INDEX(Data!E:E,MATCH($A450,Data!$AF:$AF,1))))</f>
        <v/>
      </c>
      <c r="G450" s="36" t="str">
        <f t="shared" si="14"/>
        <v/>
      </c>
    </row>
    <row r="451" spans="1:7" ht="14" customHeight="1" x14ac:dyDescent="0.35">
      <c r="A451" s="33" t="str">
        <f t="shared" si="15"/>
        <v/>
      </c>
      <c r="B451" s="4" t="str">
        <f>IF($A451="", "", INDEX(Data!A:A,MATCH($A451,Data!$AF:$AF,1)))</f>
        <v/>
      </c>
      <c r="C451" s="5" t="str">
        <f>IF($A451="", "", INDEX(Data!B:B,MATCH($A451,Data!$AF:$AF,1)))</f>
        <v/>
      </c>
      <c r="D451" s="4" t="str">
        <f>IF($A451="", "", INDEX(Data!C:C,MATCH($A451,Data!$AF:$AF,1)))</f>
        <v/>
      </c>
      <c r="E451" s="5" t="str">
        <f>IF($A451="","",IF(INDEX(Data!D:D,MATCH($A451,Data!$AF:$AF,1))="","",INDEX(Data!D:D,MATCH($A451,Data!$AF:$AF,1))))</f>
        <v/>
      </c>
      <c r="F451" s="5" t="str">
        <f>IF($A451="","",IF(INDEX(Data!E:E,MATCH($A451,Data!$AF:$AF,1))="","",INDEX(Data!E:E,MATCH($A451,Data!$AF:$AF,1))))</f>
        <v/>
      </c>
      <c r="G451" s="36" t="str">
        <f t="shared" si="14"/>
        <v/>
      </c>
    </row>
    <row r="452" spans="1:7" ht="14" customHeight="1" x14ac:dyDescent="0.35">
      <c r="A452" s="33" t="str">
        <f t="shared" si="15"/>
        <v/>
      </c>
      <c r="B452" s="4" t="str">
        <f>IF($A452="", "", INDEX(Data!A:A,MATCH($A452,Data!$AF:$AF,1)))</f>
        <v/>
      </c>
      <c r="C452" s="5" t="str">
        <f>IF($A452="", "", INDEX(Data!B:B,MATCH($A452,Data!$AF:$AF,1)))</f>
        <v/>
      </c>
      <c r="D452" s="4" t="str">
        <f>IF($A452="", "", INDEX(Data!C:C,MATCH($A452,Data!$AF:$AF,1)))</f>
        <v/>
      </c>
      <c r="E452" s="5" t="str">
        <f>IF($A452="","",IF(INDEX(Data!D:D,MATCH($A452,Data!$AF:$AF,1))="","",INDEX(Data!D:D,MATCH($A452,Data!$AF:$AF,1))))</f>
        <v/>
      </c>
      <c r="F452" s="5" t="str">
        <f>IF($A452="","",IF(INDEX(Data!E:E,MATCH($A452,Data!$AF:$AF,1))="","",INDEX(Data!E:E,MATCH($A452,Data!$AF:$AF,1))))</f>
        <v/>
      </c>
      <c r="G452" s="36" t="str">
        <f t="shared" si="14"/>
        <v/>
      </c>
    </row>
    <row r="453" spans="1:7" ht="14" customHeight="1" x14ac:dyDescent="0.35">
      <c r="A453" s="33" t="str">
        <f t="shared" si="15"/>
        <v/>
      </c>
      <c r="B453" s="4" t="str">
        <f>IF($A453="", "", INDEX(Data!A:A,MATCH($A453,Data!$AF:$AF,1)))</f>
        <v/>
      </c>
      <c r="C453" s="5" t="str">
        <f>IF($A453="", "", INDEX(Data!B:B,MATCH($A453,Data!$AF:$AF,1)))</f>
        <v/>
      </c>
      <c r="D453" s="4" t="str">
        <f>IF($A453="", "", INDEX(Data!C:C,MATCH($A453,Data!$AF:$AF,1)))</f>
        <v/>
      </c>
      <c r="E453" s="5" t="str">
        <f>IF($A453="","",IF(INDEX(Data!D:D,MATCH($A453,Data!$AF:$AF,1))="","",INDEX(Data!D:D,MATCH($A453,Data!$AF:$AF,1))))</f>
        <v/>
      </c>
      <c r="F453" s="5" t="str">
        <f>IF($A453="","",IF(INDEX(Data!E:E,MATCH($A453,Data!$AF:$AF,1))="","",INDEX(Data!E:E,MATCH($A453,Data!$AF:$AF,1))))</f>
        <v/>
      </c>
      <c r="G453" s="36" t="str">
        <f t="shared" si="14"/>
        <v/>
      </c>
    </row>
    <row r="454" spans="1:7" ht="14" customHeight="1" x14ac:dyDescent="0.35">
      <c r="A454" s="33" t="str">
        <f t="shared" si="15"/>
        <v/>
      </c>
      <c r="B454" s="4" t="str">
        <f>IF($A454="", "", INDEX(Data!A:A,MATCH($A454,Data!$AF:$AF,1)))</f>
        <v/>
      </c>
      <c r="C454" s="5" t="str">
        <f>IF($A454="", "", INDEX(Data!B:B,MATCH($A454,Data!$AF:$AF,1)))</f>
        <v/>
      </c>
      <c r="D454" s="4" t="str">
        <f>IF($A454="", "", INDEX(Data!C:C,MATCH($A454,Data!$AF:$AF,1)))</f>
        <v/>
      </c>
      <c r="E454" s="5" t="str">
        <f>IF($A454="","",IF(INDEX(Data!D:D,MATCH($A454,Data!$AF:$AF,1))="","",INDEX(Data!D:D,MATCH($A454,Data!$AF:$AF,1))))</f>
        <v/>
      </c>
      <c r="F454" s="5" t="str">
        <f>IF($A454="","",IF(INDEX(Data!E:E,MATCH($A454,Data!$AF:$AF,1))="","",INDEX(Data!E:E,MATCH($A454,Data!$AF:$AF,1))))</f>
        <v/>
      </c>
      <c r="G454" s="36" t="str">
        <f t="shared" si="14"/>
        <v/>
      </c>
    </row>
    <row r="455" spans="1:7" ht="14" customHeight="1" x14ac:dyDescent="0.35">
      <c r="A455" s="33" t="str">
        <f t="shared" si="15"/>
        <v/>
      </c>
      <c r="B455" s="4" t="str">
        <f>IF($A455="", "", INDEX(Data!A:A,MATCH($A455,Data!$AF:$AF,1)))</f>
        <v/>
      </c>
      <c r="C455" s="5" t="str">
        <f>IF($A455="", "", INDEX(Data!B:B,MATCH($A455,Data!$AF:$AF,1)))</f>
        <v/>
      </c>
      <c r="D455" s="4" t="str">
        <f>IF($A455="", "", INDEX(Data!C:C,MATCH($A455,Data!$AF:$AF,1)))</f>
        <v/>
      </c>
      <c r="E455" s="5" t="str">
        <f>IF($A455="","",IF(INDEX(Data!D:D,MATCH($A455,Data!$AF:$AF,1))="","",INDEX(Data!D:D,MATCH($A455,Data!$AF:$AF,1))))</f>
        <v/>
      </c>
      <c r="F455" s="5" t="str">
        <f>IF($A455="","",IF(INDEX(Data!E:E,MATCH($A455,Data!$AF:$AF,1))="","",INDEX(Data!E:E,MATCH($A455,Data!$AF:$AF,1))))</f>
        <v/>
      </c>
      <c r="G455" s="36" t="str">
        <f t="shared" si="14"/>
        <v/>
      </c>
    </row>
    <row r="456" spans="1:7" ht="14" customHeight="1" x14ac:dyDescent="0.35">
      <c r="A456" s="33" t="str">
        <f t="shared" si="15"/>
        <v/>
      </c>
      <c r="B456" s="4" t="str">
        <f>IF($A456="", "", INDEX(Data!A:A,MATCH($A456,Data!$AF:$AF,1)))</f>
        <v/>
      </c>
      <c r="C456" s="5" t="str">
        <f>IF($A456="", "", INDEX(Data!B:B,MATCH($A456,Data!$AF:$AF,1)))</f>
        <v/>
      </c>
      <c r="D456" s="4" t="str">
        <f>IF($A456="", "", INDEX(Data!C:C,MATCH($A456,Data!$AF:$AF,1)))</f>
        <v/>
      </c>
      <c r="E456" s="5" t="str">
        <f>IF($A456="","",IF(INDEX(Data!D:D,MATCH($A456,Data!$AF:$AF,1))="","",INDEX(Data!D:D,MATCH($A456,Data!$AF:$AF,1))))</f>
        <v/>
      </c>
      <c r="F456" s="5" t="str">
        <f>IF($A456="","",IF(INDEX(Data!E:E,MATCH($A456,Data!$AF:$AF,1))="","",INDEX(Data!E:E,MATCH($A456,Data!$AF:$AF,1))))</f>
        <v/>
      </c>
      <c r="G456" s="36" t="str">
        <f t="shared" si="14"/>
        <v/>
      </c>
    </row>
    <row r="457" spans="1:7" ht="14" customHeight="1" x14ac:dyDescent="0.35">
      <c r="A457" s="33" t="str">
        <f t="shared" si="15"/>
        <v/>
      </c>
      <c r="B457" s="4" t="str">
        <f>IF($A457="", "", INDEX(Data!A:A,MATCH($A457,Data!$AF:$AF,1)))</f>
        <v/>
      </c>
      <c r="C457" s="5" t="str">
        <f>IF($A457="", "", INDEX(Data!B:B,MATCH($A457,Data!$AF:$AF,1)))</f>
        <v/>
      </c>
      <c r="D457" s="4" t="str">
        <f>IF($A457="", "", INDEX(Data!C:C,MATCH($A457,Data!$AF:$AF,1)))</f>
        <v/>
      </c>
      <c r="E457" s="5" t="str">
        <f>IF($A457="","",IF(INDEX(Data!D:D,MATCH($A457,Data!$AF:$AF,1))="","",INDEX(Data!D:D,MATCH($A457,Data!$AF:$AF,1))))</f>
        <v/>
      </c>
      <c r="F457" s="5" t="str">
        <f>IF($A457="","",IF(INDEX(Data!E:E,MATCH($A457,Data!$AF:$AF,1))="","",INDEX(Data!E:E,MATCH($A457,Data!$AF:$AF,1))))</f>
        <v/>
      </c>
      <c r="G457" s="36" t="str">
        <f t="shared" si="14"/>
        <v/>
      </c>
    </row>
    <row r="458" spans="1:7" ht="14" customHeight="1" x14ac:dyDescent="0.35">
      <c r="A458" s="33" t="str">
        <f t="shared" si="15"/>
        <v/>
      </c>
      <c r="B458" s="4" t="str">
        <f>IF($A458="", "", INDEX(Data!A:A,MATCH($A458,Data!$AF:$AF,1)))</f>
        <v/>
      </c>
      <c r="C458" s="5" t="str">
        <f>IF($A458="", "", INDEX(Data!B:B,MATCH($A458,Data!$AF:$AF,1)))</f>
        <v/>
      </c>
      <c r="D458" s="4" t="str">
        <f>IF($A458="", "", INDEX(Data!C:C,MATCH($A458,Data!$AF:$AF,1)))</f>
        <v/>
      </c>
      <c r="E458" s="5" t="str">
        <f>IF($A458="","",IF(INDEX(Data!D:D,MATCH($A458,Data!$AF:$AF,1))="","",INDEX(Data!D:D,MATCH($A458,Data!$AF:$AF,1))))</f>
        <v/>
      </c>
      <c r="F458" s="5" t="str">
        <f>IF($A458="","",IF(INDEX(Data!E:E,MATCH($A458,Data!$AF:$AF,1))="","",INDEX(Data!E:E,MATCH($A458,Data!$AF:$AF,1))))</f>
        <v/>
      </c>
      <c r="G458" s="36" t="str">
        <f t="shared" si="14"/>
        <v/>
      </c>
    </row>
    <row r="459" spans="1:7" ht="14" customHeight="1" x14ac:dyDescent="0.35">
      <c r="A459" s="33" t="str">
        <f t="shared" si="15"/>
        <v/>
      </c>
      <c r="B459" s="4" t="str">
        <f>IF($A459="", "", INDEX(Data!A:A,MATCH($A459,Data!$AF:$AF,1)))</f>
        <v/>
      </c>
      <c r="C459" s="5" t="str">
        <f>IF($A459="", "", INDEX(Data!B:B,MATCH($A459,Data!$AF:$AF,1)))</f>
        <v/>
      </c>
      <c r="D459" s="4" t="str">
        <f>IF($A459="", "", INDEX(Data!C:C,MATCH($A459,Data!$AF:$AF,1)))</f>
        <v/>
      </c>
      <c r="E459" s="5" t="str">
        <f>IF($A459="","",IF(INDEX(Data!D:D,MATCH($A459,Data!$AF:$AF,1))="","",INDEX(Data!D:D,MATCH($A459,Data!$AF:$AF,1))))</f>
        <v/>
      </c>
      <c r="F459" s="5" t="str">
        <f>IF($A459="","",IF(INDEX(Data!E:E,MATCH($A459,Data!$AF:$AF,1))="","",INDEX(Data!E:E,MATCH($A459,Data!$AF:$AF,1))))</f>
        <v/>
      </c>
      <c r="G459" s="36" t="str">
        <f t="shared" si="14"/>
        <v/>
      </c>
    </row>
    <row r="460" spans="1:7" ht="14" customHeight="1" x14ac:dyDescent="0.35">
      <c r="A460" s="33" t="str">
        <f t="shared" si="15"/>
        <v/>
      </c>
      <c r="B460" s="4" t="str">
        <f>IF($A460="", "", INDEX(Data!A:A,MATCH($A460,Data!$AF:$AF,1)))</f>
        <v/>
      </c>
      <c r="C460" s="5" t="str">
        <f>IF($A460="", "", INDEX(Data!B:B,MATCH($A460,Data!$AF:$AF,1)))</f>
        <v/>
      </c>
      <c r="D460" s="4" t="str">
        <f>IF($A460="", "", INDEX(Data!C:C,MATCH($A460,Data!$AF:$AF,1)))</f>
        <v/>
      </c>
      <c r="E460" s="5" t="str">
        <f>IF($A460="","",IF(INDEX(Data!D:D,MATCH($A460,Data!$AF:$AF,1))="","",INDEX(Data!D:D,MATCH($A460,Data!$AF:$AF,1))))</f>
        <v/>
      </c>
      <c r="F460" s="5" t="str">
        <f>IF($A460="","",IF(INDEX(Data!E:E,MATCH($A460,Data!$AF:$AF,1))="","",INDEX(Data!E:E,MATCH($A460,Data!$AF:$AF,1))))</f>
        <v/>
      </c>
      <c r="G460" s="36" t="str">
        <f t="shared" si="14"/>
        <v/>
      </c>
    </row>
    <row r="461" spans="1:7" ht="14" customHeight="1" x14ac:dyDescent="0.35">
      <c r="A461" s="33" t="str">
        <f t="shared" si="15"/>
        <v/>
      </c>
      <c r="B461" s="4" t="str">
        <f>IF($A461="", "", INDEX(Data!A:A,MATCH($A461,Data!$AF:$AF,1)))</f>
        <v/>
      </c>
      <c r="C461" s="5" t="str">
        <f>IF($A461="", "", INDEX(Data!B:B,MATCH($A461,Data!$AF:$AF,1)))</f>
        <v/>
      </c>
      <c r="D461" s="4" t="str">
        <f>IF($A461="", "", INDEX(Data!C:C,MATCH($A461,Data!$AF:$AF,1)))</f>
        <v/>
      </c>
      <c r="E461" s="5" t="str">
        <f>IF($A461="","",IF(INDEX(Data!D:D,MATCH($A461,Data!$AF:$AF,1))="","",INDEX(Data!D:D,MATCH($A461,Data!$AF:$AF,1))))</f>
        <v/>
      </c>
      <c r="F461" s="5" t="str">
        <f>IF($A461="","",IF(INDEX(Data!E:E,MATCH($A461,Data!$AF:$AF,1))="","",INDEX(Data!E:E,MATCH($A461,Data!$AF:$AF,1))))</f>
        <v/>
      </c>
      <c r="G461" s="36" t="str">
        <f t="shared" si="14"/>
        <v/>
      </c>
    </row>
    <row r="462" spans="1:7" ht="14" customHeight="1" x14ac:dyDescent="0.35">
      <c r="A462" s="33" t="str">
        <f t="shared" si="15"/>
        <v/>
      </c>
      <c r="B462" s="4" t="str">
        <f>IF($A462="", "", INDEX(Data!A:A,MATCH($A462,Data!$AF:$AF,1)))</f>
        <v/>
      </c>
      <c r="C462" s="5" t="str">
        <f>IF($A462="", "", INDEX(Data!B:B,MATCH($A462,Data!$AF:$AF,1)))</f>
        <v/>
      </c>
      <c r="D462" s="4" t="str">
        <f>IF($A462="", "", INDEX(Data!C:C,MATCH($A462,Data!$AF:$AF,1)))</f>
        <v/>
      </c>
      <c r="E462" s="5" t="str">
        <f>IF($A462="","",IF(INDEX(Data!D:D,MATCH($A462,Data!$AF:$AF,1))="","",INDEX(Data!D:D,MATCH($A462,Data!$AF:$AF,1))))</f>
        <v/>
      </c>
      <c r="F462" s="5" t="str">
        <f>IF($A462="","",IF(INDEX(Data!E:E,MATCH($A462,Data!$AF:$AF,1))="","",INDEX(Data!E:E,MATCH($A462,Data!$AF:$AF,1))))</f>
        <v/>
      </c>
      <c r="G462" s="36" t="str">
        <f t="shared" si="14"/>
        <v/>
      </c>
    </row>
    <row r="463" spans="1:7" ht="14" customHeight="1" x14ac:dyDescent="0.35">
      <c r="A463" s="33" t="str">
        <f t="shared" si="15"/>
        <v/>
      </c>
      <c r="B463" s="4" t="str">
        <f>IF($A463="", "", INDEX(Data!A:A,MATCH($A463,Data!$AF:$AF,1)))</f>
        <v/>
      </c>
      <c r="C463" s="5" t="str">
        <f>IF($A463="", "", INDEX(Data!B:B,MATCH($A463,Data!$AF:$AF,1)))</f>
        <v/>
      </c>
      <c r="D463" s="4" t="str">
        <f>IF($A463="", "", INDEX(Data!C:C,MATCH($A463,Data!$AF:$AF,1)))</f>
        <v/>
      </c>
      <c r="E463" s="5" t="str">
        <f>IF($A463="","",IF(INDEX(Data!D:D,MATCH($A463,Data!$AF:$AF,1))="","",INDEX(Data!D:D,MATCH($A463,Data!$AF:$AF,1))))</f>
        <v/>
      </c>
      <c r="F463" s="5" t="str">
        <f>IF($A463="","",IF(INDEX(Data!E:E,MATCH($A463,Data!$AF:$AF,1))="","",INDEX(Data!E:E,MATCH($A463,Data!$AF:$AF,1))))</f>
        <v/>
      </c>
      <c r="G463" s="36" t="str">
        <f t="shared" ref="G463:G526" si="16">HYPERLINK(F463)</f>
        <v/>
      </c>
    </row>
    <row r="464" spans="1:7" ht="14" customHeight="1" x14ac:dyDescent="0.35">
      <c r="A464" s="33" t="str">
        <f t="shared" ref="A464:A527" si="17">IF(A$13&gt;=ROW(A452), ROW(A452), "")</f>
        <v/>
      </c>
      <c r="B464" s="4" t="str">
        <f>IF($A464="", "", INDEX(Data!A:A,MATCH($A464,Data!$AF:$AF,1)))</f>
        <v/>
      </c>
      <c r="C464" s="5" t="str">
        <f>IF($A464="", "", INDEX(Data!B:B,MATCH($A464,Data!$AF:$AF,1)))</f>
        <v/>
      </c>
      <c r="D464" s="4" t="str">
        <f>IF($A464="", "", INDEX(Data!C:C,MATCH($A464,Data!$AF:$AF,1)))</f>
        <v/>
      </c>
      <c r="E464" s="5" t="str">
        <f>IF($A464="","",IF(INDEX(Data!D:D,MATCH($A464,Data!$AF:$AF,1))="","",INDEX(Data!D:D,MATCH($A464,Data!$AF:$AF,1))))</f>
        <v/>
      </c>
      <c r="F464" s="5" t="str">
        <f>IF($A464="","",IF(INDEX(Data!E:E,MATCH($A464,Data!$AF:$AF,1))="","",INDEX(Data!E:E,MATCH($A464,Data!$AF:$AF,1))))</f>
        <v/>
      </c>
      <c r="G464" s="36" t="str">
        <f t="shared" si="16"/>
        <v/>
      </c>
    </row>
    <row r="465" spans="1:7" ht="14" customHeight="1" x14ac:dyDescent="0.35">
      <c r="A465" s="33" t="str">
        <f t="shared" si="17"/>
        <v/>
      </c>
      <c r="B465" s="4" t="str">
        <f>IF($A465="", "", INDEX(Data!A:A,MATCH($A465,Data!$AF:$AF,1)))</f>
        <v/>
      </c>
      <c r="C465" s="5" t="str">
        <f>IF($A465="", "", INDEX(Data!B:B,MATCH($A465,Data!$AF:$AF,1)))</f>
        <v/>
      </c>
      <c r="D465" s="4" t="str">
        <f>IF($A465="", "", INDEX(Data!C:C,MATCH($A465,Data!$AF:$AF,1)))</f>
        <v/>
      </c>
      <c r="E465" s="5" t="str">
        <f>IF($A465="","",IF(INDEX(Data!D:D,MATCH($A465,Data!$AF:$AF,1))="","",INDEX(Data!D:D,MATCH($A465,Data!$AF:$AF,1))))</f>
        <v/>
      </c>
      <c r="F465" s="5" t="str">
        <f>IF($A465="","",IF(INDEX(Data!E:E,MATCH($A465,Data!$AF:$AF,1))="","",INDEX(Data!E:E,MATCH($A465,Data!$AF:$AF,1))))</f>
        <v/>
      </c>
      <c r="G465" s="36" t="str">
        <f t="shared" si="16"/>
        <v/>
      </c>
    </row>
    <row r="466" spans="1:7" ht="14" customHeight="1" x14ac:dyDescent="0.35">
      <c r="A466" s="33" t="str">
        <f t="shared" si="17"/>
        <v/>
      </c>
      <c r="B466" s="4" t="str">
        <f>IF($A466="", "", INDEX(Data!A:A,MATCH($A466,Data!$AF:$AF,1)))</f>
        <v/>
      </c>
      <c r="C466" s="5" t="str">
        <f>IF($A466="", "", INDEX(Data!B:B,MATCH($A466,Data!$AF:$AF,1)))</f>
        <v/>
      </c>
      <c r="D466" s="4" t="str">
        <f>IF($A466="", "", INDEX(Data!C:C,MATCH($A466,Data!$AF:$AF,1)))</f>
        <v/>
      </c>
      <c r="E466" s="5" t="str">
        <f>IF($A466="","",IF(INDEX(Data!D:D,MATCH($A466,Data!$AF:$AF,1))="","",INDEX(Data!D:D,MATCH($A466,Data!$AF:$AF,1))))</f>
        <v/>
      </c>
      <c r="F466" s="5" t="str">
        <f>IF($A466="","",IF(INDEX(Data!E:E,MATCH($A466,Data!$AF:$AF,1))="","",INDEX(Data!E:E,MATCH($A466,Data!$AF:$AF,1))))</f>
        <v/>
      </c>
      <c r="G466" s="36" t="str">
        <f t="shared" si="16"/>
        <v/>
      </c>
    </row>
    <row r="467" spans="1:7" ht="14" customHeight="1" x14ac:dyDescent="0.35">
      <c r="A467" s="33" t="str">
        <f t="shared" si="17"/>
        <v/>
      </c>
      <c r="B467" s="4" t="str">
        <f>IF($A467="", "", INDEX(Data!A:A,MATCH($A467,Data!$AF:$AF,1)))</f>
        <v/>
      </c>
      <c r="C467" s="5" t="str">
        <f>IF($A467="", "", INDEX(Data!B:B,MATCH($A467,Data!$AF:$AF,1)))</f>
        <v/>
      </c>
      <c r="D467" s="4" t="str">
        <f>IF($A467="", "", INDEX(Data!C:C,MATCH($A467,Data!$AF:$AF,1)))</f>
        <v/>
      </c>
      <c r="E467" s="5" t="str">
        <f>IF($A467="","",IF(INDEX(Data!D:D,MATCH($A467,Data!$AF:$AF,1))="","",INDEX(Data!D:D,MATCH($A467,Data!$AF:$AF,1))))</f>
        <v/>
      </c>
      <c r="F467" s="5" t="str">
        <f>IF($A467="","",IF(INDEX(Data!E:E,MATCH($A467,Data!$AF:$AF,1))="","",INDEX(Data!E:E,MATCH($A467,Data!$AF:$AF,1))))</f>
        <v/>
      </c>
      <c r="G467" s="36" t="str">
        <f t="shared" si="16"/>
        <v/>
      </c>
    </row>
    <row r="468" spans="1:7" ht="14" customHeight="1" x14ac:dyDescent="0.35">
      <c r="A468" s="33" t="str">
        <f t="shared" si="17"/>
        <v/>
      </c>
      <c r="B468" s="4" t="str">
        <f>IF($A468="", "", INDEX(Data!A:A,MATCH($A468,Data!$AF:$AF,1)))</f>
        <v/>
      </c>
      <c r="C468" s="5" t="str">
        <f>IF($A468="", "", INDEX(Data!B:B,MATCH($A468,Data!$AF:$AF,1)))</f>
        <v/>
      </c>
      <c r="D468" s="4" t="str">
        <f>IF($A468="", "", INDEX(Data!C:C,MATCH($A468,Data!$AF:$AF,1)))</f>
        <v/>
      </c>
      <c r="E468" s="5" t="str">
        <f>IF($A468="","",IF(INDEX(Data!D:D,MATCH($A468,Data!$AF:$AF,1))="","",INDEX(Data!D:D,MATCH($A468,Data!$AF:$AF,1))))</f>
        <v/>
      </c>
      <c r="F468" s="5" t="str">
        <f>IF($A468="","",IF(INDEX(Data!E:E,MATCH($A468,Data!$AF:$AF,1))="","",INDEX(Data!E:E,MATCH($A468,Data!$AF:$AF,1))))</f>
        <v/>
      </c>
      <c r="G468" s="36" t="str">
        <f t="shared" si="16"/>
        <v/>
      </c>
    </row>
    <row r="469" spans="1:7" ht="14" customHeight="1" x14ac:dyDescent="0.35">
      <c r="A469" s="33" t="str">
        <f t="shared" si="17"/>
        <v/>
      </c>
      <c r="B469" s="4" t="str">
        <f>IF($A469="", "", INDEX(Data!A:A,MATCH($A469,Data!$AF:$AF,1)))</f>
        <v/>
      </c>
      <c r="C469" s="5" t="str">
        <f>IF($A469="", "", INDEX(Data!B:B,MATCH($A469,Data!$AF:$AF,1)))</f>
        <v/>
      </c>
      <c r="D469" s="4" t="str">
        <f>IF($A469="", "", INDEX(Data!C:C,MATCH($A469,Data!$AF:$AF,1)))</f>
        <v/>
      </c>
      <c r="E469" s="5" t="str">
        <f>IF($A469="","",IF(INDEX(Data!D:D,MATCH($A469,Data!$AF:$AF,1))="","",INDEX(Data!D:D,MATCH($A469,Data!$AF:$AF,1))))</f>
        <v/>
      </c>
      <c r="F469" s="5" t="str">
        <f>IF($A469="","",IF(INDEX(Data!E:E,MATCH($A469,Data!$AF:$AF,1))="","",INDEX(Data!E:E,MATCH($A469,Data!$AF:$AF,1))))</f>
        <v/>
      </c>
      <c r="G469" s="36" t="str">
        <f t="shared" si="16"/>
        <v/>
      </c>
    </row>
    <row r="470" spans="1:7" ht="14" customHeight="1" x14ac:dyDescent="0.35">
      <c r="A470" s="33" t="str">
        <f t="shared" si="17"/>
        <v/>
      </c>
      <c r="B470" s="4" t="str">
        <f>IF($A470="", "", INDEX(Data!A:A,MATCH($A470,Data!$AF:$AF,1)))</f>
        <v/>
      </c>
      <c r="C470" s="5" t="str">
        <f>IF($A470="", "", INDEX(Data!B:B,MATCH($A470,Data!$AF:$AF,1)))</f>
        <v/>
      </c>
      <c r="D470" s="4" t="str">
        <f>IF($A470="", "", INDEX(Data!C:C,MATCH($A470,Data!$AF:$AF,1)))</f>
        <v/>
      </c>
      <c r="E470" s="5" t="str">
        <f>IF($A470="","",IF(INDEX(Data!D:D,MATCH($A470,Data!$AF:$AF,1))="","",INDEX(Data!D:D,MATCH($A470,Data!$AF:$AF,1))))</f>
        <v/>
      </c>
      <c r="F470" s="5" t="str">
        <f>IF($A470="","",IF(INDEX(Data!E:E,MATCH($A470,Data!$AF:$AF,1))="","",INDEX(Data!E:E,MATCH($A470,Data!$AF:$AF,1))))</f>
        <v/>
      </c>
      <c r="G470" s="36" t="str">
        <f t="shared" si="16"/>
        <v/>
      </c>
    </row>
    <row r="471" spans="1:7" ht="14" customHeight="1" x14ac:dyDescent="0.35">
      <c r="A471" s="33" t="str">
        <f t="shared" si="17"/>
        <v/>
      </c>
      <c r="B471" s="4" t="str">
        <f>IF($A471="", "", INDEX(Data!A:A,MATCH($A471,Data!$AF:$AF,1)))</f>
        <v/>
      </c>
      <c r="C471" s="5" t="str">
        <f>IF($A471="", "", INDEX(Data!B:B,MATCH($A471,Data!$AF:$AF,1)))</f>
        <v/>
      </c>
      <c r="D471" s="4" t="str">
        <f>IF($A471="", "", INDEX(Data!C:C,MATCH($A471,Data!$AF:$AF,1)))</f>
        <v/>
      </c>
      <c r="E471" s="5" t="str">
        <f>IF($A471="","",IF(INDEX(Data!D:D,MATCH($A471,Data!$AF:$AF,1))="","",INDEX(Data!D:D,MATCH($A471,Data!$AF:$AF,1))))</f>
        <v/>
      </c>
      <c r="F471" s="5" t="str">
        <f>IF($A471="","",IF(INDEX(Data!E:E,MATCH($A471,Data!$AF:$AF,1))="","",INDEX(Data!E:E,MATCH($A471,Data!$AF:$AF,1))))</f>
        <v/>
      </c>
      <c r="G471" s="36" t="str">
        <f t="shared" si="16"/>
        <v/>
      </c>
    </row>
    <row r="472" spans="1:7" ht="14" customHeight="1" x14ac:dyDescent="0.35">
      <c r="A472" s="33" t="str">
        <f t="shared" si="17"/>
        <v/>
      </c>
      <c r="B472" s="4" t="str">
        <f>IF($A472="", "", INDEX(Data!A:A,MATCH($A472,Data!$AF:$AF,1)))</f>
        <v/>
      </c>
      <c r="C472" s="5" t="str">
        <f>IF($A472="", "", INDEX(Data!B:B,MATCH($A472,Data!$AF:$AF,1)))</f>
        <v/>
      </c>
      <c r="D472" s="4" t="str">
        <f>IF($A472="", "", INDEX(Data!C:C,MATCH($A472,Data!$AF:$AF,1)))</f>
        <v/>
      </c>
      <c r="E472" s="5" t="str">
        <f>IF($A472="","",IF(INDEX(Data!D:D,MATCH($A472,Data!$AF:$AF,1))="","",INDEX(Data!D:D,MATCH($A472,Data!$AF:$AF,1))))</f>
        <v/>
      </c>
      <c r="F472" s="5" t="str">
        <f>IF($A472="","",IF(INDEX(Data!E:E,MATCH($A472,Data!$AF:$AF,1))="","",INDEX(Data!E:E,MATCH($A472,Data!$AF:$AF,1))))</f>
        <v/>
      </c>
      <c r="G472" s="36" t="str">
        <f t="shared" si="16"/>
        <v/>
      </c>
    </row>
    <row r="473" spans="1:7" ht="14" customHeight="1" x14ac:dyDescent="0.35">
      <c r="A473" s="33" t="str">
        <f t="shared" si="17"/>
        <v/>
      </c>
      <c r="B473" s="4" t="str">
        <f>IF($A473="", "", INDEX(Data!A:A,MATCH($A473,Data!$AF:$AF,1)))</f>
        <v/>
      </c>
      <c r="C473" s="5" t="str">
        <f>IF($A473="", "", INDEX(Data!B:B,MATCH($A473,Data!$AF:$AF,1)))</f>
        <v/>
      </c>
      <c r="D473" s="4" t="str">
        <f>IF($A473="", "", INDEX(Data!C:C,MATCH($A473,Data!$AF:$AF,1)))</f>
        <v/>
      </c>
      <c r="E473" s="5" t="str">
        <f>IF($A473="","",IF(INDEX(Data!D:D,MATCH($A473,Data!$AF:$AF,1))="","",INDEX(Data!D:D,MATCH($A473,Data!$AF:$AF,1))))</f>
        <v/>
      </c>
      <c r="F473" s="5" t="str">
        <f>IF($A473="","",IF(INDEX(Data!E:E,MATCH($A473,Data!$AF:$AF,1))="","",INDEX(Data!E:E,MATCH($A473,Data!$AF:$AF,1))))</f>
        <v/>
      </c>
      <c r="G473" s="36" t="str">
        <f t="shared" si="16"/>
        <v/>
      </c>
    </row>
    <row r="474" spans="1:7" ht="14" customHeight="1" x14ac:dyDescent="0.35">
      <c r="A474" s="33" t="str">
        <f t="shared" si="17"/>
        <v/>
      </c>
      <c r="B474" s="4" t="str">
        <f>IF($A474="", "", INDEX(Data!A:A,MATCH($A474,Data!$AF:$AF,1)))</f>
        <v/>
      </c>
      <c r="C474" s="5" t="str">
        <f>IF($A474="", "", INDEX(Data!B:B,MATCH($A474,Data!$AF:$AF,1)))</f>
        <v/>
      </c>
      <c r="D474" s="4" t="str">
        <f>IF($A474="", "", INDEX(Data!C:C,MATCH($A474,Data!$AF:$AF,1)))</f>
        <v/>
      </c>
      <c r="E474" s="5" t="str">
        <f>IF($A474="","",IF(INDEX(Data!D:D,MATCH($A474,Data!$AF:$AF,1))="","",INDEX(Data!D:D,MATCH($A474,Data!$AF:$AF,1))))</f>
        <v/>
      </c>
      <c r="F474" s="5" t="str">
        <f>IF($A474="","",IF(INDEX(Data!E:E,MATCH($A474,Data!$AF:$AF,1))="","",INDEX(Data!E:E,MATCH($A474,Data!$AF:$AF,1))))</f>
        <v/>
      </c>
      <c r="G474" s="36" t="str">
        <f t="shared" si="16"/>
        <v/>
      </c>
    </row>
    <row r="475" spans="1:7" ht="14" customHeight="1" x14ac:dyDescent="0.35">
      <c r="A475" s="33" t="str">
        <f t="shared" si="17"/>
        <v/>
      </c>
      <c r="B475" s="4" t="str">
        <f>IF($A475="", "", INDEX(Data!A:A,MATCH($A475,Data!$AF:$AF,1)))</f>
        <v/>
      </c>
      <c r="C475" s="5" t="str">
        <f>IF($A475="", "", INDEX(Data!B:B,MATCH($A475,Data!$AF:$AF,1)))</f>
        <v/>
      </c>
      <c r="D475" s="4" t="str">
        <f>IF($A475="", "", INDEX(Data!C:C,MATCH($A475,Data!$AF:$AF,1)))</f>
        <v/>
      </c>
      <c r="E475" s="5" t="str">
        <f>IF($A475="","",IF(INDEX(Data!D:D,MATCH($A475,Data!$AF:$AF,1))="","",INDEX(Data!D:D,MATCH($A475,Data!$AF:$AF,1))))</f>
        <v/>
      </c>
      <c r="F475" s="5" t="str">
        <f>IF($A475="","",IF(INDEX(Data!E:E,MATCH($A475,Data!$AF:$AF,1))="","",INDEX(Data!E:E,MATCH($A475,Data!$AF:$AF,1))))</f>
        <v/>
      </c>
      <c r="G475" s="36" t="str">
        <f t="shared" si="16"/>
        <v/>
      </c>
    </row>
    <row r="476" spans="1:7" ht="14" customHeight="1" x14ac:dyDescent="0.35">
      <c r="A476" s="33" t="str">
        <f t="shared" si="17"/>
        <v/>
      </c>
      <c r="B476" s="4" t="str">
        <f>IF($A476="", "", INDEX(Data!A:A,MATCH($A476,Data!$AF:$AF,1)))</f>
        <v/>
      </c>
      <c r="C476" s="5" t="str">
        <f>IF($A476="", "", INDEX(Data!B:B,MATCH($A476,Data!$AF:$AF,1)))</f>
        <v/>
      </c>
      <c r="D476" s="4" t="str">
        <f>IF($A476="", "", INDEX(Data!C:C,MATCH($A476,Data!$AF:$AF,1)))</f>
        <v/>
      </c>
      <c r="E476" s="5" t="str">
        <f>IF($A476="","",IF(INDEX(Data!D:D,MATCH($A476,Data!$AF:$AF,1))="","",INDEX(Data!D:D,MATCH($A476,Data!$AF:$AF,1))))</f>
        <v/>
      </c>
      <c r="F476" s="5" t="str">
        <f>IF($A476="","",IF(INDEX(Data!E:E,MATCH($A476,Data!$AF:$AF,1))="","",INDEX(Data!E:E,MATCH($A476,Data!$AF:$AF,1))))</f>
        <v/>
      </c>
      <c r="G476" s="36" t="str">
        <f t="shared" si="16"/>
        <v/>
      </c>
    </row>
    <row r="477" spans="1:7" ht="14" customHeight="1" x14ac:dyDescent="0.35">
      <c r="A477" s="33" t="str">
        <f t="shared" si="17"/>
        <v/>
      </c>
      <c r="B477" s="4" t="str">
        <f>IF($A477="", "", INDEX(Data!A:A,MATCH($A477,Data!$AF:$AF,1)))</f>
        <v/>
      </c>
      <c r="C477" s="5" t="str">
        <f>IF($A477="", "", INDEX(Data!B:B,MATCH($A477,Data!$AF:$AF,1)))</f>
        <v/>
      </c>
      <c r="D477" s="4" t="str">
        <f>IF($A477="", "", INDEX(Data!C:C,MATCH($A477,Data!$AF:$AF,1)))</f>
        <v/>
      </c>
      <c r="E477" s="5" t="str">
        <f>IF($A477="","",IF(INDEX(Data!D:D,MATCH($A477,Data!$AF:$AF,1))="","",INDEX(Data!D:D,MATCH($A477,Data!$AF:$AF,1))))</f>
        <v/>
      </c>
      <c r="F477" s="5" t="str">
        <f>IF($A477="","",IF(INDEX(Data!E:E,MATCH($A477,Data!$AF:$AF,1))="","",INDEX(Data!E:E,MATCH($A477,Data!$AF:$AF,1))))</f>
        <v/>
      </c>
      <c r="G477" s="36" t="str">
        <f t="shared" si="16"/>
        <v/>
      </c>
    </row>
    <row r="478" spans="1:7" ht="14" customHeight="1" x14ac:dyDescent="0.35">
      <c r="A478" s="33" t="str">
        <f t="shared" si="17"/>
        <v/>
      </c>
      <c r="B478" s="4" t="str">
        <f>IF($A478="", "", INDEX(Data!A:A,MATCH($A478,Data!$AF:$AF,1)))</f>
        <v/>
      </c>
      <c r="C478" s="5" t="str">
        <f>IF($A478="", "", INDEX(Data!B:B,MATCH($A478,Data!$AF:$AF,1)))</f>
        <v/>
      </c>
      <c r="D478" s="4" t="str">
        <f>IF($A478="", "", INDEX(Data!C:C,MATCH($A478,Data!$AF:$AF,1)))</f>
        <v/>
      </c>
      <c r="E478" s="5" t="str">
        <f>IF($A478="","",IF(INDEX(Data!D:D,MATCH($A478,Data!$AF:$AF,1))="","",INDEX(Data!D:D,MATCH($A478,Data!$AF:$AF,1))))</f>
        <v/>
      </c>
      <c r="F478" s="5" t="str">
        <f>IF($A478="","",IF(INDEX(Data!E:E,MATCH($A478,Data!$AF:$AF,1))="","",INDEX(Data!E:E,MATCH($A478,Data!$AF:$AF,1))))</f>
        <v/>
      </c>
      <c r="G478" s="36" t="str">
        <f t="shared" si="16"/>
        <v/>
      </c>
    </row>
    <row r="479" spans="1:7" ht="14" customHeight="1" x14ac:dyDescent="0.35">
      <c r="A479" s="33" t="str">
        <f t="shared" si="17"/>
        <v/>
      </c>
      <c r="B479" s="4" t="str">
        <f>IF($A479="", "", INDEX(Data!A:A,MATCH($A479,Data!$AF:$AF,1)))</f>
        <v/>
      </c>
      <c r="C479" s="5" t="str">
        <f>IF($A479="", "", INDEX(Data!B:B,MATCH($A479,Data!$AF:$AF,1)))</f>
        <v/>
      </c>
      <c r="D479" s="4" t="str">
        <f>IF($A479="", "", INDEX(Data!C:C,MATCH($A479,Data!$AF:$AF,1)))</f>
        <v/>
      </c>
      <c r="E479" s="5" t="str">
        <f>IF($A479="","",IF(INDEX(Data!D:D,MATCH($A479,Data!$AF:$AF,1))="","",INDEX(Data!D:D,MATCH($A479,Data!$AF:$AF,1))))</f>
        <v/>
      </c>
      <c r="F479" s="5" t="str">
        <f>IF($A479="","",IF(INDEX(Data!E:E,MATCH($A479,Data!$AF:$AF,1))="","",INDEX(Data!E:E,MATCH($A479,Data!$AF:$AF,1))))</f>
        <v/>
      </c>
      <c r="G479" s="36" t="str">
        <f t="shared" si="16"/>
        <v/>
      </c>
    </row>
    <row r="480" spans="1:7" ht="14" customHeight="1" x14ac:dyDescent="0.35">
      <c r="A480" s="33" t="str">
        <f t="shared" si="17"/>
        <v/>
      </c>
      <c r="B480" s="4" t="str">
        <f>IF($A480="", "", INDEX(Data!A:A,MATCH($A480,Data!$AF:$AF,1)))</f>
        <v/>
      </c>
      <c r="C480" s="5" t="str">
        <f>IF($A480="", "", INDEX(Data!B:B,MATCH($A480,Data!$AF:$AF,1)))</f>
        <v/>
      </c>
      <c r="D480" s="4" t="str">
        <f>IF($A480="", "", INDEX(Data!C:C,MATCH($A480,Data!$AF:$AF,1)))</f>
        <v/>
      </c>
      <c r="E480" s="5" t="str">
        <f>IF($A480="","",IF(INDEX(Data!D:D,MATCH($A480,Data!$AF:$AF,1))="","",INDEX(Data!D:D,MATCH($A480,Data!$AF:$AF,1))))</f>
        <v/>
      </c>
      <c r="F480" s="5" t="str">
        <f>IF($A480="","",IF(INDEX(Data!E:E,MATCH($A480,Data!$AF:$AF,1))="","",INDEX(Data!E:E,MATCH($A480,Data!$AF:$AF,1))))</f>
        <v/>
      </c>
      <c r="G480" s="36" t="str">
        <f t="shared" si="16"/>
        <v/>
      </c>
    </row>
    <row r="481" spans="1:7" ht="14" customHeight="1" x14ac:dyDescent="0.35">
      <c r="A481" s="33" t="str">
        <f t="shared" si="17"/>
        <v/>
      </c>
      <c r="B481" s="4" t="str">
        <f>IF($A481="", "", INDEX(Data!A:A,MATCH($A481,Data!$AF:$AF,1)))</f>
        <v/>
      </c>
      <c r="C481" s="5" t="str">
        <f>IF($A481="", "", INDEX(Data!B:B,MATCH($A481,Data!$AF:$AF,1)))</f>
        <v/>
      </c>
      <c r="D481" s="4" t="str">
        <f>IF($A481="", "", INDEX(Data!C:C,MATCH($A481,Data!$AF:$AF,1)))</f>
        <v/>
      </c>
      <c r="E481" s="5" t="str">
        <f>IF($A481="","",IF(INDEX(Data!D:D,MATCH($A481,Data!$AF:$AF,1))="","",INDEX(Data!D:D,MATCH($A481,Data!$AF:$AF,1))))</f>
        <v/>
      </c>
      <c r="F481" s="5" t="str">
        <f>IF($A481="","",IF(INDEX(Data!E:E,MATCH($A481,Data!$AF:$AF,1))="","",INDEX(Data!E:E,MATCH($A481,Data!$AF:$AF,1))))</f>
        <v/>
      </c>
      <c r="G481" s="36" t="str">
        <f t="shared" si="16"/>
        <v/>
      </c>
    </row>
    <row r="482" spans="1:7" ht="14" customHeight="1" x14ac:dyDescent="0.35">
      <c r="A482" s="33" t="str">
        <f t="shared" si="17"/>
        <v/>
      </c>
      <c r="B482" s="4" t="str">
        <f>IF($A482="", "", INDEX(Data!A:A,MATCH($A482,Data!$AF:$AF,1)))</f>
        <v/>
      </c>
      <c r="C482" s="5" t="str">
        <f>IF($A482="", "", INDEX(Data!B:B,MATCH($A482,Data!$AF:$AF,1)))</f>
        <v/>
      </c>
      <c r="D482" s="4" t="str">
        <f>IF($A482="", "", INDEX(Data!C:C,MATCH($A482,Data!$AF:$AF,1)))</f>
        <v/>
      </c>
      <c r="E482" s="5" t="str">
        <f>IF($A482="","",IF(INDEX(Data!D:D,MATCH($A482,Data!$AF:$AF,1))="","",INDEX(Data!D:D,MATCH($A482,Data!$AF:$AF,1))))</f>
        <v/>
      </c>
      <c r="F482" s="5" t="str">
        <f>IF($A482="","",IF(INDEX(Data!E:E,MATCH($A482,Data!$AF:$AF,1))="","",INDEX(Data!E:E,MATCH($A482,Data!$AF:$AF,1))))</f>
        <v/>
      </c>
      <c r="G482" s="36" t="str">
        <f t="shared" si="16"/>
        <v/>
      </c>
    </row>
    <row r="483" spans="1:7" ht="14" customHeight="1" x14ac:dyDescent="0.35">
      <c r="A483" s="33" t="str">
        <f t="shared" si="17"/>
        <v/>
      </c>
      <c r="B483" s="4" t="str">
        <f>IF($A483="", "", INDEX(Data!A:A,MATCH($A483,Data!$AF:$AF,1)))</f>
        <v/>
      </c>
      <c r="C483" s="5" t="str">
        <f>IF($A483="", "", INDEX(Data!B:B,MATCH($A483,Data!$AF:$AF,1)))</f>
        <v/>
      </c>
      <c r="D483" s="4" t="str">
        <f>IF($A483="", "", INDEX(Data!C:C,MATCH($A483,Data!$AF:$AF,1)))</f>
        <v/>
      </c>
      <c r="E483" s="5" t="str">
        <f>IF($A483="","",IF(INDEX(Data!D:D,MATCH($A483,Data!$AF:$AF,1))="","",INDEX(Data!D:D,MATCH($A483,Data!$AF:$AF,1))))</f>
        <v/>
      </c>
      <c r="F483" s="5" t="str">
        <f>IF($A483="","",IF(INDEX(Data!E:E,MATCH($A483,Data!$AF:$AF,1))="","",INDEX(Data!E:E,MATCH($A483,Data!$AF:$AF,1))))</f>
        <v/>
      </c>
      <c r="G483" s="36" t="str">
        <f t="shared" si="16"/>
        <v/>
      </c>
    </row>
    <row r="484" spans="1:7" ht="14" customHeight="1" x14ac:dyDescent="0.35">
      <c r="A484" s="33" t="str">
        <f t="shared" si="17"/>
        <v/>
      </c>
      <c r="B484" s="4" t="str">
        <f>IF($A484="", "", INDEX(Data!A:A,MATCH($A484,Data!$AF:$AF,1)))</f>
        <v/>
      </c>
      <c r="C484" s="5" t="str">
        <f>IF($A484="", "", INDEX(Data!B:B,MATCH($A484,Data!$AF:$AF,1)))</f>
        <v/>
      </c>
      <c r="D484" s="4" t="str">
        <f>IF($A484="", "", INDEX(Data!C:C,MATCH($A484,Data!$AF:$AF,1)))</f>
        <v/>
      </c>
      <c r="E484" s="5" t="str">
        <f>IF($A484="","",IF(INDEX(Data!D:D,MATCH($A484,Data!$AF:$AF,1))="","",INDEX(Data!D:D,MATCH($A484,Data!$AF:$AF,1))))</f>
        <v/>
      </c>
      <c r="F484" s="5" t="str">
        <f>IF($A484="","",IF(INDEX(Data!E:E,MATCH($A484,Data!$AF:$AF,1))="","",INDEX(Data!E:E,MATCH($A484,Data!$AF:$AF,1))))</f>
        <v/>
      </c>
      <c r="G484" s="36" t="str">
        <f t="shared" si="16"/>
        <v/>
      </c>
    </row>
    <row r="485" spans="1:7" ht="14" customHeight="1" x14ac:dyDescent="0.35">
      <c r="A485" s="33" t="str">
        <f t="shared" si="17"/>
        <v/>
      </c>
      <c r="B485" s="4" t="str">
        <f>IF($A485="", "", INDEX(Data!A:A,MATCH($A485,Data!$AF:$AF,1)))</f>
        <v/>
      </c>
      <c r="C485" s="5" t="str">
        <f>IF($A485="", "", INDEX(Data!B:B,MATCH($A485,Data!$AF:$AF,1)))</f>
        <v/>
      </c>
      <c r="D485" s="4" t="str">
        <f>IF($A485="", "", INDEX(Data!C:C,MATCH($A485,Data!$AF:$AF,1)))</f>
        <v/>
      </c>
      <c r="E485" s="5" t="str">
        <f>IF($A485="","",IF(INDEX(Data!D:D,MATCH($A485,Data!$AF:$AF,1))="","",INDEX(Data!D:D,MATCH($A485,Data!$AF:$AF,1))))</f>
        <v/>
      </c>
      <c r="F485" s="5" t="str">
        <f>IF($A485="","",IF(INDEX(Data!E:E,MATCH($A485,Data!$AF:$AF,1))="","",INDEX(Data!E:E,MATCH($A485,Data!$AF:$AF,1))))</f>
        <v/>
      </c>
      <c r="G485" s="36" t="str">
        <f t="shared" si="16"/>
        <v/>
      </c>
    </row>
    <row r="486" spans="1:7" ht="14" customHeight="1" x14ac:dyDescent="0.35">
      <c r="A486" s="33" t="str">
        <f t="shared" si="17"/>
        <v/>
      </c>
      <c r="B486" s="4" t="str">
        <f>IF($A486="", "", INDEX(Data!A:A,MATCH($A486,Data!$AF:$AF,1)))</f>
        <v/>
      </c>
      <c r="C486" s="5" t="str">
        <f>IF($A486="", "", INDEX(Data!B:B,MATCH($A486,Data!$AF:$AF,1)))</f>
        <v/>
      </c>
      <c r="D486" s="4" t="str">
        <f>IF($A486="", "", INDEX(Data!C:C,MATCH($A486,Data!$AF:$AF,1)))</f>
        <v/>
      </c>
      <c r="E486" s="5" t="str">
        <f>IF($A486="","",IF(INDEX(Data!D:D,MATCH($A486,Data!$AF:$AF,1))="","",INDEX(Data!D:D,MATCH($A486,Data!$AF:$AF,1))))</f>
        <v/>
      </c>
      <c r="F486" s="5" t="str">
        <f>IF($A486="","",IF(INDEX(Data!E:E,MATCH($A486,Data!$AF:$AF,1))="","",INDEX(Data!E:E,MATCH($A486,Data!$AF:$AF,1))))</f>
        <v/>
      </c>
      <c r="G486" s="36" t="str">
        <f t="shared" si="16"/>
        <v/>
      </c>
    </row>
    <row r="487" spans="1:7" ht="14" customHeight="1" x14ac:dyDescent="0.35">
      <c r="A487" s="33" t="str">
        <f t="shared" si="17"/>
        <v/>
      </c>
      <c r="B487" s="4" t="str">
        <f>IF($A487="", "", INDEX(Data!A:A,MATCH($A487,Data!$AF:$AF,1)))</f>
        <v/>
      </c>
      <c r="C487" s="5" t="str">
        <f>IF($A487="", "", INDEX(Data!B:B,MATCH($A487,Data!$AF:$AF,1)))</f>
        <v/>
      </c>
      <c r="D487" s="4" t="str">
        <f>IF($A487="", "", INDEX(Data!C:C,MATCH($A487,Data!$AF:$AF,1)))</f>
        <v/>
      </c>
      <c r="E487" s="5" t="str">
        <f>IF($A487="","",IF(INDEX(Data!D:D,MATCH($A487,Data!$AF:$AF,1))="","",INDEX(Data!D:D,MATCH($A487,Data!$AF:$AF,1))))</f>
        <v/>
      </c>
      <c r="F487" s="5" t="str">
        <f>IF($A487="","",IF(INDEX(Data!E:E,MATCH($A487,Data!$AF:$AF,1))="","",INDEX(Data!E:E,MATCH($A487,Data!$AF:$AF,1))))</f>
        <v/>
      </c>
      <c r="G487" s="36" t="str">
        <f t="shared" si="16"/>
        <v/>
      </c>
    </row>
    <row r="488" spans="1:7" ht="14" customHeight="1" x14ac:dyDescent="0.35">
      <c r="A488" s="33" t="str">
        <f t="shared" si="17"/>
        <v/>
      </c>
      <c r="B488" s="4" t="str">
        <f>IF($A488="", "", INDEX(Data!A:A,MATCH($A488,Data!$AF:$AF,1)))</f>
        <v/>
      </c>
      <c r="C488" s="5" t="str">
        <f>IF($A488="", "", INDEX(Data!B:B,MATCH($A488,Data!$AF:$AF,1)))</f>
        <v/>
      </c>
      <c r="D488" s="4" t="str">
        <f>IF($A488="", "", INDEX(Data!C:C,MATCH($A488,Data!$AF:$AF,1)))</f>
        <v/>
      </c>
      <c r="E488" s="5" t="str">
        <f>IF($A488="","",IF(INDEX(Data!D:D,MATCH($A488,Data!$AF:$AF,1))="","",INDEX(Data!D:D,MATCH($A488,Data!$AF:$AF,1))))</f>
        <v/>
      </c>
      <c r="F488" s="5" t="str">
        <f>IF($A488="","",IF(INDEX(Data!E:E,MATCH($A488,Data!$AF:$AF,1))="","",INDEX(Data!E:E,MATCH($A488,Data!$AF:$AF,1))))</f>
        <v/>
      </c>
      <c r="G488" s="36" t="str">
        <f t="shared" si="16"/>
        <v/>
      </c>
    </row>
    <row r="489" spans="1:7" ht="14" customHeight="1" x14ac:dyDescent="0.35">
      <c r="A489" s="33" t="str">
        <f t="shared" si="17"/>
        <v/>
      </c>
      <c r="B489" s="4" t="str">
        <f>IF($A489="", "", INDEX(Data!A:A,MATCH($A489,Data!$AF:$AF,1)))</f>
        <v/>
      </c>
      <c r="C489" s="5" t="str">
        <f>IF($A489="", "", INDEX(Data!B:B,MATCH($A489,Data!$AF:$AF,1)))</f>
        <v/>
      </c>
      <c r="D489" s="4" t="str">
        <f>IF($A489="", "", INDEX(Data!C:C,MATCH($A489,Data!$AF:$AF,1)))</f>
        <v/>
      </c>
      <c r="E489" s="5" t="str">
        <f>IF($A489="","",IF(INDEX(Data!D:D,MATCH($A489,Data!$AF:$AF,1))="","",INDEX(Data!D:D,MATCH($A489,Data!$AF:$AF,1))))</f>
        <v/>
      </c>
      <c r="F489" s="5" t="str">
        <f>IF($A489="","",IF(INDEX(Data!E:E,MATCH($A489,Data!$AF:$AF,1))="","",INDEX(Data!E:E,MATCH($A489,Data!$AF:$AF,1))))</f>
        <v/>
      </c>
      <c r="G489" s="36" t="str">
        <f t="shared" si="16"/>
        <v/>
      </c>
    </row>
    <row r="490" spans="1:7" ht="14" customHeight="1" x14ac:dyDescent="0.35">
      <c r="A490" s="33" t="str">
        <f t="shared" si="17"/>
        <v/>
      </c>
      <c r="B490" s="4" t="str">
        <f>IF($A490="", "", INDEX(Data!A:A,MATCH($A490,Data!$AF:$AF,1)))</f>
        <v/>
      </c>
      <c r="C490" s="5" t="str">
        <f>IF($A490="", "", INDEX(Data!B:B,MATCH($A490,Data!$AF:$AF,1)))</f>
        <v/>
      </c>
      <c r="D490" s="4" t="str">
        <f>IF($A490="", "", INDEX(Data!C:C,MATCH($A490,Data!$AF:$AF,1)))</f>
        <v/>
      </c>
      <c r="E490" s="5" t="str">
        <f>IF($A490="","",IF(INDEX(Data!D:D,MATCH($A490,Data!$AF:$AF,1))="","",INDEX(Data!D:D,MATCH($A490,Data!$AF:$AF,1))))</f>
        <v/>
      </c>
      <c r="F490" s="5" t="str">
        <f>IF($A490="","",IF(INDEX(Data!E:E,MATCH($A490,Data!$AF:$AF,1))="","",INDEX(Data!E:E,MATCH($A490,Data!$AF:$AF,1))))</f>
        <v/>
      </c>
      <c r="G490" s="36" t="str">
        <f t="shared" si="16"/>
        <v/>
      </c>
    </row>
    <row r="491" spans="1:7" ht="14" customHeight="1" x14ac:dyDescent="0.35">
      <c r="A491" s="33" t="str">
        <f t="shared" si="17"/>
        <v/>
      </c>
      <c r="B491" s="4" t="str">
        <f>IF($A491="", "", INDEX(Data!A:A,MATCH($A491,Data!$AF:$AF,1)))</f>
        <v/>
      </c>
      <c r="C491" s="5" t="str">
        <f>IF($A491="", "", INDEX(Data!B:B,MATCH($A491,Data!$AF:$AF,1)))</f>
        <v/>
      </c>
      <c r="D491" s="4" t="str">
        <f>IF($A491="", "", INDEX(Data!C:C,MATCH($A491,Data!$AF:$AF,1)))</f>
        <v/>
      </c>
      <c r="E491" s="5" t="str">
        <f>IF($A491="","",IF(INDEX(Data!D:D,MATCH($A491,Data!$AF:$AF,1))="","",INDEX(Data!D:D,MATCH($A491,Data!$AF:$AF,1))))</f>
        <v/>
      </c>
      <c r="F491" s="5" t="str">
        <f>IF($A491="","",IF(INDEX(Data!E:E,MATCH($A491,Data!$AF:$AF,1))="","",INDEX(Data!E:E,MATCH($A491,Data!$AF:$AF,1))))</f>
        <v/>
      </c>
      <c r="G491" s="36" t="str">
        <f t="shared" si="16"/>
        <v/>
      </c>
    </row>
    <row r="492" spans="1:7" ht="14" customHeight="1" x14ac:dyDescent="0.35">
      <c r="A492" s="33" t="str">
        <f t="shared" si="17"/>
        <v/>
      </c>
      <c r="B492" s="4" t="str">
        <f>IF($A492="", "", INDEX(Data!A:A,MATCH($A492,Data!$AF:$AF,1)))</f>
        <v/>
      </c>
      <c r="C492" s="5" t="str">
        <f>IF($A492="", "", INDEX(Data!B:B,MATCH($A492,Data!$AF:$AF,1)))</f>
        <v/>
      </c>
      <c r="D492" s="4" t="str">
        <f>IF($A492="", "", INDEX(Data!C:C,MATCH($A492,Data!$AF:$AF,1)))</f>
        <v/>
      </c>
      <c r="E492" s="5" t="str">
        <f>IF($A492="","",IF(INDEX(Data!D:D,MATCH($A492,Data!$AF:$AF,1))="","",INDEX(Data!D:D,MATCH($A492,Data!$AF:$AF,1))))</f>
        <v/>
      </c>
      <c r="F492" s="5" t="str">
        <f>IF($A492="","",IF(INDEX(Data!E:E,MATCH($A492,Data!$AF:$AF,1))="","",INDEX(Data!E:E,MATCH($A492,Data!$AF:$AF,1))))</f>
        <v/>
      </c>
      <c r="G492" s="36" t="str">
        <f t="shared" si="16"/>
        <v/>
      </c>
    </row>
    <row r="493" spans="1:7" ht="14" customHeight="1" x14ac:dyDescent="0.35">
      <c r="A493" s="33" t="str">
        <f t="shared" si="17"/>
        <v/>
      </c>
      <c r="B493" s="4" t="str">
        <f>IF($A493="", "", INDEX(Data!A:A,MATCH($A493,Data!$AF:$AF,1)))</f>
        <v/>
      </c>
      <c r="C493" s="5" t="str">
        <f>IF($A493="", "", INDEX(Data!B:B,MATCH($A493,Data!$AF:$AF,1)))</f>
        <v/>
      </c>
      <c r="D493" s="4" t="str">
        <f>IF($A493="", "", INDEX(Data!C:C,MATCH($A493,Data!$AF:$AF,1)))</f>
        <v/>
      </c>
      <c r="E493" s="5" t="str">
        <f>IF($A493="","",IF(INDEX(Data!D:D,MATCH($A493,Data!$AF:$AF,1))="","",INDEX(Data!D:D,MATCH($A493,Data!$AF:$AF,1))))</f>
        <v/>
      </c>
      <c r="F493" s="5" t="str">
        <f>IF($A493="","",IF(INDEX(Data!E:E,MATCH($A493,Data!$AF:$AF,1))="","",INDEX(Data!E:E,MATCH($A493,Data!$AF:$AF,1))))</f>
        <v/>
      </c>
      <c r="G493" s="36" t="str">
        <f t="shared" si="16"/>
        <v/>
      </c>
    </row>
    <row r="494" spans="1:7" ht="14" customHeight="1" x14ac:dyDescent="0.35">
      <c r="A494" s="33" t="str">
        <f t="shared" si="17"/>
        <v/>
      </c>
      <c r="B494" s="4" t="str">
        <f>IF($A494="", "", INDEX(Data!A:A,MATCH($A494,Data!$AF:$AF,1)))</f>
        <v/>
      </c>
      <c r="C494" s="5" t="str">
        <f>IF($A494="", "", INDEX(Data!B:B,MATCH($A494,Data!$AF:$AF,1)))</f>
        <v/>
      </c>
      <c r="D494" s="4" t="str">
        <f>IF($A494="", "", INDEX(Data!C:C,MATCH($A494,Data!$AF:$AF,1)))</f>
        <v/>
      </c>
      <c r="E494" s="5" t="str">
        <f>IF($A494="","",IF(INDEX(Data!D:D,MATCH($A494,Data!$AF:$AF,1))="","",INDEX(Data!D:D,MATCH($A494,Data!$AF:$AF,1))))</f>
        <v/>
      </c>
      <c r="F494" s="5" t="str">
        <f>IF($A494="","",IF(INDEX(Data!E:E,MATCH($A494,Data!$AF:$AF,1))="","",INDEX(Data!E:E,MATCH($A494,Data!$AF:$AF,1))))</f>
        <v/>
      </c>
      <c r="G494" s="36" t="str">
        <f t="shared" si="16"/>
        <v/>
      </c>
    </row>
    <row r="495" spans="1:7" ht="14" customHeight="1" x14ac:dyDescent="0.35">
      <c r="A495" s="33" t="str">
        <f t="shared" si="17"/>
        <v/>
      </c>
      <c r="B495" s="4" t="str">
        <f>IF($A495="", "", INDEX(Data!A:A,MATCH($A495,Data!$AF:$AF,1)))</f>
        <v/>
      </c>
      <c r="C495" s="5" t="str">
        <f>IF($A495="", "", INDEX(Data!B:B,MATCH($A495,Data!$AF:$AF,1)))</f>
        <v/>
      </c>
      <c r="D495" s="4" t="str">
        <f>IF($A495="", "", INDEX(Data!C:C,MATCH($A495,Data!$AF:$AF,1)))</f>
        <v/>
      </c>
      <c r="E495" s="5" t="str">
        <f>IF($A495="","",IF(INDEX(Data!D:D,MATCH($A495,Data!$AF:$AF,1))="","",INDEX(Data!D:D,MATCH($A495,Data!$AF:$AF,1))))</f>
        <v/>
      </c>
      <c r="F495" s="5" t="str">
        <f>IF($A495="","",IF(INDEX(Data!E:E,MATCH($A495,Data!$AF:$AF,1))="","",INDEX(Data!E:E,MATCH($A495,Data!$AF:$AF,1))))</f>
        <v/>
      </c>
      <c r="G495" s="36" t="str">
        <f t="shared" si="16"/>
        <v/>
      </c>
    </row>
    <row r="496" spans="1:7" ht="14" customHeight="1" x14ac:dyDescent="0.35">
      <c r="A496" s="33" t="str">
        <f t="shared" si="17"/>
        <v/>
      </c>
      <c r="B496" s="4" t="str">
        <f>IF($A496="", "", INDEX(Data!A:A,MATCH($A496,Data!$AF:$AF,1)))</f>
        <v/>
      </c>
      <c r="C496" s="5" t="str">
        <f>IF($A496="", "", INDEX(Data!B:B,MATCH($A496,Data!$AF:$AF,1)))</f>
        <v/>
      </c>
      <c r="D496" s="4" t="str">
        <f>IF($A496="", "", INDEX(Data!C:C,MATCH($A496,Data!$AF:$AF,1)))</f>
        <v/>
      </c>
      <c r="E496" s="5" t="str">
        <f>IF($A496="","",IF(INDEX(Data!D:D,MATCH($A496,Data!$AF:$AF,1))="","",INDEX(Data!D:D,MATCH($A496,Data!$AF:$AF,1))))</f>
        <v/>
      </c>
      <c r="F496" s="5" t="str">
        <f>IF($A496="","",IF(INDEX(Data!E:E,MATCH($A496,Data!$AF:$AF,1))="","",INDEX(Data!E:E,MATCH($A496,Data!$AF:$AF,1))))</f>
        <v/>
      </c>
      <c r="G496" s="36" t="str">
        <f t="shared" si="16"/>
        <v/>
      </c>
    </row>
    <row r="497" spans="1:7" ht="14" customHeight="1" x14ac:dyDescent="0.35">
      <c r="A497" s="33" t="str">
        <f t="shared" si="17"/>
        <v/>
      </c>
      <c r="B497" s="4" t="str">
        <f>IF($A497="", "", INDEX(Data!A:A,MATCH($A497,Data!$AF:$AF,1)))</f>
        <v/>
      </c>
      <c r="C497" s="5" t="str">
        <f>IF($A497="", "", INDEX(Data!B:B,MATCH($A497,Data!$AF:$AF,1)))</f>
        <v/>
      </c>
      <c r="D497" s="4" t="str">
        <f>IF($A497="", "", INDEX(Data!C:C,MATCH($A497,Data!$AF:$AF,1)))</f>
        <v/>
      </c>
      <c r="E497" s="5" t="str">
        <f>IF($A497="","",IF(INDEX(Data!D:D,MATCH($A497,Data!$AF:$AF,1))="","",INDEX(Data!D:D,MATCH($A497,Data!$AF:$AF,1))))</f>
        <v/>
      </c>
      <c r="F497" s="5" t="str">
        <f>IF($A497="","",IF(INDEX(Data!E:E,MATCH($A497,Data!$AF:$AF,1))="","",INDEX(Data!E:E,MATCH($A497,Data!$AF:$AF,1))))</f>
        <v/>
      </c>
      <c r="G497" s="36" t="str">
        <f t="shared" si="16"/>
        <v/>
      </c>
    </row>
    <row r="498" spans="1:7" ht="14" customHeight="1" x14ac:dyDescent="0.35">
      <c r="A498" s="33" t="str">
        <f t="shared" si="17"/>
        <v/>
      </c>
      <c r="B498" s="4" t="str">
        <f>IF($A498="", "", INDEX(Data!A:A,MATCH($A498,Data!$AF:$AF,1)))</f>
        <v/>
      </c>
      <c r="C498" s="5" t="str">
        <f>IF($A498="", "", INDEX(Data!B:B,MATCH($A498,Data!$AF:$AF,1)))</f>
        <v/>
      </c>
      <c r="D498" s="4" t="str">
        <f>IF($A498="", "", INDEX(Data!C:C,MATCH($A498,Data!$AF:$AF,1)))</f>
        <v/>
      </c>
      <c r="E498" s="5" t="str">
        <f>IF($A498="","",IF(INDEX(Data!D:D,MATCH($A498,Data!$AF:$AF,1))="","",INDEX(Data!D:D,MATCH($A498,Data!$AF:$AF,1))))</f>
        <v/>
      </c>
      <c r="F498" s="5" t="str">
        <f>IF($A498="","",IF(INDEX(Data!E:E,MATCH($A498,Data!$AF:$AF,1))="","",INDEX(Data!E:E,MATCH($A498,Data!$AF:$AF,1))))</f>
        <v/>
      </c>
      <c r="G498" s="36" t="str">
        <f t="shared" si="16"/>
        <v/>
      </c>
    </row>
    <row r="499" spans="1:7" ht="14" customHeight="1" x14ac:dyDescent="0.35">
      <c r="A499" s="33" t="str">
        <f t="shared" si="17"/>
        <v/>
      </c>
      <c r="B499" s="4" t="str">
        <f>IF($A499="", "", INDEX(Data!A:A,MATCH($A499,Data!$AF:$AF,1)))</f>
        <v/>
      </c>
      <c r="C499" s="5" t="str">
        <f>IF($A499="", "", INDEX(Data!B:B,MATCH($A499,Data!$AF:$AF,1)))</f>
        <v/>
      </c>
      <c r="D499" s="4" t="str">
        <f>IF($A499="", "", INDEX(Data!C:C,MATCH($A499,Data!$AF:$AF,1)))</f>
        <v/>
      </c>
      <c r="E499" s="5" t="str">
        <f>IF($A499="","",IF(INDEX(Data!D:D,MATCH($A499,Data!$AF:$AF,1))="","",INDEX(Data!D:D,MATCH($A499,Data!$AF:$AF,1))))</f>
        <v/>
      </c>
      <c r="F499" s="5" t="str">
        <f>IF($A499="","",IF(INDEX(Data!E:E,MATCH($A499,Data!$AF:$AF,1))="","",INDEX(Data!E:E,MATCH($A499,Data!$AF:$AF,1))))</f>
        <v/>
      </c>
      <c r="G499" s="36" t="str">
        <f t="shared" si="16"/>
        <v/>
      </c>
    </row>
    <row r="500" spans="1:7" ht="14" customHeight="1" x14ac:dyDescent="0.35">
      <c r="A500" s="33" t="str">
        <f t="shared" si="17"/>
        <v/>
      </c>
      <c r="B500" s="4" t="str">
        <f>IF($A500="", "", INDEX(Data!A:A,MATCH($A500,Data!$AF:$AF,1)))</f>
        <v/>
      </c>
      <c r="C500" s="5" t="str">
        <f>IF($A500="", "", INDEX(Data!B:B,MATCH($A500,Data!$AF:$AF,1)))</f>
        <v/>
      </c>
      <c r="D500" s="4" t="str">
        <f>IF($A500="", "", INDEX(Data!C:C,MATCH($A500,Data!$AF:$AF,1)))</f>
        <v/>
      </c>
      <c r="E500" s="5" t="str">
        <f>IF($A500="","",IF(INDEX(Data!D:D,MATCH($A500,Data!$AF:$AF,1))="","",INDEX(Data!D:D,MATCH($A500,Data!$AF:$AF,1))))</f>
        <v/>
      </c>
      <c r="F500" s="5" t="str">
        <f>IF($A500="","",IF(INDEX(Data!E:E,MATCH($A500,Data!$AF:$AF,1))="","",INDEX(Data!E:E,MATCH($A500,Data!$AF:$AF,1))))</f>
        <v/>
      </c>
      <c r="G500" s="36" t="str">
        <f t="shared" si="16"/>
        <v/>
      </c>
    </row>
    <row r="501" spans="1:7" ht="14" customHeight="1" x14ac:dyDescent="0.35">
      <c r="A501" s="33" t="str">
        <f t="shared" si="17"/>
        <v/>
      </c>
      <c r="B501" s="4" t="str">
        <f>IF($A501="", "", INDEX(Data!A:A,MATCH($A501,Data!$AF:$AF,1)))</f>
        <v/>
      </c>
      <c r="C501" s="5" t="str">
        <f>IF($A501="", "", INDEX(Data!B:B,MATCH($A501,Data!$AF:$AF,1)))</f>
        <v/>
      </c>
      <c r="D501" s="4" t="str">
        <f>IF($A501="", "", INDEX(Data!C:C,MATCH($A501,Data!$AF:$AF,1)))</f>
        <v/>
      </c>
      <c r="E501" s="5" t="str">
        <f>IF($A501="","",IF(INDEX(Data!D:D,MATCH($A501,Data!$AF:$AF,1))="","",INDEX(Data!D:D,MATCH($A501,Data!$AF:$AF,1))))</f>
        <v/>
      </c>
      <c r="F501" s="5" t="str">
        <f>IF($A501="","",IF(INDEX(Data!E:E,MATCH($A501,Data!$AF:$AF,1))="","",INDEX(Data!E:E,MATCH($A501,Data!$AF:$AF,1))))</f>
        <v/>
      </c>
      <c r="G501" s="36" t="str">
        <f t="shared" si="16"/>
        <v/>
      </c>
    </row>
    <row r="502" spans="1:7" ht="14" customHeight="1" x14ac:dyDescent="0.35">
      <c r="A502" s="33" t="str">
        <f t="shared" si="17"/>
        <v/>
      </c>
      <c r="B502" s="4" t="str">
        <f>IF($A502="", "", INDEX(Data!A:A,MATCH($A502,Data!$AF:$AF,1)))</f>
        <v/>
      </c>
      <c r="C502" s="5" t="str">
        <f>IF($A502="", "", INDEX(Data!B:B,MATCH($A502,Data!$AF:$AF,1)))</f>
        <v/>
      </c>
      <c r="D502" s="4" t="str">
        <f>IF($A502="", "", INDEX(Data!C:C,MATCH($A502,Data!$AF:$AF,1)))</f>
        <v/>
      </c>
      <c r="E502" s="5" t="str">
        <f>IF($A502="","",IF(INDEX(Data!D:D,MATCH($A502,Data!$AF:$AF,1))="","",INDEX(Data!D:D,MATCH($A502,Data!$AF:$AF,1))))</f>
        <v/>
      </c>
      <c r="F502" s="5" t="str">
        <f>IF($A502="","",IF(INDEX(Data!E:E,MATCH($A502,Data!$AF:$AF,1))="","",INDEX(Data!E:E,MATCH($A502,Data!$AF:$AF,1))))</f>
        <v/>
      </c>
      <c r="G502" s="36" t="str">
        <f t="shared" si="16"/>
        <v/>
      </c>
    </row>
    <row r="503" spans="1:7" ht="14" customHeight="1" x14ac:dyDescent="0.35">
      <c r="A503" s="33" t="str">
        <f t="shared" si="17"/>
        <v/>
      </c>
      <c r="B503" s="4" t="str">
        <f>IF($A503="", "", INDEX(Data!A:A,MATCH($A503,Data!$AF:$AF,1)))</f>
        <v/>
      </c>
      <c r="C503" s="5" t="str">
        <f>IF($A503="", "", INDEX(Data!B:B,MATCH($A503,Data!$AF:$AF,1)))</f>
        <v/>
      </c>
      <c r="D503" s="4" t="str">
        <f>IF($A503="", "", INDEX(Data!C:C,MATCH($A503,Data!$AF:$AF,1)))</f>
        <v/>
      </c>
      <c r="E503" s="5" t="str">
        <f>IF($A503="","",IF(INDEX(Data!D:D,MATCH($A503,Data!$AF:$AF,1))="","",INDEX(Data!D:D,MATCH($A503,Data!$AF:$AF,1))))</f>
        <v/>
      </c>
      <c r="F503" s="5" t="str">
        <f>IF($A503="","",IF(INDEX(Data!E:E,MATCH($A503,Data!$AF:$AF,1))="","",INDEX(Data!E:E,MATCH($A503,Data!$AF:$AF,1))))</f>
        <v/>
      </c>
      <c r="G503" s="36" t="str">
        <f t="shared" si="16"/>
        <v/>
      </c>
    </row>
    <row r="504" spans="1:7" ht="14" customHeight="1" x14ac:dyDescent="0.35">
      <c r="A504" s="33" t="str">
        <f t="shared" si="17"/>
        <v/>
      </c>
      <c r="B504" s="4" t="str">
        <f>IF($A504="", "", INDEX(Data!A:A,MATCH($A504,Data!$AF:$AF,1)))</f>
        <v/>
      </c>
      <c r="C504" s="5" t="str">
        <f>IF($A504="", "", INDEX(Data!B:B,MATCH($A504,Data!$AF:$AF,1)))</f>
        <v/>
      </c>
      <c r="D504" s="4" t="str">
        <f>IF($A504="", "", INDEX(Data!C:C,MATCH($A504,Data!$AF:$AF,1)))</f>
        <v/>
      </c>
      <c r="E504" s="5" t="str">
        <f>IF($A504="","",IF(INDEX(Data!D:D,MATCH($A504,Data!$AF:$AF,1))="","",INDEX(Data!D:D,MATCH($A504,Data!$AF:$AF,1))))</f>
        <v/>
      </c>
      <c r="F504" s="5" t="str">
        <f>IF($A504="","",IF(INDEX(Data!E:E,MATCH($A504,Data!$AF:$AF,1))="","",INDEX(Data!E:E,MATCH($A504,Data!$AF:$AF,1))))</f>
        <v/>
      </c>
      <c r="G504" s="36" t="str">
        <f t="shared" si="16"/>
        <v/>
      </c>
    </row>
    <row r="505" spans="1:7" ht="14" customHeight="1" x14ac:dyDescent="0.35">
      <c r="A505" s="33" t="str">
        <f t="shared" si="17"/>
        <v/>
      </c>
      <c r="B505" s="4" t="str">
        <f>IF($A505="", "", INDEX(Data!A:A,MATCH($A505,Data!$AF:$AF,1)))</f>
        <v/>
      </c>
      <c r="C505" s="5" t="str">
        <f>IF($A505="", "", INDEX(Data!B:B,MATCH($A505,Data!$AF:$AF,1)))</f>
        <v/>
      </c>
      <c r="D505" s="4" t="str">
        <f>IF($A505="", "", INDEX(Data!C:C,MATCH($A505,Data!$AF:$AF,1)))</f>
        <v/>
      </c>
      <c r="E505" s="5" t="str">
        <f>IF($A505="","",IF(INDEX(Data!D:D,MATCH($A505,Data!$AF:$AF,1))="","",INDEX(Data!D:D,MATCH($A505,Data!$AF:$AF,1))))</f>
        <v/>
      </c>
      <c r="F505" s="5" t="str">
        <f>IF($A505="","",IF(INDEX(Data!E:E,MATCH($A505,Data!$AF:$AF,1))="","",INDEX(Data!E:E,MATCH($A505,Data!$AF:$AF,1))))</f>
        <v/>
      </c>
      <c r="G505" s="36" t="str">
        <f t="shared" si="16"/>
        <v/>
      </c>
    </row>
    <row r="506" spans="1:7" ht="14" customHeight="1" x14ac:dyDescent="0.35">
      <c r="A506" s="33" t="str">
        <f t="shared" si="17"/>
        <v/>
      </c>
      <c r="B506" s="4" t="str">
        <f>IF($A506="", "", INDEX(Data!A:A,MATCH($A506,Data!$AF:$AF,1)))</f>
        <v/>
      </c>
      <c r="C506" s="5" t="str">
        <f>IF($A506="", "", INDEX(Data!B:B,MATCH($A506,Data!$AF:$AF,1)))</f>
        <v/>
      </c>
      <c r="D506" s="4" t="str">
        <f>IF($A506="", "", INDEX(Data!C:C,MATCH($A506,Data!$AF:$AF,1)))</f>
        <v/>
      </c>
      <c r="E506" s="5" t="str">
        <f>IF($A506="","",IF(INDEX(Data!D:D,MATCH($A506,Data!$AF:$AF,1))="","",INDEX(Data!D:D,MATCH($A506,Data!$AF:$AF,1))))</f>
        <v/>
      </c>
      <c r="F506" s="5" t="str">
        <f>IF($A506="","",IF(INDEX(Data!E:E,MATCH($A506,Data!$AF:$AF,1))="","",INDEX(Data!E:E,MATCH($A506,Data!$AF:$AF,1))))</f>
        <v/>
      </c>
      <c r="G506" s="36" t="str">
        <f t="shared" si="16"/>
        <v/>
      </c>
    </row>
    <row r="507" spans="1:7" ht="14" customHeight="1" x14ac:dyDescent="0.35">
      <c r="A507" s="33" t="str">
        <f t="shared" si="17"/>
        <v/>
      </c>
      <c r="B507" s="4" t="str">
        <f>IF($A507="", "", INDEX(Data!A:A,MATCH($A507,Data!$AF:$AF,1)))</f>
        <v/>
      </c>
      <c r="C507" s="5" t="str">
        <f>IF($A507="", "", INDEX(Data!B:B,MATCH($A507,Data!$AF:$AF,1)))</f>
        <v/>
      </c>
      <c r="D507" s="4" t="str">
        <f>IF($A507="", "", INDEX(Data!C:C,MATCH($A507,Data!$AF:$AF,1)))</f>
        <v/>
      </c>
      <c r="E507" s="5" t="str">
        <f>IF($A507="","",IF(INDEX(Data!D:D,MATCH($A507,Data!$AF:$AF,1))="","",INDEX(Data!D:D,MATCH($A507,Data!$AF:$AF,1))))</f>
        <v/>
      </c>
      <c r="F507" s="5" t="str">
        <f>IF($A507="","",IF(INDEX(Data!E:E,MATCH($A507,Data!$AF:$AF,1))="","",INDEX(Data!E:E,MATCH($A507,Data!$AF:$AF,1))))</f>
        <v/>
      </c>
      <c r="G507" s="36" t="str">
        <f t="shared" si="16"/>
        <v/>
      </c>
    </row>
    <row r="508" spans="1:7" ht="14" customHeight="1" x14ac:dyDescent="0.35">
      <c r="A508" s="33" t="str">
        <f t="shared" si="17"/>
        <v/>
      </c>
      <c r="B508" s="4" t="str">
        <f>IF($A508="", "", INDEX(Data!A:A,MATCH($A508,Data!$AF:$AF,1)))</f>
        <v/>
      </c>
      <c r="C508" s="5" t="str">
        <f>IF($A508="", "", INDEX(Data!B:B,MATCH($A508,Data!$AF:$AF,1)))</f>
        <v/>
      </c>
      <c r="D508" s="4" t="str">
        <f>IF($A508="", "", INDEX(Data!C:C,MATCH($A508,Data!$AF:$AF,1)))</f>
        <v/>
      </c>
      <c r="E508" s="5" t="str">
        <f>IF($A508="","",IF(INDEX(Data!D:D,MATCH($A508,Data!$AF:$AF,1))="","",INDEX(Data!D:D,MATCH($A508,Data!$AF:$AF,1))))</f>
        <v/>
      </c>
      <c r="F508" s="5" t="str">
        <f>IF($A508="","",IF(INDEX(Data!E:E,MATCH($A508,Data!$AF:$AF,1))="","",INDEX(Data!E:E,MATCH($A508,Data!$AF:$AF,1))))</f>
        <v/>
      </c>
      <c r="G508" s="36" t="str">
        <f t="shared" si="16"/>
        <v/>
      </c>
    </row>
    <row r="509" spans="1:7" ht="14" customHeight="1" x14ac:dyDescent="0.35">
      <c r="A509" s="33" t="str">
        <f t="shared" si="17"/>
        <v/>
      </c>
      <c r="B509" s="4" t="str">
        <f>IF($A509="", "", INDEX(Data!A:A,MATCH($A509,Data!$AF:$AF,1)))</f>
        <v/>
      </c>
      <c r="C509" s="5" t="str">
        <f>IF($A509="", "", INDEX(Data!B:B,MATCH($A509,Data!$AF:$AF,1)))</f>
        <v/>
      </c>
      <c r="D509" s="4" t="str">
        <f>IF($A509="", "", INDEX(Data!C:C,MATCH($A509,Data!$AF:$AF,1)))</f>
        <v/>
      </c>
      <c r="E509" s="5" t="str">
        <f>IF($A509="","",IF(INDEX(Data!D:D,MATCH($A509,Data!$AF:$AF,1))="","",INDEX(Data!D:D,MATCH($A509,Data!$AF:$AF,1))))</f>
        <v/>
      </c>
      <c r="F509" s="5" t="str">
        <f>IF($A509="","",IF(INDEX(Data!E:E,MATCH($A509,Data!$AF:$AF,1))="","",INDEX(Data!E:E,MATCH($A509,Data!$AF:$AF,1))))</f>
        <v/>
      </c>
      <c r="G509" s="36" t="str">
        <f t="shared" si="16"/>
        <v/>
      </c>
    </row>
    <row r="510" spans="1:7" ht="14" customHeight="1" x14ac:dyDescent="0.35">
      <c r="A510" s="33" t="str">
        <f t="shared" si="17"/>
        <v/>
      </c>
      <c r="B510" s="4" t="str">
        <f>IF($A510="", "", INDEX(Data!A:A,MATCH($A510,Data!$AF:$AF,1)))</f>
        <v/>
      </c>
      <c r="C510" s="5" t="str">
        <f>IF($A510="", "", INDEX(Data!B:B,MATCH($A510,Data!$AF:$AF,1)))</f>
        <v/>
      </c>
      <c r="D510" s="4" t="str">
        <f>IF($A510="", "", INDEX(Data!C:C,MATCH($A510,Data!$AF:$AF,1)))</f>
        <v/>
      </c>
      <c r="E510" s="5" t="str">
        <f>IF($A510="","",IF(INDEX(Data!D:D,MATCH($A510,Data!$AF:$AF,1))="","",INDEX(Data!D:D,MATCH($A510,Data!$AF:$AF,1))))</f>
        <v/>
      </c>
      <c r="F510" s="5" t="str">
        <f>IF($A510="","",IF(INDEX(Data!E:E,MATCH($A510,Data!$AF:$AF,1))="","",INDEX(Data!E:E,MATCH($A510,Data!$AF:$AF,1))))</f>
        <v/>
      </c>
      <c r="G510" s="36" t="str">
        <f t="shared" si="16"/>
        <v/>
      </c>
    </row>
    <row r="511" spans="1:7" ht="14" customHeight="1" x14ac:dyDescent="0.35">
      <c r="A511" s="33" t="str">
        <f t="shared" si="17"/>
        <v/>
      </c>
      <c r="B511" s="4" t="str">
        <f>IF($A511="", "", INDEX(Data!A:A,MATCH($A511,Data!$AF:$AF,1)))</f>
        <v/>
      </c>
      <c r="C511" s="5" t="str">
        <f>IF($A511="", "", INDEX(Data!B:B,MATCH($A511,Data!$AF:$AF,1)))</f>
        <v/>
      </c>
      <c r="D511" s="4" t="str">
        <f>IF($A511="", "", INDEX(Data!C:C,MATCH($A511,Data!$AF:$AF,1)))</f>
        <v/>
      </c>
      <c r="E511" s="5" t="str">
        <f>IF($A511="","",IF(INDEX(Data!D:D,MATCH($A511,Data!$AF:$AF,1))="","",INDEX(Data!D:D,MATCH($A511,Data!$AF:$AF,1))))</f>
        <v/>
      </c>
      <c r="F511" s="5" t="str">
        <f>IF($A511="","",IF(INDEX(Data!E:E,MATCH($A511,Data!$AF:$AF,1))="","",INDEX(Data!E:E,MATCH($A511,Data!$AF:$AF,1))))</f>
        <v/>
      </c>
      <c r="G511" s="36" t="str">
        <f t="shared" si="16"/>
        <v/>
      </c>
    </row>
    <row r="512" spans="1:7" ht="14" customHeight="1" x14ac:dyDescent="0.35">
      <c r="A512" s="33" t="str">
        <f t="shared" si="17"/>
        <v/>
      </c>
      <c r="B512" s="4" t="str">
        <f>IF($A512="", "", INDEX(Data!A:A,MATCH($A512,Data!$AF:$AF,1)))</f>
        <v/>
      </c>
      <c r="C512" s="5" t="str">
        <f>IF($A512="", "", INDEX(Data!B:B,MATCH($A512,Data!$AF:$AF,1)))</f>
        <v/>
      </c>
      <c r="D512" s="4" t="str">
        <f>IF($A512="", "", INDEX(Data!C:C,MATCH($A512,Data!$AF:$AF,1)))</f>
        <v/>
      </c>
      <c r="E512" s="5" t="str">
        <f>IF($A512="","",IF(INDEX(Data!D:D,MATCH($A512,Data!$AF:$AF,1))="","",INDEX(Data!D:D,MATCH($A512,Data!$AF:$AF,1))))</f>
        <v/>
      </c>
      <c r="F512" s="5" t="str">
        <f>IF($A512="","",IF(INDEX(Data!E:E,MATCH($A512,Data!$AF:$AF,1))="","",INDEX(Data!E:E,MATCH($A512,Data!$AF:$AF,1))))</f>
        <v/>
      </c>
      <c r="G512" s="36" t="str">
        <f t="shared" si="16"/>
        <v/>
      </c>
    </row>
    <row r="513" spans="1:7" ht="14" customHeight="1" x14ac:dyDescent="0.35">
      <c r="A513" s="33" t="str">
        <f t="shared" si="17"/>
        <v/>
      </c>
      <c r="B513" s="4" t="str">
        <f>IF($A513="", "", INDEX(Data!A:A,MATCH($A513,Data!$AF:$AF,1)))</f>
        <v/>
      </c>
      <c r="C513" s="5" t="str">
        <f>IF($A513="", "", INDEX(Data!B:B,MATCH($A513,Data!$AF:$AF,1)))</f>
        <v/>
      </c>
      <c r="D513" s="4" t="str">
        <f>IF($A513="", "", INDEX(Data!C:C,MATCH($A513,Data!$AF:$AF,1)))</f>
        <v/>
      </c>
      <c r="E513" s="5" t="str">
        <f>IF($A513="","",IF(INDEX(Data!D:D,MATCH($A513,Data!$AF:$AF,1))="","",INDEX(Data!D:D,MATCH($A513,Data!$AF:$AF,1))))</f>
        <v/>
      </c>
      <c r="F513" s="5" t="str">
        <f>IF($A513="","",IF(INDEX(Data!E:E,MATCH($A513,Data!$AF:$AF,1))="","",INDEX(Data!E:E,MATCH($A513,Data!$AF:$AF,1))))</f>
        <v/>
      </c>
      <c r="G513" s="36" t="str">
        <f t="shared" si="16"/>
        <v/>
      </c>
    </row>
    <row r="514" spans="1:7" ht="14" customHeight="1" x14ac:dyDescent="0.35">
      <c r="A514" s="33" t="str">
        <f t="shared" si="17"/>
        <v/>
      </c>
      <c r="B514" s="4" t="str">
        <f>IF($A514="", "", INDEX(Data!A:A,MATCH($A514,Data!$AF:$AF,1)))</f>
        <v/>
      </c>
      <c r="C514" s="5" t="str">
        <f>IF($A514="", "", INDEX(Data!B:B,MATCH($A514,Data!$AF:$AF,1)))</f>
        <v/>
      </c>
      <c r="D514" s="4" t="str">
        <f>IF($A514="", "", INDEX(Data!C:C,MATCH($A514,Data!$AF:$AF,1)))</f>
        <v/>
      </c>
      <c r="E514" s="5" t="str">
        <f>IF($A514="","",IF(INDEX(Data!D:D,MATCH($A514,Data!$AF:$AF,1))="","",INDEX(Data!D:D,MATCH($A514,Data!$AF:$AF,1))))</f>
        <v/>
      </c>
      <c r="F514" s="5" t="str">
        <f>IF($A514="","",IF(INDEX(Data!E:E,MATCH($A514,Data!$AF:$AF,1))="","",INDEX(Data!E:E,MATCH($A514,Data!$AF:$AF,1))))</f>
        <v/>
      </c>
      <c r="G514" s="36" t="str">
        <f t="shared" si="16"/>
        <v/>
      </c>
    </row>
    <row r="515" spans="1:7" ht="14" customHeight="1" x14ac:dyDescent="0.35">
      <c r="A515" s="33" t="str">
        <f t="shared" si="17"/>
        <v/>
      </c>
      <c r="B515" s="4" t="str">
        <f>IF($A515="", "", INDEX(Data!A:A,MATCH($A515,Data!$AF:$AF,1)))</f>
        <v/>
      </c>
      <c r="C515" s="5" t="str">
        <f>IF($A515="", "", INDEX(Data!B:B,MATCH($A515,Data!$AF:$AF,1)))</f>
        <v/>
      </c>
      <c r="D515" s="4" t="str">
        <f>IF($A515="", "", INDEX(Data!C:C,MATCH($A515,Data!$AF:$AF,1)))</f>
        <v/>
      </c>
      <c r="E515" s="5" t="str">
        <f>IF($A515="","",IF(INDEX(Data!D:D,MATCH($A515,Data!$AF:$AF,1))="","",INDEX(Data!D:D,MATCH($A515,Data!$AF:$AF,1))))</f>
        <v/>
      </c>
      <c r="F515" s="5" t="str">
        <f>IF($A515="","",IF(INDEX(Data!E:E,MATCH($A515,Data!$AF:$AF,1))="","",INDEX(Data!E:E,MATCH($A515,Data!$AF:$AF,1))))</f>
        <v/>
      </c>
      <c r="G515" s="36" t="str">
        <f t="shared" si="16"/>
        <v/>
      </c>
    </row>
    <row r="516" spans="1:7" ht="14" customHeight="1" x14ac:dyDescent="0.35">
      <c r="A516" s="33" t="str">
        <f t="shared" si="17"/>
        <v/>
      </c>
      <c r="B516" s="4" t="str">
        <f>IF($A516="", "", INDEX(Data!A:A,MATCH($A516,Data!$AF:$AF,1)))</f>
        <v/>
      </c>
      <c r="C516" s="5" t="str">
        <f>IF($A516="", "", INDEX(Data!B:B,MATCH($A516,Data!$AF:$AF,1)))</f>
        <v/>
      </c>
      <c r="D516" s="4" t="str">
        <f>IF($A516="", "", INDEX(Data!C:C,MATCH($A516,Data!$AF:$AF,1)))</f>
        <v/>
      </c>
      <c r="E516" s="5" t="str">
        <f>IF($A516="","",IF(INDEX(Data!D:D,MATCH($A516,Data!$AF:$AF,1))="","",INDEX(Data!D:D,MATCH($A516,Data!$AF:$AF,1))))</f>
        <v/>
      </c>
      <c r="F516" s="5" t="str">
        <f>IF($A516="","",IF(INDEX(Data!E:E,MATCH($A516,Data!$AF:$AF,1))="","",INDEX(Data!E:E,MATCH($A516,Data!$AF:$AF,1))))</f>
        <v/>
      </c>
      <c r="G516" s="36" t="str">
        <f t="shared" si="16"/>
        <v/>
      </c>
    </row>
    <row r="517" spans="1:7" ht="14" customHeight="1" x14ac:dyDescent="0.35">
      <c r="A517" s="33" t="str">
        <f t="shared" si="17"/>
        <v/>
      </c>
      <c r="B517" s="4" t="str">
        <f>IF($A517="", "", INDEX(Data!A:A,MATCH($A517,Data!$AF:$AF,1)))</f>
        <v/>
      </c>
      <c r="C517" s="5" t="str">
        <f>IF($A517="", "", INDEX(Data!B:B,MATCH($A517,Data!$AF:$AF,1)))</f>
        <v/>
      </c>
      <c r="D517" s="4" t="str">
        <f>IF($A517="", "", INDEX(Data!C:C,MATCH($A517,Data!$AF:$AF,1)))</f>
        <v/>
      </c>
      <c r="E517" s="5" t="str">
        <f>IF($A517="","",IF(INDEX(Data!D:D,MATCH($A517,Data!$AF:$AF,1))="","",INDEX(Data!D:D,MATCH($A517,Data!$AF:$AF,1))))</f>
        <v/>
      </c>
      <c r="F517" s="5" t="str">
        <f>IF($A517="","",IF(INDEX(Data!E:E,MATCH($A517,Data!$AF:$AF,1))="","",INDEX(Data!E:E,MATCH($A517,Data!$AF:$AF,1))))</f>
        <v/>
      </c>
      <c r="G517" s="36" t="str">
        <f t="shared" si="16"/>
        <v/>
      </c>
    </row>
    <row r="518" spans="1:7" ht="14" customHeight="1" x14ac:dyDescent="0.35">
      <c r="A518" s="33" t="str">
        <f t="shared" si="17"/>
        <v/>
      </c>
      <c r="B518" s="4" t="str">
        <f>IF($A518="", "", INDEX(Data!A:A,MATCH($A518,Data!$AF:$AF,1)))</f>
        <v/>
      </c>
      <c r="C518" s="5" t="str">
        <f>IF($A518="", "", INDEX(Data!B:B,MATCH($A518,Data!$AF:$AF,1)))</f>
        <v/>
      </c>
      <c r="D518" s="4" t="str">
        <f>IF($A518="", "", INDEX(Data!C:C,MATCH($A518,Data!$AF:$AF,1)))</f>
        <v/>
      </c>
      <c r="E518" s="5" t="str">
        <f>IF($A518="","",IF(INDEX(Data!D:D,MATCH($A518,Data!$AF:$AF,1))="","",INDEX(Data!D:D,MATCH($A518,Data!$AF:$AF,1))))</f>
        <v/>
      </c>
      <c r="F518" s="5" t="str">
        <f>IF($A518="","",IF(INDEX(Data!E:E,MATCH($A518,Data!$AF:$AF,1))="","",INDEX(Data!E:E,MATCH($A518,Data!$AF:$AF,1))))</f>
        <v/>
      </c>
      <c r="G518" s="36" t="str">
        <f t="shared" si="16"/>
        <v/>
      </c>
    </row>
    <row r="519" spans="1:7" ht="14" customHeight="1" x14ac:dyDescent="0.35">
      <c r="A519" s="33" t="str">
        <f t="shared" si="17"/>
        <v/>
      </c>
      <c r="B519" s="4" t="str">
        <f>IF($A519="", "", INDEX(Data!A:A,MATCH($A519,Data!$AF:$AF,1)))</f>
        <v/>
      </c>
      <c r="C519" s="5" t="str">
        <f>IF($A519="", "", INDEX(Data!B:B,MATCH($A519,Data!$AF:$AF,1)))</f>
        <v/>
      </c>
      <c r="D519" s="4" t="str">
        <f>IF($A519="", "", INDEX(Data!C:C,MATCH($A519,Data!$AF:$AF,1)))</f>
        <v/>
      </c>
      <c r="E519" s="5" t="str">
        <f>IF($A519="","",IF(INDEX(Data!D:D,MATCH($A519,Data!$AF:$AF,1))="","",INDEX(Data!D:D,MATCH($A519,Data!$AF:$AF,1))))</f>
        <v/>
      </c>
      <c r="F519" s="5" t="str">
        <f>IF($A519="","",IF(INDEX(Data!E:E,MATCH($A519,Data!$AF:$AF,1))="","",INDEX(Data!E:E,MATCH($A519,Data!$AF:$AF,1))))</f>
        <v/>
      </c>
      <c r="G519" s="36" t="str">
        <f t="shared" si="16"/>
        <v/>
      </c>
    </row>
    <row r="520" spans="1:7" ht="14" customHeight="1" x14ac:dyDescent="0.35">
      <c r="A520" s="33" t="str">
        <f t="shared" si="17"/>
        <v/>
      </c>
      <c r="B520" s="4" t="str">
        <f>IF($A520="", "", INDEX(Data!A:A,MATCH($A520,Data!$AF:$AF,1)))</f>
        <v/>
      </c>
      <c r="C520" s="5" t="str">
        <f>IF($A520="", "", INDEX(Data!B:B,MATCH($A520,Data!$AF:$AF,1)))</f>
        <v/>
      </c>
      <c r="D520" s="4" t="str">
        <f>IF($A520="", "", INDEX(Data!C:C,MATCH($A520,Data!$AF:$AF,1)))</f>
        <v/>
      </c>
      <c r="E520" s="5" t="str">
        <f>IF($A520="","",IF(INDEX(Data!D:D,MATCH($A520,Data!$AF:$AF,1))="","",INDEX(Data!D:D,MATCH($A520,Data!$AF:$AF,1))))</f>
        <v/>
      </c>
      <c r="F520" s="5" t="str">
        <f>IF($A520="","",IF(INDEX(Data!E:E,MATCH($A520,Data!$AF:$AF,1))="","",INDEX(Data!E:E,MATCH($A520,Data!$AF:$AF,1))))</f>
        <v/>
      </c>
      <c r="G520" s="36" t="str">
        <f t="shared" si="16"/>
        <v/>
      </c>
    </row>
    <row r="521" spans="1:7" ht="14" customHeight="1" x14ac:dyDescent="0.35">
      <c r="A521" s="33" t="str">
        <f t="shared" si="17"/>
        <v/>
      </c>
      <c r="B521" s="4" t="str">
        <f>IF($A521="", "", INDEX(Data!A:A,MATCH($A521,Data!$AF:$AF,1)))</f>
        <v/>
      </c>
      <c r="C521" s="5" t="str">
        <f>IF($A521="", "", INDEX(Data!B:B,MATCH($A521,Data!$AF:$AF,1)))</f>
        <v/>
      </c>
      <c r="D521" s="4" t="str">
        <f>IF($A521="", "", INDEX(Data!C:C,MATCH($A521,Data!$AF:$AF,1)))</f>
        <v/>
      </c>
      <c r="E521" s="5" t="str">
        <f>IF($A521="","",IF(INDEX(Data!D:D,MATCH($A521,Data!$AF:$AF,1))="","",INDEX(Data!D:D,MATCH($A521,Data!$AF:$AF,1))))</f>
        <v/>
      </c>
      <c r="F521" s="5" t="str">
        <f>IF($A521="","",IF(INDEX(Data!E:E,MATCH($A521,Data!$AF:$AF,1))="","",INDEX(Data!E:E,MATCH($A521,Data!$AF:$AF,1))))</f>
        <v/>
      </c>
      <c r="G521" s="36" t="str">
        <f t="shared" si="16"/>
        <v/>
      </c>
    </row>
    <row r="522" spans="1:7" ht="14" customHeight="1" x14ac:dyDescent="0.35">
      <c r="A522" s="33" t="str">
        <f t="shared" si="17"/>
        <v/>
      </c>
      <c r="B522" s="4" t="str">
        <f>IF($A522="", "", INDEX(Data!A:A,MATCH($A522,Data!$AF:$AF,1)))</f>
        <v/>
      </c>
      <c r="C522" s="5" t="str">
        <f>IF($A522="", "", INDEX(Data!B:B,MATCH($A522,Data!$AF:$AF,1)))</f>
        <v/>
      </c>
      <c r="D522" s="4" t="str">
        <f>IF($A522="", "", INDEX(Data!C:C,MATCH($A522,Data!$AF:$AF,1)))</f>
        <v/>
      </c>
      <c r="E522" s="5" t="str">
        <f>IF($A522="","",IF(INDEX(Data!D:D,MATCH($A522,Data!$AF:$AF,1))="","",INDEX(Data!D:D,MATCH($A522,Data!$AF:$AF,1))))</f>
        <v/>
      </c>
      <c r="F522" s="5" t="str">
        <f>IF($A522="","",IF(INDEX(Data!E:E,MATCH($A522,Data!$AF:$AF,1))="","",INDEX(Data!E:E,MATCH($A522,Data!$AF:$AF,1))))</f>
        <v/>
      </c>
      <c r="G522" s="36" t="str">
        <f t="shared" si="16"/>
        <v/>
      </c>
    </row>
    <row r="523" spans="1:7" ht="14" customHeight="1" x14ac:dyDescent="0.35">
      <c r="A523" s="33" t="str">
        <f t="shared" si="17"/>
        <v/>
      </c>
      <c r="B523" s="4" t="str">
        <f>IF($A523="", "", INDEX(Data!A:A,MATCH($A523,Data!$AF:$AF,1)))</f>
        <v/>
      </c>
      <c r="C523" s="5" t="str">
        <f>IF($A523="", "", INDEX(Data!B:B,MATCH($A523,Data!$AF:$AF,1)))</f>
        <v/>
      </c>
      <c r="D523" s="4" t="str">
        <f>IF($A523="", "", INDEX(Data!C:C,MATCH($A523,Data!$AF:$AF,1)))</f>
        <v/>
      </c>
      <c r="E523" s="5" t="str">
        <f>IF($A523="","",IF(INDEX(Data!D:D,MATCH($A523,Data!$AF:$AF,1))="","",INDEX(Data!D:D,MATCH($A523,Data!$AF:$AF,1))))</f>
        <v/>
      </c>
      <c r="F523" s="5" t="str">
        <f>IF($A523="","",IF(INDEX(Data!E:E,MATCH($A523,Data!$AF:$AF,1))="","",INDEX(Data!E:E,MATCH($A523,Data!$AF:$AF,1))))</f>
        <v/>
      </c>
      <c r="G523" s="36" t="str">
        <f t="shared" si="16"/>
        <v/>
      </c>
    </row>
    <row r="524" spans="1:7" ht="14" customHeight="1" x14ac:dyDescent="0.35">
      <c r="A524" s="33" t="str">
        <f t="shared" si="17"/>
        <v/>
      </c>
      <c r="B524" s="4" t="str">
        <f>IF($A524="", "", INDEX(Data!A:A,MATCH($A524,Data!$AF:$AF,1)))</f>
        <v/>
      </c>
      <c r="C524" s="5" t="str">
        <f>IF($A524="", "", INDEX(Data!B:B,MATCH($A524,Data!$AF:$AF,1)))</f>
        <v/>
      </c>
      <c r="D524" s="4" t="str">
        <f>IF($A524="", "", INDEX(Data!C:C,MATCH($A524,Data!$AF:$AF,1)))</f>
        <v/>
      </c>
      <c r="E524" s="5" t="str">
        <f>IF($A524="","",IF(INDEX(Data!D:D,MATCH($A524,Data!$AF:$AF,1))="","",INDEX(Data!D:D,MATCH($A524,Data!$AF:$AF,1))))</f>
        <v/>
      </c>
      <c r="F524" s="5" t="str">
        <f>IF($A524="","",IF(INDEX(Data!E:E,MATCH($A524,Data!$AF:$AF,1))="","",INDEX(Data!E:E,MATCH($A524,Data!$AF:$AF,1))))</f>
        <v/>
      </c>
      <c r="G524" s="36" t="str">
        <f t="shared" si="16"/>
        <v/>
      </c>
    </row>
    <row r="525" spans="1:7" ht="14" customHeight="1" x14ac:dyDescent="0.35">
      <c r="A525" s="33" t="str">
        <f t="shared" si="17"/>
        <v/>
      </c>
      <c r="B525" s="4" t="str">
        <f>IF($A525="", "", INDEX(Data!A:A,MATCH($A525,Data!$AF:$AF,1)))</f>
        <v/>
      </c>
      <c r="C525" s="5" t="str">
        <f>IF($A525="", "", INDEX(Data!B:B,MATCH($A525,Data!$AF:$AF,1)))</f>
        <v/>
      </c>
      <c r="D525" s="4" t="str">
        <f>IF($A525="", "", INDEX(Data!C:C,MATCH($A525,Data!$AF:$AF,1)))</f>
        <v/>
      </c>
      <c r="E525" s="5" t="str">
        <f>IF($A525="","",IF(INDEX(Data!D:D,MATCH($A525,Data!$AF:$AF,1))="","",INDEX(Data!D:D,MATCH($A525,Data!$AF:$AF,1))))</f>
        <v/>
      </c>
      <c r="F525" s="5" t="str">
        <f>IF($A525="","",IF(INDEX(Data!E:E,MATCH($A525,Data!$AF:$AF,1))="","",INDEX(Data!E:E,MATCH($A525,Data!$AF:$AF,1))))</f>
        <v/>
      </c>
      <c r="G525" s="36" t="str">
        <f t="shared" si="16"/>
        <v/>
      </c>
    </row>
    <row r="526" spans="1:7" ht="14" customHeight="1" x14ac:dyDescent="0.35">
      <c r="A526" s="33" t="str">
        <f t="shared" si="17"/>
        <v/>
      </c>
      <c r="B526" s="4" t="str">
        <f>IF($A526="", "", INDEX(Data!A:A,MATCH($A526,Data!$AF:$AF,1)))</f>
        <v/>
      </c>
      <c r="C526" s="5" t="str">
        <f>IF($A526="", "", INDEX(Data!B:B,MATCH($A526,Data!$AF:$AF,1)))</f>
        <v/>
      </c>
      <c r="D526" s="4" t="str">
        <f>IF($A526="", "", INDEX(Data!C:C,MATCH($A526,Data!$AF:$AF,1)))</f>
        <v/>
      </c>
      <c r="E526" s="5" t="str">
        <f>IF($A526="","",IF(INDEX(Data!D:D,MATCH($A526,Data!$AF:$AF,1))="","",INDEX(Data!D:D,MATCH($A526,Data!$AF:$AF,1))))</f>
        <v/>
      </c>
      <c r="F526" s="5" t="str">
        <f>IF($A526="","",IF(INDEX(Data!E:E,MATCH($A526,Data!$AF:$AF,1))="","",INDEX(Data!E:E,MATCH($A526,Data!$AF:$AF,1))))</f>
        <v/>
      </c>
      <c r="G526" s="36" t="str">
        <f t="shared" si="16"/>
        <v/>
      </c>
    </row>
    <row r="527" spans="1:7" ht="14" customHeight="1" x14ac:dyDescent="0.35">
      <c r="A527" s="33" t="str">
        <f t="shared" si="17"/>
        <v/>
      </c>
      <c r="B527" s="4" t="str">
        <f>IF($A527="", "", INDEX(Data!A:A,MATCH($A527,Data!$AF:$AF,1)))</f>
        <v/>
      </c>
      <c r="C527" s="5" t="str">
        <f>IF($A527="", "", INDEX(Data!B:B,MATCH($A527,Data!$AF:$AF,1)))</f>
        <v/>
      </c>
      <c r="D527" s="4" t="str">
        <f>IF($A527="", "", INDEX(Data!C:C,MATCH($A527,Data!$AF:$AF,1)))</f>
        <v/>
      </c>
      <c r="E527" s="5" t="str">
        <f>IF($A527="","",IF(INDEX(Data!D:D,MATCH($A527,Data!$AF:$AF,1))="","",INDEX(Data!D:D,MATCH($A527,Data!$AF:$AF,1))))</f>
        <v/>
      </c>
      <c r="F527" s="5" t="str">
        <f>IF($A527="","",IF(INDEX(Data!E:E,MATCH($A527,Data!$AF:$AF,1))="","",INDEX(Data!E:E,MATCH($A527,Data!$AF:$AF,1))))</f>
        <v/>
      </c>
      <c r="G527" s="36" t="str">
        <f t="shared" ref="G527:G590" si="18">HYPERLINK(F527)</f>
        <v/>
      </c>
    </row>
    <row r="528" spans="1:7" ht="14" customHeight="1" x14ac:dyDescent="0.35">
      <c r="A528" s="33" t="str">
        <f t="shared" ref="A528:A591" si="19">IF(A$13&gt;=ROW(A516), ROW(A516), "")</f>
        <v/>
      </c>
      <c r="B528" s="4" t="str">
        <f>IF($A528="", "", INDEX(Data!A:A,MATCH($A528,Data!$AF:$AF,1)))</f>
        <v/>
      </c>
      <c r="C528" s="5" t="str">
        <f>IF($A528="", "", INDEX(Data!B:B,MATCH($A528,Data!$AF:$AF,1)))</f>
        <v/>
      </c>
      <c r="D528" s="4" t="str">
        <f>IF($A528="", "", INDEX(Data!C:C,MATCH($A528,Data!$AF:$AF,1)))</f>
        <v/>
      </c>
      <c r="E528" s="5" t="str">
        <f>IF($A528="","",IF(INDEX(Data!D:D,MATCH($A528,Data!$AF:$AF,1))="","",INDEX(Data!D:D,MATCH($A528,Data!$AF:$AF,1))))</f>
        <v/>
      </c>
      <c r="F528" s="5" t="str">
        <f>IF($A528="","",IF(INDEX(Data!E:E,MATCH($A528,Data!$AF:$AF,1))="","",INDEX(Data!E:E,MATCH($A528,Data!$AF:$AF,1))))</f>
        <v/>
      </c>
      <c r="G528" s="36" t="str">
        <f t="shared" si="18"/>
        <v/>
      </c>
    </row>
    <row r="529" spans="1:7" ht="14" customHeight="1" x14ac:dyDescent="0.35">
      <c r="A529" s="33" t="str">
        <f t="shared" si="19"/>
        <v/>
      </c>
      <c r="B529" s="4" t="str">
        <f>IF($A529="", "", INDEX(Data!A:A,MATCH($A529,Data!$AF:$AF,1)))</f>
        <v/>
      </c>
      <c r="C529" s="5" t="str">
        <f>IF($A529="", "", INDEX(Data!B:B,MATCH($A529,Data!$AF:$AF,1)))</f>
        <v/>
      </c>
      <c r="D529" s="4" t="str">
        <f>IF($A529="", "", INDEX(Data!C:C,MATCH($A529,Data!$AF:$AF,1)))</f>
        <v/>
      </c>
      <c r="E529" s="5" t="str">
        <f>IF($A529="","",IF(INDEX(Data!D:D,MATCH($A529,Data!$AF:$AF,1))="","",INDEX(Data!D:D,MATCH($A529,Data!$AF:$AF,1))))</f>
        <v/>
      </c>
      <c r="F529" s="5" t="str">
        <f>IF($A529="","",IF(INDEX(Data!E:E,MATCH($A529,Data!$AF:$AF,1))="","",INDEX(Data!E:E,MATCH($A529,Data!$AF:$AF,1))))</f>
        <v/>
      </c>
      <c r="G529" s="36" t="str">
        <f t="shared" si="18"/>
        <v/>
      </c>
    </row>
    <row r="530" spans="1:7" ht="14" customHeight="1" x14ac:dyDescent="0.35">
      <c r="A530" s="33" t="str">
        <f t="shared" si="19"/>
        <v/>
      </c>
      <c r="B530" s="4" t="str">
        <f>IF($A530="", "", INDEX(Data!A:A,MATCH($A530,Data!$AF:$AF,1)))</f>
        <v/>
      </c>
      <c r="C530" s="5" t="str">
        <f>IF($A530="", "", INDEX(Data!B:B,MATCH($A530,Data!$AF:$AF,1)))</f>
        <v/>
      </c>
      <c r="D530" s="4" t="str">
        <f>IF($A530="", "", INDEX(Data!C:C,MATCH($A530,Data!$AF:$AF,1)))</f>
        <v/>
      </c>
      <c r="E530" s="5" t="str">
        <f>IF($A530="","",IF(INDEX(Data!D:D,MATCH($A530,Data!$AF:$AF,1))="","",INDEX(Data!D:D,MATCH($A530,Data!$AF:$AF,1))))</f>
        <v/>
      </c>
      <c r="F530" s="5" t="str">
        <f>IF($A530="","",IF(INDEX(Data!E:E,MATCH($A530,Data!$AF:$AF,1))="","",INDEX(Data!E:E,MATCH($A530,Data!$AF:$AF,1))))</f>
        <v/>
      </c>
      <c r="G530" s="36" t="str">
        <f t="shared" si="18"/>
        <v/>
      </c>
    </row>
    <row r="531" spans="1:7" ht="14" customHeight="1" x14ac:dyDescent="0.35">
      <c r="A531" s="33" t="str">
        <f t="shared" si="19"/>
        <v/>
      </c>
      <c r="B531" s="4" t="str">
        <f>IF($A531="", "", INDEX(Data!A:A,MATCH($A531,Data!$AF:$AF,1)))</f>
        <v/>
      </c>
      <c r="C531" s="5" t="str">
        <f>IF($A531="", "", INDEX(Data!B:B,MATCH($A531,Data!$AF:$AF,1)))</f>
        <v/>
      </c>
      <c r="D531" s="4" t="str">
        <f>IF($A531="", "", INDEX(Data!C:C,MATCH($A531,Data!$AF:$AF,1)))</f>
        <v/>
      </c>
      <c r="E531" s="5" t="str">
        <f>IF($A531="","",IF(INDEX(Data!D:D,MATCH($A531,Data!$AF:$AF,1))="","",INDEX(Data!D:D,MATCH($A531,Data!$AF:$AF,1))))</f>
        <v/>
      </c>
      <c r="F531" s="5" t="str">
        <f>IF($A531="","",IF(INDEX(Data!E:E,MATCH($A531,Data!$AF:$AF,1))="","",INDEX(Data!E:E,MATCH($A531,Data!$AF:$AF,1))))</f>
        <v/>
      </c>
      <c r="G531" s="36" t="str">
        <f t="shared" si="18"/>
        <v/>
      </c>
    </row>
    <row r="532" spans="1:7" ht="14" customHeight="1" x14ac:dyDescent="0.35">
      <c r="A532" s="33" t="str">
        <f t="shared" si="19"/>
        <v/>
      </c>
      <c r="B532" s="4" t="str">
        <f>IF($A532="", "", INDEX(Data!A:A,MATCH($A532,Data!$AF:$AF,1)))</f>
        <v/>
      </c>
      <c r="C532" s="5" t="str">
        <f>IF($A532="", "", INDEX(Data!B:B,MATCH($A532,Data!$AF:$AF,1)))</f>
        <v/>
      </c>
      <c r="D532" s="4" t="str">
        <f>IF($A532="", "", INDEX(Data!C:C,MATCH($A532,Data!$AF:$AF,1)))</f>
        <v/>
      </c>
      <c r="E532" s="5" t="str">
        <f>IF($A532="","",IF(INDEX(Data!D:D,MATCH($A532,Data!$AF:$AF,1))="","",INDEX(Data!D:D,MATCH($A532,Data!$AF:$AF,1))))</f>
        <v/>
      </c>
      <c r="F532" s="5" t="str">
        <f>IF($A532="","",IF(INDEX(Data!E:E,MATCH($A532,Data!$AF:$AF,1))="","",INDEX(Data!E:E,MATCH($A532,Data!$AF:$AF,1))))</f>
        <v/>
      </c>
      <c r="G532" s="36" t="str">
        <f t="shared" si="18"/>
        <v/>
      </c>
    </row>
    <row r="533" spans="1:7" ht="14" customHeight="1" x14ac:dyDescent="0.35">
      <c r="A533" s="33" t="str">
        <f t="shared" si="19"/>
        <v/>
      </c>
      <c r="B533" s="4" t="str">
        <f>IF($A533="", "", INDEX(Data!A:A,MATCH($A533,Data!$AF:$AF,1)))</f>
        <v/>
      </c>
      <c r="C533" s="5" t="str">
        <f>IF($A533="", "", INDEX(Data!B:B,MATCH($A533,Data!$AF:$AF,1)))</f>
        <v/>
      </c>
      <c r="D533" s="4" t="str">
        <f>IF($A533="", "", INDEX(Data!C:C,MATCH($A533,Data!$AF:$AF,1)))</f>
        <v/>
      </c>
      <c r="E533" s="5" t="str">
        <f>IF($A533="","",IF(INDEX(Data!D:D,MATCH($A533,Data!$AF:$AF,1))="","",INDEX(Data!D:D,MATCH($A533,Data!$AF:$AF,1))))</f>
        <v/>
      </c>
      <c r="F533" s="5" t="str">
        <f>IF($A533="","",IF(INDEX(Data!E:E,MATCH($A533,Data!$AF:$AF,1))="","",INDEX(Data!E:E,MATCH($A533,Data!$AF:$AF,1))))</f>
        <v/>
      </c>
      <c r="G533" s="36" t="str">
        <f t="shared" si="18"/>
        <v/>
      </c>
    </row>
    <row r="534" spans="1:7" ht="14" customHeight="1" x14ac:dyDescent="0.35">
      <c r="A534" s="33" t="str">
        <f t="shared" si="19"/>
        <v/>
      </c>
      <c r="B534" s="4" t="str">
        <f>IF($A534="", "", INDEX(Data!A:A,MATCH($A534,Data!$AF:$AF,1)))</f>
        <v/>
      </c>
      <c r="C534" s="5" t="str">
        <f>IF($A534="", "", INDEX(Data!B:B,MATCH($A534,Data!$AF:$AF,1)))</f>
        <v/>
      </c>
      <c r="D534" s="4" t="str">
        <f>IF($A534="", "", INDEX(Data!C:C,MATCH($A534,Data!$AF:$AF,1)))</f>
        <v/>
      </c>
      <c r="E534" s="5" t="str">
        <f>IF($A534="","",IF(INDEX(Data!D:D,MATCH($A534,Data!$AF:$AF,1))="","",INDEX(Data!D:D,MATCH($A534,Data!$AF:$AF,1))))</f>
        <v/>
      </c>
      <c r="F534" s="5" t="str">
        <f>IF($A534="","",IF(INDEX(Data!E:E,MATCH($A534,Data!$AF:$AF,1))="","",INDEX(Data!E:E,MATCH($A534,Data!$AF:$AF,1))))</f>
        <v/>
      </c>
      <c r="G534" s="36" t="str">
        <f t="shared" si="18"/>
        <v/>
      </c>
    </row>
    <row r="535" spans="1:7" ht="14" customHeight="1" x14ac:dyDescent="0.35">
      <c r="A535" s="33" t="str">
        <f t="shared" si="19"/>
        <v/>
      </c>
      <c r="B535" s="4" t="str">
        <f>IF($A535="", "", INDEX(Data!A:A,MATCH($A535,Data!$AF:$AF,1)))</f>
        <v/>
      </c>
      <c r="C535" s="5" t="str">
        <f>IF($A535="", "", INDEX(Data!B:B,MATCH($A535,Data!$AF:$AF,1)))</f>
        <v/>
      </c>
      <c r="D535" s="4" t="str">
        <f>IF($A535="", "", INDEX(Data!C:C,MATCH($A535,Data!$AF:$AF,1)))</f>
        <v/>
      </c>
      <c r="E535" s="5" t="str">
        <f>IF($A535="","",IF(INDEX(Data!D:D,MATCH($A535,Data!$AF:$AF,1))="","",INDEX(Data!D:D,MATCH($A535,Data!$AF:$AF,1))))</f>
        <v/>
      </c>
      <c r="F535" s="5" t="str">
        <f>IF($A535="","",IF(INDEX(Data!E:E,MATCH($A535,Data!$AF:$AF,1))="","",INDEX(Data!E:E,MATCH($A535,Data!$AF:$AF,1))))</f>
        <v/>
      </c>
      <c r="G535" s="36" t="str">
        <f t="shared" si="18"/>
        <v/>
      </c>
    </row>
    <row r="536" spans="1:7" ht="14" customHeight="1" x14ac:dyDescent="0.35">
      <c r="A536" s="33" t="str">
        <f t="shared" si="19"/>
        <v/>
      </c>
      <c r="B536" s="4" t="str">
        <f>IF($A536="", "", INDEX(Data!A:A,MATCH($A536,Data!$AF:$AF,1)))</f>
        <v/>
      </c>
      <c r="C536" s="5" t="str">
        <f>IF($A536="", "", INDEX(Data!B:B,MATCH($A536,Data!$AF:$AF,1)))</f>
        <v/>
      </c>
      <c r="D536" s="4" t="str">
        <f>IF($A536="", "", INDEX(Data!C:C,MATCH($A536,Data!$AF:$AF,1)))</f>
        <v/>
      </c>
      <c r="E536" s="5" t="str">
        <f>IF($A536="","",IF(INDEX(Data!D:D,MATCH($A536,Data!$AF:$AF,1))="","",INDEX(Data!D:D,MATCH($A536,Data!$AF:$AF,1))))</f>
        <v/>
      </c>
      <c r="F536" s="5" t="str">
        <f>IF($A536="","",IF(INDEX(Data!E:E,MATCH($A536,Data!$AF:$AF,1))="","",INDEX(Data!E:E,MATCH($A536,Data!$AF:$AF,1))))</f>
        <v/>
      </c>
      <c r="G536" s="36" t="str">
        <f t="shared" si="18"/>
        <v/>
      </c>
    </row>
    <row r="537" spans="1:7" ht="14" customHeight="1" x14ac:dyDescent="0.35">
      <c r="A537" s="33" t="str">
        <f t="shared" si="19"/>
        <v/>
      </c>
      <c r="B537" s="4" t="str">
        <f>IF($A537="", "", INDEX(Data!A:A,MATCH($A537,Data!$AF:$AF,1)))</f>
        <v/>
      </c>
      <c r="C537" s="5" t="str">
        <f>IF($A537="", "", INDEX(Data!B:B,MATCH($A537,Data!$AF:$AF,1)))</f>
        <v/>
      </c>
      <c r="D537" s="4" t="str">
        <f>IF($A537="", "", INDEX(Data!C:C,MATCH($A537,Data!$AF:$AF,1)))</f>
        <v/>
      </c>
      <c r="E537" s="5" t="str">
        <f>IF($A537="","",IF(INDEX(Data!D:D,MATCH($A537,Data!$AF:$AF,1))="","",INDEX(Data!D:D,MATCH($A537,Data!$AF:$AF,1))))</f>
        <v/>
      </c>
      <c r="F537" s="5" t="str">
        <f>IF($A537="","",IF(INDEX(Data!E:E,MATCH($A537,Data!$AF:$AF,1))="","",INDEX(Data!E:E,MATCH($A537,Data!$AF:$AF,1))))</f>
        <v/>
      </c>
      <c r="G537" s="36" t="str">
        <f t="shared" si="18"/>
        <v/>
      </c>
    </row>
    <row r="538" spans="1:7" ht="14" customHeight="1" x14ac:dyDescent="0.35">
      <c r="A538" s="33" t="str">
        <f t="shared" si="19"/>
        <v/>
      </c>
      <c r="B538" s="4" t="str">
        <f>IF($A538="", "", INDEX(Data!A:A,MATCH($A538,Data!$AF:$AF,1)))</f>
        <v/>
      </c>
      <c r="C538" s="5" t="str">
        <f>IF($A538="", "", INDEX(Data!B:B,MATCH($A538,Data!$AF:$AF,1)))</f>
        <v/>
      </c>
      <c r="D538" s="4" t="str">
        <f>IF($A538="", "", INDEX(Data!C:C,MATCH($A538,Data!$AF:$AF,1)))</f>
        <v/>
      </c>
      <c r="E538" s="5" t="str">
        <f>IF($A538="","",IF(INDEX(Data!D:D,MATCH($A538,Data!$AF:$AF,1))="","",INDEX(Data!D:D,MATCH($A538,Data!$AF:$AF,1))))</f>
        <v/>
      </c>
      <c r="F538" s="5" t="str">
        <f>IF($A538="","",IF(INDEX(Data!E:E,MATCH($A538,Data!$AF:$AF,1))="","",INDEX(Data!E:E,MATCH($A538,Data!$AF:$AF,1))))</f>
        <v/>
      </c>
      <c r="G538" s="36" t="str">
        <f t="shared" si="18"/>
        <v/>
      </c>
    </row>
    <row r="539" spans="1:7" ht="14" customHeight="1" x14ac:dyDescent="0.35">
      <c r="A539" s="33" t="str">
        <f t="shared" si="19"/>
        <v/>
      </c>
      <c r="B539" s="4" t="str">
        <f>IF($A539="", "", INDEX(Data!A:A,MATCH($A539,Data!$AF:$AF,1)))</f>
        <v/>
      </c>
      <c r="C539" s="5" t="str">
        <f>IF($A539="", "", INDEX(Data!B:B,MATCH($A539,Data!$AF:$AF,1)))</f>
        <v/>
      </c>
      <c r="D539" s="4" t="str">
        <f>IF($A539="", "", INDEX(Data!C:C,MATCH($A539,Data!$AF:$AF,1)))</f>
        <v/>
      </c>
      <c r="E539" s="5" t="str">
        <f>IF($A539="","",IF(INDEX(Data!D:D,MATCH($A539,Data!$AF:$AF,1))="","",INDEX(Data!D:D,MATCH($A539,Data!$AF:$AF,1))))</f>
        <v/>
      </c>
      <c r="F539" s="5" t="str">
        <f>IF($A539="","",IF(INDEX(Data!E:E,MATCH($A539,Data!$AF:$AF,1))="","",INDEX(Data!E:E,MATCH($A539,Data!$AF:$AF,1))))</f>
        <v/>
      </c>
      <c r="G539" s="36" t="str">
        <f t="shared" si="18"/>
        <v/>
      </c>
    </row>
    <row r="540" spans="1:7" ht="14" customHeight="1" x14ac:dyDescent="0.35">
      <c r="A540" s="33" t="str">
        <f t="shared" si="19"/>
        <v/>
      </c>
      <c r="B540" s="4" t="str">
        <f>IF($A540="", "", INDEX(Data!A:A,MATCH($A540,Data!$AF:$AF,1)))</f>
        <v/>
      </c>
      <c r="C540" s="5" t="str">
        <f>IF($A540="", "", INDEX(Data!B:B,MATCH($A540,Data!$AF:$AF,1)))</f>
        <v/>
      </c>
      <c r="D540" s="4" t="str">
        <f>IF($A540="", "", INDEX(Data!C:C,MATCH($A540,Data!$AF:$AF,1)))</f>
        <v/>
      </c>
      <c r="E540" s="5" t="str">
        <f>IF($A540="","",IF(INDEX(Data!D:D,MATCH($A540,Data!$AF:$AF,1))="","",INDEX(Data!D:D,MATCH($A540,Data!$AF:$AF,1))))</f>
        <v/>
      </c>
      <c r="F540" s="5" t="str">
        <f>IF($A540="","",IF(INDEX(Data!E:E,MATCH($A540,Data!$AF:$AF,1))="","",INDEX(Data!E:E,MATCH($A540,Data!$AF:$AF,1))))</f>
        <v/>
      </c>
      <c r="G540" s="36" t="str">
        <f t="shared" si="18"/>
        <v/>
      </c>
    </row>
    <row r="541" spans="1:7" ht="14" customHeight="1" x14ac:dyDescent="0.35">
      <c r="A541" s="33" t="str">
        <f t="shared" si="19"/>
        <v/>
      </c>
      <c r="B541" s="4" t="str">
        <f>IF($A541="", "", INDEX(Data!A:A,MATCH($A541,Data!$AF:$AF,1)))</f>
        <v/>
      </c>
      <c r="C541" s="5" t="str">
        <f>IF($A541="", "", INDEX(Data!B:B,MATCH($A541,Data!$AF:$AF,1)))</f>
        <v/>
      </c>
      <c r="D541" s="4" t="str">
        <f>IF($A541="", "", INDEX(Data!C:C,MATCH($A541,Data!$AF:$AF,1)))</f>
        <v/>
      </c>
      <c r="E541" s="5" t="str">
        <f>IF($A541="","",IF(INDEX(Data!D:D,MATCH($A541,Data!$AF:$AF,1))="","",INDEX(Data!D:D,MATCH($A541,Data!$AF:$AF,1))))</f>
        <v/>
      </c>
      <c r="F541" s="5" t="str">
        <f>IF($A541="","",IF(INDEX(Data!E:E,MATCH($A541,Data!$AF:$AF,1))="","",INDEX(Data!E:E,MATCH($A541,Data!$AF:$AF,1))))</f>
        <v/>
      </c>
      <c r="G541" s="36" t="str">
        <f t="shared" si="18"/>
        <v/>
      </c>
    </row>
    <row r="542" spans="1:7" ht="14" customHeight="1" x14ac:dyDescent="0.35">
      <c r="A542" s="33" t="str">
        <f t="shared" si="19"/>
        <v/>
      </c>
      <c r="B542" s="4" t="str">
        <f>IF($A542="", "", INDEX(Data!A:A,MATCH($A542,Data!$AF:$AF,1)))</f>
        <v/>
      </c>
      <c r="C542" s="5" t="str">
        <f>IF($A542="", "", INDEX(Data!B:B,MATCH($A542,Data!$AF:$AF,1)))</f>
        <v/>
      </c>
      <c r="D542" s="4" t="str">
        <f>IF($A542="", "", INDEX(Data!C:C,MATCH($A542,Data!$AF:$AF,1)))</f>
        <v/>
      </c>
      <c r="E542" s="5" t="str">
        <f>IF($A542="","",IF(INDEX(Data!D:D,MATCH($A542,Data!$AF:$AF,1))="","",INDEX(Data!D:D,MATCH($A542,Data!$AF:$AF,1))))</f>
        <v/>
      </c>
      <c r="F542" s="5" t="str">
        <f>IF($A542="","",IF(INDEX(Data!E:E,MATCH($A542,Data!$AF:$AF,1))="","",INDEX(Data!E:E,MATCH($A542,Data!$AF:$AF,1))))</f>
        <v/>
      </c>
      <c r="G542" s="36" t="str">
        <f t="shared" si="18"/>
        <v/>
      </c>
    </row>
    <row r="543" spans="1:7" ht="14" customHeight="1" x14ac:dyDescent="0.35">
      <c r="A543" s="33" t="str">
        <f t="shared" si="19"/>
        <v/>
      </c>
      <c r="B543" s="4" t="str">
        <f>IF($A543="", "", INDEX(Data!A:A,MATCH($A543,Data!$AF:$AF,1)))</f>
        <v/>
      </c>
      <c r="C543" s="5" t="str">
        <f>IF($A543="", "", INDEX(Data!B:B,MATCH($A543,Data!$AF:$AF,1)))</f>
        <v/>
      </c>
      <c r="D543" s="4" t="str">
        <f>IF($A543="", "", INDEX(Data!C:C,MATCH($A543,Data!$AF:$AF,1)))</f>
        <v/>
      </c>
      <c r="E543" s="5" t="str">
        <f>IF($A543="","",IF(INDEX(Data!D:D,MATCH($A543,Data!$AF:$AF,1))="","",INDEX(Data!D:D,MATCH($A543,Data!$AF:$AF,1))))</f>
        <v/>
      </c>
      <c r="F543" s="5" t="str">
        <f>IF($A543="","",IF(INDEX(Data!E:E,MATCH($A543,Data!$AF:$AF,1))="","",INDEX(Data!E:E,MATCH($A543,Data!$AF:$AF,1))))</f>
        <v/>
      </c>
      <c r="G543" s="36" t="str">
        <f t="shared" si="18"/>
        <v/>
      </c>
    </row>
    <row r="544" spans="1:7" ht="14" customHeight="1" x14ac:dyDescent="0.35">
      <c r="A544" s="33" t="str">
        <f t="shared" si="19"/>
        <v/>
      </c>
      <c r="B544" s="4" t="str">
        <f>IF($A544="", "", INDEX(Data!A:A,MATCH($A544,Data!$AF:$AF,1)))</f>
        <v/>
      </c>
      <c r="C544" s="5" t="str">
        <f>IF($A544="", "", INDEX(Data!B:B,MATCH($A544,Data!$AF:$AF,1)))</f>
        <v/>
      </c>
      <c r="D544" s="4" t="str">
        <f>IF($A544="", "", INDEX(Data!C:C,MATCH($A544,Data!$AF:$AF,1)))</f>
        <v/>
      </c>
      <c r="E544" s="5" t="str">
        <f>IF($A544="","",IF(INDEX(Data!D:D,MATCH($A544,Data!$AF:$AF,1))="","",INDEX(Data!D:D,MATCH($A544,Data!$AF:$AF,1))))</f>
        <v/>
      </c>
      <c r="F544" s="5" t="str">
        <f>IF($A544="","",IF(INDEX(Data!E:E,MATCH($A544,Data!$AF:$AF,1))="","",INDEX(Data!E:E,MATCH($A544,Data!$AF:$AF,1))))</f>
        <v/>
      </c>
      <c r="G544" s="36" t="str">
        <f t="shared" si="18"/>
        <v/>
      </c>
    </row>
    <row r="545" spans="1:7" ht="14" customHeight="1" x14ac:dyDescent="0.35">
      <c r="A545" s="33" t="str">
        <f t="shared" si="19"/>
        <v/>
      </c>
      <c r="B545" s="4" t="str">
        <f>IF($A545="", "", INDEX(Data!A:A,MATCH($A545,Data!$AF:$AF,1)))</f>
        <v/>
      </c>
      <c r="C545" s="5" t="str">
        <f>IF($A545="", "", INDEX(Data!B:B,MATCH($A545,Data!$AF:$AF,1)))</f>
        <v/>
      </c>
      <c r="D545" s="4" t="str">
        <f>IF($A545="", "", INDEX(Data!C:C,MATCH($A545,Data!$AF:$AF,1)))</f>
        <v/>
      </c>
      <c r="E545" s="5" t="str">
        <f>IF($A545="","",IF(INDEX(Data!D:D,MATCH($A545,Data!$AF:$AF,1))="","",INDEX(Data!D:D,MATCH($A545,Data!$AF:$AF,1))))</f>
        <v/>
      </c>
      <c r="F545" s="5" t="str">
        <f>IF($A545="","",IF(INDEX(Data!E:E,MATCH($A545,Data!$AF:$AF,1))="","",INDEX(Data!E:E,MATCH($A545,Data!$AF:$AF,1))))</f>
        <v/>
      </c>
      <c r="G545" s="36" t="str">
        <f t="shared" si="18"/>
        <v/>
      </c>
    </row>
    <row r="546" spans="1:7" ht="14" customHeight="1" x14ac:dyDescent="0.35">
      <c r="A546" s="33" t="str">
        <f t="shared" si="19"/>
        <v/>
      </c>
      <c r="B546" s="4" t="str">
        <f>IF($A546="", "", INDEX(Data!A:A,MATCH($A546,Data!$AF:$AF,1)))</f>
        <v/>
      </c>
      <c r="C546" s="5" t="str">
        <f>IF($A546="", "", INDEX(Data!B:B,MATCH($A546,Data!$AF:$AF,1)))</f>
        <v/>
      </c>
      <c r="D546" s="4" t="str">
        <f>IF($A546="", "", INDEX(Data!C:C,MATCH($A546,Data!$AF:$AF,1)))</f>
        <v/>
      </c>
      <c r="E546" s="5" t="str">
        <f>IF($A546="","",IF(INDEX(Data!D:D,MATCH($A546,Data!$AF:$AF,1))="","",INDEX(Data!D:D,MATCH($A546,Data!$AF:$AF,1))))</f>
        <v/>
      </c>
      <c r="F546" s="5" t="str">
        <f>IF($A546="","",IF(INDEX(Data!E:E,MATCH($A546,Data!$AF:$AF,1))="","",INDEX(Data!E:E,MATCH($A546,Data!$AF:$AF,1))))</f>
        <v/>
      </c>
      <c r="G546" s="36" t="str">
        <f t="shared" si="18"/>
        <v/>
      </c>
    </row>
    <row r="547" spans="1:7" ht="14" customHeight="1" x14ac:dyDescent="0.35">
      <c r="A547" s="33" t="str">
        <f t="shared" si="19"/>
        <v/>
      </c>
      <c r="B547" s="4" t="str">
        <f>IF($A547="", "", INDEX(Data!A:A,MATCH($A547,Data!$AF:$AF,1)))</f>
        <v/>
      </c>
      <c r="C547" s="5" t="str">
        <f>IF($A547="", "", INDEX(Data!B:B,MATCH($A547,Data!$AF:$AF,1)))</f>
        <v/>
      </c>
      <c r="D547" s="4" t="str">
        <f>IF($A547="", "", INDEX(Data!C:C,MATCH($A547,Data!$AF:$AF,1)))</f>
        <v/>
      </c>
      <c r="E547" s="5" t="str">
        <f>IF($A547="","",IF(INDEX(Data!D:D,MATCH($A547,Data!$AF:$AF,1))="","",INDEX(Data!D:D,MATCH($A547,Data!$AF:$AF,1))))</f>
        <v/>
      </c>
      <c r="F547" s="5" t="str">
        <f>IF($A547="","",IF(INDEX(Data!E:E,MATCH($A547,Data!$AF:$AF,1))="","",INDEX(Data!E:E,MATCH($A547,Data!$AF:$AF,1))))</f>
        <v/>
      </c>
      <c r="G547" s="36" t="str">
        <f t="shared" si="18"/>
        <v/>
      </c>
    </row>
    <row r="548" spans="1:7" ht="14" customHeight="1" x14ac:dyDescent="0.35">
      <c r="A548" s="33" t="str">
        <f t="shared" si="19"/>
        <v/>
      </c>
      <c r="B548" s="4" t="str">
        <f>IF($A548="", "", INDEX(Data!A:A,MATCH($A548,Data!$AF:$AF,1)))</f>
        <v/>
      </c>
      <c r="C548" s="5" t="str">
        <f>IF($A548="", "", INDEX(Data!B:B,MATCH($A548,Data!$AF:$AF,1)))</f>
        <v/>
      </c>
      <c r="D548" s="4" t="str">
        <f>IF($A548="", "", INDEX(Data!C:C,MATCH($A548,Data!$AF:$AF,1)))</f>
        <v/>
      </c>
      <c r="E548" s="5" t="str">
        <f>IF($A548="","",IF(INDEX(Data!D:D,MATCH($A548,Data!$AF:$AF,1))="","",INDEX(Data!D:D,MATCH($A548,Data!$AF:$AF,1))))</f>
        <v/>
      </c>
      <c r="F548" s="5" t="str">
        <f>IF($A548="","",IF(INDEX(Data!E:E,MATCH($A548,Data!$AF:$AF,1))="","",INDEX(Data!E:E,MATCH($A548,Data!$AF:$AF,1))))</f>
        <v/>
      </c>
      <c r="G548" s="36" t="str">
        <f t="shared" si="18"/>
        <v/>
      </c>
    </row>
    <row r="549" spans="1:7" ht="14" customHeight="1" x14ac:dyDescent="0.35">
      <c r="A549" s="33" t="str">
        <f t="shared" si="19"/>
        <v/>
      </c>
      <c r="B549" s="4" t="str">
        <f>IF($A549="", "", INDEX(Data!A:A,MATCH($A549,Data!$AF:$AF,1)))</f>
        <v/>
      </c>
      <c r="C549" s="5" t="str">
        <f>IF($A549="", "", INDEX(Data!B:B,MATCH($A549,Data!$AF:$AF,1)))</f>
        <v/>
      </c>
      <c r="D549" s="4" t="str">
        <f>IF($A549="", "", INDEX(Data!C:C,MATCH($A549,Data!$AF:$AF,1)))</f>
        <v/>
      </c>
      <c r="E549" s="5" t="str">
        <f>IF($A549="","",IF(INDEX(Data!D:D,MATCH($A549,Data!$AF:$AF,1))="","",INDEX(Data!D:D,MATCH($A549,Data!$AF:$AF,1))))</f>
        <v/>
      </c>
      <c r="F549" s="5" t="str">
        <f>IF($A549="","",IF(INDEX(Data!E:E,MATCH($A549,Data!$AF:$AF,1))="","",INDEX(Data!E:E,MATCH($A549,Data!$AF:$AF,1))))</f>
        <v/>
      </c>
      <c r="G549" s="36" t="str">
        <f t="shared" si="18"/>
        <v/>
      </c>
    </row>
    <row r="550" spans="1:7" ht="14" customHeight="1" x14ac:dyDescent="0.35">
      <c r="A550" s="33" t="str">
        <f t="shared" si="19"/>
        <v/>
      </c>
      <c r="B550" s="4" t="str">
        <f>IF($A550="", "", INDEX(Data!A:A,MATCH($A550,Data!$AF:$AF,1)))</f>
        <v/>
      </c>
      <c r="C550" s="5" t="str">
        <f>IF($A550="", "", INDEX(Data!B:B,MATCH($A550,Data!$AF:$AF,1)))</f>
        <v/>
      </c>
      <c r="D550" s="4" t="str">
        <f>IF($A550="", "", INDEX(Data!C:C,MATCH($A550,Data!$AF:$AF,1)))</f>
        <v/>
      </c>
      <c r="E550" s="5" t="str">
        <f>IF($A550="","",IF(INDEX(Data!D:D,MATCH($A550,Data!$AF:$AF,1))="","",INDEX(Data!D:D,MATCH($A550,Data!$AF:$AF,1))))</f>
        <v/>
      </c>
      <c r="F550" s="5" t="str">
        <f>IF($A550="","",IF(INDEX(Data!E:E,MATCH($A550,Data!$AF:$AF,1))="","",INDEX(Data!E:E,MATCH($A550,Data!$AF:$AF,1))))</f>
        <v/>
      </c>
      <c r="G550" s="36" t="str">
        <f t="shared" si="18"/>
        <v/>
      </c>
    </row>
    <row r="551" spans="1:7" ht="14" customHeight="1" x14ac:dyDescent="0.35">
      <c r="A551" s="33" t="str">
        <f t="shared" si="19"/>
        <v/>
      </c>
      <c r="B551" s="4" t="str">
        <f>IF($A551="", "", INDEX(Data!A:A,MATCH($A551,Data!$AF:$AF,1)))</f>
        <v/>
      </c>
      <c r="C551" s="5" t="str">
        <f>IF($A551="", "", INDEX(Data!B:B,MATCH($A551,Data!$AF:$AF,1)))</f>
        <v/>
      </c>
      <c r="D551" s="4" t="str">
        <f>IF($A551="", "", INDEX(Data!C:C,MATCH($A551,Data!$AF:$AF,1)))</f>
        <v/>
      </c>
      <c r="E551" s="5" t="str">
        <f>IF($A551="","",IF(INDEX(Data!D:D,MATCH($A551,Data!$AF:$AF,1))="","",INDEX(Data!D:D,MATCH($A551,Data!$AF:$AF,1))))</f>
        <v/>
      </c>
      <c r="F551" s="5" t="str">
        <f>IF($A551="","",IF(INDEX(Data!E:E,MATCH($A551,Data!$AF:$AF,1))="","",INDEX(Data!E:E,MATCH($A551,Data!$AF:$AF,1))))</f>
        <v/>
      </c>
      <c r="G551" s="36" t="str">
        <f t="shared" si="18"/>
        <v/>
      </c>
    </row>
    <row r="552" spans="1:7" ht="14" customHeight="1" x14ac:dyDescent="0.35">
      <c r="A552" s="33" t="str">
        <f t="shared" si="19"/>
        <v/>
      </c>
      <c r="B552" s="4" t="str">
        <f>IF($A552="", "", INDEX(Data!A:A,MATCH($A552,Data!$AF:$AF,1)))</f>
        <v/>
      </c>
      <c r="C552" s="5" t="str">
        <f>IF($A552="", "", INDEX(Data!B:B,MATCH($A552,Data!$AF:$AF,1)))</f>
        <v/>
      </c>
      <c r="D552" s="4" t="str">
        <f>IF($A552="", "", INDEX(Data!C:C,MATCH($A552,Data!$AF:$AF,1)))</f>
        <v/>
      </c>
      <c r="E552" s="5" t="str">
        <f>IF($A552="","",IF(INDEX(Data!D:D,MATCH($A552,Data!$AF:$AF,1))="","",INDEX(Data!D:D,MATCH($A552,Data!$AF:$AF,1))))</f>
        <v/>
      </c>
      <c r="F552" s="5" t="str">
        <f>IF($A552="","",IF(INDEX(Data!E:E,MATCH($A552,Data!$AF:$AF,1))="","",INDEX(Data!E:E,MATCH($A552,Data!$AF:$AF,1))))</f>
        <v/>
      </c>
      <c r="G552" s="36" t="str">
        <f t="shared" si="18"/>
        <v/>
      </c>
    </row>
    <row r="553" spans="1:7" ht="14" customHeight="1" x14ac:dyDescent="0.35">
      <c r="A553" s="33" t="str">
        <f t="shared" si="19"/>
        <v/>
      </c>
      <c r="B553" s="4" t="str">
        <f>IF($A553="", "", INDEX(Data!A:A,MATCH($A553,Data!$AF:$AF,1)))</f>
        <v/>
      </c>
      <c r="C553" s="5" t="str">
        <f>IF($A553="", "", INDEX(Data!B:B,MATCH($A553,Data!$AF:$AF,1)))</f>
        <v/>
      </c>
      <c r="D553" s="4" t="str">
        <f>IF($A553="", "", INDEX(Data!C:C,MATCH($A553,Data!$AF:$AF,1)))</f>
        <v/>
      </c>
      <c r="E553" s="5" t="str">
        <f>IF($A553="","",IF(INDEX(Data!D:D,MATCH($A553,Data!$AF:$AF,1))="","",INDEX(Data!D:D,MATCH($A553,Data!$AF:$AF,1))))</f>
        <v/>
      </c>
      <c r="F553" s="5" t="str">
        <f>IF($A553="","",IF(INDEX(Data!E:E,MATCH($A553,Data!$AF:$AF,1))="","",INDEX(Data!E:E,MATCH($A553,Data!$AF:$AF,1))))</f>
        <v/>
      </c>
      <c r="G553" s="36" t="str">
        <f t="shared" si="18"/>
        <v/>
      </c>
    </row>
    <row r="554" spans="1:7" ht="14" customHeight="1" x14ac:dyDescent="0.35">
      <c r="A554" s="33" t="str">
        <f t="shared" si="19"/>
        <v/>
      </c>
      <c r="B554" s="4" t="str">
        <f>IF($A554="", "", INDEX(Data!A:A,MATCH($A554,Data!$AF:$AF,1)))</f>
        <v/>
      </c>
      <c r="C554" s="5" t="str">
        <f>IF($A554="", "", INDEX(Data!B:B,MATCH($A554,Data!$AF:$AF,1)))</f>
        <v/>
      </c>
      <c r="D554" s="4" t="str">
        <f>IF($A554="", "", INDEX(Data!C:C,MATCH($A554,Data!$AF:$AF,1)))</f>
        <v/>
      </c>
      <c r="E554" s="5" t="str">
        <f>IF($A554="","",IF(INDEX(Data!D:D,MATCH($A554,Data!$AF:$AF,1))="","",INDEX(Data!D:D,MATCH($A554,Data!$AF:$AF,1))))</f>
        <v/>
      </c>
      <c r="F554" s="5" t="str">
        <f>IF($A554="","",IF(INDEX(Data!E:E,MATCH($A554,Data!$AF:$AF,1))="","",INDEX(Data!E:E,MATCH($A554,Data!$AF:$AF,1))))</f>
        <v/>
      </c>
      <c r="G554" s="36" t="str">
        <f t="shared" si="18"/>
        <v/>
      </c>
    </row>
    <row r="555" spans="1:7" ht="14" customHeight="1" x14ac:dyDescent="0.35">
      <c r="A555" s="33" t="str">
        <f t="shared" si="19"/>
        <v/>
      </c>
      <c r="B555" s="4" t="str">
        <f>IF($A555="", "", INDEX(Data!A:A,MATCH($A555,Data!$AF:$AF,1)))</f>
        <v/>
      </c>
      <c r="C555" s="5" t="str">
        <f>IF($A555="", "", INDEX(Data!B:B,MATCH($A555,Data!$AF:$AF,1)))</f>
        <v/>
      </c>
      <c r="D555" s="4" t="str">
        <f>IF($A555="", "", INDEX(Data!C:C,MATCH($A555,Data!$AF:$AF,1)))</f>
        <v/>
      </c>
      <c r="E555" s="5" t="str">
        <f>IF($A555="","",IF(INDEX(Data!D:D,MATCH($A555,Data!$AF:$AF,1))="","",INDEX(Data!D:D,MATCH($A555,Data!$AF:$AF,1))))</f>
        <v/>
      </c>
      <c r="F555" s="5" t="str">
        <f>IF($A555="","",IF(INDEX(Data!E:E,MATCH($A555,Data!$AF:$AF,1))="","",INDEX(Data!E:E,MATCH($A555,Data!$AF:$AF,1))))</f>
        <v/>
      </c>
      <c r="G555" s="36" t="str">
        <f t="shared" si="18"/>
        <v/>
      </c>
    </row>
    <row r="556" spans="1:7" ht="14" customHeight="1" x14ac:dyDescent="0.35">
      <c r="A556" s="33" t="str">
        <f t="shared" si="19"/>
        <v/>
      </c>
      <c r="B556" s="4" t="str">
        <f>IF($A556="", "", INDEX(Data!A:A,MATCH($A556,Data!$AF:$AF,1)))</f>
        <v/>
      </c>
      <c r="C556" s="5" t="str">
        <f>IF($A556="", "", INDEX(Data!B:B,MATCH($A556,Data!$AF:$AF,1)))</f>
        <v/>
      </c>
      <c r="D556" s="4" t="str">
        <f>IF($A556="", "", INDEX(Data!C:C,MATCH($A556,Data!$AF:$AF,1)))</f>
        <v/>
      </c>
      <c r="E556" s="5" t="str">
        <f>IF($A556="","",IF(INDEX(Data!D:D,MATCH($A556,Data!$AF:$AF,1))="","",INDEX(Data!D:D,MATCH($A556,Data!$AF:$AF,1))))</f>
        <v/>
      </c>
      <c r="F556" s="5" t="str">
        <f>IF($A556="","",IF(INDEX(Data!E:E,MATCH($A556,Data!$AF:$AF,1))="","",INDEX(Data!E:E,MATCH($A556,Data!$AF:$AF,1))))</f>
        <v/>
      </c>
      <c r="G556" s="36" t="str">
        <f t="shared" si="18"/>
        <v/>
      </c>
    </row>
    <row r="557" spans="1:7" ht="14" customHeight="1" x14ac:dyDescent="0.35">
      <c r="A557" s="33" t="str">
        <f t="shared" si="19"/>
        <v/>
      </c>
      <c r="B557" s="4" t="str">
        <f>IF($A557="", "", INDEX(Data!A:A,MATCH($A557,Data!$AF:$AF,1)))</f>
        <v/>
      </c>
      <c r="C557" s="5" t="str">
        <f>IF($A557="", "", INDEX(Data!B:B,MATCH($A557,Data!$AF:$AF,1)))</f>
        <v/>
      </c>
      <c r="D557" s="4" t="str">
        <f>IF($A557="", "", INDEX(Data!C:C,MATCH($A557,Data!$AF:$AF,1)))</f>
        <v/>
      </c>
      <c r="E557" s="5" t="str">
        <f>IF($A557="","",IF(INDEX(Data!D:D,MATCH($A557,Data!$AF:$AF,1))="","",INDEX(Data!D:D,MATCH($A557,Data!$AF:$AF,1))))</f>
        <v/>
      </c>
      <c r="F557" s="5" t="str">
        <f>IF($A557="","",IF(INDEX(Data!E:E,MATCH($A557,Data!$AF:$AF,1))="","",INDEX(Data!E:E,MATCH($A557,Data!$AF:$AF,1))))</f>
        <v/>
      </c>
      <c r="G557" s="36" t="str">
        <f t="shared" si="18"/>
        <v/>
      </c>
    </row>
    <row r="558" spans="1:7" ht="14" customHeight="1" x14ac:dyDescent="0.35">
      <c r="A558" s="33" t="str">
        <f t="shared" si="19"/>
        <v/>
      </c>
      <c r="B558" s="4" t="str">
        <f>IF($A558="", "", INDEX(Data!A:A,MATCH($A558,Data!$AF:$AF,1)))</f>
        <v/>
      </c>
      <c r="C558" s="5" t="str">
        <f>IF($A558="", "", INDEX(Data!B:B,MATCH($A558,Data!$AF:$AF,1)))</f>
        <v/>
      </c>
      <c r="D558" s="4" t="str">
        <f>IF($A558="", "", INDEX(Data!C:C,MATCH($A558,Data!$AF:$AF,1)))</f>
        <v/>
      </c>
      <c r="E558" s="5" t="str">
        <f>IF($A558="","",IF(INDEX(Data!D:D,MATCH($A558,Data!$AF:$AF,1))="","",INDEX(Data!D:D,MATCH($A558,Data!$AF:$AF,1))))</f>
        <v/>
      </c>
      <c r="F558" s="5" t="str">
        <f>IF($A558="","",IF(INDEX(Data!E:E,MATCH($A558,Data!$AF:$AF,1))="","",INDEX(Data!E:E,MATCH($A558,Data!$AF:$AF,1))))</f>
        <v/>
      </c>
      <c r="G558" s="36" t="str">
        <f t="shared" si="18"/>
        <v/>
      </c>
    </row>
    <row r="559" spans="1:7" ht="14" customHeight="1" x14ac:dyDescent="0.35">
      <c r="A559" s="33" t="str">
        <f t="shared" si="19"/>
        <v/>
      </c>
      <c r="B559" s="4" t="str">
        <f>IF($A559="", "", INDEX(Data!A:A,MATCH($A559,Data!$AF:$AF,1)))</f>
        <v/>
      </c>
      <c r="C559" s="5" t="str">
        <f>IF($A559="", "", INDEX(Data!B:B,MATCH($A559,Data!$AF:$AF,1)))</f>
        <v/>
      </c>
      <c r="D559" s="4" t="str">
        <f>IF($A559="", "", INDEX(Data!C:C,MATCH($A559,Data!$AF:$AF,1)))</f>
        <v/>
      </c>
      <c r="E559" s="5" t="str">
        <f>IF($A559="","",IF(INDEX(Data!D:D,MATCH($A559,Data!$AF:$AF,1))="","",INDEX(Data!D:D,MATCH($A559,Data!$AF:$AF,1))))</f>
        <v/>
      </c>
      <c r="F559" s="5" t="str">
        <f>IF($A559="","",IF(INDEX(Data!E:E,MATCH($A559,Data!$AF:$AF,1))="","",INDEX(Data!E:E,MATCH($A559,Data!$AF:$AF,1))))</f>
        <v/>
      </c>
      <c r="G559" s="36" t="str">
        <f t="shared" si="18"/>
        <v/>
      </c>
    </row>
    <row r="560" spans="1:7" ht="14" customHeight="1" x14ac:dyDescent="0.35">
      <c r="A560" s="33" t="str">
        <f t="shared" si="19"/>
        <v/>
      </c>
      <c r="B560" s="4" t="str">
        <f>IF($A560="", "", INDEX(Data!A:A,MATCH($A560,Data!$AF:$AF,1)))</f>
        <v/>
      </c>
      <c r="C560" s="5" t="str">
        <f>IF($A560="", "", INDEX(Data!B:B,MATCH($A560,Data!$AF:$AF,1)))</f>
        <v/>
      </c>
      <c r="D560" s="4" t="str">
        <f>IF($A560="", "", INDEX(Data!C:C,MATCH($A560,Data!$AF:$AF,1)))</f>
        <v/>
      </c>
      <c r="E560" s="5" t="str">
        <f>IF($A560="","",IF(INDEX(Data!D:D,MATCH($A560,Data!$AF:$AF,1))="","",INDEX(Data!D:D,MATCH($A560,Data!$AF:$AF,1))))</f>
        <v/>
      </c>
      <c r="F560" s="5" t="str">
        <f>IF($A560="","",IF(INDEX(Data!E:E,MATCH($A560,Data!$AF:$AF,1))="","",INDEX(Data!E:E,MATCH($A560,Data!$AF:$AF,1))))</f>
        <v/>
      </c>
      <c r="G560" s="36" t="str">
        <f t="shared" si="18"/>
        <v/>
      </c>
    </row>
    <row r="561" spans="1:7" ht="14" customHeight="1" x14ac:dyDescent="0.35">
      <c r="A561" s="33" t="str">
        <f t="shared" si="19"/>
        <v/>
      </c>
      <c r="B561" s="4" t="str">
        <f>IF($A561="", "", INDEX(Data!A:A,MATCH($A561,Data!$AF:$AF,1)))</f>
        <v/>
      </c>
      <c r="C561" s="5" t="str">
        <f>IF($A561="", "", INDEX(Data!B:B,MATCH($A561,Data!$AF:$AF,1)))</f>
        <v/>
      </c>
      <c r="D561" s="4" t="str">
        <f>IF($A561="", "", INDEX(Data!C:C,MATCH($A561,Data!$AF:$AF,1)))</f>
        <v/>
      </c>
      <c r="E561" s="5" t="str">
        <f>IF($A561="","",IF(INDEX(Data!D:D,MATCH($A561,Data!$AF:$AF,1))="","",INDEX(Data!D:D,MATCH($A561,Data!$AF:$AF,1))))</f>
        <v/>
      </c>
      <c r="F561" s="5" t="str">
        <f>IF($A561="","",IF(INDEX(Data!E:E,MATCH($A561,Data!$AF:$AF,1))="","",INDEX(Data!E:E,MATCH($A561,Data!$AF:$AF,1))))</f>
        <v/>
      </c>
      <c r="G561" s="36" t="str">
        <f t="shared" si="18"/>
        <v/>
      </c>
    </row>
    <row r="562" spans="1:7" ht="14" customHeight="1" x14ac:dyDescent="0.35">
      <c r="A562" s="33" t="str">
        <f t="shared" si="19"/>
        <v/>
      </c>
      <c r="B562" s="4" t="str">
        <f>IF($A562="", "", INDEX(Data!A:A,MATCH($A562,Data!$AF:$AF,1)))</f>
        <v/>
      </c>
      <c r="C562" s="5" t="str">
        <f>IF($A562="", "", INDEX(Data!B:B,MATCH($A562,Data!$AF:$AF,1)))</f>
        <v/>
      </c>
      <c r="D562" s="4" t="str">
        <f>IF($A562="", "", INDEX(Data!C:C,MATCH($A562,Data!$AF:$AF,1)))</f>
        <v/>
      </c>
      <c r="E562" s="5" t="str">
        <f>IF($A562="","",IF(INDEX(Data!D:D,MATCH($A562,Data!$AF:$AF,1))="","",INDEX(Data!D:D,MATCH($A562,Data!$AF:$AF,1))))</f>
        <v/>
      </c>
      <c r="F562" s="5" t="str">
        <f>IF($A562="","",IF(INDEX(Data!E:E,MATCH($A562,Data!$AF:$AF,1))="","",INDEX(Data!E:E,MATCH($A562,Data!$AF:$AF,1))))</f>
        <v/>
      </c>
      <c r="G562" s="36" t="str">
        <f t="shared" si="18"/>
        <v/>
      </c>
    </row>
    <row r="563" spans="1:7" ht="14" customHeight="1" x14ac:dyDescent="0.35">
      <c r="A563" s="33" t="str">
        <f t="shared" si="19"/>
        <v/>
      </c>
      <c r="B563" s="4" t="str">
        <f>IF($A563="", "", INDEX(Data!A:A,MATCH($A563,Data!$AF:$AF,1)))</f>
        <v/>
      </c>
      <c r="C563" s="5" t="str">
        <f>IF($A563="", "", INDEX(Data!B:B,MATCH($A563,Data!$AF:$AF,1)))</f>
        <v/>
      </c>
      <c r="D563" s="4" t="str">
        <f>IF($A563="", "", INDEX(Data!C:C,MATCH($A563,Data!$AF:$AF,1)))</f>
        <v/>
      </c>
      <c r="E563" s="5" t="str">
        <f>IF($A563="","",IF(INDEX(Data!D:D,MATCH($A563,Data!$AF:$AF,1))="","",INDEX(Data!D:D,MATCH($A563,Data!$AF:$AF,1))))</f>
        <v/>
      </c>
      <c r="F563" s="5" t="str">
        <f>IF($A563="","",IF(INDEX(Data!E:E,MATCH($A563,Data!$AF:$AF,1))="","",INDEX(Data!E:E,MATCH($A563,Data!$AF:$AF,1))))</f>
        <v/>
      </c>
      <c r="G563" s="36" t="str">
        <f t="shared" si="18"/>
        <v/>
      </c>
    </row>
    <row r="564" spans="1:7" ht="14" customHeight="1" x14ac:dyDescent="0.35">
      <c r="A564" s="33" t="str">
        <f t="shared" si="19"/>
        <v/>
      </c>
      <c r="B564" s="4" t="str">
        <f>IF($A564="", "", INDEX(Data!A:A,MATCH($A564,Data!$AF:$AF,1)))</f>
        <v/>
      </c>
      <c r="C564" s="5" t="str">
        <f>IF($A564="", "", INDEX(Data!B:B,MATCH($A564,Data!$AF:$AF,1)))</f>
        <v/>
      </c>
      <c r="D564" s="4" t="str">
        <f>IF($A564="", "", INDEX(Data!C:C,MATCH($A564,Data!$AF:$AF,1)))</f>
        <v/>
      </c>
      <c r="E564" s="5" t="str">
        <f>IF($A564="","",IF(INDEX(Data!D:D,MATCH($A564,Data!$AF:$AF,1))="","",INDEX(Data!D:D,MATCH($A564,Data!$AF:$AF,1))))</f>
        <v/>
      </c>
      <c r="F564" s="5" t="str">
        <f>IF($A564="","",IF(INDEX(Data!E:E,MATCH($A564,Data!$AF:$AF,1))="","",INDEX(Data!E:E,MATCH($A564,Data!$AF:$AF,1))))</f>
        <v/>
      </c>
      <c r="G564" s="36" t="str">
        <f t="shared" si="18"/>
        <v/>
      </c>
    </row>
    <row r="565" spans="1:7" ht="14" customHeight="1" x14ac:dyDescent="0.35">
      <c r="A565" s="33" t="str">
        <f t="shared" si="19"/>
        <v/>
      </c>
      <c r="B565" s="4" t="str">
        <f>IF($A565="", "", INDEX(Data!A:A,MATCH($A565,Data!$AF:$AF,1)))</f>
        <v/>
      </c>
      <c r="C565" s="5" t="str">
        <f>IF($A565="", "", INDEX(Data!B:B,MATCH($A565,Data!$AF:$AF,1)))</f>
        <v/>
      </c>
      <c r="D565" s="4" t="str">
        <f>IF($A565="", "", INDEX(Data!C:C,MATCH($A565,Data!$AF:$AF,1)))</f>
        <v/>
      </c>
      <c r="E565" s="5" t="str">
        <f>IF($A565="","",IF(INDEX(Data!D:D,MATCH($A565,Data!$AF:$AF,1))="","",INDEX(Data!D:D,MATCH($A565,Data!$AF:$AF,1))))</f>
        <v/>
      </c>
      <c r="F565" s="5" t="str">
        <f>IF($A565="","",IF(INDEX(Data!E:E,MATCH($A565,Data!$AF:$AF,1))="","",INDEX(Data!E:E,MATCH($A565,Data!$AF:$AF,1))))</f>
        <v/>
      </c>
      <c r="G565" s="36" t="str">
        <f t="shared" si="18"/>
        <v/>
      </c>
    </row>
    <row r="566" spans="1:7" ht="14" customHeight="1" x14ac:dyDescent="0.35">
      <c r="A566" s="33" t="str">
        <f t="shared" si="19"/>
        <v/>
      </c>
      <c r="B566" s="4" t="str">
        <f>IF($A566="", "", INDEX(Data!A:A,MATCH($A566,Data!$AF:$AF,1)))</f>
        <v/>
      </c>
      <c r="C566" s="5" t="str">
        <f>IF($A566="", "", INDEX(Data!B:B,MATCH($A566,Data!$AF:$AF,1)))</f>
        <v/>
      </c>
      <c r="D566" s="4" t="str">
        <f>IF($A566="", "", INDEX(Data!C:C,MATCH($A566,Data!$AF:$AF,1)))</f>
        <v/>
      </c>
      <c r="E566" s="5" t="str">
        <f>IF($A566="","",IF(INDEX(Data!D:D,MATCH($A566,Data!$AF:$AF,1))="","",INDEX(Data!D:D,MATCH($A566,Data!$AF:$AF,1))))</f>
        <v/>
      </c>
      <c r="F566" s="5" t="str">
        <f>IF($A566="","",IF(INDEX(Data!E:E,MATCH($A566,Data!$AF:$AF,1))="","",INDEX(Data!E:E,MATCH($A566,Data!$AF:$AF,1))))</f>
        <v/>
      </c>
      <c r="G566" s="36" t="str">
        <f t="shared" si="18"/>
        <v/>
      </c>
    </row>
    <row r="567" spans="1:7" ht="14" customHeight="1" x14ac:dyDescent="0.35">
      <c r="A567" s="33" t="str">
        <f t="shared" si="19"/>
        <v/>
      </c>
      <c r="B567" s="4" t="str">
        <f>IF($A567="", "", INDEX(Data!A:A,MATCH($A567,Data!$AF:$AF,1)))</f>
        <v/>
      </c>
      <c r="C567" s="5" t="str">
        <f>IF($A567="", "", INDEX(Data!B:B,MATCH($A567,Data!$AF:$AF,1)))</f>
        <v/>
      </c>
      <c r="D567" s="4" t="str">
        <f>IF($A567="", "", INDEX(Data!C:C,MATCH($A567,Data!$AF:$AF,1)))</f>
        <v/>
      </c>
      <c r="E567" s="5" t="str">
        <f>IF($A567="","",IF(INDEX(Data!D:D,MATCH($A567,Data!$AF:$AF,1))="","",INDEX(Data!D:D,MATCH($A567,Data!$AF:$AF,1))))</f>
        <v/>
      </c>
      <c r="F567" s="5" t="str">
        <f>IF($A567="","",IF(INDEX(Data!E:E,MATCH($A567,Data!$AF:$AF,1))="","",INDEX(Data!E:E,MATCH($A567,Data!$AF:$AF,1))))</f>
        <v/>
      </c>
      <c r="G567" s="36" t="str">
        <f t="shared" si="18"/>
        <v/>
      </c>
    </row>
    <row r="568" spans="1:7" ht="14" customHeight="1" x14ac:dyDescent="0.35">
      <c r="A568" s="33" t="str">
        <f t="shared" si="19"/>
        <v/>
      </c>
      <c r="B568" s="4" t="str">
        <f>IF($A568="", "", INDEX(Data!A:A,MATCH($A568,Data!$AF:$AF,1)))</f>
        <v/>
      </c>
      <c r="C568" s="5" t="str">
        <f>IF($A568="", "", INDEX(Data!B:B,MATCH($A568,Data!$AF:$AF,1)))</f>
        <v/>
      </c>
      <c r="D568" s="4" t="str">
        <f>IF($A568="", "", INDEX(Data!C:C,MATCH($A568,Data!$AF:$AF,1)))</f>
        <v/>
      </c>
      <c r="E568" s="5" t="str">
        <f>IF($A568="","",IF(INDEX(Data!D:D,MATCH($A568,Data!$AF:$AF,1))="","",INDEX(Data!D:D,MATCH($A568,Data!$AF:$AF,1))))</f>
        <v/>
      </c>
      <c r="F568" s="5" t="str">
        <f>IF($A568="","",IF(INDEX(Data!E:E,MATCH($A568,Data!$AF:$AF,1))="","",INDEX(Data!E:E,MATCH($A568,Data!$AF:$AF,1))))</f>
        <v/>
      </c>
      <c r="G568" s="36" t="str">
        <f t="shared" si="18"/>
        <v/>
      </c>
    </row>
    <row r="569" spans="1:7" ht="14" customHeight="1" x14ac:dyDescent="0.35">
      <c r="A569" s="33" t="str">
        <f t="shared" si="19"/>
        <v/>
      </c>
      <c r="B569" s="4" t="str">
        <f>IF($A569="", "", INDEX(Data!A:A,MATCH($A569,Data!$AF:$AF,1)))</f>
        <v/>
      </c>
      <c r="C569" s="5" t="str">
        <f>IF($A569="", "", INDEX(Data!B:B,MATCH($A569,Data!$AF:$AF,1)))</f>
        <v/>
      </c>
      <c r="D569" s="4" t="str">
        <f>IF($A569="", "", INDEX(Data!C:C,MATCH($A569,Data!$AF:$AF,1)))</f>
        <v/>
      </c>
      <c r="E569" s="5" t="str">
        <f>IF($A569="","",IF(INDEX(Data!D:D,MATCH($A569,Data!$AF:$AF,1))="","",INDEX(Data!D:D,MATCH($A569,Data!$AF:$AF,1))))</f>
        <v/>
      </c>
      <c r="F569" s="5" t="str">
        <f>IF($A569="","",IF(INDEX(Data!E:E,MATCH($A569,Data!$AF:$AF,1))="","",INDEX(Data!E:E,MATCH($A569,Data!$AF:$AF,1))))</f>
        <v/>
      </c>
      <c r="G569" s="36" t="str">
        <f t="shared" si="18"/>
        <v/>
      </c>
    </row>
    <row r="570" spans="1:7" ht="14" customHeight="1" x14ac:dyDescent="0.35">
      <c r="A570" s="33" t="str">
        <f t="shared" si="19"/>
        <v/>
      </c>
      <c r="B570" s="4" t="str">
        <f>IF($A570="", "", INDEX(Data!A:A,MATCH($A570,Data!$AF:$AF,1)))</f>
        <v/>
      </c>
      <c r="C570" s="5" t="str">
        <f>IF($A570="", "", INDEX(Data!B:B,MATCH($A570,Data!$AF:$AF,1)))</f>
        <v/>
      </c>
      <c r="D570" s="4" t="str">
        <f>IF($A570="", "", INDEX(Data!C:C,MATCH($A570,Data!$AF:$AF,1)))</f>
        <v/>
      </c>
      <c r="E570" s="5" t="str">
        <f>IF($A570="","",IF(INDEX(Data!D:D,MATCH($A570,Data!$AF:$AF,1))="","",INDEX(Data!D:D,MATCH($A570,Data!$AF:$AF,1))))</f>
        <v/>
      </c>
      <c r="F570" s="5" t="str">
        <f>IF($A570="","",IF(INDEX(Data!E:E,MATCH($A570,Data!$AF:$AF,1))="","",INDEX(Data!E:E,MATCH($A570,Data!$AF:$AF,1))))</f>
        <v/>
      </c>
      <c r="G570" s="36" t="str">
        <f t="shared" si="18"/>
        <v/>
      </c>
    </row>
    <row r="571" spans="1:7" ht="14" customHeight="1" x14ac:dyDescent="0.35">
      <c r="A571" s="33" t="str">
        <f t="shared" si="19"/>
        <v/>
      </c>
      <c r="B571" s="4" t="str">
        <f>IF($A571="", "", INDEX(Data!A:A,MATCH($A571,Data!$AF:$AF,1)))</f>
        <v/>
      </c>
      <c r="C571" s="5" t="str">
        <f>IF($A571="", "", INDEX(Data!B:B,MATCH($A571,Data!$AF:$AF,1)))</f>
        <v/>
      </c>
      <c r="D571" s="4" t="str">
        <f>IF($A571="", "", INDEX(Data!C:C,MATCH($A571,Data!$AF:$AF,1)))</f>
        <v/>
      </c>
      <c r="E571" s="5" t="str">
        <f>IF($A571="","",IF(INDEX(Data!D:D,MATCH($A571,Data!$AF:$AF,1))="","",INDEX(Data!D:D,MATCH($A571,Data!$AF:$AF,1))))</f>
        <v/>
      </c>
      <c r="F571" s="5" t="str">
        <f>IF($A571="","",IF(INDEX(Data!E:E,MATCH($A571,Data!$AF:$AF,1))="","",INDEX(Data!E:E,MATCH($A571,Data!$AF:$AF,1))))</f>
        <v/>
      </c>
      <c r="G571" s="36" t="str">
        <f t="shared" si="18"/>
        <v/>
      </c>
    </row>
    <row r="572" spans="1:7" ht="14" customHeight="1" x14ac:dyDescent="0.35">
      <c r="A572" s="33" t="str">
        <f t="shared" si="19"/>
        <v/>
      </c>
      <c r="B572" s="4" t="str">
        <f>IF($A572="", "", INDEX(Data!A:A,MATCH($A572,Data!$AF:$AF,1)))</f>
        <v/>
      </c>
      <c r="C572" s="5" t="str">
        <f>IF($A572="", "", INDEX(Data!B:B,MATCH($A572,Data!$AF:$AF,1)))</f>
        <v/>
      </c>
      <c r="D572" s="4" t="str">
        <f>IF($A572="", "", INDEX(Data!C:C,MATCH($A572,Data!$AF:$AF,1)))</f>
        <v/>
      </c>
      <c r="E572" s="5" t="str">
        <f>IF($A572="","",IF(INDEX(Data!D:D,MATCH($A572,Data!$AF:$AF,1))="","",INDEX(Data!D:D,MATCH($A572,Data!$AF:$AF,1))))</f>
        <v/>
      </c>
      <c r="F572" s="5" t="str">
        <f>IF($A572="","",IF(INDEX(Data!E:E,MATCH($A572,Data!$AF:$AF,1))="","",INDEX(Data!E:E,MATCH($A572,Data!$AF:$AF,1))))</f>
        <v/>
      </c>
      <c r="G572" s="36" t="str">
        <f t="shared" si="18"/>
        <v/>
      </c>
    </row>
    <row r="573" spans="1:7" ht="14" customHeight="1" x14ac:dyDescent="0.35">
      <c r="A573" s="33" t="str">
        <f t="shared" si="19"/>
        <v/>
      </c>
      <c r="B573" s="4" t="str">
        <f>IF($A573="", "", INDEX(Data!A:A,MATCH($A573,Data!$AF:$AF,1)))</f>
        <v/>
      </c>
      <c r="C573" s="5" t="str">
        <f>IF($A573="", "", INDEX(Data!B:B,MATCH($A573,Data!$AF:$AF,1)))</f>
        <v/>
      </c>
      <c r="D573" s="4" t="str">
        <f>IF($A573="", "", INDEX(Data!C:C,MATCH($A573,Data!$AF:$AF,1)))</f>
        <v/>
      </c>
      <c r="E573" s="5" t="str">
        <f>IF($A573="","",IF(INDEX(Data!D:D,MATCH($A573,Data!$AF:$AF,1))="","",INDEX(Data!D:D,MATCH($A573,Data!$AF:$AF,1))))</f>
        <v/>
      </c>
      <c r="F573" s="5" t="str">
        <f>IF($A573="","",IF(INDEX(Data!E:E,MATCH($A573,Data!$AF:$AF,1))="","",INDEX(Data!E:E,MATCH($A573,Data!$AF:$AF,1))))</f>
        <v/>
      </c>
      <c r="G573" s="36" t="str">
        <f t="shared" si="18"/>
        <v/>
      </c>
    </row>
    <row r="574" spans="1:7" ht="14" customHeight="1" x14ac:dyDescent="0.35">
      <c r="A574" s="33" t="str">
        <f t="shared" si="19"/>
        <v/>
      </c>
      <c r="B574" s="4" t="str">
        <f>IF($A574="", "", INDEX(Data!A:A,MATCH($A574,Data!$AF:$AF,1)))</f>
        <v/>
      </c>
      <c r="C574" s="5" t="str">
        <f>IF($A574="", "", INDEX(Data!B:B,MATCH($A574,Data!$AF:$AF,1)))</f>
        <v/>
      </c>
      <c r="D574" s="4" t="str">
        <f>IF($A574="", "", INDEX(Data!C:C,MATCH($A574,Data!$AF:$AF,1)))</f>
        <v/>
      </c>
      <c r="E574" s="5" t="str">
        <f>IF($A574="","",IF(INDEX(Data!D:D,MATCH($A574,Data!$AF:$AF,1))="","",INDEX(Data!D:D,MATCH($A574,Data!$AF:$AF,1))))</f>
        <v/>
      </c>
      <c r="F574" s="5" t="str">
        <f>IF($A574="","",IF(INDEX(Data!E:E,MATCH($A574,Data!$AF:$AF,1))="","",INDEX(Data!E:E,MATCH($A574,Data!$AF:$AF,1))))</f>
        <v/>
      </c>
      <c r="G574" s="36" t="str">
        <f t="shared" si="18"/>
        <v/>
      </c>
    </row>
    <row r="575" spans="1:7" ht="14" customHeight="1" x14ac:dyDescent="0.35">
      <c r="A575" s="33" t="str">
        <f t="shared" si="19"/>
        <v/>
      </c>
      <c r="B575" s="4" t="str">
        <f>IF($A575="", "", INDEX(Data!A:A,MATCH($A575,Data!$AF:$AF,1)))</f>
        <v/>
      </c>
      <c r="C575" s="5" t="str">
        <f>IF($A575="", "", INDEX(Data!B:B,MATCH($A575,Data!$AF:$AF,1)))</f>
        <v/>
      </c>
      <c r="D575" s="4" t="str">
        <f>IF($A575="", "", INDEX(Data!C:C,MATCH($A575,Data!$AF:$AF,1)))</f>
        <v/>
      </c>
      <c r="E575" s="5" t="str">
        <f>IF($A575="","",IF(INDEX(Data!D:D,MATCH($A575,Data!$AF:$AF,1))="","",INDEX(Data!D:D,MATCH($A575,Data!$AF:$AF,1))))</f>
        <v/>
      </c>
      <c r="F575" s="5" t="str">
        <f>IF($A575="","",IF(INDEX(Data!E:E,MATCH($A575,Data!$AF:$AF,1))="","",INDEX(Data!E:E,MATCH($A575,Data!$AF:$AF,1))))</f>
        <v/>
      </c>
      <c r="G575" s="36" t="str">
        <f t="shared" si="18"/>
        <v/>
      </c>
    </row>
    <row r="576" spans="1:7" ht="14" customHeight="1" x14ac:dyDescent="0.35">
      <c r="A576" s="33" t="str">
        <f t="shared" si="19"/>
        <v/>
      </c>
      <c r="B576" s="4" t="str">
        <f>IF($A576="", "", INDEX(Data!A:A,MATCH($A576,Data!$AF:$AF,1)))</f>
        <v/>
      </c>
      <c r="C576" s="5" t="str">
        <f>IF($A576="", "", INDEX(Data!B:B,MATCH($A576,Data!$AF:$AF,1)))</f>
        <v/>
      </c>
      <c r="D576" s="4" t="str">
        <f>IF($A576="", "", INDEX(Data!C:C,MATCH($A576,Data!$AF:$AF,1)))</f>
        <v/>
      </c>
      <c r="E576" s="5" t="str">
        <f>IF($A576="","",IF(INDEX(Data!D:D,MATCH($A576,Data!$AF:$AF,1))="","",INDEX(Data!D:D,MATCH($A576,Data!$AF:$AF,1))))</f>
        <v/>
      </c>
      <c r="F576" s="5" t="str">
        <f>IF($A576="","",IF(INDEX(Data!E:E,MATCH($A576,Data!$AF:$AF,1))="","",INDEX(Data!E:E,MATCH($A576,Data!$AF:$AF,1))))</f>
        <v/>
      </c>
      <c r="G576" s="36" t="str">
        <f t="shared" si="18"/>
        <v/>
      </c>
    </row>
    <row r="577" spans="1:7" ht="14" customHeight="1" x14ac:dyDescent="0.35">
      <c r="A577" s="33" t="str">
        <f t="shared" si="19"/>
        <v/>
      </c>
      <c r="B577" s="4" t="str">
        <f>IF($A577="", "", INDEX(Data!A:A,MATCH($A577,Data!$AF:$AF,1)))</f>
        <v/>
      </c>
      <c r="C577" s="5" t="str">
        <f>IF($A577="", "", INDEX(Data!B:B,MATCH($A577,Data!$AF:$AF,1)))</f>
        <v/>
      </c>
      <c r="D577" s="4" t="str">
        <f>IF($A577="", "", INDEX(Data!C:C,MATCH($A577,Data!$AF:$AF,1)))</f>
        <v/>
      </c>
      <c r="E577" s="5" t="str">
        <f>IF($A577="","",IF(INDEX(Data!D:D,MATCH($A577,Data!$AF:$AF,1))="","",INDEX(Data!D:D,MATCH($A577,Data!$AF:$AF,1))))</f>
        <v/>
      </c>
      <c r="F577" s="5" t="str">
        <f>IF($A577="","",IF(INDEX(Data!E:E,MATCH($A577,Data!$AF:$AF,1))="","",INDEX(Data!E:E,MATCH($A577,Data!$AF:$AF,1))))</f>
        <v/>
      </c>
      <c r="G577" s="36" t="str">
        <f t="shared" si="18"/>
        <v/>
      </c>
    </row>
    <row r="578" spans="1:7" ht="14" customHeight="1" x14ac:dyDescent="0.35">
      <c r="A578" s="33" t="str">
        <f t="shared" si="19"/>
        <v/>
      </c>
      <c r="B578" s="4" t="str">
        <f>IF($A578="", "", INDEX(Data!A:A,MATCH($A578,Data!$AF:$AF,1)))</f>
        <v/>
      </c>
      <c r="C578" s="5" t="str">
        <f>IF($A578="", "", INDEX(Data!B:B,MATCH($A578,Data!$AF:$AF,1)))</f>
        <v/>
      </c>
      <c r="D578" s="4" t="str">
        <f>IF($A578="", "", INDEX(Data!C:C,MATCH($A578,Data!$AF:$AF,1)))</f>
        <v/>
      </c>
      <c r="E578" s="5" t="str">
        <f>IF($A578="","",IF(INDEX(Data!D:D,MATCH($A578,Data!$AF:$AF,1))="","",INDEX(Data!D:D,MATCH($A578,Data!$AF:$AF,1))))</f>
        <v/>
      </c>
      <c r="F578" s="5" t="str">
        <f>IF($A578="","",IF(INDEX(Data!E:E,MATCH($A578,Data!$AF:$AF,1))="","",INDEX(Data!E:E,MATCH($A578,Data!$AF:$AF,1))))</f>
        <v/>
      </c>
      <c r="G578" s="36" t="str">
        <f t="shared" si="18"/>
        <v/>
      </c>
    </row>
    <row r="579" spans="1:7" ht="14" customHeight="1" x14ac:dyDescent="0.35">
      <c r="A579" s="33" t="str">
        <f t="shared" si="19"/>
        <v/>
      </c>
      <c r="B579" s="4" t="str">
        <f>IF($A579="", "", INDEX(Data!A:A,MATCH($A579,Data!$AF:$AF,1)))</f>
        <v/>
      </c>
      <c r="C579" s="5" t="str">
        <f>IF($A579="", "", INDEX(Data!B:B,MATCH($A579,Data!$AF:$AF,1)))</f>
        <v/>
      </c>
      <c r="D579" s="4" t="str">
        <f>IF($A579="", "", INDEX(Data!C:C,MATCH($A579,Data!$AF:$AF,1)))</f>
        <v/>
      </c>
      <c r="E579" s="5" t="str">
        <f>IF($A579="","",IF(INDEX(Data!D:D,MATCH($A579,Data!$AF:$AF,1))="","",INDEX(Data!D:D,MATCH($A579,Data!$AF:$AF,1))))</f>
        <v/>
      </c>
      <c r="F579" s="5" t="str">
        <f>IF($A579="","",IF(INDEX(Data!E:E,MATCH($A579,Data!$AF:$AF,1))="","",INDEX(Data!E:E,MATCH($A579,Data!$AF:$AF,1))))</f>
        <v/>
      </c>
      <c r="G579" s="36" t="str">
        <f t="shared" si="18"/>
        <v/>
      </c>
    </row>
    <row r="580" spans="1:7" ht="14" customHeight="1" x14ac:dyDescent="0.35">
      <c r="A580" s="33" t="str">
        <f t="shared" si="19"/>
        <v/>
      </c>
      <c r="B580" s="4" t="str">
        <f>IF($A580="", "", INDEX(Data!A:A,MATCH($A580,Data!$AF:$AF,1)))</f>
        <v/>
      </c>
      <c r="C580" s="5" t="str">
        <f>IF($A580="", "", INDEX(Data!B:B,MATCH($A580,Data!$AF:$AF,1)))</f>
        <v/>
      </c>
      <c r="D580" s="4" t="str">
        <f>IF($A580="", "", INDEX(Data!C:C,MATCH($A580,Data!$AF:$AF,1)))</f>
        <v/>
      </c>
      <c r="E580" s="5" t="str">
        <f>IF($A580="","",IF(INDEX(Data!D:D,MATCH($A580,Data!$AF:$AF,1))="","",INDEX(Data!D:D,MATCH($A580,Data!$AF:$AF,1))))</f>
        <v/>
      </c>
      <c r="F580" s="5" t="str">
        <f>IF($A580="","",IF(INDEX(Data!E:E,MATCH($A580,Data!$AF:$AF,1))="","",INDEX(Data!E:E,MATCH($A580,Data!$AF:$AF,1))))</f>
        <v/>
      </c>
      <c r="G580" s="36" t="str">
        <f t="shared" si="18"/>
        <v/>
      </c>
    </row>
    <row r="581" spans="1:7" ht="14" customHeight="1" x14ac:dyDescent="0.35">
      <c r="A581" s="33" t="str">
        <f t="shared" si="19"/>
        <v/>
      </c>
      <c r="B581" s="4" t="str">
        <f>IF($A581="", "", INDEX(Data!A:A,MATCH($A581,Data!$AF:$AF,1)))</f>
        <v/>
      </c>
      <c r="C581" s="5" t="str">
        <f>IF($A581="", "", INDEX(Data!B:B,MATCH($A581,Data!$AF:$AF,1)))</f>
        <v/>
      </c>
      <c r="D581" s="4" t="str">
        <f>IF($A581="", "", INDEX(Data!C:C,MATCH($A581,Data!$AF:$AF,1)))</f>
        <v/>
      </c>
      <c r="E581" s="5" t="str">
        <f>IF($A581="","",IF(INDEX(Data!D:D,MATCH($A581,Data!$AF:$AF,1))="","",INDEX(Data!D:D,MATCH($A581,Data!$AF:$AF,1))))</f>
        <v/>
      </c>
      <c r="F581" s="5" t="str">
        <f>IF($A581="","",IF(INDEX(Data!E:E,MATCH($A581,Data!$AF:$AF,1))="","",INDEX(Data!E:E,MATCH($A581,Data!$AF:$AF,1))))</f>
        <v/>
      </c>
      <c r="G581" s="36" t="str">
        <f t="shared" si="18"/>
        <v/>
      </c>
    </row>
    <row r="582" spans="1:7" ht="14" customHeight="1" x14ac:dyDescent="0.35">
      <c r="A582" s="33" t="str">
        <f t="shared" si="19"/>
        <v/>
      </c>
      <c r="B582" s="4" t="str">
        <f>IF($A582="", "", INDEX(Data!A:A,MATCH($A582,Data!$AF:$AF,1)))</f>
        <v/>
      </c>
      <c r="C582" s="5" t="str">
        <f>IF($A582="", "", INDEX(Data!B:B,MATCH($A582,Data!$AF:$AF,1)))</f>
        <v/>
      </c>
      <c r="D582" s="4" t="str">
        <f>IF($A582="", "", INDEX(Data!C:C,MATCH($A582,Data!$AF:$AF,1)))</f>
        <v/>
      </c>
      <c r="E582" s="5" t="str">
        <f>IF($A582="","",IF(INDEX(Data!D:D,MATCH($A582,Data!$AF:$AF,1))="","",INDEX(Data!D:D,MATCH($A582,Data!$AF:$AF,1))))</f>
        <v/>
      </c>
      <c r="F582" s="5" t="str">
        <f>IF($A582="","",IF(INDEX(Data!E:E,MATCH($A582,Data!$AF:$AF,1))="","",INDEX(Data!E:E,MATCH($A582,Data!$AF:$AF,1))))</f>
        <v/>
      </c>
      <c r="G582" s="36" t="str">
        <f t="shared" si="18"/>
        <v/>
      </c>
    </row>
    <row r="583" spans="1:7" ht="14" customHeight="1" x14ac:dyDescent="0.35">
      <c r="A583" s="33" t="str">
        <f t="shared" si="19"/>
        <v/>
      </c>
      <c r="B583" s="4" t="str">
        <f>IF($A583="", "", INDEX(Data!A:A,MATCH($A583,Data!$AF:$AF,1)))</f>
        <v/>
      </c>
      <c r="C583" s="5" t="str">
        <f>IF($A583="", "", INDEX(Data!B:B,MATCH($A583,Data!$AF:$AF,1)))</f>
        <v/>
      </c>
      <c r="D583" s="4" t="str">
        <f>IF($A583="", "", INDEX(Data!C:C,MATCH($A583,Data!$AF:$AF,1)))</f>
        <v/>
      </c>
      <c r="E583" s="5" t="str">
        <f>IF($A583="","",IF(INDEX(Data!D:D,MATCH($A583,Data!$AF:$AF,1))="","",INDEX(Data!D:D,MATCH($A583,Data!$AF:$AF,1))))</f>
        <v/>
      </c>
      <c r="F583" s="5" t="str">
        <f>IF($A583="","",IF(INDEX(Data!E:E,MATCH($A583,Data!$AF:$AF,1))="","",INDEX(Data!E:E,MATCH($A583,Data!$AF:$AF,1))))</f>
        <v/>
      </c>
      <c r="G583" s="36" t="str">
        <f t="shared" si="18"/>
        <v/>
      </c>
    </row>
    <row r="584" spans="1:7" ht="14" customHeight="1" x14ac:dyDescent="0.35">
      <c r="A584" s="33" t="str">
        <f t="shared" si="19"/>
        <v/>
      </c>
      <c r="B584" s="4" t="str">
        <f>IF($A584="", "", INDEX(Data!A:A,MATCH($A584,Data!$AF:$AF,1)))</f>
        <v/>
      </c>
      <c r="C584" s="5" t="str">
        <f>IF($A584="", "", INDEX(Data!B:B,MATCH($A584,Data!$AF:$AF,1)))</f>
        <v/>
      </c>
      <c r="D584" s="4" t="str">
        <f>IF($A584="", "", INDEX(Data!C:C,MATCH($A584,Data!$AF:$AF,1)))</f>
        <v/>
      </c>
      <c r="E584" s="5" t="str">
        <f>IF($A584="","",IF(INDEX(Data!D:D,MATCH($A584,Data!$AF:$AF,1))="","",INDEX(Data!D:D,MATCH($A584,Data!$AF:$AF,1))))</f>
        <v/>
      </c>
      <c r="F584" s="5" t="str">
        <f>IF($A584="","",IF(INDEX(Data!E:E,MATCH($A584,Data!$AF:$AF,1))="","",INDEX(Data!E:E,MATCH($A584,Data!$AF:$AF,1))))</f>
        <v/>
      </c>
      <c r="G584" s="36" t="str">
        <f t="shared" si="18"/>
        <v/>
      </c>
    </row>
    <row r="585" spans="1:7" ht="14" customHeight="1" x14ac:dyDescent="0.35">
      <c r="A585" s="33" t="str">
        <f t="shared" si="19"/>
        <v/>
      </c>
      <c r="B585" s="4" t="str">
        <f>IF($A585="", "", INDEX(Data!A:A,MATCH($A585,Data!$AF:$AF,1)))</f>
        <v/>
      </c>
      <c r="C585" s="5" t="str">
        <f>IF($A585="", "", INDEX(Data!B:B,MATCH($A585,Data!$AF:$AF,1)))</f>
        <v/>
      </c>
      <c r="D585" s="4" t="str">
        <f>IF($A585="", "", INDEX(Data!C:C,MATCH($A585,Data!$AF:$AF,1)))</f>
        <v/>
      </c>
      <c r="E585" s="5" t="str">
        <f>IF($A585="","",IF(INDEX(Data!D:D,MATCH($A585,Data!$AF:$AF,1))="","",INDEX(Data!D:D,MATCH($A585,Data!$AF:$AF,1))))</f>
        <v/>
      </c>
      <c r="F585" s="5" t="str">
        <f>IF($A585="","",IF(INDEX(Data!E:E,MATCH($A585,Data!$AF:$AF,1))="","",INDEX(Data!E:E,MATCH($A585,Data!$AF:$AF,1))))</f>
        <v/>
      </c>
      <c r="G585" s="36" t="str">
        <f t="shared" si="18"/>
        <v/>
      </c>
    </row>
    <row r="586" spans="1:7" ht="14" customHeight="1" x14ac:dyDescent="0.35">
      <c r="A586" s="33" t="str">
        <f t="shared" si="19"/>
        <v/>
      </c>
      <c r="B586" s="4" t="str">
        <f>IF($A586="", "", INDEX(Data!A:A,MATCH($A586,Data!$AF:$AF,1)))</f>
        <v/>
      </c>
      <c r="C586" s="5" t="str">
        <f>IF($A586="", "", INDEX(Data!B:B,MATCH($A586,Data!$AF:$AF,1)))</f>
        <v/>
      </c>
      <c r="D586" s="4" t="str">
        <f>IF($A586="", "", INDEX(Data!C:C,MATCH($A586,Data!$AF:$AF,1)))</f>
        <v/>
      </c>
      <c r="E586" s="5" t="str">
        <f>IF($A586="","",IF(INDEX(Data!D:D,MATCH($A586,Data!$AF:$AF,1))="","",INDEX(Data!D:D,MATCH($A586,Data!$AF:$AF,1))))</f>
        <v/>
      </c>
      <c r="F586" s="5" t="str">
        <f>IF($A586="","",IF(INDEX(Data!E:E,MATCH($A586,Data!$AF:$AF,1))="","",INDEX(Data!E:E,MATCH($A586,Data!$AF:$AF,1))))</f>
        <v/>
      </c>
      <c r="G586" s="36" t="str">
        <f t="shared" si="18"/>
        <v/>
      </c>
    </row>
    <row r="587" spans="1:7" ht="14" customHeight="1" x14ac:dyDescent="0.35">
      <c r="A587" s="33" t="str">
        <f t="shared" si="19"/>
        <v/>
      </c>
      <c r="B587" s="4" t="str">
        <f>IF($A587="", "", INDEX(Data!A:A,MATCH($A587,Data!$AF:$AF,1)))</f>
        <v/>
      </c>
      <c r="C587" s="5" t="str">
        <f>IF($A587="", "", INDEX(Data!B:B,MATCH($A587,Data!$AF:$AF,1)))</f>
        <v/>
      </c>
      <c r="D587" s="4" t="str">
        <f>IF($A587="", "", INDEX(Data!C:C,MATCH($A587,Data!$AF:$AF,1)))</f>
        <v/>
      </c>
      <c r="E587" s="5" t="str">
        <f>IF($A587="","",IF(INDEX(Data!D:D,MATCH($A587,Data!$AF:$AF,1))="","",INDEX(Data!D:D,MATCH($A587,Data!$AF:$AF,1))))</f>
        <v/>
      </c>
      <c r="F587" s="5" t="str">
        <f>IF($A587="","",IF(INDEX(Data!E:E,MATCH($A587,Data!$AF:$AF,1))="","",INDEX(Data!E:E,MATCH($A587,Data!$AF:$AF,1))))</f>
        <v/>
      </c>
      <c r="G587" s="36" t="str">
        <f t="shared" si="18"/>
        <v/>
      </c>
    </row>
    <row r="588" spans="1:7" ht="14" customHeight="1" x14ac:dyDescent="0.35">
      <c r="A588" s="33" t="str">
        <f t="shared" si="19"/>
        <v/>
      </c>
      <c r="B588" s="4" t="str">
        <f>IF($A588="", "", INDEX(Data!A:A,MATCH($A588,Data!$AF:$AF,1)))</f>
        <v/>
      </c>
      <c r="C588" s="5" t="str">
        <f>IF($A588="", "", INDEX(Data!B:B,MATCH($A588,Data!$AF:$AF,1)))</f>
        <v/>
      </c>
      <c r="D588" s="4" t="str">
        <f>IF($A588="", "", INDEX(Data!C:C,MATCH($A588,Data!$AF:$AF,1)))</f>
        <v/>
      </c>
      <c r="E588" s="5" t="str">
        <f>IF($A588="","",IF(INDEX(Data!D:D,MATCH($A588,Data!$AF:$AF,1))="","",INDEX(Data!D:D,MATCH($A588,Data!$AF:$AF,1))))</f>
        <v/>
      </c>
      <c r="F588" s="5" t="str">
        <f>IF($A588="","",IF(INDEX(Data!E:E,MATCH($A588,Data!$AF:$AF,1))="","",INDEX(Data!E:E,MATCH($A588,Data!$AF:$AF,1))))</f>
        <v/>
      </c>
      <c r="G588" s="36" t="str">
        <f t="shared" si="18"/>
        <v/>
      </c>
    </row>
    <row r="589" spans="1:7" ht="14" customHeight="1" x14ac:dyDescent="0.35">
      <c r="A589" s="33" t="str">
        <f t="shared" si="19"/>
        <v/>
      </c>
      <c r="B589" s="4" t="str">
        <f>IF($A589="", "", INDEX(Data!A:A,MATCH($A589,Data!$AF:$AF,1)))</f>
        <v/>
      </c>
      <c r="C589" s="5" t="str">
        <f>IF($A589="", "", INDEX(Data!B:B,MATCH($A589,Data!$AF:$AF,1)))</f>
        <v/>
      </c>
      <c r="D589" s="4" t="str">
        <f>IF($A589="", "", INDEX(Data!C:C,MATCH($A589,Data!$AF:$AF,1)))</f>
        <v/>
      </c>
      <c r="E589" s="5" t="str">
        <f>IF($A589="","",IF(INDEX(Data!D:D,MATCH($A589,Data!$AF:$AF,1))="","",INDEX(Data!D:D,MATCH($A589,Data!$AF:$AF,1))))</f>
        <v/>
      </c>
      <c r="F589" s="5" t="str">
        <f>IF($A589="","",IF(INDEX(Data!E:E,MATCH($A589,Data!$AF:$AF,1))="","",INDEX(Data!E:E,MATCH($A589,Data!$AF:$AF,1))))</f>
        <v/>
      </c>
      <c r="G589" s="36" t="str">
        <f t="shared" si="18"/>
        <v/>
      </c>
    </row>
    <row r="590" spans="1:7" ht="14" customHeight="1" x14ac:dyDescent="0.35">
      <c r="A590" s="33" t="str">
        <f t="shared" si="19"/>
        <v/>
      </c>
      <c r="B590" s="4" t="str">
        <f>IF($A590="", "", INDEX(Data!A:A,MATCH($A590,Data!$AF:$AF,1)))</f>
        <v/>
      </c>
      <c r="C590" s="5" t="str">
        <f>IF($A590="", "", INDEX(Data!B:B,MATCH($A590,Data!$AF:$AF,1)))</f>
        <v/>
      </c>
      <c r="D590" s="4" t="str">
        <f>IF($A590="", "", INDEX(Data!C:C,MATCH($A590,Data!$AF:$AF,1)))</f>
        <v/>
      </c>
      <c r="E590" s="5" t="str">
        <f>IF($A590="","",IF(INDEX(Data!D:D,MATCH($A590,Data!$AF:$AF,1))="","",INDEX(Data!D:D,MATCH($A590,Data!$AF:$AF,1))))</f>
        <v/>
      </c>
      <c r="F590" s="5" t="str">
        <f>IF($A590="","",IF(INDEX(Data!E:E,MATCH($A590,Data!$AF:$AF,1))="","",INDEX(Data!E:E,MATCH($A590,Data!$AF:$AF,1))))</f>
        <v/>
      </c>
      <c r="G590" s="36" t="str">
        <f t="shared" si="18"/>
        <v/>
      </c>
    </row>
    <row r="591" spans="1:7" ht="14" customHeight="1" x14ac:dyDescent="0.35">
      <c r="A591" s="33" t="str">
        <f t="shared" si="19"/>
        <v/>
      </c>
      <c r="B591" s="4" t="str">
        <f>IF($A591="", "", INDEX(Data!A:A,MATCH($A591,Data!$AF:$AF,1)))</f>
        <v/>
      </c>
      <c r="C591" s="5" t="str">
        <f>IF($A591="", "", INDEX(Data!B:B,MATCH($A591,Data!$AF:$AF,1)))</f>
        <v/>
      </c>
      <c r="D591" s="4" t="str">
        <f>IF($A591="", "", INDEX(Data!C:C,MATCH($A591,Data!$AF:$AF,1)))</f>
        <v/>
      </c>
      <c r="E591" s="5" t="str">
        <f>IF($A591="","",IF(INDEX(Data!D:D,MATCH($A591,Data!$AF:$AF,1))="","",INDEX(Data!D:D,MATCH($A591,Data!$AF:$AF,1))))</f>
        <v/>
      </c>
      <c r="F591" s="5" t="str">
        <f>IF($A591="","",IF(INDEX(Data!E:E,MATCH($A591,Data!$AF:$AF,1))="","",INDEX(Data!E:E,MATCH($A591,Data!$AF:$AF,1))))</f>
        <v/>
      </c>
      <c r="G591" s="36" t="str">
        <f t="shared" ref="G591:G654" si="20">HYPERLINK(F591)</f>
        <v/>
      </c>
    </row>
    <row r="592" spans="1:7" ht="14" customHeight="1" x14ac:dyDescent="0.35">
      <c r="A592" s="33" t="str">
        <f t="shared" ref="A592:A655" si="21">IF(A$13&gt;=ROW(A580), ROW(A580), "")</f>
        <v/>
      </c>
      <c r="B592" s="4" t="str">
        <f>IF($A592="", "", INDEX(Data!A:A,MATCH($A592,Data!$AF:$AF,1)))</f>
        <v/>
      </c>
      <c r="C592" s="5" t="str">
        <f>IF($A592="", "", INDEX(Data!B:B,MATCH($A592,Data!$AF:$AF,1)))</f>
        <v/>
      </c>
      <c r="D592" s="4" t="str">
        <f>IF($A592="", "", INDEX(Data!C:C,MATCH($A592,Data!$AF:$AF,1)))</f>
        <v/>
      </c>
      <c r="E592" s="5" t="str">
        <f>IF($A592="","",IF(INDEX(Data!D:D,MATCH($A592,Data!$AF:$AF,1))="","",INDEX(Data!D:D,MATCH($A592,Data!$AF:$AF,1))))</f>
        <v/>
      </c>
      <c r="F592" s="5" t="str">
        <f>IF($A592="","",IF(INDEX(Data!E:E,MATCH($A592,Data!$AF:$AF,1))="","",INDEX(Data!E:E,MATCH($A592,Data!$AF:$AF,1))))</f>
        <v/>
      </c>
      <c r="G592" s="36" t="str">
        <f t="shared" si="20"/>
        <v/>
      </c>
    </row>
    <row r="593" spans="1:7" ht="14" customHeight="1" x14ac:dyDescent="0.35">
      <c r="A593" s="33" t="str">
        <f t="shared" si="21"/>
        <v/>
      </c>
      <c r="B593" s="4" t="str">
        <f>IF($A593="", "", INDEX(Data!A:A,MATCH($A593,Data!$AF:$AF,1)))</f>
        <v/>
      </c>
      <c r="C593" s="5" t="str">
        <f>IF($A593="", "", INDEX(Data!B:B,MATCH($A593,Data!$AF:$AF,1)))</f>
        <v/>
      </c>
      <c r="D593" s="4" t="str">
        <f>IF($A593="", "", INDEX(Data!C:C,MATCH($A593,Data!$AF:$AF,1)))</f>
        <v/>
      </c>
      <c r="E593" s="5" t="str">
        <f>IF($A593="","",IF(INDEX(Data!D:D,MATCH($A593,Data!$AF:$AF,1))="","",INDEX(Data!D:D,MATCH($A593,Data!$AF:$AF,1))))</f>
        <v/>
      </c>
      <c r="F593" s="5" t="str">
        <f>IF($A593="","",IF(INDEX(Data!E:E,MATCH($A593,Data!$AF:$AF,1))="","",INDEX(Data!E:E,MATCH($A593,Data!$AF:$AF,1))))</f>
        <v/>
      </c>
      <c r="G593" s="36" t="str">
        <f t="shared" si="20"/>
        <v/>
      </c>
    </row>
    <row r="594" spans="1:7" ht="14" customHeight="1" x14ac:dyDescent="0.35">
      <c r="A594" s="33" t="str">
        <f t="shared" si="21"/>
        <v/>
      </c>
      <c r="B594" s="4" t="str">
        <f>IF($A594="", "", INDEX(Data!A:A,MATCH($A594,Data!$AF:$AF,1)))</f>
        <v/>
      </c>
      <c r="C594" s="5" t="str">
        <f>IF($A594="", "", INDEX(Data!B:B,MATCH($A594,Data!$AF:$AF,1)))</f>
        <v/>
      </c>
      <c r="D594" s="4" t="str">
        <f>IF($A594="", "", INDEX(Data!C:C,MATCH($A594,Data!$AF:$AF,1)))</f>
        <v/>
      </c>
      <c r="E594" s="5" t="str">
        <f>IF($A594="","",IF(INDEX(Data!D:D,MATCH($A594,Data!$AF:$AF,1))="","",INDEX(Data!D:D,MATCH($A594,Data!$AF:$AF,1))))</f>
        <v/>
      </c>
      <c r="F594" s="5" t="str">
        <f>IF($A594="","",IF(INDEX(Data!E:E,MATCH($A594,Data!$AF:$AF,1))="","",INDEX(Data!E:E,MATCH($A594,Data!$AF:$AF,1))))</f>
        <v/>
      </c>
      <c r="G594" s="36" t="str">
        <f t="shared" si="20"/>
        <v/>
      </c>
    </row>
    <row r="595" spans="1:7" ht="14" customHeight="1" x14ac:dyDescent="0.35">
      <c r="A595" s="33" t="str">
        <f t="shared" si="21"/>
        <v/>
      </c>
      <c r="B595" s="4" t="str">
        <f>IF($A595="", "", INDEX(Data!A:A,MATCH($A595,Data!$AF:$AF,1)))</f>
        <v/>
      </c>
      <c r="C595" s="5" t="str">
        <f>IF($A595="", "", INDEX(Data!B:B,MATCH($A595,Data!$AF:$AF,1)))</f>
        <v/>
      </c>
      <c r="D595" s="4" t="str">
        <f>IF($A595="", "", INDEX(Data!C:C,MATCH($A595,Data!$AF:$AF,1)))</f>
        <v/>
      </c>
      <c r="E595" s="5" t="str">
        <f>IF($A595="","",IF(INDEX(Data!D:D,MATCH($A595,Data!$AF:$AF,1))="","",INDEX(Data!D:D,MATCH($A595,Data!$AF:$AF,1))))</f>
        <v/>
      </c>
      <c r="F595" s="5" t="str">
        <f>IF($A595="","",IF(INDEX(Data!E:E,MATCH($A595,Data!$AF:$AF,1))="","",INDEX(Data!E:E,MATCH($A595,Data!$AF:$AF,1))))</f>
        <v/>
      </c>
      <c r="G595" s="36" t="str">
        <f t="shared" si="20"/>
        <v/>
      </c>
    </row>
    <row r="596" spans="1:7" ht="14" customHeight="1" x14ac:dyDescent="0.35">
      <c r="A596" s="33" t="str">
        <f t="shared" si="21"/>
        <v/>
      </c>
      <c r="B596" s="4" t="str">
        <f>IF($A596="", "", INDEX(Data!A:A,MATCH($A596,Data!$AF:$AF,1)))</f>
        <v/>
      </c>
      <c r="C596" s="5" t="str">
        <f>IF($A596="", "", INDEX(Data!B:B,MATCH($A596,Data!$AF:$AF,1)))</f>
        <v/>
      </c>
      <c r="D596" s="4" t="str">
        <f>IF($A596="", "", INDEX(Data!C:C,MATCH($A596,Data!$AF:$AF,1)))</f>
        <v/>
      </c>
      <c r="E596" s="5" t="str">
        <f>IF($A596="","",IF(INDEX(Data!D:D,MATCH($A596,Data!$AF:$AF,1))="","",INDEX(Data!D:D,MATCH($A596,Data!$AF:$AF,1))))</f>
        <v/>
      </c>
      <c r="F596" s="5" t="str">
        <f>IF($A596="","",IF(INDEX(Data!E:E,MATCH($A596,Data!$AF:$AF,1))="","",INDEX(Data!E:E,MATCH($A596,Data!$AF:$AF,1))))</f>
        <v/>
      </c>
      <c r="G596" s="36" t="str">
        <f t="shared" si="20"/>
        <v/>
      </c>
    </row>
    <row r="597" spans="1:7" ht="14" customHeight="1" x14ac:dyDescent="0.35">
      <c r="A597" s="33" t="str">
        <f t="shared" si="21"/>
        <v/>
      </c>
      <c r="B597" s="4" t="str">
        <f>IF($A597="", "", INDEX(Data!A:A,MATCH($A597,Data!$AF:$AF,1)))</f>
        <v/>
      </c>
      <c r="C597" s="5" t="str">
        <f>IF($A597="", "", INDEX(Data!B:B,MATCH($A597,Data!$AF:$AF,1)))</f>
        <v/>
      </c>
      <c r="D597" s="4" t="str">
        <f>IF($A597="", "", INDEX(Data!C:C,MATCH($A597,Data!$AF:$AF,1)))</f>
        <v/>
      </c>
      <c r="E597" s="5" t="str">
        <f>IF($A597="","",IF(INDEX(Data!D:D,MATCH($A597,Data!$AF:$AF,1))="","",INDEX(Data!D:D,MATCH($A597,Data!$AF:$AF,1))))</f>
        <v/>
      </c>
      <c r="F597" s="5" t="str">
        <f>IF($A597="","",IF(INDEX(Data!E:E,MATCH($A597,Data!$AF:$AF,1))="","",INDEX(Data!E:E,MATCH($A597,Data!$AF:$AF,1))))</f>
        <v/>
      </c>
      <c r="G597" s="36" t="str">
        <f t="shared" si="20"/>
        <v/>
      </c>
    </row>
    <row r="598" spans="1:7" ht="14" customHeight="1" x14ac:dyDescent="0.35">
      <c r="A598" s="33" t="str">
        <f t="shared" si="21"/>
        <v/>
      </c>
      <c r="B598" s="4" t="str">
        <f>IF($A598="", "", INDEX(Data!A:A,MATCH($A598,Data!$AF:$AF,1)))</f>
        <v/>
      </c>
      <c r="C598" s="5" t="str">
        <f>IF($A598="", "", INDEX(Data!B:B,MATCH($A598,Data!$AF:$AF,1)))</f>
        <v/>
      </c>
      <c r="D598" s="4" t="str">
        <f>IF($A598="", "", INDEX(Data!C:C,MATCH($A598,Data!$AF:$AF,1)))</f>
        <v/>
      </c>
      <c r="E598" s="5" t="str">
        <f>IF($A598="","",IF(INDEX(Data!D:D,MATCH($A598,Data!$AF:$AF,1))="","",INDEX(Data!D:D,MATCH($A598,Data!$AF:$AF,1))))</f>
        <v/>
      </c>
      <c r="F598" s="5" t="str">
        <f>IF($A598="","",IF(INDEX(Data!E:E,MATCH($A598,Data!$AF:$AF,1))="","",INDEX(Data!E:E,MATCH($A598,Data!$AF:$AF,1))))</f>
        <v/>
      </c>
      <c r="G598" s="36" t="str">
        <f t="shared" si="20"/>
        <v/>
      </c>
    </row>
    <row r="599" spans="1:7" ht="14" customHeight="1" x14ac:dyDescent="0.35">
      <c r="A599" s="33" t="str">
        <f t="shared" si="21"/>
        <v/>
      </c>
      <c r="B599" s="4" t="str">
        <f>IF($A599="", "", INDEX(Data!A:A,MATCH($A599,Data!$AF:$AF,1)))</f>
        <v/>
      </c>
      <c r="C599" s="5" t="str">
        <f>IF($A599="", "", INDEX(Data!B:B,MATCH($A599,Data!$AF:$AF,1)))</f>
        <v/>
      </c>
      <c r="D599" s="4" t="str">
        <f>IF($A599="", "", INDEX(Data!C:C,MATCH($A599,Data!$AF:$AF,1)))</f>
        <v/>
      </c>
      <c r="E599" s="5" t="str">
        <f>IF($A599="","",IF(INDEX(Data!D:D,MATCH($A599,Data!$AF:$AF,1))="","",INDEX(Data!D:D,MATCH($A599,Data!$AF:$AF,1))))</f>
        <v/>
      </c>
      <c r="F599" s="5" t="str">
        <f>IF($A599="","",IF(INDEX(Data!E:E,MATCH($A599,Data!$AF:$AF,1))="","",INDEX(Data!E:E,MATCH($A599,Data!$AF:$AF,1))))</f>
        <v/>
      </c>
      <c r="G599" s="36" t="str">
        <f t="shared" si="20"/>
        <v/>
      </c>
    </row>
    <row r="600" spans="1:7" ht="14" customHeight="1" x14ac:dyDescent="0.35">
      <c r="A600" s="33" t="str">
        <f t="shared" si="21"/>
        <v/>
      </c>
      <c r="B600" s="4" t="str">
        <f>IF($A600="", "", INDEX(Data!A:A,MATCH($A600,Data!$AF:$AF,1)))</f>
        <v/>
      </c>
      <c r="C600" s="5" t="str">
        <f>IF($A600="", "", INDEX(Data!B:B,MATCH($A600,Data!$AF:$AF,1)))</f>
        <v/>
      </c>
      <c r="D600" s="4" t="str">
        <f>IF($A600="", "", INDEX(Data!C:C,MATCH($A600,Data!$AF:$AF,1)))</f>
        <v/>
      </c>
      <c r="E600" s="5" t="str">
        <f>IF($A600="","",IF(INDEX(Data!D:D,MATCH($A600,Data!$AF:$AF,1))="","",INDEX(Data!D:D,MATCH($A600,Data!$AF:$AF,1))))</f>
        <v/>
      </c>
      <c r="F600" s="5" t="str">
        <f>IF($A600="","",IF(INDEX(Data!E:E,MATCH($A600,Data!$AF:$AF,1))="","",INDEX(Data!E:E,MATCH($A600,Data!$AF:$AF,1))))</f>
        <v/>
      </c>
      <c r="G600" s="36" t="str">
        <f t="shared" si="20"/>
        <v/>
      </c>
    </row>
    <row r="601" spans="1:7" ht="14" customHeight="1" x14ac:dyDescent="0.35">
      <c r="A601" s="33" t="str">
        <f t="shared" si="21"/>
        <v/>
      </c>
      <c r="B601" s="4" t="str">
        <f>IF($A601="", "", INDEX(Data!A:A,MATCH($A601,Data!$AF:$AF,1)))</f>
        <v/>
      </c>
      <c r="C601" s="5" t="str">
        <f>IF($A601="", "", INDEX(Data!B:B,MATCH($A601,Data!$AF:$AF,1)))</f>
        <v/>
      </c>
      <c r="D601" s="4" t="str">
        <f>IF($A601="", "", INDEX(Data!C:C,MATCH($A601,Data!$AF:$AF,1)))</f>
        <v/>
      </c>
      <c r="E601" s="5" t="str">
        <f>IF($A601="","",IF(INDEX(Data!D:D,MATCH($A601,Data!$AF:$AF,1))="","",INDEX(Data!D:D,MATCH($A601,Data!$AF:$AF,1))))</f>
        <v/>
      </c>
      <c r="F601" s="5" t="str">
        <f>IF($A601="","",IF(INDEX(Data!E:E,MATCH($A601,Data!$AF:$AF,1))="","",INDEX(Data!E:E,MATCH($A601,Data!$AF:$AF,1))))</f>
        <v/>
      </c>
      <c r="G601" s="36" t="str">
        <f t="shared" si="20"/>
        <v/>
      </c>
    </row>
    <row r="602" spans="1:7" ht="14" customHeight="1" x14ac:dyDescent="0.35">
      <c r="A602" s="33" t="str">
        <f t="shared" si="21"/>
        <v/>
      </c>
      <c r="B602" s="4" t="str">
        <f>IF($A602="", "", INDEX(Data!A:A,MATCH($A602,Data!$AF:$AF,1)))</f>
        <v/>
      </c>
      <c r="C602" s="5" t="str">
        <f>IF($A602="", "", INDEX(Data!B:B,MATCH($A602,Data!$AF:$AF,1)))</f>
        <v/>
      </c>
      <c r="D602" s="4" t="str">
        <f>IF($A602="", "", INDEX(Data!C:C,MATCH($A602,Data!$AF:$AF,1)))</f>
        <v/>
      </c>
      <c r="E602" s="5" t="str">
        <f>IF($A602="","",IF(INDEX(Data!D:D,MATCH($A602,Data!$AF:$AF,1))="","",INDEX(Data!D:D,MATCH($A602,Data!$AF:$AF,1))))</f>
        <v/>
      </c>
      <c r="F602" s="5" t="str">
        <f>IF($A602="","",IF(INDEX(Data!E:E,MATCH($A602,Data!$AF:$AF,1))="","",INDEX(Data!E:E,MATCH($A602,Data!$AF:$AF,1))))</f>
        <v/>
      </c>
      <c r="G602" s="36" t="str">
        <f t="shared" si="20"/>
        <v/>
      </c>
    </row>
    <row r="603" spans="1:7" ht="14" customHeight="1" x14ac:dyDescent="0.35">
      <c r="A603" s="33" t="str">
        <f t="shared" si="21"/>
        <v/>
      </c>
      <c r="B603" s="4" t="str">
        <f>IF($A603="", "", INDEX(Data!A:A,MATCH($A603,Data!$AF:$AF,1)))</f>
        <v/>
      </c>
      <c r="C603" s="5" t="str">
        <f>IF($A603="", "", INDEX(Data!B:B,MATCH($A603,Data!$AF:$AF,1)))</f>
        <v/>
      </c>
      <c r="D603" s="4" t="str">
        <f>IF($A603="", "", INDEX(Data!C:C,MATCH($A603,Data!$AF:$AF,1)))</f>
        <v/>
      </c>
      <c r="E603" s="5" t="str">
        <f>IF($A603="","",IF(INDEX(Data!D:D,MATCH($A603,Data!$AF:$AF,1))="","",INDEX(Data!D:D,MATCH($A603,Data!$AF:$AF,1))))</f>
        <v/>
      </c>
      <c r="F603" s="5" t="str">
        <f>IF($A603="","",IF(INDEX(Data!E:E,MATCH($A603,Data!$AF:$AF,1))="","",INDEX(Data!E:E,MATCH($A603,Data!$AF:$AF,1))))</f>
        <v/>
      </c>
      <c r="G603" s="36" t="str">
        <f t="shared" si="20"/>
        <v/>
      </c>
    </row>
    <row r="604" spans="1:7" ht="14" customHeight="1" x14ac:dyDescent="0.35">
      <c r="A604" s="33" t="str">
        <f t="shared" si="21"/>
        <v/>
      </c>
      <c r="B604" s="4" t="str">
        <f>IF($A604="", "", INDEX(Data!A:A,MATCH($A604,Data!$AF:$AF,1)))</f>
        <v/>
      </c>
      <c r="C604" s="5" t="str">
        <f>IF($A604="", "", INDEX(Data!B:B,MATCH($A604,Data!$AF:$AF,1)))</f>
        <v/>
      </c>
      <c r="D604" s="4" t="str">
        <f>IF($A604="", "", INDEX(Data!C:C,MATCH($A604,Data!$AF:$AF,1)))</f>
        <v/>
      </c>
      <c r="E604" s="5" t="str">
        <f>IF($A604="","",IF(INDEX(Data!D:D,MATCH($A604,Data!$AF:$AF,1))="","",INDEX(Data!D:D,MATCH($A604,Data!$AF:$AF,1))))</f>
        <v/>
      </c>
      <c r="F604" s="5" t="str">
        <f>IF($A604="","",IF(INDEX(Data!E:E,MATCH($A604,Data!$AF:$AF,1))="","",INDEX(Data!E:E,MATCH($A604,Data!$AF:$AF,1))))</f>
        <v/>
      </c>
      <c r="G604" s="36" t="str">
        <f t="shared" si="20"/>
        <v/>
      </c>
    </row>
    <row r="605" spans="1:7" ht="14" customHeight="1" x14ac:dyDescent="0.35">
      <c r="A605" s="33" t="str">
        <f t="shared" si="21"/>
        <v/>
      </c>
      <c r="B605" s="4" t="str">
        <f>IF($A605="", "", INDEX(Data!A:A,MATCH($A605,Data!$AF:$AF,1)))</f>
        <v/>
      </c>
      <c r="C605" s="5" t="str">
        <f>IF($A605="", "", INDEX(Data!B:B,MATCH($A605,Data!$AF:$AF,1)))</f>
        <v/>
      </c>
      <c r="D605" s="4" t="str">
        <f>IF($A605="", "", INDEX(Data!C:C,MATCH($A605,Data!$AF:$AF,1)))</f>
        <v/>
      </c>
      <c r="E605" s="5" t="str">
        <f>IF($A605="","",IF(INDEX(Data!D:D,MATCH($A605,Data!$AF:$AF,1))="","",INDEX(Data!D:D,MATCH($A605,Data!$AF:$AF,1))))</f>
        <v/>
      </c>
      <c r="F605" s="5" t="str">
        <f>IF($A605="","",IF(INDEX(Data!E:E,MATCH($A605,Data!$AF:$AF,1))="","",INDEX(Data!E:E,MATCH($A605,Data!$AF:$AF,1))))</f>
        <v/>
      </c>
      <c r="G605" s="36" t="str">
        <f t="shared" si="20"/>
        <v/>
      </c>
    </row>
    <row r="606" spans="1:7" ht="14" customHeight="1" x14ac:dyDescent="0.35">
      <c r="A606" s="33" t="str">
        <f t="shared" si="21"/>
        <v/>
      </c>
      <c r="B606" s="4" t="str">
        <f>IF($A606="", "", INDEX(Data!A:A,MATCH($A606,Data!$AF:$AF,1)))</f>
        <v/>
      </c>
      <c r="C606" s="5" t="str">
        <f>IF($A606="", "", INDEX(Data!B:B,MATCH($A606,Data!$AF:$AF,1)))</f>
        <v/>
      </c>
      <c r="D606" s="4" t="str">
        <f>IF($A606="", "", INDEX(Data!C:C,MATCH($A606,Data!$AF:$AF,1)))</f>
        <v/>
      </c>
      <c r="E606" s="5" t="str">
        <f>IF($A606="","",IF(INDEX(Data!D:D,MATCH($A606,Data!$AF:$AF,1))="","",INDEX(Data!D:D,MATCH($A606,Data!$AF:$AF,1))))</f>
        <v/>
      </c>
      <c r="F606" s="5" t="str">
        <f>IF($A606="","",IF(INDEX(Data!E:E,MATCH($A606,Data!$AF:$AF,1))="","",INDEX(Data!E:E,MATCH($A606,Data!$AF:$AF,1))))</f>
        <v/>
      </c>
      <c r="G606" s="36" t="str">
        <f t="shared" si="20"/>
        <v/>
      </c>
    </row>
    <row r="607" spans="1:7" ht="14" customHeight="1" x14ac:dyDescent="0.35">
      <c r="A607" s="33" t="str">
        <f t="shared" si="21"/>
        <v/>
      </c>
      <c r="B607" s="4" t="str">
        <f>IF($A607="", "", INDEX(Data!A:A,MATCH($A607,Data!$AF:$AF,1)))</f>
        <v/>
      </c>
      <c r="C607" s="5" t="str">
        <f>IF($A607="", "", INDEX(Data!B:B,MATCH($A607,Data!$AF:$AF,1)))</f>
        <v/>
      </c>
      <c r="D607" s="4" t="str">
        <f>IF($A607="", "", INDEX(Data!C:C,MATCH($A607,Data!$AF:$AF,1)))</f>
        <v/>
      </c>
      <c r="E607" s="5" t="str">
        <f>IF($A607="","",IF(INDEX(Data!D:D,MATCH($A607,Data!$AF:$AF,1))="","",INDEX(Data!D:D,MATCH($A607,Data!$AF:$AF,1))))</f>
        <v/>
      </c>
      <c r="F607" s="5" t="str">
        <f>IF($A607="","",IF(INDEX(Data!E:E,MATCH($A607,Data!$AF:$AF,1))="","",INDEX(Data!E:E,MATCH($A607,Data!$AF:$AF,1))))</f>
        <v/>
      </c>
      <c r="G607" s="36" t="str">
        <f t="shared" si="20"/>
        <v/>
      </c>
    </row>
    <row r="608" spans="1:7" ht="14" customHeight="1" x14ac:dyDescent="0.35">
      <c r="A608" s="33" t="str">
        <f t="shared" si="21"/>
        <v/>
      </c>
      <c r="B608" s="4" t="str">
        <f>IF($A608="", "", INDEX(Data!A:A,MATCH($A608,Data!$AF:$AF,1)))</f>
        <v/>
      </c>
      <c r="C608" s="5" t="str">
        <f>IF($A608="", "", INDEX(Data!B:B,MATCH($A608,Data!$AF:$AF,1)))</f>
        <v/>
      </c>
      <c r="D608" s="4" t="str">
        <f>IF($A608="", "", INDEX(Data!C:C,MATCH($A608,Data!$AF:$AF,1)))</f>
        <v/>
      </c>
      <c r="E608" s="5" t="str">
        <f>IF($A608="","",IF(INDEX(Data!D:D,MATCH($A608,Data!$AF:$AF,1))="","",INDEX(Data!D:D,MATCH($A608,Data!$AF:$AF,1))))</f>
        <v/>
      </c>
      <c r="F608" s="5" t="str">
        <f>IF($A608="","",IF(INDEX(Data!E:E,MATCH($A608,Data!$AF:$AF,1))="","",INDEX(Data!E:E,MATCH($A608,Data!$AF:$AF,1))))</f>
        <v/>
      </c>
      <c r="G608" s="36" t="str">
        <f t="shared" si="20"/>
        <v/>
      </c>
    </row>
    <row r="609" spans="1:7" ht="14" customHeight="1" x14ac:dyDescent="0.35">
      <c r="A609" s="33" t="str">
        <f t="shared" si="21"/>
        <v/>
      </c>
      <c r="B609" s="4" t="str">
        <f>IF($A609="", "", INDEX(Data!A:A,MATCH($A609,Data!$AF:$AF,1)))</f>
        <v/>
      </c>
      <c r="C609" s="5" t="str">
        <f>IF($A609="", "", INDEX(Data!B:B,MATCH($A609,Data!$AF:$AF,1)))</f>
        <v/>
      </c>
      <c r="D609" s="4" t="str">
        <f>IF($A609="", "", INDEX(Data!C:C,MATCH($A609,Data!$AF:$AF,1)))</f>
        <v/>
      </c>
      <c r="E609" s="5" t="str">
        <f>IF($A609="","",IF(INDEX(Data!D:D,MATCH($A609,Data!$AF:$AF,1))="","",INDEX(Data!D:D,MATCH($A609,Data!$AF:$AF,1))))</f>
        <v/>
      </c>
      <c r="F609" s="5" t="str">
        <f>IF($A609="","",IF(INDEX(Data!E:E,MATCH($A609,Data!$AF:$AF,1))="","",INDEX(Data!E:E,MATCH($A609,Data!$AF:$AF,1))))</f>
        <v/>
      </c>
      <c r="G609" s="36" t="str">
        <f t="shared" si="20"/>
        <v/>
      </c>
    </row>
    <row r="610" spans="1:7" ht="14" customHeight="1" x14ac:dyDescent="0.35">
      <c r="A610" s="33" t="str">
        <f t="shared" si="21"/>
        <v/>
      </c>
      <c r="B610" s="4" t="str">
        <f>IF($A610="", "", INDEX(Data!A:A,MATCH($A610,Data!$AF:$AF,1)))</f>
        <v/>
      </c>
      <c r="C610" s="5" t="str">
        <f>IF($A610="", "", INDEX(Data!B:B,MATCH($A610,Data!$AF:$AF,1)))</f>
        <v/>
      </c>
      <c r="D610" s="4" t="str">
        <f>IF($A610="", "", INDEX(Data!C:C,MATCH($A610,Data!$AF:$AF,1)))</f>
        <v/>
      </c>
      <c r="E610" s="5" t="str">
        <f>IF($A610="","",IF(INDEX(Data!D:D,MATCH($A610,Data!$AF:$AF,1))="","",INDEX(Data!D:D,MATCH($A610,Data!$AF:$AF,1))))</f>
        <v/>
      </c>
      <c r="F610" s="5" t="str">
        <f>IF($A610="","",IF(INDEX(Data!E:E,MATCH($A610,Data!$AF:$AF,1))="","",INDEX(Data!E:E,MATCH($A610,Data!$AF:$AF,1))))</f>
        <v/>
      </c>
      <c r="G610" s="36" t="str">
        <f t="shared" si="20"/>
        <v/>
      </c>
    </row>
    <row r="611" spans="1:7" ht="14" customHeight="1" x14ac:dyDescent="0.35">
      <c r="A611" s="33" t="str">
        <f t="shared" si="21"/>
        <v/>
      </c>
      <c r="B611" s="4" t="str">
        <f>IF($A611="", "", INDEX(Data!A:A,MATCH($A611,Data!$AF:$AF,1)))</f>
        <v/>
      </c>
      <c r="C611" s="5" t="str">
        <f>IF($A611="", "", INDEX(Data!B:B,MATCH($A611,Data!$AF:$AF,1)))</f>
        <v/>
      </c>
      <c r="D611" s="4" t="str">
        <f>IF($A611="", "", INDEX(Data!C:C,MATCH($A611,Data!$AF:$AF,1)))</f>
        <v/>
      </c>
      <c r="E611" s="5" t="str">
        <f>IF($A611="","",IF(INDEX(Data!D:D,MATCH($A611,Data!$AF:$AF,1))="","",INDEX(Data!D:D,MATCH($A611,Data!$AF:$AF,1))))</f>
        <v/>
      </c>
      <c r="F611" s="5" t="str">
        <f>IF($A611="","",IF(INDEX(Data!E:E,MATCH($A611,Data!$AF:$AF,1))="","",INDEX(Data!E:E,MATCH($A611,Data!$AF:$AF,1))))</f>
        <v/>
      </c>
      <c r="G611" s="36" t="str">
        <f t="shared" si="20"/>
        <v/>
      </c>
    </row>
    <row r="612" spans="1:7" ht="14" customHeight="1" x14ac:dyDescent="0.35">
      <c r="A612" s="33" t="str">
        <f t="shared" si="21"/>
        <v/>
      </c>
      <c r="B612" s="4" t="str">
        <f>IF($A612="", "", INDEX(Data!A:A,MATCH($A612,Data!$AF:$AF,1)))</f>
        <v/>
      </c>
      <c r="C612" s="5" t="str">
        <f>IF($A612="", "", INDEX(Data!B:B,MATCH($A612,Data!$AF:$AF,1)))</f>
        <v/>
      </c>
      <c r="D612" s="4" t="str">
        <f>IF($A612="", "", INDEX(Data!C:C,MATCH($A612,Data!$AF:$AF,1)))</f>
        <v/>
      </c>
      <c r="E612" s="5" t="str">
        <f>IF($A612="","",IF(INDEX(Data!D:D,MATCH($A612,Data!$AF:$AF,1))="","",INDEX(Data!D:D,MATCH($A612,Data!$AF:$AF,1))))</f>
        <v/>
      </c>
      <c r="F612" s="5" t="str">
        <f>IF($A612="","",IF(INDEX(Data!E:E,MATCH($A612,Data!$AF:$AF,1))="","",INDEX(Data!E:E,MATCH($A612,Data!$AF:$AF,1))))</f>
        <v/>
      </c>
      <c r="G612" s="36" t="str">
        <f t="shared" si="20"/>
        <v/>
      </c>
    </row>
    <row r="613" spans="1:7" ht="14" customHeight="1" x14ac:dyDescent="0.35">
      <c r="A613" s="33" t="str">
        <f t="shared" si="21"/>
        <v/>
      </c>
      <c r="B613" s="4" t="str">
        <f>IF($A613="", "", INDEX(Data!A:A,MATCH($A613,Data!$AF:$AF,1)))</f>
        <v/>
      </c>
      <c r="C613" s="5" t="str">
        <f>IF($A613="", "", INDEX(Data!B:B,MATCH($A613,Data!$AF:$AF,1)))</f>
        <v/>
      </c>
      <c r="D613" s="4" t="str">
        <f>IF($A613="", "", INDEX(Data!C:C,MATCH($A613,Data!$AF:$AF,1)))</f>
        <v/>
      </c>
      <c r="E613" s="5" t="str">
        <f>IF($A613="","",IF(INDEX(Data!D:D,MATCH($A613,Data!$AF:$AF,1))="","",INDEX(Data!D:D,MATCH($A613,Data!$AF:$AF,1))))</f>
        <v/>
      </c>
      <c r="F613" s="5" t="str">
        <f>IF($A613="","",IF(INDEX(Data!E:E,MATCH($A613,Data!$AF:$AF,1))="","",INDEX(Data!E:E,MATCH($A613,Data!$AF:$AF,1))))</f>
        <v/>
      </c>
      <c r="G613" s="36" t="str">
        <f t="shared" si="20"/>
        <v/>
      </c>
    </row>
    <row r="614" spans="1:7" ht="14" customHeight="1" x14ac:dyDescent="0.35">
      <c r="A614" s="33" t="str">
        <f t="shared" si="21"/>
        <v/>
      </c>
      <c r="B614" s="4" t="str">
        <f>IF($A614="", "", INDEX(Data!A:A,MATCH($A614,Data!$AF:$AF,1)))</f>
        <v/>
      </c>
      <c r="C614" s="5" t="str">
        <f>IF($A614="", "", INDEX(Data!B:B,MATCH($A614,Data!$AF:$AF,1)))</f>
        <v/>
      </c>
      <c r="D614" s="4" t="str">
        <f>IF($A614="", "", INDEX(Data!C:C,MATCH($A614,Data!$AF:$AF,1)))</f>
        <v/>
      </c>
      <c r="E614" s="5" t="str">
        <f>IF($A614="","",IF(INDEX(Data!D:D,MATCH($A614,Data!$AF:$AF,1))="","",INDEX(Data!D:D,MATCH($A614,Data!$AF:$AF,1))))</f>
        <v/>
      </c>
      <c r="F614" s="5" t="str">
        <f>IF($A614="","",IF(INDEX(Data!E:E,MATCH($A614,Data!$AF:$AF,1))="","",INDEX(Data!E:E,MATCH($A614,Data!$AF:$AF,1))))</f>
        <v/>
      </c>
      <c r="G614" s="36" t="str">
        <f t="shared" si="20"/>
        <v/>
      </c>
    </row>
    <row r="615" spans="1:7" ht="14" customHeight="1" x14ac:dyDescent="0.35">
      <c r="A615" s="33" t="str">
        <f t="shared" si="21"/>
        <v/>
      </c>
      <c r="B615" s="4" t="str">
        <f>IF($A615="", "", INDEX(Data!A:A,MATCH($A615,Data!$AF:$AF,1)))</f>
        <v/>
      </c>
      <c r="C615" s="5" t="str">
        <f>IF($A615="", "", INDEX(Data!B:B,MATCH($A615,Data!$AF:$AF,1)))</f>
        <v/>
      </c>
      <c r="D615" s="4" t="str">
        <f>IF($A615="", "", INDEX(Data!C:C,MATCH($A615,Data!$AF:$AF,1)))</f>
        <v/>
      </c>
      <c r="E615" s="5" t="str">
        <f>IF($A615="","",IF(INDEX(Data!D:D,MATCH($A615,Data!$AF:$AF,1))="","",INDEX(Data!D:D,MATCH($A615,Data!$AF:$AF,1))))</f>
        <v/>
      </c>
      <c r="F615" s="5" t="str">
        <f>IF($A615="","",IF(INDEX(Data!E:E,MATCH($A615,Data!$AF:$AF,1))="","",INDEX(Data!E:E,MATCH($A615,Data!$AF:$AF,1))))</f>
        <v/>
      </c>
      <c r="G615" s="36" t="str">
        <f t="shared" si="20"/>
        <v/>
      </c>
    </row>
    <row r="616" spans="1:7" ht="14" customHeight="1" x14ac:dyDescent="0.35">
      <c r="A616" s="33" t="str">
        <f t="shared" si="21"/>
        <v/>
      </c>
      <c r="B616" s="4" t="str">
        <f>IF($A616="", "", INDEX(Data!A:A,MATCH($A616,Data!$AF:$AF,1)))</f>
        <v/>
      </c>
      <c r="C616" s="5" t="str">
        <f>IF($A616="", "", INDEX(Data!B:B,MATCH($A616,Data!$AF:$AF,1)))</f>
        <v/>
      </c>
      <c r="D616" s="4" t="str">
        <f>IF($A616="", "", INDEX(Data!C:C,MATCH($A616,Data!$AF:$AF,1)))</f>
        <v/>
      </c>
      <c r="E616" s="5" t="str">
        <f>IF($A616="","",IF(INDEX(Data!D:D,MATCH($A616,Data!$AF:$AF,1))="","",INDEX(Data!D:D,MATCH($A616,Data!$AF:$AF,1))))</f>
        <v/>
      </c>
      <c r="F616" s="5" t="str">
        <f>IF($A616="","",IF(INDEX(Data!E:E,MATCH($A616,Data!$AF:$AF,1))="","",INDEX(Data!E:E,MATCH($A616,Data!$AF:$AF,1))))</f>
        <v/>
      </c>
      <c r="G616" s="36" t="str">
        <f t="shared" si="20"/>
        <v/>
      </c>
    </row>
    <row r="617" spans="1:7" ht="14" customHeight="1" x14ac:dyDescent="0.35">
      <c r="A617" s="33" t="str">
        <f t="shared" si="21"/>
        <v/>
      </c>
      <c r="B617" s="4" t="str">
        <f>IF($A617="", "", INDEX(Data!A:A,MATCH($A617,Data!$AF:$AF,1)))</f>
        <v/>
      </c>
      <c r="C617" s="5" t="str">
        <f>IF($A617="", "", INDEX(Data!B:B,MATCH($A617,Data!$AF:$AF,1)))</f>
        <v/>
      </c>
      <c r="D617" s="4" t="str">
        <f>IF($A617="", "", INDEX(Data!C:C,MATCH($A617,Data!$AF:$AF,1)))</f>
        <v/>
      </c>
      <c r="E617" s="5" t="str">
        <f>IF($A617="","",IF(INDEX(Data!D:D,MATCH($A617,Data!$AF:$AF,1))="","",INDEX(Data!D:D,MATCH($A617,Data!$AF:$AF,1))))</f>
        <v/>
      </c>
      <c r="F617" s="5" t="str">
        <f>IF($A617="","",IF(INDEX(Data!E:E,MATCH($A617,Data!$AF:$AF,1))="","",INDEX(Data!E:E,MATCH($A617,Data!$AF:$AF,1))))</f>
        <v/>
      </c>
      <c r="G617" s="36" t="str">
        <f t="shared" si="20"/>
        <v/>
      </c>
    </row>
    <row r="618" spans="1:7" ht="14" customHeight="1" x14ac:dyDescent="0.35">
      <c r="A618" s="33" t="str">
        <f t="shared" si="21"/>
        <v/>
      </c>
      <c r="B618" s="4" t="str">
        <f>IF($A618="", "", INDEX(Data!A:A,MATCH($A618,Data!$AF:$AF,1)))</f>
        <v/>
      </c>
      <c r="C618" s="5" t="str">
        <f>IF($A618="", "", INDEX(Data!B:B,MATCH($A618,Data!$AF:$AF,1)))</f>
        <v/>
      </c>
      <c r="D618" s="4" t="str">
        <f>IF($A618="", "", INDEX(Data!C:C,MATCH($A618,Data!$AF:$AF,1)))</f>
        <v/>
      </c>
      <c r="E618" s="5" t="str">
        <f>IF($A618="","",IF(INDEX(Data!D:D,MATCH($A618,Data!$AF:$AF,1))="","",INDEX(Data!D:D,MATCH($A618,Data!$AF:$AF,1))))</f>
        <v/>
      </c>
      <c r="F618" s="5" t="str">
        <f>IF($A618="","",IF(INDEX(Data!E:E,MATCH($A618,Data!$AF:$AF,1))="","",INDEX(Data!E:E,MATCH($A618,Data!$AF:$AF,1))))</f>
        <v/>
      </c>
      <c r="G618" s="36" t="str">
        <f t="shared" si="20"/>
        <v/>
      </c>
    </row>
    <row r="619" spans="1:7" ht="14" customHeight="1" x14ac:dyDescent="0.35">
      <c r="A619" s="33" t="str">
        <f t="shared" si="21"/>
        <v/>
      </c>
      <c r="B619" s="4" t="str">
        <f>IF($A619="", "", INDEX(Data!A:A,MATCH($A619,Data!$AF:$AF,1)))</f>
        <v/>
      </c>
      <c r="C619" s="5" t="str">
        <f>IF($A619="", "", INDEX(Data!B:B,MATCH($A619,Data!$AF:$AF,1)))</f>
        <v/>
      </c>
      <c r="D619" s="4" t="str">
        <f>IF($A619="", "", INDEX(Data!C:C,MATCH($A619,Data!$AF:$AF,1)))</f>
        <v/>
      </c>
      <c r="E619" s="5" t="str">
        <f>IF($A619="","",IF(INDEX(Data!D:D,MATCH($A619,Data!$AF:$AF,1))="","",INDEX(Data!D:D,MATCH($A619,Data!$AF:$AF,1))))</f>
        <v/>
      </c>
      <c r="F619" s="5" t="str">
        <f>IF($A619="","",IF(INDEX(Data!E:E,MATCH($A619,Data!$AF:$AF,1))="","",INDEX(Data!E:E,MATCH($A619,Data!$AF:$AF,1))))</f>
        <v/>
      </c>
      <c r="G619" s="36" t="str">
        <f t="shared" si="20"/>
        <v/>
      </c>
    </row>
    <row r="620" spans="1:7" ht="14" customHeight="1" x14ac:dyDescent="0.35">
      <c r="A620" s="33" t="str">
        <f t="shared" si="21"/>
        <v/>
      </c>
      <c r="B620" s="4" t="str">
        <f>IF($A620="", "", INDEX(Data!A:A,MATCH($A620,Data!$AF:$AF,1)))</f>
        <v/>
      </c>
      <c r="C620" s="5" t="str">
        <f>IF($A620="", "", INDEX(Data!B:B,MATCH($A620,Data!$AF:$AF,1)))</f>
        <v/>
      </c>
      <c r="D620" s="4" t="str">
        <f>IF($A620="", "", INDEX(Data!C:C,MATCH($A620,Data!$AF:$AF,1)))</f>
        <v/>
      </c>
      <c r="E620" s="5" t="str">
        <f>IF($A620="","",IF(INDEX(Data!D:D,MATCH($A620,Data!$AF:$AF,1))="","",INDEX(Data!D:D,MATCH($A620,Data!$AF:$AF,1))))</f>
        <v/>
      </c>
      <c r="F620" s="5" t="str">
        <f>IF($A620="","",IF(INDEX(Data!E:E,MATCH($A620,Data!$AF:$AF,1))="","",INDEX(Data!E:E,MATCH($A620,Data!$AF:$AF,1))))</f>
        <v/>
      </c>
      <c r="G620" s="36" t="str">
        <f t="shared" si="20"/>
        <v/>
      </c>
    </row>
    <row r="621" spans="1:7" ht="14" customHeight="1" x14ac:dyDescent="0.35">
      <c r="A621" s="33" t="str">
        <f t="shared" si="21"/>
        <v/>
      </c>
      <c r="B621" s="4" t="str">
        <f>IF($A621="", "", INDEX(Data!A:A,MATCH($A621,Data!$AF:$AF,1)))</f>
        <v/>
      </c>
      <c r="C621" s="5" t="str">
        <f>IF($A621="", "", INDEX(Data!B:B,MATCH($A621,Data!$AF:$AF,1)))</f>
        <v/>
      </c>
      <c r="D621" s="4" t="str">
        <f>IF($A621="", "", INDEX(Data!C:C,MATCH($A621,Data!$AF:$AF,1)))</f>
        <v/>
      </c>
      <c r="E621" s="5" t="str">
        <f>IF($A621="","",IF(INDEX(Data!D:D,MATCH($A621,Data!$AF:$AF,1))="","",INDEX(Data!D:D,MATCH($A621,Data!$AF:$AF,1))))</f>
        <v/>
      </c>
      <c r="F621" s="5" t="str">
        <f>IF($A621="","",IF(INDEX(Data!E:E,MATCH($A621,Data!$AF:$AF,1))="","",INDEX(Data!E:E,MATCH($A621,Data!$AF:$AF,1))))</f>
        <v/>
      </c>
      <c r="G621" s="36" t="str">
        <f t="shared" si="20"/>
        <v/>
      </c>
    </row>
    <row r="622" spans="1:7" ht="14" customHeight="1" x14ac:dyDescent="0.35">
      <c r="A622" s="33" t="str">
        <f t="shared" si="21"/>
        <v/>
      </c>
      <c r="B622" s="4" t="str">
        <f>IF($A622="", "", INDEX(Data!A:A,MATCH($A622,Data!$AF:$AF,1)))</f>
        <v/>
      </c>
      <c r="C622" s="5" t="str">
        <f>IF($A622="", "", INDEX(Data!B:B,MATCH($A622,Data!$AF:$AF,1)))</f>
        <v/>
      </c>
      <c r="D622" s="4" t="str">
        <f>IF($A622="", "", INDEX(Data!C:C,MATCH($A622,Data!$AF:$AF,1)))</f>
        <v/>
      </c>
      <c r="E622" s="5" t="str">
        <f>IF($A622="","",IF(INDEX(Data!D:D,MATCH($A622,Data!$AF:$AF,1))="","",INDEX(Data!D:D,MATCH($A622,Data!$AF:$AF,1))))</f>
        <v/>
      </c>
      <c r="F622" s="5" t="str">
        <f>IF($A622="","",IF(INDEX(Data!E:E,MATCH($A622,Data!$AF:$AF,1))="","",INDEX(Data!E:E,MATCH($A622,Data!$AF:$AF,1))))</f>
        <v/>
      </c>
      <c r="G622" s="36" t="str">
        <f t="shared" si="20"/>
        <v/>
      </c>
    </row>
    <row r="623" spans="1:7" ht="14" customHeight="1" x14ac:dyDescent="0.35">
      <c r="A623" s="33" t="str">
        <f t="shared" si="21"/>
        <v/>
      </c>
      <c r="B623" s="4" t="str">
        <f>IF($A623="", "", INDEX(Data!A:A,MATCH($A623,Data!$AF:$AF,1)))</f>
        <v/>
      </c>
      <c r="C623" s="5" t="str">
        <f>IF($A623="", "", INDEX(Data!B:B,MATCH($A623,Data!$AF:$AF,1)))</f>
        <v/>
      </c>
      <c r="D623" s="4" t="str">
        <f>IF($A623="", "", INDEX(Data!C:C,MATCH($A623,Data!$AF:$AF,1)))</f>
        <v/>
      </c>
      <c r="E623" s="5" t="str">
        <f>IF($A623="","",IF(INDEX(Data!D:D,MATCH($A623,Data!$AF:$AF,1))="","",INDEX(Data!D:D,MATCH($A623,Data!$AF:$AF,1))))</f>
        <v/>
      </c>
      <c r="F623" s="5" t="str">
        <f>IF($A623="","",IF(INDEX(Data!E:E,MATCH($A623,Data!$AF:$AF,1))="","",INDEX(Data!E:E,MATCH($A623,Data!$AF:$AF,1))))</f>
        <v/>
      </c>
      <c r="G623" s="36" t="str">
        <f t="shared" si="20"/>
        <v/>
      </c>
    </row>
    <row r="624" spans="1:7" ht="14" customHeight="1" x14ac:dyDescent="0.35">
      <c r="A624" s="33" t="str">
        <f t="shared" si="21"/>
        <v/>
      </c>
      <c r="B624" s="4" t="str">
        <f>IF($A624="", "", INDEX(Data!A:A,MATCH($A624,Data!$AF:$AF,1)))</f>
        <v/>
      </c>
      <c r="C624" s="5" t="str">
        <f>IF($A624="", "", INDEX(Data!B:B,MATCH($A624,Data!$AF:$AF,1)))</f>
        <v/>
      </c>
      <c r="D624" s="4" t="str">
        <f>IF($A624="", "", INDEX(Data!C:C,MATCH($A624,Data!$AF:$AF,1)))</f>
        <v/>
      </c>
      <c r="E624" s="5" t="str">
        <f>IF($A624="","",IF(INDEX(Data!D:D,MATCH($A624,Data!$AF:$AF,1))="","",INDEX(Data!D:D,MATCH($A624,Data!$AF:$AF,1))))</f>
        <v/>
      </c>
      <c r="F624" s="5" t="str">
        <f>IF($A624="","",IF(INDEX(Data!E:E,MATCH($A624,Data!$AF:$AF,1))="","",INDEX(Data!E:E,MATCH($A624,Data!$AF:$AF,1))))</f>
        <v/>
      </c>
      <c r="G624" s="36" t="str">
        <f t="shared" si="20"/>
        <v/>
      </c>
    </row>
    <row r="625" spans="1:7" ht="14" customHeight="1" x14ac:dyDescent="0.35">
      <c r="A625" s="33" t="str">
        <f t="shared" si="21"/>
        <v/>
      </c>
      <c r="B625" s="4" t="str">
        <f>IF($A625="", "", INDEX(Data!A:A,MATCH($A625,Data!$AF:$AF,1)))</f>
        <v/>
      </c>
      <c r="C625" s="5" t="str">
        <f>IF($A625="", "", INDEX(Data!B:B,MATCH($A625,Data!$AF:$AF,1)))</f>
        <v/>
      </c>
      <c r="D625" s="4" t="str">
        <f>IF($A625="", "", INDEX(Data!C:C,MATCH($A625,Data!$AF:$AF,1)))</f>
        <v/>
      </c>
      <c r="E625" s="5" t="str">
        <f>IF($A625="","",IF(INDEX(Data!D:D,MATCH($A625,Data!$AF:$AF,1))="","",INDEX(Data!D:D,MATCH($A625,Data!$AF:$AF,1))))</f>
        <v/>
      </c>
      <c r="F625" s="5" t="str">
        <f>IF($A625="","",IF(INDEX(Data!E:E,MATCH($A625,Data!$AF:$AF,1))="","",INDEX(Data!E:E,MATCH($A625,Data!$AF:$AF,1))))</f>
        <v/>
      </c>
      <c r="G625" s="36" t="str">
        <f t="shared" si="20"/>
        <v/>
      </c>
    </row>
    <row r="626" spans="1:7" ht="14" customHeight="1" x14ac:dyDescent="0.35">
      <c r="A626" s="33" t="str">
        <f t="shared" si="21"/>
        <v/>
      </c>
      <c r="B626" s="4" t="str">
        <f>IF($A626="", "", INDEX(Data!A:A,MATCH($A626,Data!$AF:$AF,1)))</f>
        <v/>
      </c>
      <c r="C626" s="5" t="str">
        <f>IF($A626="", "", INDEX(Data!B:B,MATCH($A626,Data!$AF:$AF,1)))</f>
        <v/>
      </c>
      <c r="D626" s="4" t="str">
        <f>IF($A626="", "", INDEX(Data!C:C,MATCH($A626,Data!$AF:$AF,1)))</f>
        <v/>
      </c>
      <c r="E626" s="5" t="str">
        <f>IF($A626="","",IF(INDEX(Data!D:D,MATCH($A626,Data!$AF:$AF,1))="","",INDEX(Data!D:D,MATCH($A626,Data!$AF:$AF,1))))</f>
        <v/>
      </c>
      <c r="F626" s="5" t="str">
        <f>IF($A626="","",IF(INDEX(Data!E:E,MATCH($A626,Data!$AF:$AF,1))="","",INDEX(Data!E:E,MATCH($A626,Data!$AF:$AF,1))))</f>
        <v/>
      </c>
      <c r="G626" s="36" t="str">
        <f t="shared" si="20"/>
        <v/>
      </c>
    </row>
    <row r="627" spans="1:7" ht="14" customHeight="1" x14ac:dyDescent="0.35">
      <c r="A627" s="33" t="str">
        <f t="shared" si="21"/>
        <v/>
      </c>
      <c r="B627" s="4" t="str">
        <f>IF($A627="", "", INDEX(Data!A:A,MATCH($A627,Data!$AF:$AF,1)))</f>
        <v/>
      </c>
      <c r="C627" s="5" t="str">
        <f>IF($A627="", "", INDEX(Data!B:B,MATCH($A627,Data!$AF:$AF,1)))</f>
        <v/>
      </c>
      <c r="D627" s="4" t="str">
        <f>IF($A627="", "", INDEX(Data!C:C,MATCH($A627,Data!$AF:$AF,1)))</f>
        <v/>
      </c>
      <c r="E627" s="5" t="str">
        <f>IF($A627="","",IF(INDEX(Data!D:D,MATCH($A627,Data!$AF:$AF,1))="","",INDEX(Data!D:D,MATCH($A627,Data!$AF:$AF,1))))</f>
        <v/>
      </c>
      <c r="F627" s="5" t="str">
        <f>IF($A627="","",IF(INDEX(Data!E:E,MATCH($A627,Data!$AF:$AF,1))="","",INDEX(Data!E:E,MATCH($A627,Data!$AF:$AF,1))))</f>
        <v/>
      </c>
      <c r="G627" s="36" t="str">
        <f t="shared" si="20"/>
        <v/>
      </c>
    </row>
    <row r="628" spans="1:7" ht="14" customHeight="1" x14ac:dyDescent="0.35">
      <c r="A628" s="33" t="str">
        <f t="shared" si="21"/>
        <v/>
      </c>
      <c r="B628" s="4" t="str">
        <f>IF($A628="", "", INDEX(Data!A:A,MATCH($A628,Data!$AF:$AF,1)))</f>
        <v/>
      </c>
      <c r="C628" s="5" t="str">
        <f>IF($A628="", "", INDEX(Data!B:B,MATCH($A628,Data!$AF:$AF,1)))</f>
        <v/>
      </c>
      <c r="D628" s="4" t="str">
        <f>IF($A628="", "", INDEX(Data!C:C,MATCH($A628,Data!$AF:$AF,1)))</f>
        <v/>
      </c>
      <c r="E628" s="5" t="str">
        <f>IF($A628="","",IF(INDEX(Data!D:D,MATCH($A628,Data!$AF:$AF,1))="","",INDEX(Data!D:D,MATCH($A628,Data!$AF:$AF,1))))</f>
        <v/>
      </c>
      <c r="F628" s="5" t="str">
        <f>IF($A628="","",IF(INDEX(Data!E:E,MATCH($A628,Data!$AF:$AF,1))="","",INDEX(Data!E:E,MATCH($A628,Data!$AF:$AF,1))))</f>
        <v/>
      </c>
      <c r="G628" s="36" t="str">
        <f t="shared" si="20"/>
        <v/>
      </c>
    </row>
    <row r="629" spans="1:7" ht="14" customHeight="1" x14ac:dyDescent="0.35">
      <c r="A629" s="33" t="str">
        <f t="shared" si="21"/>
        <v/>
      </c>
      <c r="B629" s="4" t="str">
        <f>IF($A629="", "", INDEX(Data!A:A,MATCH($A629,Data!$AF:$AF,1)))</f>
        <v/>
      </c>
      <c r="C629" s="5" t="str">
        <f>IF($A629="", "", INDEX(Data!B:B,MATCH($A629,Data!$AF:$AF,1)))</f>
        <v/>
      </c>
      <c r="D629" s="4" t="str">
        <f>IF($A629="", "", INDEX(Data!C:C,MATCH($A629,Data!$AF:$AF,1)))</f>
        <v/>
      </c>
      <c r="E629" s="5" t="str">
        <f>IF($A629="","",IF(INDEX(Data!D:D,MATCH($A629,Data!$AF:$AF,1))="","",INDEX(Data!D:D,MATCH($A629,Data!$AF:$AF,1))))</f>
        <v/>
      </c>
      <c r="F629" s="5" t="str">
        <f>IF($A629="","",IF(INDEX(Data!E:E,MATCH($A629,Data!$AF:$AF,1))="","",INDEX(Data!E:E,MATCH($A629,Data!$AF:$AF,1))))</f>
        <v/>
      </c>
      <c r="G629" s="36" t="str">
        <f t="shared" si="20"/>
        <v/>
      </c>
    </row>
    <row r="630" spans="1:7" ht="14" customHeight="1" x14ac:dyDescent="0.35">
      <c r="A630" s="33" t="str">
        <f t="shared" si="21"/>
        <v/>
      </c>
      <c r="B630" s="4" t="str">
        <f>IF($A630="", "", INDEX(Data!A:A,MATCH($A630,Data!$AF:$AF,1)))</f>
        <v/>
      </c>
      <c r="C630" s="5" t="str">
        <f>IF($A630="", "", INDEX(Data!B:B,MATCH($A630,Data!$AF:$AF,1)))</f>
        <v/>
      </c>
      <c r="D630" s="4" t="str">
        <f>IF($A630="", "", INDEX(Data!C:C,MATCH($A630,Data!$AF:$AF,1)))</f>
        <v/>
      </c>
      <c r="E630" s="5" t="str">
        <f>IF($A630="","",IF(INDEX(Data!D:D,MATCH($A630,Data!$AF:$AF,1))="","",INDEX(Data!D:D,MATCH($A630,Data!$AF:$AF,1))))</f>
        <v/>
      </c>
      <c r="F630" s="5" t="str">
        <f>IF($A630="","",IF(INDEX(Data!E:E,MATCH($A630,Data!$AF:$AF,1))="","",INDEX(Data!E:E,MATCH($A630,Data!$AF:$AF,1))))</f>
        <v/>
      </c>
      <c r="G630" s="36" t="str">
        <f t="shared" si="20"/>
        <v/>
      </c>
    </row>
    <row r="631" spans="1:7" ht="14" customHeight="1" x14ac:dyDescent="0.35">
      <c r="A631" s="33" t="str">
        <f t="shared" si="21"/>
        <v/>
      </c>
      <c r="B631" s="4" t="str">
        <f>IF($A631="", "", INDEX(Data!A:A,MATCH($A631,Data!$AF:$AF,1)))</f>
        <v/>
      </c>
      <c r="C631" s="5" t="str">
        <f>IF($A631="", "", INDEX(Data!B:B,MATCH($A631,Data!$AF:$AF,1)))</f>
        <v/>
      </c>
      <c r="D631" s="4" t="str">
        <f>IF($A631="", "", INDEX(Data!C:C,MATCH($A631,Data!$AF:$AF,1)))</f>
        <v/>
      </c>
      <c r="E631" s="5" t="str">
        <f>IF($A631="","",IF(INDEX(Data!D:D,MATCH($A631,Data!$AF:$AF,1))="","",INDEX(Data!D:D,MATCH($A631,Data!$AF:$AF,1))))</f>
        <v/>
      </c>
      <c r="F631" s="5" t="str">
        <f>IF($A631="","",IF(INDEX(Data!E:E,MATCH($A631,Data!$AF:$AF,1))="","",INDEX(Data!E:E,MATCH($A631,Data!$AF:$AF,1))))</f>
        <v/>
      </c>
      <c r="G631" s="36" t="str">
        <f t="shared" si="20"/>
        <v/>
      </c>
    </row>
    <row r="632" spans="1:7" ht="14" customHeight="1" x14ac:dyDescent="0.35">
      <c r="A632" s="33" t="str">
        <f t="shared" si="21"/>
        <v/>
      </c>
      <c r="B632" s="4" t="str">
        <f>IF($A632="", "", INDEX(Data!A:A,MATCH($A632,Data!$AF:$AF,1)))</f>
        <v/>
      </c>
      <c r="C632" s="5" t="str">
        <f>IF($A632="", "", INDEX(Data!B:B,MATCH($A632,Data!$AF:$AF,1)))</f>
        <v/>
      </c>
      <c r="D632" s="4" t="str">
        <f>IF($A632="", "", INDEX(Data!C:C,MATCH($A632,Data!$AF:$AF,1)))</f>
        <v/>
      </c>
      <c r="E632" s="5" t="str">
        <f>IF($A632="","",IF(INDEX(Data!D:D,MATCH($A632,Data!$AF:$AF,1))="","",INDEX(Data!D:D,MATCH($A632,Data!$AF:$AF,1))))</f>
        <v/>
      </c>
      <c r="F632" s="5" t="str">
        <f>IF($A632="","",IF(INDEX(Data!E:E,MATCH($A632,Data!$AF:$AF,1))="","",INDEX(Data!E:E,MATCH($A632,Data!$AF:$AF,1))))</f>
        <v/>
      </c>
      <c r="G632" s="36" t="str">
        <f t="shared" si="20"/>
        <v/>
      </c>
    </row>
    <row r="633" spans="1:7" ht="14" customHeight="1" x14ac:dyDescent="0.35">
      <c r="A633" s="33" t="str">
        <f t="shared" si="21"/>
        <v/>
      </c>
      <c r="B633" s="4" t="str">
        <f>IF($A633="", "", INDEX(Data!A:A,MATCH($A633,Data!$AF:$AF,1)))</f>
        <v/>
      </c>
      <c r="C633" s="5" t="str">
        <f>IF($A633="", "", INDEX(Data!B:B,MATCH($A633,Data!$AF:$AF,1)))</f>
        <v/>
      </c>
      <c r="D633" s="4" t="str">
        <f>IF($A633="", "", INDEX(Data!C:C,MATCH($A633,Data!$AF:$AF,1)))</f>
        <v/>
      </c>
      <c r="E633" s="5" t="str">
        <f>IF($A633="","",IF(INDEX(Data!D:D,MATCH($A633,Data!$AF:$AF,1))="","",INDEX(Data!D:D,MATCH($A633,Data!$AF:$AF,1))))</f>
        <v/>
      </c>
      <c r="F633" s="5" t="str">
        <f>IF($A633="","",IF(INDEX(Data!E:E,MATCH($A633,Data!$AF:$AF,1))="","",INDEX(Data!E:E,MATCH($A633,Data!$AF:$AF,1))))</f>
        <v/>
      </c>
      <c r="G633" s="36" t="str">
        <f t="shared" si="20"/>
        <v/>
      </c>
    </row>
    <row r="634" spans="1:7" ht="14" customHeight="1" x14ac:dyDescent="0.35">
      <c r="A634" s="33" t="str">
        <f t="shared" si="21"/>
        <v/>
      </c>
      <c r="B634" s="4" t="str">
        <f>IF($A634="", "", INDEX(Data!A:A,MATCH($A634,Data!$AF:$AF,1)))</f>
        <v/>
      </c>
      <c r="C634" s="5" t="str">
        <f>IF($A634="", "", INDEX(Data!B:B,MATCH($A634,Data!$AF:$AF,1)))</f>
        <v/>
      </c>
      <c r="D634" s="4" t="str">
        <f>IF($A634="", "", INDEX(Data!C:C,MATCH($A634,Data!$AF:$AF,1)))</f>
        <v/>
      </c>
      <c r="E634" s="5" t="str">
        <f>IF($A634="","",IF(INDEX(Data!D:D,MATCH($A634,Data!$AF:$AF,1))="","",INDEX(Data!D:D,MATCH($A634,Data!$AF:$AF,1))))</f>
        <v/>
      </c>
      <c r="F634" s="5" t="str">
        <f>IF($A634="","",IF(INDEX(Data!E:E,MATCH($A634,Data!$AF:$AF,1))="","",INDEX(Data!E:E,MATCH($A634,Data!$AF:$AF,1))))</f>
        <v/>
      </c>
      <c r="G634" s="36" t="str">
        <f t="shared" si="20"/>
        <v/>
      </c>
    </row>
    <row r="635" spans="1:7" ht="14" customHeight="1" x14ac:dyDescent="0.35">
      <c r="A635" s="33" t="str">
        <f t="shared" si="21"/>
        <v/>
      </c>
      <c r="B635" s="4" t="str">
        <f>IF($A635="", "", INDEX(Data!A:A,MATCH($A635,Data!$AF:$AF,1)))</f>
        <v/>
      </c>
      <c r="C635" s="5" t="str">
        <f>IF($A635="", "", INDEX(Data!B:B,MATCH($A635,Data!$AF:$AF,1)))</f>
        <v/>
      </c>
      <c r="D635" s="4" t="str">
        <f>IF($A635="", "", INDEX(Data!C:C,MATCH($A635,Data!$AF:$AF,1)))</f>
        <v/>
      </c>
      <c r="E635" s="5" t="str">
        <f>IF($A635="","",IF(INDEX(Data!D:D,MATCH($A635,Data!$AF:$AF,1))="","",INDEX(Data!D:D,MATCH($A635,Data!$AF:$AF,1))))</f>
        <v/>
      </c>
      <c r="F635" s="5" t="str">
        <f>IF($A635="","",IF(INDEX(Data!E:E,MATCH($A635,Data!$AF:$AF,1))="","",INDEX(Data!E:E,MATCH($A635,Data!$AF:$AF,1))))</f>
        <v/>
      </c>
      <c r="G635" s="36" t="str">
        <f t="shared" si="20"/>
        <v/>
      </c>
    </row>
    <row r="636" spans="1:7" ht="14" customHeight="1" x14ac:dyDescent="0.35">
      <c r="A636" s="33" t="str">
        <f t="shared" si="21"/>
        <v/>
      </c>
      <c r="B636" s="4" t="str">
        <f>IF($A636="", "", INDEX(Data!A:A,MATCH($A636,Data!$AF:$AF,1)))</f>
        <v/>
      </c>
      <c r="C636" s="5" t="str">
        <f>IF($A636="", "", INDEX(Data!B:B,MATCH($A636,Data!$AF:$AF,1)))</f>
        <v/>
      </c>
      <c r="D636" s="4" t="str">
        <f>IF($A636="", "", INDEX(Data!C:C,MATCH($A636,Data!$AF:$AF,1)))</f>
        <v/>
      </c>
      <c r="E636" s="5" t="str">
        <f>IF($A636="","",IF(INDEX(Data!D:D,MATCH($A636,Data!$AF:$AF,1))="","",INDEX(Data!D:D,MATCH($A636,Data!$AF:$AF,1))))</f>
        <v/>
      </c>
      <c r="F636" s="5" t="str">
        <f>IF($A636="","",IF(INDEX(Data!E:E,MATCH($A636,Data!$AF:$AF,1))="","",INDEX(Data!E:E,MATCH($A636,Data!$AF:$AF,1))))</f>
        <v/>
      </c>
      <c r="G636" s="36" t="str">
        <f t="shared" si="20"/>
        <v/>
      </c>
    </row>
    <row r="637" spans="1:7" ht="14" customHeight="1" x14ac:dyDescent="0.35">
      <c r="A637" s="33" t="str">
        <f t="shared" si="21"/>
        <v/>
      </c>
      <c r="B637" s="4" t="str">
        <f>IF($A637="", "", INDEX(Data!A:A,MATCH($A637,Data!$AF:$AF,1)))</f>
        <v/>
      </c>
      <c r="C637" s="5" t="str">
        <f>IF($A637="", "", INDEX(Data!B:B,MATCH($A637,Data!$AF:$AF,1)))</f>
        <v/>
      </c>
      <c r="D637" s="4" t="str">
        <f>IF($A637="", "", INDEX(Data!C:C,MATCH($A637,Data!$AF:$AF,1)))</f>
        <v/>
      </c>
      <c r="E637" s="5" t="str">
        <f>IF($A637="","",IF(INDEX(Data!D:D,MATCH($A637,Data!$AF:$AF,1))="","",INDEX(Data!D:D,MATCH($A637,Data!$AF:$AF,1))))</f>
        <v/>
      </c>
      <c r="F637" s="5" t="str">
        <f>IF($A637="","",IF(INDEX(Data!E:E,MATCH($A637,Data!$AF:$AF,1))="","",INDEX(Data!E:E,MATCH($A637,Data!$AF:$AF,1))))</f>
        <v/>
      </c>
      <c r="G637" s="36" t="str">
        <f t="shared" si="20"/>
        <v/>
      </c>
    </row>
    <row r="638" spans="1:7" ht="14" customHeight="1" x14ac:dyDescent="0.35">
      <c r="A638" s="33" t="str">
        <f t="shared" si="21"/>
        <v/>
      </c>
      <c r="B638" s="4" t="str">
        <f>IF($A638="", "", INDEX(Data!A:A,MATCH($A638,Data!$AF:$AF,1)))</f>
        <v/>
      </c>
      <c r="C638" s="5" t="str">
        <f>IF($A638="", "", INDEX(Data!B:B,MATCH($A638,Data!$AF:$AF,1)))</f>
        <v/>
      </c>
      <c r="D638" s="4" t="str">
        <f>IF($A638="", "", INDEX(Data!C:C,MATCH($A638,Data!$AF:$AF,1)))</f>
        <v/>
      </c>
      <c r="E638" s="5" t="str">
        <f>IF($A638="","",IF(INDEX(Data!D:D,MATCH($A638,Data!$AF:$AF,1))="","",INDEX(Data!D:D,MATCH($A638,Data!$AF:$AF,1))))</f>
        <v/>
      </c>
      <c r="F638" s="5" t="str">
        <f>IF($A638="","",IF(INDEX(Data!E:E,MATCH($A638,Data!$AF:$AF,1))="","",INDEX(Data!E:E,MATCH($A638,Data!$AF:$AF,1))))</f>
        <v/>
      </c>
      <c r="G638" s="36" t="str">
        <f t="shared" si="20"/>
        <v/>
      </c>
    </row>
    <row r="639" spans="1:7" ht="14" customHeight="1" x14ac:dyDescent="0.35">
      <c r="A639" s="33" t="str">
        <f t="shared" si="21"/>
        <v/>
      </c>
      <c r="B639" s="4" t="str">
        <f>IF($A639="", "", INDEX(Data!A:A,MATCH($A639,Data!$AF:$AF,1)))</f>
        <v/>
      </c>
      <c r="C639" s="5" t="str">
        <f>IF($A639="", "", INDEX(Data!B:B,MATCH($A639,Data!$AF:$AF,1)))</f>
        <v/>
      </c>
      <c r="D639" s="4" t="str">
        <f>IF($A639="", "", INDEX(Data!C:C,MATCH($A639,Data!$AF:$AF,1)))</f>
        <v/>
      </c>
      <c r="E639" s="5" t="str">
        <f>IF($A639="","",IF(INDEX(Data!D:D,MATCH($A639,Data!$AF:$AF,1))="","",INDEX(Data!D:D,MATCH($A639,Data!$AF:$AF,1))))</f>
        <v/>
      </c>
      <c r="F639" s="5" t="str">
        <f>IF($A639="","",IF(INDEX(Data!E:E,MATCH($A639,Data!$AF:$AF,1))="","",INDEX(Data!E:E,MATCH($A639,Data!$AF:$AF,1))))</f>
        <v/>
      </c>
      <c r="G639" s="36" t="str">
        <f t="shared" si="20"/>
        <v/>
      </c>
    </row>
    <row r="640" spans="1:7" ht="14" customHeight="1" x14ac:dyDescent="0.35">
      <c r="A640" s="33" t="str">
        <f t="shared" si="21"/>
        <v/>
      </c>
      <c r="B640" s="4" t="str">
        <f>IF($A640="", "", INDEX(Data!A:A,MATCH($A640,Data!$AF:$AF,1)))</f>
        <v/>
      </c>
      <c r="C640" s="5" t="str">
        <f>IF($A640="", "", INDEX(Data!B:B,MATCH($A640,Data!$AF:$AF,1)))</f>
        <v/>
      </c>
      <c r="D640" s="4" t="str">
        <f>IF($A640="", "", INDEX(Data!C:C,MATCH($A640,Data!$AF:$AF,1)))</f>
        <v/>
      </c>
      <c r="E640" s="5" t="str">
        <f>IF($A640="","",IF(INDEX(Data!D:D,MATCH($A640,Data!$AF:$AF,1))="","",INDEX(Data!D:D,MATCH($A640,Data!$AF:$AF,1))))</f>
        <v/>
      </c>
      <c r="F640" s="5" t="str">
        <f>IF($A640="","",IF(INDEX(Data!E:E,MATCH($A640,Data!$AF:$AF,1))="","",INDEX(Data!E:E,MATCH($A640,Data!$AF:$AF,1))))</f>
        <v/>
      </c>
      <c r="G640" s="36" t="str">
        <f t="shared" si="20"/>
        <v/>
      </c>
    </row>
    <row r="641" spans="1:7" ht="14" customHeight="1" x14ac:dyDescent="0.35">
      <c r="A641" s="33" t="str">
        <f t="shared" si="21"/>
        <v/>
      </c>
      <c r="B641" s="4" t="str">
        <f>IF($A641="", "", INDEX(Data!A:A,MATCH($A641,Data!$AF:$AF,1)))</f>
        <v/>
      </c>
      <c r="C641" s="5" t="str">
        <f>IF($A641="", "", INDEX(Data!B:B,MATCH($A641,Data!$AF:$AF,1)))</f>
        <v/>
      </c>
      <c r="D641" s="4" t="str">
        <f>IF($A641="", "", INDEX(Data!C:C,MATCH($A641,Data!$AF:$AF,1)))</f>
        <v/>
      </c>
      <c r="E641" s="5" t="str">
        <f>IF($A641="","",IF(INDEX(Data!D:D,MATCH($A641,Data!$AF:$AF,1))="","",INDEX(Data!D:D,MATCH($A641,Data!$AF:$AF,1))))</f>
        <v/>
      </c>
      <c r="F641" s="5" t="str">
        <f>IF($A641="","",IF(INDEX(Data!E:E,MATCH($A641,Data!$AF:$AF,1))="","",INDEX(Data!E:E,MATCH($A641,Data!$AF:$AF,1))))</f>
        <v/>
      </c>
      <c r="G641" s="36" t="str">
        <f t="shared" si="20"/>
        <v/>
      </c>
    </row>
    <row r="642" spans="1:7" ht="14" customHeight="1" x14ac:dyDescent="0.35">
      <c r="A642" s="33" t="str">
        <f t="shared" si="21"/>
        <v/>
      </c>
      <c r="B642" s="4" t="str">
        <f>IF($A642="", "", INDEX(Data!A:A,MATCH($A642,Data!$AF:$AF,1)))</f>
        <v/>
      </c>
      <c r="C642" s="5" t="str">
        <f>IF($A642="", "", INDEX(Data!B:B,MATCH($A642,Data!$AF:$AF,1)))</f>
        <v/>
      </c>
      <c r="D642" s="4" t="str">
        <f>IF($A642="", "", INDEX(Data!C:C,MATCH($A642,Data!$AF:$AF,1)))</f>
        <v/>
      </c>
      <c r="E642" s="5" t="str">
        <f>IF($A642="","",IF(INDEX(Data!D:D,MATCH($A642,Data!$AF:$AF,1))="","",INDEX(Data!D:D,MATCH($A642,Data!$AF:$AF,1))))</f>
        <v/>
      </c>
      <c r="F642" s="5" t="str">
        <f>IF($A642="","",IF(INDEX(Data!E:E,MATCH($A642,Data!$AF:$AF,1))="","",INDEX(Data!E:E,MATCH($A642,Data!$AF:$AF,1))))</f>
        <v/>
      </c>
      <c r="G642" s="36" t="str">
        <f t="shared" si="20"/>
        <v/>
      </c>
    </row>
    <row r="643" spans="1:7" ht="14" customHeight="1" x14ac:dyDescent="0.35">
      <c r="A643" s="33" t="str">
        <f t="shared" si="21"/>
        <v/>
      </c>
      <c r="B643" s="4" t="str">
        <f>IF($A643="", "", INDEX(Data!A:A,MATCH($A643,Data!$AF:$AF,1)))</f>
        <v/>
      </c>
      <c r="C643" s="5" t="str">
        <f>IF($A643="", "", INDEX(Data!B:B,MATCH($A643,Data!$AF:$AF,1)))</f>
        <v/>
      </c>
      <c r="D643" s="4" t="str">
        <f>IF($A643="", "", INDEX(Data!C:C,MATCH($A643,Data!$AF:$AF,1)))</f>
        <v/>
      </c>
      <c r="E643" s="5" t="str">
        <f>IF($A643="","",IF(INDEX(Data!D:D,MATCH($A643,Data!$AF:$AF,1))="","",INDEX(Data!D:D,MATCH($A643,Data!$AF:$AF,1))))</f>
        <v/>
      </c>
      <c r="F643" s="5" t="str">
        <f>IF($A643="","",IF(INDEX(Data!E:E,MATCH($A643,Data!$AF:$AF,1))="","",INDEX(Data!E:E,MATCH($A643,Data!$AF:$AF,1))))</f>
        <v/>
      </c>
      <c r="G643" s="36" t="str">
        <f t="shared" si="20"/>
        <v/>
      </c>
    </row>
    <row r="644" spans="1:7" ht="14" customHeight="1" x14ac:dyDescent="0.35">
      <c r="A644" s="33" t="str">
        <f t="shared" si="21"/>
        <v/>
      </c>
      <c r="B644" s="4" t="str">
        <f>IF($A644="", "", INDEX(Data!A:A,MATCH($A644,Data!$AF:$AF,1)))</f>
        <v/>
      </c>
      <c r="C644" s="5" t="str">
        <f>IF($A644="", "", INDEX(Data!B:B,MATCH($A644,Data!$AF:$AF,1)))</f>
        <v/>
      </c>
      <c r="D644" s="4" t="str">
        <f>IF($A644="", "", INDEX(Data!C:C,MATCH($A644,Data!$AF:$AF,1)))</f>
        <v/>
      </c>
      <c r="E644" s="5" t="str">
        <f>IF($A644="","",IF(INDEX(Data!D:D,MATCH($A644,Data!$AF:$AF,1))="","",INDEX(Data!D:D,MATCH($A644,Data!$AF:$AF,1))))</f>
        <v/>
      </c>
      <c r="F644" s="5" t="str">
        <f>IF($A644="","",IF(INDEX(Data!E:E,MATCH($A644,Data!$AF:$AF,1))="","",INDEX(Data!E:E,MATCH($A644,Data!$AF:$AF,1))))</f>
        <v/>
      </c>
      <c r="G644" s="36" t="str">
        <f t="shared" si="20"/>
        <v/>
      </c>
    </row>
    <row r="645" spans="1:7" ht="14" customHeight="1" x14ac:dyDescent="0.35">
      <c r="A645" s="33" t="str">
        <f t="shared" si="21"/>
        <v/>
      </c>
      <c r="B645" s="4" t="str">
        <f>IF($A645="", "", INDEX(Data!A:A,MATCH($A645,Data!$AF:$AF,1)))</f>
        <v/>
      </c>
      <c r="C645" s="5" t="str">
        <f>IF($A645="", "", INDEX(Data!B:B,MATCH($A645,Data!$AF:$AF,1)))</f>
        <v/>
      </c>
      <c r="D645" s="4" t="str">
        <f>IF($A645="", "", INDEX(Data!C:C,MATCH($A645,Data!$AF:$AF,1)))</f>
        <v/>
      </c>
      <c r="E645" s="5" t="str">
        <f>IF($A645="","",IF(INDEX(Data!D:D,MATCH($A645,Data!$AF:$AF,1))="","",INDEX(Data!D:D,MATCH($A645,Data!$AF:$AF,1))))</f>
        <v/>
      </c>
      <c r="F645" s="5" t="str">
        <f>IF($A645="","",IF(INDEX(Data!E:E,MATCH($A645,Data!$AF:$AF,1))="","",INDEX(Data!E:E,MATCH($A645,Data!$AF:$AF,1))))</f>
        <v/>
      </c>
      <c r="G645" s="36" t="str">
        <f t="shared" si="20"/>
        <v/>
      </c>
    </row>
    <row r="646" spans="1:7" ht="14" customHeight="1" x14ac:dyDescent="0.35">
      <c r="A646" s="33" t="str">
        <f t="shared" si="21"/>
        <v/>
      </c>
      <c r="B646" s="4" t="str">
        <f>IF($A646="", "", INDEX(Data!A:A,MATCH($A646,Data!$AF:$AF,1)))</f>
        <v/>
      </c>
      <c r="C646" s="5" t="str">
        <f>IF($A646="", "", INDEX(Data!B:B,MATCH($A646,Data!$AF:$AF,1)))</f>
        <v/>
      </c>
      <c r="D646" s="4" t="str">
        <f>IF($A646="", "", INDEX(Data!C:C,MATCH($A646,Data!$AF:$AF,1)))</f>
        <v/>
      </c>
      <c r="E646" s="5" t="str">
        <f>IF($A646="","",IF(INDEX(Data!D:D,MATCH($A646,Data!$AF:$AF,1))="","",INDEX(Data!D:D,MATCH($A646,Data!$AF:$AF,1))))</f>
        <v/>
      </c>
      <c r="F646" s="5" t="str">
        <f>IF($A646="","",IF(INDEX(Data!E:E,MATCH($A646,Data!$AF:$AF,1))="","",INDEX(Data!E:E,MATCH($A646,Data!$AF:$AF,1))))</f>
        <v/>
      </c>
      <c r="G646" s="36" t="str">
        <f t="shared" si="20"/>
        <v/>
      </c>
    </row>
    <row r="647" spans="1:7" ht="14" customHeight="1" x14ac:dyDescent="0.35">
      <c r="A647" s="33" t="str">
        <f t="shared" si="21"/>
        <v/>
      </c>
      <c r="B647" s="4" t="str">
        <f>IF($A647="", "", INDEX(Data!A:A,MATCH($A647,Data!$AF:$AF,1)))</f>
        <v/>
      </c>
      <c r="C647" s="5" t="str">
        <f>IF($A647="", "", INDEX(Data!B:B,MATCH($A647,Data!$AF:$AF,1)))</f>
        <v/>
      </c>
      <c r="D647" s="4" t="str">
        <f>IF($A647="", "", INDEX(Data!C:C,MATCH($A647,Data!$AF:$AF,1)))</f>
        <v/>
      </c>
      <c r="E647" s="5" t="str">
        <f>IF($A647="","",IF(INDEX(Data!D:D,MATCH($A647,Data!$AF:$AF,1))="","",INDEX(Data!D:D,MATCH($A647,Data!$AF:$AF,1))))</f>
        <v/>
      </c>
      <c r="F647" s="5" t="str">
        <f>IF($A647="","",IF(INDEX(Data!E:E,MATCH($A647,Data!$AF:$AF,1))="","",INDEX(Data!E:E,MATCH($A647,Data!$AF:$AF,1))))</f>
        <v/>
      </c>
      <c r="G647" s="36" t="str">
        <f t="shared" si="20"/>
        <v/>
      </c>
    </row>
    <row r="648" spans="1:7" ht="14" customHeight="1" x14ac:dyDescent="0.35">
      <c r="A648" s="33" t="str">
        <f t="shared" si="21"/>
        <v/>
      </c>
      <c r="B648" s="4" t="str">
        <f>IF($A648="", "", INDEX(Data!A:A,MATCH($A648,Data!$AF:$AF,1)))</f>
        <v/>
      </c>
      <c r="C648" s="5" t="str">
        <f>IF($A648="", "", INDEX(Data!B:B,MATCH($A648,Data!$AF:$AF,1)))</f>
        <v/>
      </c>
      <c r="D648" s="4" t="str">
        <f>IF($A648="", "", INDEX(Data!C:C,MATCH($A648,Data!$AF:$AF,1)))</f>
        <v/>
      </c>
      <c r="E648" s="5" t="str">
        <f>IF($A648="","",IF(INDEX(Data!D:D,MATCH($A648,Data!$AF:$AF,1))="","",INDEX(Data!D:D,MATCH($A648,Data!$AF:$AF,1))))</f>
        <v/>
      </c>
      <c r="F648" s="5" t="str">
        <f>IF($A648="","",IF(INDEX(Data!E:E,MATCH($A648,Data!$AF:$AF,1))="","",INDEX(Data!E:E,MATCH($A648,Data!$AF:$AF,1))))</f>
        <v/>
      </c>
      <c r="G648" s="36" t="str">
        <f t="shared" si="20"/>
        <v/>
      </c>
    </row>
    <row r="649" spans="1:7" ht="14" customHeight="1" x14ac:dyDescent="0.35">
      <c r="A649" s="33" t="str">
        <f t="shared" si="21"/>
        <v/>
      </c>
      <c r="B649" s="4" t="str">
        <f>IF($A649="", "", INDEX(Data!A:A,MATCH($A649,Data!$AF:$AF,1)))</f>
        <v/>
      </c>
      <c r="C649" s="5" t="str">
        <f>IF($A649="", "", INDEX(Data!B:B,MATCH($A649,Data!$AF:$AF,1)))</f>
        <v/>
      </c>
      <c r="D649" s="4" t="str">
        <f>IF($A649="", "", INDEX(Data!C:C,MATCH($A649,Data!$AF:$AF,1)))</f>
        <v/>
      </c>
      <c r="E649" s="5" t="str">
        <f>IF($A649="","",IF(INDEX(Data!D:D,MATCH($A649,Data!$AF:$AF,1))="","",INDEX(Data!D:D,MATCH($A649,Data!$AF:$AF,1))))</f>
        <v/>
      </c>
      <c r="F649" s="5" t="str">
        <f>IF($A649="","",IF(INDEX(Data!E:E,MATCH($A649,Data!$AF:$AF,1))="","",INDEX(Data!E:E,MATCH($A649,Data!$AF:$AF,1))))</f>
        <v/>
      </c>
      <c r="G649" s="36" t="str">
        <f t="shared" si="20"/>
        <v/>
      </c>
    </row>
    <row r="650" spans="1:7" ht="14" customHeight="1" x14ac:dyDescent="0.35">
      <c r="A650" s="33" t="str">
        <f t="shared" si="21"/>
        <v/>
      </c>
      <c r="B650" s="4" t="str">
        <f>IF($A650="", "", INDEX(Data!A:A,MATCH($A650,Data!$AF:$AF,1)))</f>
        <v/>
      </c>
      <c r="C650" s="5" t="str">
        <f>IF($A650="", "", INDEX(Data!B:B,MATCH($A650,Data!$AF:$AF,1)))</f>
        <v/>
      </c>
      <c r="D650" s="4" t="str">
        <f>IF($A650="", "", INDEX(Data!C:C,MATCH($A650,Data!$AF:$AF,1)))</f>
        <v/>
      </c>
      <c r="E650" s="5" t="str">
        <f>IF($A650="","",IF(INDEX(Data!D:D,MATCH($A650,Data!$AF:$AF,1))="","",INDEX(Data!D:D,MATCH($A650,Data!$AF:$AF,1))))</f>
        <v/>
      </c>
      <c r="F650" s="5" t="str">
        <f>IF($A650="","",IF(INDEX(Data!E:E,MATCH($A650,Data!$AF:$AF,1))="","",INDEX(Data!E:E,MATCH($A650,Data!$AF:$AF,1))))</f>
        <v/>
      </c>
      <c r="G650" s="36" t="str">
        <f t="shared" si="20"/>
        <v/>
      </c>
    </row>
    <row r="651" spans="1:7" ht="14" customHeight="1" x14ac:dyDescent="0.35">
      <c r="A651" s="33" t="str">
        <f t="shared" si="21"/>
        <v/>
      </c>
      <c r="B651" s="4" t="str">
        <f>IF($A651="", "", INDEX(Data!A:A,MATCH($A651,Data!$AF:$AF,1)))</f>
        <v/>
      </c>
      <c r="C651" s="5" t="str">
        <f>IF($A651="", "", INDEX(Data!B:B,MATCH($A651,Data!$AF:$AF,1)))</f>
        <v/>
      </c>
      <c r="D651" s="4" t="str">
        <f>IF($A651="", "", INDEX(Data!C:C,MATCH($A651,Data!$AF:$AF,1)))</f>
        <v/>
      </c>
      <c r="E651" s="5" t="str">
        <f>IF($A651="","",IF(INDEX(Data!D:D,MATCH($A651,Data!$AF:$AF,1))="","",INDEX(Data!D:D,MATCH($A651,Data!$AF:$AF,1))))</f>
        <v/>
      </c>
      <c r="F651" s="5" t="str">
        <f>IF($A651="","",IF(INDEX(Data!E:E,MATCH($A651,Data!$AF:$AF,1))="","",INDEX(Data!E:E,MATCH($A651,Data!$AF:$AF,1))))</f>
        <v/>
      </c>
      <c r="G651" s="36" t="str">
        <f t="shared" si="20"/>
        <v/>
      </c>
    </row>
    <row r="652" spans="1:7" ht="14" customHeight="1" x14ac:dyDescent="0.35">
      <c r="A652" s="33" t="str">
        <f t="shared" si="21"/>
        <v/>
      </c>
      <c r="B652" s="4" t="str">
        <f>IF($A652="", "", INDEX(Data!A:A,MATCH($A652,Data!$AF:$AF,1)))</f>
        <v/>
      </c>
      <c r="C652" s="5" t="str">
        <f>IF($A652="", "", INDEX(Data!B:B,MATCH($A652,Data!$AF:$AF,1)))</f>
        <v/>
      </c>
      <c r="D652" s="4" t="str">
        <f>IF($A652="", "", INDEX(Data!C:C,MATCH($A652,Data!$AF:$AF,1)))</f>
        <v/>
      </c>
      <c r="E652" s="5" t="str">
        <f>IF($A652="","",IF(INDEX(Data!D:D,MATCH($A652,Data!$AF:$AF,1))="","",INDEX(Data!D:D,MATCH($A652,Data!$AF:$AF,1))))</f>
        <v/>
      </c>
      <c r="F652" s="5" t="str">
        <f>IF($A652="","",IF(INDEX(Data!E:E,MATCH($A652,Data!$AF:$AF,1))="","",INDEX(Data!E:E,MATCH($A652,Data!$AF:$AF,1))))</f>
        <v/>
      </c>
      <c r="G652" s="36" t="str">
        <f t="shared" si="20"/>
        <v/>
      </c>
    </row>
    <row r="653" spans="1:7" ht="14" customHeight="1" x14ac:dyDescent="0.35">
      <c r="A653" s="33" t="str">
        <f t="shared" si="21"/>
        <v/>
      </c>
      <c r="B653" s="4" t="str">
        <f>IF($A653="", "", INDEX(Data!A:A,MATCH($A653,Data!$AF:$AF,1)))</f>
        <v/>
      </c>
      <c r="C653" s="5" t="str">
        <f>IF($A653="", "", INDEX(Data!B:B,MATCH($A653,Data!$AF:$AF,1)))</f>
        <v/>
      </c>
      <c r="D653" s="4" t="str">
        <f>IF($A653="", "", INDEX(Data!C:C,MATCH($A653,Data!$AF:$AF,1)))</f>
        <v/>
      </c>
      <c r="E653" s="5" t="str">
        <f>IF($A653="","",IF(INDEX(Data!D:D,MATCH($A653,Data!$AF:$AF,1))="","",INDEX(Data!D:D,MATCH($A653,Data!$AF:$AF,1))))</f>
        <v/>
      </c>
      <c r="F653" s="5" t="str">
        <f>IF($A653="","",IF(INDEX(Data!E:E,MATCH($A653,Data!$AF:$AF,1))="","",INDEX(Data!E:E,MATCH($A653,Data!$AF:$AF,1))))</f>
        <v/>
      </c>
      <c r="G653" s="36" t="str">
        <f t="shared" si="20"/>
        <v/>
      </c>
    </row>
    <row r="654" spans="1:7" ht="14" customHeight="1" x14ac:dyDescent="0.35">
      <c r="A654" s="33" t="str">
        <f t="shared" si="21"/>
        <v/>
      </c>
      <c r="B654" s="4" t="str">
        <f>IF($A654="", "", INDEX(Data!A:A,MATCH($A654,Data!$AF:$AF,1)))</f>
        <v/>
      </c>
      <c r="C654" s="5" t="str">
        <f>IF($A654="", "", INDEX(Data!B:B,MATCH($A654,Data!$AF:$AF,1)))</f>
        <v/>
      </c>
      <c r="D654" s="4" t="str">
        <f>IF($A654="", "", INDEX(Data!C:C,MATCH($A654,Data!$AF:$AF,1)))</f>
        <v/>
      </c>
      <c r="E654" s="5" t="str">
        <f>IF($A654="","",IF(INDEX(Data!D:D,MATCH($A654,Data!$AF:$AF,1))="","",INDEX(Data!D:D,MATCH($A654,Data!$AF:$AF,1))))</f>
        <v/>
      </c>
      <c r="F654" s="5" t="str">
        <f>IF($A654="","",IF(INDEX(Data!E:E,MATCH($A654,Data!$AF:$AF,1))="","",INDEX(Data!E:E,MATCH($A654,Data!$AF:$AF,1))))</f>
        <v/>
      </c>
      <c r="G654" s="36" t="str">
        <f t="shared" si="20"/>
        <v/>
      </c>
    </row>
    <row r="655" spans="1:7" ht="14" customHeight="1" x14ac:dyDescent="0.35">
      <c r="A655" s="33" t="str">
        <f t="shared" si="21"/>
        <v/>
      </c>
      <c r="B655" s="4" t="str">
        <f>IF($A655="", "", INDEX(Data!A:A,MATCH($A655,Data!$AF:$AF,1)))</f>
        <v/>
      </c>
      <c r="C655" s="5" t="str">
        <f>IF($A655="", "", INDEX(Data!B:B,MATCH($A655,Data!$AF:$AF,1)))</f>
        <v/>
      </c>
      <c r="D655" s="4" t="str">
        <f>IF($A655="", "", INDEX(Data!C:C,MATCH($A655,Data!$AF:$AF,1)))</f>
        <v/>
      </c>
      <c r="E655" s="5" t="str">
        <f>IF($A655="","",IF(INDEX(Data!D:D,MATCH($A655,Data!$AF:$AF,1))="","",INDEX(Data!D:D,MATCH($A655,Data!$AF:$AF,1))))</f>
        <v/>
      </c>
      <c r="F655" s="5" t="str">
        <f>IF($A655="","",IF(INDEX(Data!E:E,MATCH($A655,Data!$AF:$AF,1))="","",INDEX(Data!E:E,MATCH($A655,Data!$AF:$AF,1))))</f>
        <v/>
      </c>
      <c r="G655" s="36" t="str">
        <f t="shared" ref="G655:G718" si="22">HYPERLINK(F655)</f>
        <v/>
      </c>
    </row>
    <row r="656" spans="1:7" ht="14" customHeight="1" x14ac:dyDescent="0.35">
      <c r="A656" s="33" t="str">
        <f t="shared" ref="A656:A719" si="23">IF(A$13&gt;=ROW(A644), ROW(A644), "")</f>
        <v/>
      </c>
      <c r="B656" s="4" t="str">
        <f>IF($A656="", "", INDEX(Data!A:A,MATCH($A656,Data!$AF:$AF,1)))</f>
        <v/>
      </c>
      <c r="C656" s="5" t="str">
        <f>IF($A656="", "", INDEX(Data!B:B,MATCH($A656,Data!$AF:$AF,1)))</f>
        <v/>
      </c>
      <c r="D656" s="4" t="str">
        <f>IF($A656="", "", INDEX(Data!C:C,MATCH($A656,Data!$AF:$AF,1)))</f>
        <v/>
      </c>
      <c r="E656" s="5" t="str">
        <f>IF($A656="","",IF(INDEX(Data!D:D,MATCH($A656,Data!$AF:$AF,1))="","",INDEX(Data!D:D,MATCH($A656,Data!$AF:$AF,1))))</f>
        <v/>
      </c>
      <c r="F656" s="5" t="str">
        <f>IF($A656="","",IF(INDEX(Data!E:E,MATCH($A656,Data!$AF:$AF,1))="","",INDEX(Data!E:E,MATCH($A656,Data!$AF:$AF,1))))</f>
        <v/>
      </c>
      <c r="G656" s="36" t="str">
        <f t="shared" si="22"/>
        <v/>
      </c>
    </row>
    <row r="657" spans="1:7" ht="14" customHeight="1" x14ac:dyDescent="0.35">
      <c r="A657" s="33" t="str">
        <f t="shared" si="23"/>
        <v/>
      </c>
      <c r="B657" s="4" t="str">
        <f>IF($A657="", "", INDEX(Data!A:A,MATCH($A657,Data!$AF:$AF,1)))</f>
        <v/>
      </c>
      <c r="C657" s="5" t="str">
        <f>IF($A657="", "", INDEX(Data!B:B,MATCH($A657,Data!$AF:$AF,1)))</f>
        <v/>
      </c>
      <c r="D657" s="4" t="str">
        <f>IF($A657="", "", INDEX(Data!C:C,MATCH($A657,Data!$AF:$AF,1)))</f>
        <v/>
      </c>
      <c r="E657" s="5" t="str">
        <f>IF($A657="","",IF(INDEX(Data!D:D,MATCH($A657,Data!$AF:$AF,1))="","",INDEX(Data!D:D,MATCH($A657,Data!$AF:$AF,1))))</f>
        <v/>
      </c>
      <c r="F657" s="5" t="str">
        <f>IF($A657="","",IF(INDEX(Data!E:E,MATCH($A657,Data!$AF:$AF,1))="","",INDEX(Data!E:E,MATCH($A657,Data!$AF:$AF,1))))</f>
        <v/>
      </c>
      <c r="G657" s="36" t="str">
        <f t="shared" si="22"/>
        <v/>
      </c>
    </row>
    <row r="658" spans="1:7" ht="14" customHeight="1" x14ac:dyDescent="0.35">
      <c r="A658" s="33" t="str">
        <f t="shared" si="23"/>
        <v/>
      </c>
      <c r="B658" s="4" t="str">
        <f>IF($A658="", "", INDEX(Data!A:A,MATCH($A658,Data!$AF:$AF,1)))</f>
        <v/>
      </c>
      <c r="C658" s="5" t="str">
        <f>IF($A658="", "", INDEX(Data!B:B,MATCH($A658,Data!$AF:$AF,1)))</f>
        <v/>
      </c>
      <c r="D658" s="4" t="str">
        <f>IF($A658="", "", INDEX(Data!C:C,MATCH($A658,Data!$AF:$AF,1)))</f>
        <v/>
      </c>
      <c r="E658" s="5" t="str">
        <f>IF($A658="","",IF(INDEX(Data!D:D,MATCH($A658,Data!$AF:$AF,1))="","",INDEX(Data!D:D,MATCH($A658,Data!$AF:$AF,1))))</f>
        <v/>
      </c>
      <c r="F658" s="5" t="str">
        <f>IF($A658="","",IF(INDEX(Data!E:E,MATCH($A658,Data!$AF:$AF,1))="","",INDEX(Data!E:E,MATCH($A658,Data!$AF:$AF,1))))</f>
        <v/>
      </c>
      <c r="G658" s="36" t="str">
        <f t="shared" si="22"/>
        <v/>
      </c>
    </row>
    <row r="659" spans="1:7" ht="14" customHeight="1" x14ac:dyDescent="0.35">
      <c r="A659" s="33" t="str">
        <f t="shared" si="23"/>
        <v/>
      </c>
      <c r="B659" s="4" t="str">
        <f>IF($A659="", "", INDEX(Data!A:A,MATCH($A659,Data!$AF:$AF,1)))</f>
        <v/>
      </c>
      <c r="C659" s="5" t="str">
        <f>IF($A659="", "", INDEX(Data!B:B,MATCH($A659,Data!$AF:$AF,1)))</f>
        <v/>
      </c>
      <c r="D659" s="4" t="str">
        <f>IF($A659="", "", INDEX(Data!C:C,MATCH($A659,Data!$AF:$AF,1)))</f>
        <v/>
      </c>
      <c r="E659" s="5" t="str">
        <f>IF($A659="","",IF(INDEX(Data!D:D,MATCH($A659,Data!$AF:$AF,1))="","",INDEX(Data!D:D,MATCH($A659,Data!$AF:$AF,1))))</f>
        <v/>
      </c>
      <c r="F659" s="5" t="str">
        <f>IF($A659="","",IF(INDEX(Data!E:E,MATCH($A659,Data!$AF:$AF,1))="","",INDEX(Data!E:E,MATCH($A659,Data!$AF:$AF,1))))</f>
        <v/>
      </c>
      <c r="G659" s="36" t="str">
        <f t="shared" si="22"/>
        <v/>
      </c>
    </row>
    <row r="660" spans="1:7" ht="14" customHeight="1" x14ac:dyDescent="0.35">
      <c r="A660" s="33" t="str">
        <f t="shared" si="23"/>
        <v/>
      </c>
      <c r="B660" s="4" t="str">
        <f>IF($A660="", "", INDEX(Data!A:A,MATCH($A660,Data!$AF:$AF,1)))</f>
        <v/>
      </c>
      <c r="C660" s="5" t="str">
        <f>IF($A660="", "", INDEX(Data!B:B,MATCH($A660,Data!$AF:$AF,1)))</f>
        <v/>
      </c>
      <c r="D660" s="4" t="str">
        <f>IF($A660="", "", INDEX(Data!C:C,MATCH($A660,Data!$AF:$AF,1)))</f>
        <v/>
      </c>
      <c r="E660" s="5" t="str">
        <f>IF($A660="","",IF(INDEX(Data!D:D,MATCH($A660,Data!$AF:$AF,1))="","",INDEX(Data!D:D,MATCH($A660,Data!$AF:$AF,1))))</f>
        <v/>
      </c>
      <c r="F660" s="5" t="str">
        <f>IF($A660="","",IF(INDEX(Data!E:E,MATCH($A660,Data!$AF:$AF,1))="","",INDEX(Data!E:E,MATCH($A660,Data!$AF:$AF,1))))</f>
        <v/>
      </c>
      <c r="G660" s="36" t="str">
        <f t="shared" si="22"/>
        <v/>
      </c>
    </row>
    <row r="661" spans="1:7" ht="14" customHeight="1" x14ac:dyDescent="0.35">
      <c r="A661" s="33" t="str">
        <f t="shared" si="23"/>
        <v/>
      </c>
      <c r="B661" s="4" t="str">
        <f>IF($A661="", "", INDEX(Data!A:A,MATCH($A661,Data!$AF:$AF,1)))</f>
        <v/>
      </c>
      <c r="C661" s="5" t="str">
        <f>IF($A661="", "", INDEX(Data!B:B,MATCH($A661,Data!$AF:$AF,1)))</f>
        <v/>
      </c>
      <c r="D661" s="4" t="str">
        <f>IF($A661="", "", INDEX(Data!C:C,MATCH($A661,Data!$AF:$AF,1)))</f>
        <v/>
      </c>
      <c r="E661" s="5" t="str">
        <f>IF($A661="","",IF(INDEX(Data!D:D,MATCH($A661,Data!$AF:$AF,1))="","",INDEX(Data!D:D,MATCH($A661,Data!$AF:$AF,1))))</f>
        <v/>
      </c>
      <c r="F661" s="5" t="str">
        <f>IF($A661="","",IF(INDEX(Data!E:E,MATCH($A661,Data!$AF:$AF,1))="","",INDEX(Data!E:E,MATCH($A661,Data!$AF:$AF,1))))</f>
        <v/>
      </c>
      <c r="G661" s="36" t="str">
        <f t="shared" si="22"/>
        <v/>
      </c>
    </row>
    <row r="662" spans="1:7" ht="14" customHeight="1" x14ac:dyDescent="0.35">
      <c r="A662" s="33" t="str">
        <f t="shared" si="23"/>
        <v/>
      </c>
      <c r="B662" s="4" t="str">
        <f>IF($A662="", "", INDEX(Data!A:A,MATCH($A662,Data!$AF:$AF,1)))</f>
        <v/>
      </c>
      <c r="C662" s="5" t="str">
        <f>IF($A662="", "", INDEX(Data!B:B,MATCH($A662,Data!$AF:$AF,1)))</f>
        <v/>
      </c>
      <c r="D662" s="4" t="str">
        <f>IF($A662="", "", INDEX(Data!C:C,MATCH($A662,Data!$AF:$AF,1)))</f>
        <v/>
      </c>
      <c r="E662" s="5" t="str">
        <f>IF($A662="","",IF(INDEX(Data!D:D,MATCH($A662,Data!$AF:$AF,1))="","",INDEX(Data!D:D,MATCH($A662,Data!$AF:$AF,1))))</f>
        <v/>
      </c>
      <c r="F662" s="5" t="str">
        <f>IF($A662="","",IF(INDEX(Data!E:E,MATCH($A662,Data!$AF:$AF,1))="","",INDEX(Data!E:E,MATCH($A662,Data!$AF:$AF,1))))</f>
        <v/>
      </c>
      <c r="G662" s="36" t="str">
        <f t="shared" si="22"/>
        <v/>
      </c>
    </row>
    <row r="663" spans="1:7" ht="14" customHeight="1" x14ac:dyDescent="0.35">
      <c r="A663" s="33" t="str">
        <f t="shared" si="23"/>
        <v/>
      </c>
      <c r="B663" s="4" t="str">
        <f>IF($A663="", "", INDEX(Data!A:A,MATCH($A663,Data!$AF:$AF,1)))</f>
        <v/>
      </c>
      <c r="C663" s="5" t="str">
        <f>IF($A663="", "", INDEX(Data!B:B,MATCH($A663,Data!$AF:$AF,1)))</f>
        <v/>
      </c>
      <c r="D663" s="4" t="str">
        <f>IF($A663="", "", INDEX(Data!C:C,MATCH($A663,Data!$AF:$AF,1)))</f>
        <v/>
      </c>
      <c r="E663" s="5" t="str">
        <f>IF($A663="","",IF(INDEX(Data!D:D,MATCH($A663,Data!$AF:$AF,1))="","",INDEX(Data!D:D,MATCH($A663,Data!$AF:$AF,1))))</f>
        <v/>
      </c>
      <c r="F663" s="5" t="str">
        <f>IF($A663="","",IF(INDEX(Data!E:E,MATCH($A663,Data!$AF:$AF,1))="","",INDEX(Data!E:E,MATCH($A663,Data!$AF:$AF,1))))</f>
        <v/>
      </c>
      <c r="G663" s="36" t="str">
        <f t="shared" si="22"/>
        <v/>
      </c>
    </row>
    <row r="664" spans="1:7" ht="14" customHeight="1" x14ac:dyDescent="0.35">
      <c r="A664" s="33" t="str">
        <f t="shared" si="23"/>
        <v/>
      </c>
      <c r="B664" s="4" t="str">
        <f>IF($A664="", "", INDEX(Data!A:A,MATCH($A664,Data!$AF:$AF,1)))</f>
        <v/>
      </c>
      <c r="C664" s="5" t="str">
        <f>IF($A664="", "", INDEX(Data!B:B,MATCH($A664,Data!$AF:$AF,1)))</f>
        <v/>
      </c>
      <c r="D664" s="4" t="str">
        <f>IF($A664="", "", INDEX(Data!C:C,MATCH($A664,Data!$AF:$AF,1)))</f>
        <v/>
      </c>
      <c r="E664" s="5" t="str">
        <f>IF($A664="","",IF(INDEX(Data!D:D,MATCH($A664,Data!$AF:$AF,1))="","",INDEX(Data!D:D,MATCH($A664,Data!$AF:$AF,1))))</f>
        <v/>
      </c>
      <c r="F664" s="5" t="str">
        <f>IF($A664="","",IF(INDEX(Data!E:E,MATCH($A664,Data!$AF:$AF,1))="","",INDEX(Data!E:E,MATCH($A664,Data!$AF:$AF,1))))</f>
        <v/>
      </c>
      <c r="G664" s="36" t="str">
        <f t="shared" si="22"/>
        <v/>
      </c>
    </row>
    <row r="665" spans="1:7" ht="14" customHeight="1" x14ac:dyDescent="0.35">
      <c r="A665" s="33" t="str">
        <f t="shared" si="23"/>
        <v/>
      </c>
      <c r="B665" s="4" t="str">
        <f>IF($A665="", "", INDEX(Data!A:A,MATCH($A665,Data!$AF:$AF,1)))</f>
        <v/>
      </c>
      <c r="C665" s="5" t="str">
        <f>IF($A665="", "", INDEX(Data!B:B,MATCH($A665,Data!$AF:$AF,1)))</f>
        <v/>
      </c>
      <c r="D665" s="4" t="str">
        <f>IF($A665="", "", INDEX(Data!C:C,MATCH($A665,Data!$AF:$AF,1)))</f>
        <v/>
      </c>
      <c r="E665" s="5" t="str">
        <f>IF($A665="","",IF(INDEX(Data!D:D,MATCH($A665,Data!$AF:$AF,1))="","",INDEX(Data!D:D,MATCH($A665,Data!$AF:$AF,1))))</f>
        <v/>
      </c>
      <c r="F665" s="5" t="str">
        <f>IF($A665="","",IF(INDEX(Data!E:E,MATCH($A665,Data!$AF:$AF,1))="","",INDEX(Data!E:E,MATCH($A665,Data!$AF:$AF,1))))</f>
        <v/>
      </c>
      <c r="G665" s="36" t="str">
        <f t="shared" si="22"/>
        <v/>
      </c>
    </row>
    <row r="666" spans="1:7" ht="14" customHeight="1" x14ac:dyDescent="0.35">
      <c r="A666" s="33" t="str">
        <f t="shared" si="23"/>
        <v/>
      </c>
      <c r="B666" s="4" t="str">
        <f>IF($A666="", "", INDEX(Data!A:A,MATCH($A666,Data!$AF:$AF,1)))</f>
        <v/>
      </c>
      <c r="C666" s="5" t="str">
        <f>IF($A666="", "", INDEX(Data!B:B,MATCH($A666,Data!$AF:$AF,1)))</f>
        <v/>
      </c>
      <c r="D666" s="4" t="str">
        <f>IF($A666="", "", INDEX(Data!C:C,MATCH($A666,Data!$AF:$AF,1)))</f>
        <v/>
      </c>
      <c r="E666" s="5" t="str">
        <f>IF($A666="","",IF(INDEX(Data!D:D,MATCH($A666,Data!$AF:$AF,1))="","",INDEX(Data!D:D,MATCH($A666,Data!$AF:$AF,1))))</f>
        <v/>
      </c>
      <c r="F666" s="5" t="str">
        <f>IF($A666="","",IF(INDEX(Data!E:E,MATCH($A666,Data!$AF:$AF,1))="","",INDEX(Data!E:E,MATCH($A666,Data!$AF:$AF,1))))</f>
        <v/>
      </c>
      <c r="G666" s="36" t="str">
        <f t="shared" si="22"/>
        <v/>
      </c>
    </row>
    <row r="667" spans="1:7" ht="14" customHeight="1" x14ac:dyDescent="0.35">
      <c r="A667" s="33" t="str">
        <f t="shared" si="23"/>
        <v/>
      </c>
      <c r="B667" s="4" t="str">
        <f>IF($A667="", "", INDEX(Data!A:A,MATCH($A667,Data!$AF:$AF,1)))</f>
        <v/>
      </c>
      <c r="C667" s="5" t="str">
        <f>IF($A667="", "", INDEX(Data!B:B,MATCH($A667,Data!$AF:$AF,1)))</f>
        <v/>
      </c>
      <c r="D667" s="4" t="str">
        <f>IF($A667="", "", INDEX(Data!C:C,MATCH($A667,Data!$AF:$AF,1)))</f>
        <v/>
      </c>
      <c r="E667" s="5" t="str">
        <f>IF($A667="","",IF(INDEX(Data!D:D,MATCH($A667,Data!$AF:$AF,1))="","",INDEX(Data!D:D,MATCH($A667,Data!$AF:$AF,1))))</f>
        <v/>
      </c>
      <c r="F667" s="5" t="str">
        <f>IF($A667="","",IF(INDEX(Data!E:E,MATCH($A667,Data!$AF:$AF,1))="","",INDEX(Data!E:E,MATCH($A667,Data!$AF:$AF,1))))</f>
        <v/>
      </c>
      <c r="G667" s="36" t="str">
        <f t="shared" si="22"/>
        <v/>
      </c>
    </row>
    <row r="668" spans="1:7" ht="14" customHeight="1" x14ac:dyDescent="0.35">
      <c r="A668" s="33" t="str">
        <f t="shared" si="23"/>
        <v/>
      </c>
      <c r="B668" s="4" t="str">
        <f>IF($A668="", "", INDEX(Data!A:A,MATCH($A668,Data!$AF:$AF,1)))</f>
        <v/>
      </c>
      <c r="C668" s="5" t="str">
        <f>IF($A668="", "", INDEX(Data!B:B,MATCH($A668,Data!$AF:$AF,1)))</f>
        <v/>
      </c>
      <c r="D668" s="4" t="str">
        <f>IF($A668="", "", INDEX(Data!C:C,MATCH($A668,Data!$AF:$AF,1)))</f>
        <v/>
      </c>
      <c r="E668" s="5" t="str">
        <f>IF($A668="","",IF(INDEX(Data!D:D,MATCH($A668,Data!$AF:$AF,1))="","",INDEX(Data!D:D,MATCH($A668,Data!$AF:$AF,1))))</f>
        <v/>
      </c>
      <c r="F668" s="5" t="str">
        <f>IF($A668="","",IF(INDEX(Data!E:E,MATCH($A668,Data!$AF:$AF,1))="","",INDEX(Data!E:E,MATCH($A668,Data!$AF:$AF,1))))</f>
        <v/>
      </c>
      <c r="G668" s="36" t="str">
        <f t="shared" si="22"/>
        <v/>
      </c>
    </row>
    <row r="669" spans="1:7" ht="14" customHeight="1" x14ac:dyDescent="0.35">
      <c r="A669" s="33" t="str">
        <f t="shared" si="23"/>
        <v/>
      </c>
      <c r="B669" s="4" t="str">
        <f>IF($A669="", "", INDEX(Data!A:A,MATCH($A669,Data!$AF:$AF,1)))</f>
        <v/>
      </c>
      <c r="C669" s="5" t="str">
        <f>IF($A669="", "", INDEX(Data!B:B,MATCH($A669,Data!$AF:$AF,1)))</f>
        <v/>
      </c>
      <c r="D669" s="4" t="str">
        <f>IF($A669="", "", INDEX(Data!C:C,MATCH($A669,Data!$AF:$AF,1)))</f>
        <v/>
      </c>
      <c r="E669" s="5" t="str">
        <f>IF($A669="","",IF(INDEX(Data!D:D,MATCH($A669,Data!$AF:$AF,1))="","",INDEX(Data!D:D,MATCH($A669,Data!$AF:$AF,1))))</f>
        <v/>
      </c>
      <c r="F669" s="5" t="str">
        <f>IF($A669="","",IF(INDEX(Data!E:E,MATCH($A669,Data!$AF:$AF,1))="","",INDEX(Data!E:E,MATCH($A669,Data!$AF:$AF,1))))</f>
        <v/>
      </c>
      <c r="G669" s="36" t="str">
        <f t="shared" si="22"/>
        <v/>
      </c>
    </row>
    <row r="670" spans="1:7" ht="14" customHeight="1" x14ac:dyDescent="0.35">
      <c r="A670" s="33" t="str">
        <f t="shared" si="23"/>
        <v/>
      </c>
      <c r="B670" s="4" t="str">
        <f>IF($A670="", "", INDEX(Data!A:A,MATCH($A670,Data!$AF:$AF,1)))</f>
        <v/>
      </c>
      <c r="C670" s="5" t="str">
        <f>IF($A670="", "", INDEX(Data!B:B,MATCH($A670,Data!$AF:$AF,1)))</f>
        <v/>
      </c>
      <c r="D670" s="4" t="str">
        <f>IF($A670="", "", INDEX(Data!C:C,MATCH($A670,Data!$AF:$AF,1)))</f>
        <v/>
      </c>
      <c r="E670" s="5" t="str">
        <f>IF($A670="","",IF(INDEX(Data!D:D,MATCH($A670,Data!$AF:$AF,1))="","",INDEX(Data!D:D,MATCH($A670,Data!$AF:$AF,1))))</f>
        <v/>
      </c>
      <c r="F670" s="5" t="str">
        <f>IF($A670="","",IF(INDEX(Data!E:E,MATCH($A670,Data!$AF:$AF,1))="","",INDEX(Data!E:E,MATCH($A670,Data!$AF:$AF,1))))</f>
        <v/>
      </c>
      <c r="G670" s="36" t="str">
        <f t="shared" si="22"/>
        <v/>
      </c>
    </row>
    <row r="671" spans="1:7" ht="14" customHeight="1" x14ac:dyDescent="0.35">
      <c r="A671" s="33" t="str">
        <f t="shared" si="23"/>
        <v/>
      </c>
      <c r="B671" s="4" t="str">
        <f>IF($A671="", "", INDEX(Data!A:A,MATCH($A671,Data!$AF:$AF,1)))</f>
        <v/>
      </c>
      <c r="C671" s="5" t="str">
        <f>IF($A671="", "", INDEX(Data!B:B,MATCH($A671,Data!$AF:$AF,1)))</f>
        <v/>
      </c>
      <c r="D671" s="4" t="str">
        <f>IF($A671="", "", INDEX(Data!C:C,MATCH($A671,Data!$AF:$AF,1)))</f>
        <v/>
      </c>
      <c r="E671" s="5" t="str">
        <f>IF($A671="","",IF(INDEX(Data!D:D,MATCH($A671,Data!$AF:$AF,1))="","",INDEX(Data!D:D,MATCH($A671,Data!$AF:$AF,1))))</f>
        <v/>
      </c>
      <c r="F671" s="5" t="str">
        <f>IF($A671="","",IF(INDEX(Data!E:E,MATCH($A671,Data!$AF:$AF,1))="","",INDEX(Data!E:E,MATCH($A671,Data!$AF:$AF,1))))</f>
        <v/>
      </c>
      <c r="G671" s="36" t="str">
        <f t="shared" si="22"/>
        <v/>
      </c>
    </row>
    <row r="672" spans="1:7" ht="14" customHeight="1" x14ac:dyDescent="0.35">
      <c r="A672" s="33" t="str">
        <f t="shared" si="23"/>
        <v/>
      </c>
      <c r="B672" s="4" t="str">
        <f>IF($A672="", "", INDEX(Data!A:A,MATCH($A672,Data!$AF:$AF,1)))</f>
        <v/>
      </c>
      <c r="C672" s="5" t="str">
        <f>IF($A672="", "", INDEX(Data!B:B,MATCH($A672,Data!$AF:$AF,1)))</f>
        <v/>
      </c>
      <c r="D672" s="4" t="str">
        <f>IF($A672="", "", INDEX(Data!C:C,MATCH($A672,Data!$AF:$AF,1)))</f>
        <v/>
      </c>
      <c r="E672" s="5" t="str">
        <f>IF($A672="","",IF(INDEX(Data!D:D,MATCH($A672,Data!$AF:$AF,1))="","",INDEX(Data!D:D,MATCH($A672,Data!$AF:$AF,1))))</f>
        <v/>
      </c>
      <c r="F672" s="5" t="str">
        <f>IF($A672="","",IF(INDEX(Data!E:E,MATCH($A672,Data!$AF:$AF,1))="","",INDEX(Data!E:E,MATCH($A672,Data!$AF:$AF,1))))</f>
        <v/>
      </c>
      <c r="G672" s="36" t="str">
        <f t="shared" si="22"/>
        <v/>
      </c>
    </row>
    <row r="673" spans="1:7" ht="14" customHeight="1" x14ac:dyDescent="0.35">
      <c r="A673" s="33" t="str">
        <f t="shared" si="23"/>
        <v/>
      </c>
      <c r="B673" s="4" t="str">
        <f>IF($A673="", "", INDEX(Data!A:A,MATCH($A673,Data!$AF:$AF,1)))</f>
        <v/>
      </c>
      <c r="C673" s="5" t="str">
        <f>IF($A673="", "", INDEX(Data!B:B,MATCH($A673,Data!$AF:$AF,1)))</f>
        <v/>
      </c>
      <c r="D673" s="4" t="str">
        <f>IF($A673="", "", INDEX(Data!C:C,MATCH($A673,Data!$AF:$AF,1)))</f>
        <v/>
      </c>
      <c r="E673" s="5" t="str">
        <f>IF($A673="","",IF(INDEX(Data!D:D,MATCH($A673,Data!$AF:$AF,1))="","",INDEX(Data!D:D,MATCH($A673,Data!$AF:$AF,1))))</f>
        <v/>
      </c>
      <c r="F673" s="5" t="str">
        <f>IF($A673="","",IF(INDEX(Data!E:E,MATCH($A673,Data!$AF:$AF,1))="","",INDEX(Data!E:E,MATCH($A673,Data!$AF:$AF,1))))</f>
        <v/>
      </c>
      <c r="G673" s="36" t="str">
        <f t="shared" si="22"/>
        <v/>
      </c>
    </row>
    <row r="674" spans="1:7" ht="14" customHeight="1" x14ac:dyDescent="0.35">
      <c r="A674" s="33" t="str">
        <f t="shared" si="23"/>
        <v/>
      </c>
      <c r="B674" s="4" t="str">
        <f>IF($A674="", "", INDEX(Data!A:A,MATCH($A674,Data!$AF:$AF,1)))</f>
        <v/>
      </c>
      <c r="C674" s="5" t="str">
        <f>IF($A674="", "", INDEX(Data!B:B,MATCH($A674,Data!$AF:$AF,1)))</f>
        <v/>
      </c>
      <c r="D674" s="4" t="str">
        <f>IF($A674="", "", INDEX(Data!C:C,MATCH($A674,Data!$AF:$AF,1)))</f>
        <v/>
      </c>
      <c r="E674" s="5" t="str">
        <f>IF($A674="","",IF(INDEX(Data!D:D,MATCH($A674,Data!$AF:$AF,1))="","",INDEX(Data!D:D,MATCH($A674,Data!$AF:$AF,1))))</f>
        <v/>
      </c>
      <c r="F674" s="5" t="str">
        <f>IF($A674="","",IF(INDEX(Data!E:E,MATCH($A674,Data!$AF:$AF,1))="","",INDEX(Data!E:E,MATCH($A674,Data!$AF:$AF,1))))</f>
        <v/>
      </c>
      <c r="G674" s="36" t="str">
        <f t="shared" si="22"/>
        <v/>
      </c>
    </row>
    <row r="675" spans="1:7" ht="14" customHeight="1" x14ac:dyDescent="0.35">
      <c r="A675" s="33" t="str">
        <f t="shared" si="23"/>
        <v/>
      </c>
      <c r="B675" s="4" t="str">
        <f>IF($A675="", "", INDEX(Data!A:A,MATCH($A675,Data!$AF:$AF,1)))</f>
        <v/>
      </c>
      <c r="C675" s="5" t="str">
        <f>IF($A675="", "", INDEX(Data!B:B,MATCH($A675,Data!$AF:$AF,1)))</f>
        <v/>
      </c>
      <c r="D675" s="4" t="str">
        <f>IF($A675="", "", INDEX(Data!C:C,MATCH($A675,Data!$AF:$AF,1)))</f>
        <v/>
      </c>
      <c r="E675" s="5" t="str">
        <f>IF($A675="","",IF(INDEX(Data!D:D,MATCH($A675,Data!$AF:$AF,1))="","",INDEX(Data!D:D,MATCH($A675,Data!$AF:$AF,1))))</f>
        <v/>
      </c>
      <c r="F675" s="5" t="str">
        <f>IF($A675="","",IF(INDEX(Data!E:E,MATCH($A675,Data!$AF:$AF,1))="","",INDEX(Data!E:E,MATCH($A675,Data!$AF:$AF,1))))</f>
        <v/>
      </c>
      <c r="G675" s="36" t="str">
        <f t="shared" si="22"/>
        <v/>
      </c>
    </row>
    <row r="676" spans="1:7" ht="14" customHeight="1" x14ac:dyDescent="0.35">
      <c r="A676" s="33" t="str">
        <f t="shared" si="23"/>
        <v/>
      </c>
      <c r="B676" s="4" t="str">
        <f>IF($A676="", "", INDEX(Data!A:A,MATCH($A676,Data!$AF:$AF,1)))</f>
        <v/>
      </c>
      <c r="C676" s="5" t="str">
        <f>IF($A676="", "", INDEX(Data!B:B,MATCH($A676,Data!$AF:$AF,1)))</f>
        <v/>
      </c>
      <c r="D676" s="4" t="str">
        <f>IF($A676="", "", INDEX(Data!C:C,MATCH($A676,Data!$AF:$AF,1)))</f>
        <v/>
      </c>
      <c r="E676" s="5" t="str">
        <f>IF($A676="","",IF(INDEX(Data!D:D,MATCH($A676,Data!$AF:$AF,1))="","",INDEX(Data!D:D,MATCH($A676,Data!$AF:$AF,1))))</f>
        <v/>
      </c>
      <c r="F676" s="5" t="str">
        <f>IF($A676="","",IF(INDEX(Data!E:E,MATCH($A676,Data!$AF:$AF,1))="","",INDEX(Data!E:E,MATCH($A676,Data!$AF:$AF,1))))</f>
        <v/>
      </c>
      <c r="G676" s="36" t="str">
        <f t="shared" si="22"/>
        <v/>
      </c>
    </row>
    <row r="677" spans="1:7" ht="14" customHeight="1" x14ac:dyDescent="0.35">
      <c r="A677" s="33" t="str">
        <f t="shared" si="23"/>
        <v/>
      </c>
      <c r="B677" s="4" t="str">
        <f>IF($A677="", "", INDEX(Data!A:A,MATCH($A677,Data!$AF:$AF,1)))</f>
        <v/>
      </c>
      <c r="C677" s="5" t="str">
        <f>IF($A677="", "", INDEX(Data!B:B,MATCH($A677,Data!$AF:$AF,1)))</f>
        <v/>
      </c>
      <c r="D677" s="4" t="str">
        <f>IF($A677="", "", INDEX(Data!C:C,MATCH($A677,Data!$AF:$AF,1)))</f>
        <v/>
      </c>
      <c r="E677" s="5" t="str">
        <f>IF($A677="","",IF(INDEX(Data!D:D,MATCH($A677,Data!$AF:$AF,1))="","",INDEX(Data!D:D,MATCH($A677,Data!$AF:$AF,1))))</f>
        <v/>
      </c>
      <c r="F677" s="5" t="str">
        <f>IF($A677="","",IF(INDEX(Data!E:E,MATCH($A677,Data!$AF:$AF,1))="","",INDEX(Data!E:E,MATCH($A677,Data!$AF:$AF,1))))</f>
        <v/>
      </c>
      <c r="G677" s="36" t="str">
        <f t="shared" si="22"/>
        <v/>
      </c>
    </row>
    <row r="678" spans="1:7" ht="14" customHeight="1" x14ac:dyDescent="0.35">
      <c r="A678" s="33" t="str">
        <f t="shared" si="23"/>
        <v/>
      </c>
      <c r="B678" s="4" t="str">
        <f>IF($A678="", "", INDEX(Data!A:A,MATCH($A678,Data!$AF:$AF,1)))</f>
        <v/>
      </c>
      <c r="C678" s="5" t="str">
        <f>IF($A678="", "", INDEX(Data!B:B,MATCH($A678,Data!$AF:$AF,1)))</f>
        <v/>
      </c>
      <c r="D678" s="4" t="str">
        <f>IF($A678="", "", INDEX(Data!C:C,MATCH($A678,Data!$AF:$AF,1)))</f>
        <v/>
      </c>
      <c r="E678" s="5" t="str">
        <f>IF($A678="","",IF(INDEX(Data!D:D,MATCH($A678,Data!$AF:$AF,1))="","",INDEX(Data!D:D,MATCH($A678,Data!$AF:$AF,1))))</f>
        <v/>
      </c>
      <c r="F678" s="5" t="str">
        <f>IF($A678="","",IF(INDEX(Data!E:E,MATCH($A678,Data!$AF:$AF,1))="","",INDEX(Data!E:E,MATCH($A678,Data!$AF:$AF,1))))</f>
        <v/>
      </c>
      <c r="G678" s="36" t="str">
        <f t="shared" si="22"/>
        <v/>
      </c>
    </row>
    <row r="679" spans="1:7" ht="14" customHeight="1" x14ac:dyDescent="0.35">
      <c r="A679" s="33" t="str">
        <f t="shared" si="23"/>
        <v/>
      </c>
      <c r="B679" s="4" t="str">
        <f>IF($A679="", "", INDEX(Data!A:A,MATCH($A679,Data!$AF:$AF,1)))</f>
        <v/>
      </c>
      <c r="C679" s="5" t="str">
        <f>IF($A679="", "", INDEX(Data!B:B,MATCH($A679,Data!$AF:$AF,1)))</f>
        <v/>
      </c>
      <c r="D679" s="4" t="str">
        <f>IF($A679="", "", INDEX(Data!C:C,MATCH($A679,Data!$AF:$AF,1)))</f>
        <v/>
      </c>
      <c r="E679" s="5" t="str">
        <f>IF($A679="","",IF(INDEX(Data!D:D,MATCH($A679,Data!$AF:$AF,1))="","",INDEX(Data!D:D,MATCH($A679,Data!$AF:$AF,1))))</f>
        <v/>
      </c>
      <c r="F679" s="5" t="str">
        <f>IF($A679="","",IF(INDEX(Data!E:E,MATCH($A679,Data!$AF:$AF,1))="","",INDEX(Data!E:E,MATCH($A679,Data!$AF:$AF,1))))</f>
        <v/>
      </c>
      <c r="G679" s="36" t="str">
        <f t="shared" si="22"/>
        <v/>
      </c>
    </row>
    <row r="680" spans="1:7" ht="14" customHeight="1" x14ac:dyDescent="0.35">
      <c r="A680" s="33" t="str">
        <f t="shared" si="23"/>
        <v/>
      </c>
      <c r="B680" s="4" t="str">
        <f>IF($A680="", "", INDEX(Data!A:A,MATCH($A680,Data!$AF:$AF,1)))</f>
        <v/>
      </c>
      <c r="C680" s="5" t="str">
        <f>IF($A680="", "", INDEX(Data!B:B,MATCH($A680,Data!$AF:$AF,1)))</f>
        <v/>
      </c>
      <c r="D680" s="4" t="str">
        <f>IF($A680="", "", INDEX(Data!C:C,MATCH($A680,Data!$AF:$AF,1)))</f>
        <v/>
      </c>
      <c r="E680" s="5" t="str">
        <f>IF($A680="","",IF(INDEX(Data!D:D,MATCH($A680,Data!$AF:$AF,1))="","",INDEX(Data!D:D,MATCH($A680,Data!$AF:$AF,1))))</f>
        <v/>
      </c>
      <c r="F680" s="5" t="str">
        <f>IF($A680="","",IF(INDEX(Data!E:E,MATCH($A680,Data!$AF:$AF,1))="","",INDEX(Data!E:E,MATCH($A680,Data!$AF:$AF,1))))</f>
        <v/>
      </c>
      <c r="G680" s="36" t="str">
        <f t="shared" si="22"/>
        <v/>
      </c>
    </row>
    <row r="681" spans="1:7" ht="14" customHeight="1" x14ac:dyDescent="0.35">
      <c r="A681" s="33" t="str">
        <f t="shared" si="23"/>
        <v/>
      </c>
      <c r="B681" s="4" t="str">
        <f>IF($A681="", "", INDEX(Data!A:A,MATCH($A681,Data!$AF:$AF,1)))</f>
        <v/>
      </c>
      <c r="C681" s="5" t="str">
        <f>IF($A681="", "", INDEX(Data!B:B,MATCH($A681,Data!$AF:$AF,1)))</f>
        <v/>
      </c>
      <c r="D681" s="4" t="str">
        <f>IF($A681="", "", INDEX(Data!C:C,MATCH($A681,Data!$AF:$AF,1)))</f>
        <v/>
      </c>
      <c r="E681" s="5" t="str">
        <f>IF($A681="","",IF(INDEX(Data!D:D,MATCH($A681,Data!$AF:$AF,1))="","",INDEX(Data!D:D,MATCH($A681,Data!$AF:$AF,1))))</f>
        <v/>
      </c>
      <c r="F681" s="5" t="str">
        <f>IF($A681="","",IF(INDEX(Data!E:E,MATCH($A681,Data!$AF:$AF,1))="","",INDEX(Data!E:E,MATCH($A681,Data!$AF:$AF,1))))</f>
        <v/>
      </c>
      <c r="G681" s="36" t="str">
        <f t="shared" si="22"/>
        <v/>
      </c>
    </row>
    <row r="682" spans="1:7" ht="14" customHeight="1" x14ac:dyDescent="0.35">
      <c r="A682" s="33" t="str">
        <f t="shared" si="23"/>
        <v/>
      </c>
      <c r="B682" s="4" t="str">
        <f>IF($A682="", "", INDEX(Data!A:A,MATCH($A682,Data!$AF:$AF,1)))</f>
        <v/>
      </c>
      <c r="C682" s="5" t="str">
        <f>IF($A682="", "", INDEX(Data!B:B,MATCH($A682,Data!$AF:$AF,1)))</f>
        <v/>
      </c>
      <c r="D682" s="4" t="str">
        <f>IF($A682="", "", INDEX(Data!C:C,MATCH($A682,Data!$AF:$AF,1)))</f>
        <v/>
      </c>
      <c r="E682" s="5" t="str">
        <f>IF($A682="","",IF(INDEX(Data!D:D,MATCH($A682,Data!$AF:$AF,1))="","",INDEX(Data!D:D,MATCH($A682,Data!$AF:$AF,1))))</f>
        <v/>
      </c>
      <c r="F682" s="5" t="str">
        <f>IF($A682="","",IF(INDEX(Data!E:E,MATCH($A682,Data!$AF:$AF,1))="","",INDEX(Data!E:E,MATCH($A682,Data!$AF:$AF,1))))</f>
        <v/>
      </c>
      <c r="G682" s="36" t="str">
        <f t="shared" si="22"/>
        <v/>
      </c>
    </row>
    <row r="683" spans="1:7" ht="14" customHeight="1" x14ac:dyDescent="0.35">
      <c r="A683" s="33" t="str">
        <f t="shared" si="23"/>
        <v/>
      </c>
      <c r="B683" s="4" t="str">
        <f>IF($A683="", "", INDEX(Data!A:A,MATCH($A683,Data!$AF:$AF,1)))</f>
        <v/>
      </c>
      <c r="C683" s="5" t="str">
        <f>IF($A683="", "", INDEX(Data!B:B,MATCH($A683,Data!$AF:$AF,1)))</f>
        <v/>
      </c>
      <c r="D683" s="4" t="str">
        <f>IF($A683="", "", INDEX(Data!C:C,MATCH($A683,Data!$AF:$AF,1)))</f>
        <v/>
      </c>
      <c r="E683" s="5" t="str">
        <f>IF($A683="","",IF(INDEX(Data!D:D,MATCH($A683,Data!$AF:$AF,1))="","",INDEX(Data!D:D,MATCH($A683,Data!$AF:$AF,1))))</f>
        <v/>
      </c>
      <c r="F683" s="5" t="str">
        <f>IF($A683="","",IF(INDEX(Data!E:E,MATCH($A683,Data!$AF:$AF,1))="","",INDEX(Data!E:E,MATCH($A683,Data!$AF:$AF,1))))</f>
        <v/>
      </c>
      <c r="G683" s="36" t="str">
        <f t="shared" si="22"/>
        <v/>
      </c>
    </row>
    <row r="684" spans="1:7" ht="14" customHeight="1" x14ac:dyDescent="0.35">
      <c r="A684" s="33" t="str">
        <f t="shared" si="23"/>
        <v/>
      </c>
      <c r="B684" s="4" t="str">
        <f>IF($A684="", "", INDEX(Data!A:A,MATCH($A684,Data!$AF:$AF,1)))</f>
        <v/>
      </c>
      <c r="C684" s="5" t="str">
        <f>IF($A684="", "", INDEX(Data!B:B,MATCH($A684,Data!$AF:$AF,1)))</f>
        <v/>
      </c>
      <c r="D684" s="4" t="str">
        <f>IF($A684="", "", INDEX(Data!C:C,MATCH($A684,Data!$AF:$AF,1)))</f>
        <v/>
      </c>
      <c r="E684" s="5" t="str">
        <f>IF($A684="","",IF(INDEX(Data!D:D,MATCH($A684,Data!$AF:$AF,1))="","",INDEX(Data!D:D,MATCH($A684,Data!$AF:$AF,1))))</f>
        <v/>
      </c>
      <c r="F684" s="5" t="str">
        <f>IF($A684="","",IF(INDEX(Data!E:E,MATCH($A684,Data!$AF:$AF,1))="","",INDEX(Data!E:E,MATCH($A684,Data!$AF:$AF,1))))</f>
        <v/>
      </c>
      <c r="G684" s="36" t="str">
        <f t="shared" si="22"/>
        <v/>
      </c>
    </row>
    <row r="685" spans="1:7" ht="14" customHeight="1" x14ac:dyDescent="0.35">
      <c r="A685" s="33" t="str">
        <f t="shared" si="23"/>
        <v/>
      </c>
      <c r="B685" s="4" t="str">
        <f>IF($A685="", "", INDEX(Data!A:A,MATCH($A685,Data!$AF:$AF,1)))</f>
        <v/>
      </c>
      <c r="C685" s="5" t="str">
        <f>IF($A685="", "", INDEX(Data!B:B,MATCH($A685,Data!$AF:$AF,1)))</f>
        <v/>
      </c>
      <c r="D685" s="4" t="str">
        <f>IF($A685="", "", INDEX(Data!C:C,MATCH($A685,Data!$AF:$AF,1)))</f>
        <v/>
      </c>
      <c r="E685" s="5" t="str">
        <f>IF($A685="","",IF(INDEX(Data!D:D,MATCH($A685,Data!$AF:$AF,1))="","",INDEX(Data!D:D,MATCH($A685,Data!$AF:$AF,1))))</f>
        <v/>
      </c>
      <c r="F685" s="5" t="str">
        <f>IF($A685="","",IF(INDEX(Data!E:E,MATCH($A685,Data!$AF:$AF,1))="","",INDEX(Data!E:E,MATCH($A685,Data!$AF:$AF,1))))</f>
        <v/>
      </c>
      <c r="G685" s="36" t="str">
        <f t="shared" si="22"/>
        <v/>
      </c>
    </row>
    <row r="686" spans="1:7" ht="14" customHeight="1" x14ac:dyDescent="0.35">
      <c r="A686" s="33" t="str">
        <f t="shared" si="23"/>
        <v/>
      </c>
      <c r="B686" s="4" t="str">
        <f>IF($A686="", "", INDEX(Data!A:A,MATCH($A686,Data!$AF:$AF,1)))</f>
        <v/>
      </c>
      <c r="C686" s="5" t="str">
        <f>IF($A686="", "", INDEX(Data!B:B,MATCH($A686,Data!$AF:$AF,1)))</f>
        <v/>
      </c>
      <c r="D686" s="4" t="str">
        <f>IF($A686="", "", INDEX(Data!C:C,MATCH($A686,Data!$AF:$AF,1)))</f>
        <v/>
      </c>
      <c r="E686" s="5" t="str">
        <f>IF($A686="","",IF(INDEX(Data!D:D,MATCH($A686,Data!$AF:$AF,1))="","",INDEX(Data!D:D,MATCH($A686,Data!$AF:$AF,1))))</f>
        <v/>
      </c>
      <c r="F686" s="5" t="str">
        <f>IF($A686="","",IF(INDEX(Data!E:E,MATCH($A686,Data!$AF:$AF,1))="","",INDEX(Data!E:E,MATCH($A686,Data!$AF:$AF,1))))</f>
        <v/>
      </c>
      <c r="G686" s="36" t="str">
        <f t="shared" si="22"/>
        <v/>
      </c>
    </row>
    <row r="687" spans="1:7" ht="14" customHeight="1" x14ac:dyDescent="0.35">
      <c r="A687" s="33" t="str">
        <f t="shared" si="23"/>
        <v/>
      </c>
      <c r="B687" s="4" t="str">
        <f>IF($A687="", "", INDEX(Data!A:A,MATCH($A687,Data!$AF:$AF,1)))</f>
        <v/>
      </c>
      <c r="C687" s="5" t="str">
        <f>IF($A687="", "", INDEX(Data!B:B,MATCH($A687,Data!$AF:$AF,1)))</f>
        <v/>
      </c>
      <c r="D687" s="4" t="str">
        <f>IF($A687="", "", INDEX(Data!C:C,MATCH($A687,Data!$AF:$AF,1)))</f>
        <v/>
      </c>
      <c r="E687" s="5" t="str">
        <f>IF($A687="","",IF(INDEX(Data!D:D,MATCH($A687,Data!$AF:$AF,1))="","",INDEX(Data!D:D,MATCH($A687,Data!$AF:$AF,1))))</f>
        <v/>
      </c>
      <c r="F687" s="5" t="str">
        <f>IF($A687="","",IF(INDEX(Data!E:E,MATCH($A687,Data!$AF:$AF,1))="","",INDEX(Data!E:E,MATCH($A687,Data!$AF:$AF,1))))</f>
        <v/>
      </c>
      <c r="G687" s="36" t="str">
        <f t="shared" si="22"/>
        <v/>
      </c>
    </row>
    <row r="688" spans="1:7" ht="14" customHeight="1" x14ac:dyDescent="0.35">
      <c r="A688" s="33" t="str">
        <f t="shared" si="23"/>
        <v/>
      </c>
      <c r="B688" s="4" t="str">
        <f>IF($A688="", "", INDEX(Data!A:A,MATCH($A688,Data!$AF:$AF,1)))</f>
        <v/>
      </c>
      <c r="C688" s="5" t="str">
        <f>IF($A688="", "", INDEX(Data!B:B,MATCH($A688,Data!$AF:$AF,1)))</f>
        <v/>
      </c>
      <c r="D688" s="4" t="str">
        <f>IF($A688="", "", INDEX(Data!C:C,MATCH($A688,Data!$AF:$AF,1)))</f>
        <v/>
      </c>
      <c r="E688" s="5" t="str">
        <f>IF($A688="","",IF(INDEX(Data!D:D,MATCH($A688,Data!$AF:$AF,1))="","",INDEX(Data!D:D,MATCH($A688,Data!$AF:$AF,1))))</f>
        <v/>
      </c>
      <c r="F688" s="5" t="str">
        <f>IF($A688="","",IF(INDEX(Data!E:E,MATCH($A688,Data!$AF:$AF,1))="","",INDEX(Data!E:E,MATCH($A688,Data!$AF:$AF,1))))</f>
        <v/>
      </c>
      <c r="G688" s="36" t="str">
        <f t="shared" si="22"/>
        <v/>
      </c>
    </row>
    <row r="689" spans="1:7" ht="14" customHeight="1" x14ac:dyDescent="0.35">
      <c r="A689" s="33" t="str">
        <f t="shared" si="23"/>
        <v/>
      </c>
      <c r="B689" s="4" t="str">
        <f>IF($A689="", "", INDEX(Data!A:A,MATCH($A689,Data!$AF:$AF,1)))</f>
        <v/>
      </c>
      <c r="C689" s="5" t="str">
        <f>IF($A689="", "", INDEX(Data!B:B,MATCH($A689,Data!$AF:$AF,1)))</f>
        <v/>
      </c>
      <c r="D689" s="4" t="str">
        <f>IF($A689="", "", INDEX(Data!C:C,MATCH($A689,Data!$AF:$AF,1)))</f>
        <v/>
      </c>
      <c r="E689" s="5" t="str">
        <f>IF($A689="","",IF(INDEX(Data!D:D,MATCH($A689,Data!$AF:$AF,1))="","",INDEX(Data!D:D,MATCH($A689,Data!$AF:$AF,1))))</f>
        <v/>
      </c>
      <c r="F689" s="5" t="str">
        <f>IF($A689="","",IF(INDEX(Data!E:E,MATCH($A689,Data!$AF:$AF,1))="","",INDEX(Data!E:E,MATCH($A689,Data!$AF:$AF,1))))</f>
        <v/>
      </c>
      <c r="G689" s="36" t="str">
        <f t="shared" si="22"/>
        <v/>
      </c>
    </row>
    <row r="690" spans="1:7" ht="14" customHeight="1" x14ac:dyDescent="0.35">
      <c r="A690" s="33" t="str">
        <f t="shared" si="23"/>
        <v/>
      </c>
      <c r="B690" s="4" t="str">
        <f>IF($A690="", "", INDEX(Data!A:A,MATCH($A690,Data!$AF:$AF,1)))</f>
        <v/>
      </c>
      <c r="C690" s="5" t="str">
        <f>IF($A690="", "", INDEX(Data!B:B,MATCH($A690,Data!$AF:$AF,1)))</f>
        <v/>
      </c>
      <c r="D690" s="4" t="str">
        <f>IF($A690="", "", INDEX(Data!C:C,MATCH($A690,Data!$AF:$AF,1)))</f>
        <v/>
      </c>
      <c r="E690" s="5" t="str">
        <f>IF($A690="","",IF(INDEX(Data!D:D,MATCH($A690,Data!$AF:$AF,1))="","",INDEX(Data!D:D,MATCH($A690,Data!$AF:$AF,1))))</f>
        <v/>
      </c>
      <c r="F690" s="5" t="str">
        <f>IF($A690="","",IF(INDEX(Data!E:E,MATCH($A690,Data!$AF:$AF,1))="","",INDEX(Data!E:E,MATCH($A690,Data!$AF:$AF,1))))</f>
        <v/>
      </c>
      <c r="G690" s="36" t="str">
        <f t="shared" si="22"/>
        <v/>
      </c>
    </row>
    <row r="691" spans="1:7" ht="14" customHeight="1" x14ac:dyDescent="0.35">
      <c r="A691" s="33" t="str">
        <f t="shared" si="23"/>
        <v/>
      </c>
      <c r="B691" s="4" t="str">
        <f>IF($A691="", "", INDEX(Data!A:A,MATCH($A691,Data!$AF:$AF,1)))</f>
        <v/>
      </c>
      <c r="C691" s="5" t="str">
        <f>IF($A691="", "", INDEX(Data!B:B,MATCH($A691,Data!$AF:$AF,1)))</f>
        <v/>
      </c>
      <c r="D691" s="4" t="str">
        <f>IF($A691="", "", INDEX(Data!C:C,MATCH($A691,Data!$AF:$AF,1)))</f>
        <v/>
      </c>
      <c r="E691" s="5" t="str">
        <f>IF($A691="","",IF(INDEX(Data!D:D,MATCH($A691,Data!$AF:$AF,1))="","",INDEX(Data!D:D,MATCH($A691,Data!$AF:$AF,1))))</f>
        <v/>
      </c>
      <c r="F691" s="5" t="str">
        <f>IF($A691="","",IF(INDEX(Data!E:E,MATCH($A691,Data!$AF:$AF,1))="","",INDEX(Data!E:E,MATCH($A691,Data!$AF:$AF,1))))</f>
        <v/>
      </c>
      <c r="G691" s="36" t="str">
        <f t="shared" si="22"/>
        <v/>
      </c>
    </row>
    <row r="692" spans="1:7" ht="14" customHeight="1" x14ac:dyDescent="0.35">
      <c r="A692" s="33" t="str">
        <f t="shared" si="23"/>
        <v/>
      </c>
      <c r="B692" s="4" t="str">
        <f>IF($A692="", "", INDEX(Data!A:A,MATCH($A692,Data!$AF:$AF,1)))</f>
        <v/>
      </c>
      <c r="C692" s="5" t="str">
        <f>IF($A692="", "", INDEX(Data!B:B,MATCH($A692,Data!$AF:$AF,1)))</f>
        <v/>
      </c>
      <c r="D692" s="4" t="str">
        <f>IF($A692="", "", INDEX(Data!C:C,MATCH($A692,Data!$AF:$AF,1)))</f>
        <v/>
      </c>
      <c r="E692" s="5" t="str">
        <f>IF($A692="","",IF(INDEX(Data!D:D,MATCH($A692,Data!$AF:$AF,1))="","",INDEX(Data!D:D,MATCH($A692,Data!$AF:$AF,1))))</f>
        <v/>
      </c>
      <c r="F692" s="5" t="str">
        <f>IF($A692="","",IF(INDEX(Data!E:E,MATCH($A692,Data!$AF:$AF,1))="","",INDEX(Data!E:E,MATCH($A692,Data!$AF:$AF,1))))</f>
        <v/>
      </c>
      <c r="G692" s="36" t="str">
        <f t="shared" si="22"/>
        <v/>
      </c>
    </row>
    <row r="693" spans="1:7" ht="14" customHeight="1" x14ac:dyDescent="0.35">
      <c r="A693" s="33" t="str">
        <f t="shared" si="23"/>
        <v/>
      </c>
      <c r="B693" s="4" t="str">
        <f>IF($A693="", "", INDEX(Data!A:A,MATCH($A693,Data!$AF:$AF,1)))</f>
        <v/>
      </c>
      <c r="C693" s="5" t="str">
        <f>IF($A693="", "", INDEX(Data!B:B,MATCH($A693,Data!$AF:$AF,1)))</f>
        <v/>
      </c>
      <c r="D693" s="4" t="str">
        <f>IF($A693="", "", INDEX(Data!C:C,MATCH($A693,Data!$AF:$AF,1)))</f>
        <v/>
      </c>
      <c r="E693" s="5" t="str">
        <f>IF($A693="","",IF(INDEX(Data!D:D,MATCH($A693,Data!$AF:$AF,1))="","",INDEX(Data!D:D,MATCH($A693,Data!$AF:$AF,1))))</f>
        <v/>
      </c>
      <c r="F693" s="5" t="str">
        <f>IF($A693="","",IF(INDEX(Data!E:E,MATCH($A693,Data!$AF:$AF,1))="","",INDEX(Data!E:E,MATCH($A693,Data!$AF:$AF,1))))</f>
        <v/>
      </c>
      <c r="G693" s="36" t="str">
        <f t="shared" si="22"/>
        <v/>
      </c>
    </row>
    <row r="694" spans="1:7" ht="14" customHeight="1" x14ac:dyDescent="0.35">
      <c r="A694" s="33" t="str">
        <f t="shared" si="23"/>
        <v/>
      </c>
      <c r="B694" s="4" t="str">
        <f>IF($A694="", "", INDEX(Data!A:A,MATCH($A694,Data!$AF:$AF,1)))</f>
        <v/>
      </c>
      <c r="C694" s="5" t="str">
        <f>IF($A694="", "", INDEX(Data!B:B,MATCH($A694,Data!$AF:$AF,1)))</f>
        <v/>
      </c>
      <c r="D694" s="4" t="str">
        <f>IF($A694="", "", INDEX(Data!C:C,MATCH($A694,Data!$AF:$AF,1)))</f>
        <v/>
      </c>
      <c r="E694" s="5" t="str">
        <f>IF($A694="","",IF(INDEX(Data!D:D,MATCH($A694,Data!$AF:$AF,1))="","",INDEX(Data!D:D,MATCH($A694,Data!$AF:$AF,1))))</f>
        <v/>
      </c>
      <c r="F694" s="5" t="str">
        <f>IF($A694="","",IF(INDEX(Data!E:E,MATCH($A694,Data!$AF:$AF,1))="","",INDEX(Data!E:E,MATCH($A694,Data!$AF:$AF,1))))</f>
        <v/>
      </c>
      <c r="G694" s="36" t="str">
        <f t="shared" si="22"/>
        <v/>
      </c>
    </row>
    <row r="695" spans="1:7" ht="14" customHeight="1" x14ac:dyDescent="0.35">
      <c r="A695" s="33" t="str">
        <f t="shared" si="23"/>
        <v/>
      </c>
      <c r="B695" s="4" t="str">
        <f>IF($A695="", "", INDEX(Data!A:A,MATCH($A695,Data!$AF:$AF,1)))</f>
        <v/>
      </c>
      <c r="C695" s="5" t="str">
        <f>IF($A695="", "", INDEX(Data!B:B,MATCH($A695,Data!$AF:$AF,1)))</f>
        <v/>
      </c>
      <c r="D695" s="4" t="str">
        <f>IF($A695="", "", INDEX(Data!C:C,MATCH($A695,Data!$AF:$AF,1)))</f>
        <v/>
      </c>
      <c r="E695" s="5" t="str">
        <f>IF($A695="","",IF(INDEX(Data!D:D,MATCH($A695,Data!$AF:$AF,1))="","",INDEX(Data!D:D,MATCH($A695,Data!$AF:$AF,1))))</f>
        <v/>
      </c>
      <c r="F695" s="5" t="str">
        <f>IF($A695="","",IF(INDEX(Data!E:E,MATCH($A695,Data!$AF:$AF,1))="","",INDEX(Data!E:E,MATCH($A695,Data!$AF:$AF,1))))</f>
        <v/>
      </c>
      <c r="G695" s="36" t="str">
        <f t="shared" si="22"/>
        <v/>
      </c>
    </row>
    <row r="696" spans="1:7" ht="14" customHeight="1" x14ac:dyDescent="0.35">
      <c r="A696" s="33" t="str">
        <f t="shared" si="23"/>
        <v/>
      </c>
      <c r="B696" s="4" t="str">
        <f>IF($A696="", "", INDEX(Data!A:A,MATCH($A696,Data!$AF:$AF,1)))</f>
        <v/>
      </c>
      <c r="C696" s="5" t="str">
        <f>IF($A696="", "", INDEX(Data!B:B,MATCH($A696,Data!$AF:$AF,1)))</f>
        <v/>
      </c>
      <c r="D696" s="4" t="str">
        <f>IF($A696="", "", INDEX(Data!C:C,MATCH($A696,Data!$AF:$AF,1)))</f>
        <v/>
      </c>
      <c r="E696" s="5" t="str">
        <f>IF($A696="","",IF(INDEX(Data!D:D,MATCH($A696,Data!$AF:$AF,1))="","",INDEX(Data!D:D,MATCH($A696,Data!$AF:$AF,1))))</f>
        <v/>
      </c>
      <c r="F696" s="5" t="str">
        <f>IF($A696="","",IF(INDEX(Data!E:E,MATCH($A696,Data!$AF:$AF,1))="","",INDEX(Data!E:E,MATCH($A696,Data!$AF:$AF,1))))</f>
        <v/>
      </c>
      <c r="G696" s="36" t="str">
        <f t="shared" si="22"/>
        <v/>
      </c>
    </row>
    <row r="697" spans="1:7" ht="14" customHeight="1" x14ac:dyDescent="0.35">
      <c r="A697" s="33" t="str">
        <f t="shared" si="23"/>
        <v/>
      </c>
      <c r="B697" s="4" t="str">
        <f>IF($A697="", "", INDEX(Data!A:A,MATCH($A697,Data!$AF:$AF,1)))</f>
        <v/>
      </c>
      <c r="C697" s="5" t="str">
        <f>IF($A697="", "", INDEX(Data!B:B,MATCH($A697,Data!$AF:$AF,1)))</f>
        <v/>
      </c>
      <c r="D697" s="4" t="str">
        <f>IF($A697="", "", INDEX(Data!C:C,MATCH($A697,Data!$AF:$AF,1)))</f>
        <v/>
      </c>
      <c r="E697" s="5" t="str">
        <f>IF($A697="","",IF(INDEX(Data!D:D,MATCH($A697,Data!$AF:$AF,1))="","",INDEX(Data!D:D,MATCH($A697,Data!$AF:$AF,1))))</f>
        <v/>
      </c>
      <c r="F697" s="5" t="str">
        <f>IF($A697="","",IF(INDEX(Data!E:E,MATCH($A697,Data!$AF:$AF,1))="","",INDEX(Data!E:E,MATCH($A697,Data!$AF:$AF,1))))</f>
        <v/>
      </c>
      <c r="G697" s="36" t="str">
        <f t="shared" si="22"/>
        <v/>
      </c>
    </row>
    <row r="698" spans="1:7" ht="14" customHeight="1" x14ac:dyDescent="0.35">
      <c r="A698" s="33" t="str">
        <f t="shared" si="23"/>
        <v/>
      </c>
      <c r="B698" s="4" t="str">
        <f>IF($A698="", "", INDEX(Data!A:A,MATCH($A698,Data!$AF:$AF,1)))</f>
        <v/>
      </c>
      <c r="C698" s="5" t="str">
        <f>IF($A698="", "", INDEX(Data!B:B,MATCH($A698,Data!$AF:$AF,1)))</f>
        <v/>
      </c>
      <c r="D698" s="4" t="str">
        <f>IF($A698="", "", INDEX(Data!C:C,MATCH($A698,Data!$AF:$AF,1)))</f>
        <v/>
      </c>
      <c r="E698" s="5" t="str">
        <f>IF($A698="","",IF(INDEX(Data!D:D,MATCH($A698,Data!$AF:$AF,1))="","",INDEX(Data!D:D,MATCH($A698,Data!$AF:$AF,1))))</f>
        <v/>
      </c>
      <c r="F698" s="5" t="str">
        <f>IF($A698="","",IF(INDEX(Data!E:E,MATCH($A698,Data!$AF:$AF,1))="","",INDEX(Data!E:E,MATCH($A698,Data!$AF:$AF,1))))</f>
        <v/>
      </c>
      <c r="G698" s="36" t="str">
        <f t="shared" si="22"/>
        <v/>
      </c>
    </row>
    <row r="699" spans="1:7" ht="14" customHeight="1" x14ac:dyDescent="0.35">
      <c r="A699" s="33" t="str">
        <f t="shared" si="23"/>
        <v/>
      </c>
      <c r="B699" s="4" t="str">
        <f>IF($A699="", "", INDEX(Data!A:A,MATCH($A699,Data!$AF:$AF,1)))</f>
        <v/>
      </c>
      <c r="C699" s="5" t="str">
        <f>IF($A699="", "", INDEX(Data!B:B,MATCH($A699,Data!$AF:$AF,1)))</f>
        <v/>
      </c>
      <c r="D699" s="4" t="str">
        <f>IF($A699="", "", INDEX(Data!C:C,MATCH($A699,Data!$AF:$AF,1)))</f>
        <v/>
      </c>
      <c r="E699" s="5" t="str">
        <f>IF($A699="","",IF(INDEX(Data!D:D,MATCH($A699,Data!$AF:$AF,1))="","",INDEX(Data!D:D,MATCH($A699,Data!$AF:$AF,1))))</f>
        <v/>
      </c>
      <c r="F699" s="5" t="str">
        <f>IF($A699="","",IF(INDEX(Data!E:E,MATCH($A699,Data!$AF:$AF,1))="","",INDEX(Data!E:E,MATCH($A699,Data!$AF:$AF,1))))</f>
        <v/>
      </c>
      <c r="G699" s="36" t="str">
        <f t="shared" si="22"/>
        <v/>
      </c>
    </row>
    <row r="700" spans="1:7" ht="14" customHeight="1" x14ac:dyDescent="0.35">
      <c r="A700" s="33" t="str">
        <f t="shared" si="23"/>
        <v/>
      </c>
      <c r="B700" s="4" t="str">
        <f>IF($A700="", "", INDEX(Data!A:A,MATCH($A700,Data!$AF:$AF,1)))</f>
        <v/>
      </c>
      <c r="C700" s="5" t="str">
        <f>IF($A700="", "", INDEX(Data!B:B,MATCH($A700,Data!$AF:$AF,1)))</f>
        <v/>
      </c>
      <c r="D700" s="4" t="str">
        <f>IF($A700="", "", INDEX(Data!C:C,MATCH($A700,Data!$AF:$AF,1)))</f>
        <v/>
      </c>
      <c r="E700" s="5" t="str">
        <f>IF($A700="","",IF(INDEX(Data!D:D,MATCH($A700,Data!$AF:$AF,1))="","",INDEX(Data!D:D,MATCH($A700,Data!$AF:$AF,1))))</f>
        <v/>
      </c>
      <c r="F700" s="5" t="str">
        <f>IF($A700="","",IF(INDEX(Data!E:E,MATCH($A700,Data!$AF:$AF,1))="","",INDEX(Data!E:E,MATCH($A700,Data!$AF:$AF,1))))</f>
        <v/>
      </c>
      <c r="G700" s="36" t="str">
        <f t="shared" si="22"/>
        <v/>
      </c>
    </row>
    <row r="701" spans="1:7" ht="14" customHeight="1" x14ac:dyDescent="0.35">
      <c r="A701" s="33" t="str">
        <f t="shared" si="23"/>
        <v/>
      </c>
      <c r="B701" s="4" t="str">
        <f>IF($A701="", "", INDEX(Data!A:A,MATCH($A701,Data!$AF:$AF,1)))</f>
        <v/>
      </c>
      <c r="C701" s="5" t="str">
        <f>IF($A701="", "", INDEX(Data!B:B,MATCH($A701,Data!$AF:$AF,1)))</f>
        <v/>
      </c>
      <c r="D701" s="4" t="str">
        <f>IF($A701="", "", INDEX(Data!C:C,MATCH($A701,Data!$AF:$AF,1)))</f>
        <v/>
      </c>
      <c r="E701" s="5" t="str">
        <f>IF($A701="","",IF(INDEX(Data!D:D,MATCH($A701,Data!$AF:$AF,1))="","",INDEX(Data!D:D,MATCH($A701,Data!$AF:$AF,1))))</f>
        <v/>
      </c>
      <c r="F701" s="5" t="str">
        <f>IF($A701="","",IF(INDEX(Data!E:E,MATCH($A701,Data!$AF:$AF,1))="","",INDEX(Data!E:E,MATCH($A701,Data!$AF:$AF,1))))</f>
        <v/>
      </c>
      <c r="G701" s="36" t="str">
        <f t="shared" si="22"/>
        <v/>
      </c>
    </row>
    <row r="702" spans="1:7" ht="14" customHeight="1" x14ac:dyDescent="0.35">
      <c r="A702" s="33" t="str">
        <f t="shared" si="23"/>
        <v/>
      </c>
      <c r="B702" s="4" t="str">
        <f>IF($A702="", "", INDEX(Data!A:A,MATCH($A702,Data!$AF:$AF,1)))</f>
        <v/>
      </c>
      <c r="C702" s="5" t="str">
        <f>IF($A702="", "", INDEX(Data!B:B,MATCH($A702,Data!$AF:$AF,1)))</f>
        <v/>
      </c>
      <c r="D702" s="4" t="str">
        <f>IF($A702="", "", INDEX(Data!C:C,MATCH($A702,Data!$AF:$AF,1)))</f>
        <v/>
      </c>
      <c r="E702" s="5" t="str">
        <f>IF($A702="","",IF(INDEX(Data!D:D,MATCH($A702,Data!$AF:$AF,1))="","",INDEX(Data!D:D,MATCH($A702,Data!$AF:$AF,1))))</f>
        <v/>
      </c>
      <c r="F702" s="5" t="str">
        <f>IF($A702="","",IF(INDEX(Data!E:E,MATCH($A702,Data!$AF:$AF,1))="","",INDEX(Data!E:E,MATCH($A702,Data!$AF:$AF,1))))</f>
        <v/>
      </c>
      <c r="G702" s="36" t="str">
        <f t="shared" si="22"/>
        <v/>
      </c>
    </row>
    <row r="703" spans="1:7" ht="14" customHeight="1" x14ac:dyDescent="0.35">
      <c r="A703" s="33" t="str">
        <f t="shared" si="23"/>
        <v/>
      </c>
      <c r="B703" s="4" t="str">
        <f>IF($A703="", "", INDEX(Data!A:A,MATCH($A703,Data!$AF:$AF,1)))</f>
        <v/>
      </c>
      <c r="C703" s="5" t="str">
        <f>IF($A703="", "", INDEX(Data!B:B,MATCH($A703,Data!$AF:$AF,1)))</f>
        <v/>
      </c>
      <c r="D703" s="4" t="str">
        <f>IF($A703="", "", INDEX(Data!C:C,MATCH($A703,Data!$AF:$AF,1)))</f>
        <v/>
      </c>
      <c r="E703" s="5" t="str">
        <f>IF($A703="","",IF(INDEX(Data!D:D,MATCH($A703,Data!$AF:$AF,1))="","",INDEX(Data!D:D,MATCH($A703,Data!$AF:$AF,1))))</f>
        <v/>
      </c>
      <c r="F703" s="5" t="str">
        <f>IF($A703="","",IF(INDEX(Data!E:E,MATCH($A703,Data!$AF:$AF,1))="","",INDEX(Data!E:E,MATCH($A703,Data!$AF:$AF,1))))</f>
        <v/>
      </c>
      <c r="G703" s="36" t="str">
        <f t="shared" si="22"/>
        <v/>
      </c>
    </row>
    <row r="704" spans="1:7" ht="14" customHeight="1" x14ac:dyDescent="0.35">
      <c r="A704" s="33" t="str">
        <f t="shared" si="23"/>
        <v/>
      </c>
      <c r="B704" s="4" t="str">
        <f>IF($A704="", "", INDEX(Data!A:A,MATCH($A704,Data!$AF:$AF,1)))</f>
        <v/>
      </c>
      <c r="C704" s="5" t="str">
        <f>IF($A704="", "", INDEX(Data!B:B,MATCH($A704,Data!$AF:$AF,1)))</f>
        <v/>
      </c>
      <c r="D704" s="4" t="str">
        <f>IF($A704="", "", INDEX(Data!C:C,MATCH($A704,Data!$AF:$AF,1)))</f>
        <v/>
      </c>
      <c r="E704" s="5" t="str">
        <f>IF($A704="","",IF(INDEX(Data!D:D,MATCH($A704,Data!$AF:$AF,1))="","",INDEX(Data!D:D,MATCH($A704,Data!$AF:$AF,1))))</f>
        <v/>
      </c>
      <c r="F704" s="5" t="str">
        <f>IF($A704="","",IF(INDEX(Data!E:E,MATCH($A704,Data!$AF:$AF,1))="","",INDEX(Data!E:E,MATCH($A704,Data!$AF:$AF,1))))</f>
        <v/>
      </c>
      <c r="G704" s="36" t="str">
        <f t="shared" si="22"/>
        <v/>
      </c>
    </row>
    <row r="705" spans="1:7" ht="14" customHeight="1" x14ac:dyDescent="0.35">
      <c r="A705" s="33" t="str">
        <f t="shared" si="23"/>
        <v/>
      </c>
      <c r="B705" s="4" t="str">
        <f>IF($A705="", "", INDEX(Data!A:A,MATCH($A705,Data!$AF:$AF,1)))</f>
        <v/>
      </c>
      <c r="C705" s="5" t="str">
        <f>IF($A705="", "", INDEX(Data!B:B,MATCH($A705,Data!$AF:$AF,1)))</f>
        <v/>
      </c>
      <c r="D705" s="4" t="str">
        <f>IF($A705="", "", INDEX(Data!C:C,MATCH($A705,Data!$AF:$AF,1)))</f>
        <v/>
      </c>
      <c r="E705" s="5" t="str">
        <f>IF($A705="","",IF(INDEX(Data!D:D,MATCH($A705,Data!$AF:$AF,1))="","",INDEX(Data!D:D,MATCH($A705,Data!$AF:$AF,1))))</f>
        <v/>
      </c>
      <c r="F705" s="5" t="str">
        <f>IF($A705="","",IF(INDEX(Data!E:E,MATCH($A705,Data!$AF:$AF,1))="","",INDEX(Data!E:E,MATCH($A705,Data!$AF:$AF,1))))</f>
        <v/>
      </c>
      <c r="G705" s="36" t="str">
        <f t="shared" si="22"/>
        <v/>
      </c>
    </row>
    <row r="706" spans="1:7" ht="14" customHeight="1" x14ac:dyDescent="0.35">
      <c r="A706" s="33" t="str">
        <f t="shared" si="23"/>
        <v/>
      </c>
      <c r="B706" s="4" t="str">
        <f>IF($A706="", "", INDEX(Data!A:A,MATCH($A706,Data!$AF:$AF,1)))</f>
        <v/>
      </c>
      <c r="C706" s="5" t="str">
        <f>IF($A706="", "", INDEX(Data!B:B,MATCH($A706,Data!$AF:$AF,1)))</f>
        <v/>
      </c>
      <c r="D706" s="4" t="str">
        <f>IF($A706="", "", INDEX(Data!C:C,MATCH($A706,Data!$AF:$AF,1)))</f>
        <v/>
      </c>
      <c r="E706" s="5" t="str">
        <f>IF($A706="","",IF(INDEX(Data!D:D,MATCH($A706,Data!$AF:$AF,1))="","",INDEX(Data!D:D,MATCH($A706,Data!$AF:$AF,1))))</f>
        <v/>
      </c>
      <c r="F706" s="5" t="str">
        <f>IF($A706="","",IF(INDEX(Data!E:E,MATCH($A706,Data!$AF:$AF,1))="","",INDEX(Data!E:E,MATCH($A706,Data!$AF:$AF,1))))</f>
        <v/>
      </c>
      <c r="G706" s="36" t="str">
        <f t="shared" si="22"/>
        <v/>
      </c>
    </row>
    <row r="707" spans="1:7" ht="14" customHeight="1" x14ac:dyDescent="0.35">
      <c r="A707" s="33" t="str">
        <f t="shared" si="23"/>
        <v/>
      </c>
      <c r="B707" s="4" t="str">
        <f>IF($A707="", "", INDEX(Data!A:A,MATCH($A707,Data!$AF:$AF,1)))</f>
        <v/>
      </c>
      <c r="C707" s="5" t="str">
        <f>IF($A707="", "", INDEX(Data!B:B,MATCH($A707,Data!$AF:$AF,1)))</f>
        <v/>
      </c>
      <c r="D707" s="4" t="str">
        <f>IF($A707="", "", INDEX(Data!C:C,MATCH($A707,Data!$AF:$AF,1)))</f>
        <v/>
      </c>
      <c r="E707" s="5" t="str">
        <f>IF($A707="","",IF(INDEX(Data!D:D,MATCH($A707,Data!$AF:$AF,1))="","",INDEX(Data!D:D,MATCH($A707,Data!$AF:$AF,1))))</f>
        <v/>
      </c>
      <c r="F707" s="5" t="str">
        <f>IF($A707="","",IF(INDEX(Data!E:E,MATCH($A707,Data!$AF:$AF,1))="","",INDEX(Data!E:E,MATCH($A707,Data!$AF:$AF,1))))</f>
        <v/>
      </c>
      <c r="G707" s="36" t="str">
        <f t="shared" si="22"/>
        <v/>
      </c>
    </row>
    <row r="708" spans="1:7" ht="14" customHeight="1" x14ac:dyDescent="0.35">
      <c r="A708" s="33" t="str">
        <f t="shared" si="23"/>
        <v/>
      </c>
      <c r="B708" s="4" t="str">
        <f>IF($A708="", "", INDEX(Data!A:A,MATCH($A708,Data!$AF:$AF,1)))</f>
        <v/>
      </c>
      <c r="C708" s="5" t="str">
        <f>IF($A708="", "", INDEX(Data!B:B,MATCH($A708,Data!$AF:$AF,1)))</f>
        <v/>
      </c>
      <c r="D708" s="4" t="str">
        <f>IF($A708="", "", INDEX(Data!C:C,MATCH($A708,Data!$AF:$AF,1)))</f>
        <v/>
      </c>
      <c r="E708" s="5" t="str">
        <f>IF($A708="","",IF(INDEX(Data!D:D,MATCH($A708,Data!$AF:$AF,1))="","",INDEX(Data!D:D,MATCH($A708,Data!$AF:$AF,1))))</f>
        <v/>
      </c>
      <c r="F708" s="5" t="str">
        <f>IF($A708="","",IF(INDEX(Data!E:E,MATCH($A708,Data!$AF:$AF,1))="","",INDEX(Data!E:E,MATCH($A708,Data!$AF:$AF,1))))</f>
        <v/>
      </c>
      <c r="G708" s="36" t="str">
        <f t="shared" si="22"/>
        <v/>
      </c>
    </row>
    <row r="709" spans="1:7" ht="14" customHeight="1" x14ac:dyDescent="0.35">
      <c r="A709" s="33" t="str">
        <f t="shared" si="23"/>
        <v/>
      </c>
      <c r="B709" s="4" t="str">
        <f>IF($A709="", "", INDEX(Data!A:A,MATCH($A709,Data!$AF:$AF,1)))</f>
        <v/>
      </c>
      <c r="C709" s="5" t="str">
        <f>IF($A709="", "", INDEX(Data!B:B,MATCH($A709,Data!$AF:$AF,1)))</f>
        <v/>
      </c>
      <c r="D709" s="4" t="str">
        <f>IF($A709="", "", INDEX(Data!C:C,MATCH($A709,Data!$AF:$AF,1)))</f>
        <v/>
      </c>
      <c r="E709" s="5" t="str">
        <f>IF($A709="","",IF(INDEX(Data!D:D,MATCH($A709,Data!$AF:$AF,1))="","",INDEX(Data!D:D,MATCH($A709,Data!$AF:$AF,1))))</f>
        <v/>
      </c>
      <c r="F709" s="5" t="str">
        <f>IF($A709="","",IF(INDEX(Data!E:E,MATCH($A709,Data!$AF:$AF,1))="","",INDEX(Data!E:E,MATCH($A709,Data!$AF:$AF,1))))</f>
        <v/>
      </c>
      <c r="G709" s="36" t="str">
        <f t="shared" si="22"/>
        <v/>
      </c>
    </row>
    <row r="710" spans="1:7" ht="14" customHeight="1" x14ac:dyDescent="0.35">
      <c r="A710" s="33" t="str">
        <f t="shared" si="23"/>
        <v/>
      </c>
      <c r="B710" s="4" t="str">
        <f>IF($A710="", "", INDEX(Data!A:A,MATCH($A710,Data!$AF:$AF,1)))</f>
        <v/>
      </c>
      <c r="C710" s="5" t="str">
        <f>IF($A710="", "", INDEX(Data!B:B,MATCH($A710,Data!$AF:$AF,1)))</f>
        <v/>
      </c>
      <c r="D710" s="4" t="str">
        <f>IF($A710="", "", INDEX(Data!C:C,MATCH($A710,Data!$AF:$AF,1)))</f>
        <v/>
      </c>
      <c r="E710" s="5" t="str">
        <f>IF($A710="","",IF(INDEX(Data!D:D,MATCH($A710,Data!$AF:$AF,1))="","",INDEX(Data!D:D,MATCH($A710,Data!$AF:$AF,1))))</f>
        <v/>
      </c>
      <c r="F710" s="5" t="str">
        <f>IF($A710="","",IF(INDEX(Data!E:E,MATCH($A710,Data!$AF:$AF,1))="","",INDEX(Data!E:E,MATCH($A710,Data!$AF:$AF,1))))</f>
        <v/>
      </c>
      <c r="G710" s="36" t="str">
        <f t="shared" si="22"/>
        <v/>
      </c>
    </row>
    <row r="711" spans="1:7" ht="14" customHeight="1" x14ac:dyDescent="0.35">
      <c r="A711" s="33" t="str">
        <f t="shared" si="23"/>
        <v/>
      </c>
      <c r="B711" s="4" t="str">
        <f>IF($A711="", "", INDEX(Data!A:A,MATCH($A711,Data!$AF:$AF,1)))</f>
        <v/>
      </c>
      <c r="C711" s="5" t="str">
        <f>IF($A711="", "", INDEX(Data!B:B,MATCH($A711,Data!$AF:$AF,1)))</f>
        <v/>
      </c>
      <c r="D711" s="4" t="str">
        <f>IF($A711="", "", INDEX(Data!C:C,MATCH($A711,Data!$AF:$AF,1)))</f>
        <v/>
      </c>
      <c r="E711" s="5" t="str">
        <f>IF($A711="","",IF(INDEX(Data!D:D,MATCH($A711,Data!$AF:$AF,1))="","",INDEX(Data!D:D,MATCH($A711,Data!$AF:$AF,1))))</f>
        <v/>
      </c>
      <c r="F711" s="5" t="str">
        <f>IF($A711="","",IF(INDEX(Data!E:E,MATCH($A711,Data!$AF:$AF,1))="","",INDEX(Data!E:E,MATCH($A711,Data!$AF:$AF,1))))</f>
        <v/>
      </c>
      <c r="G711" s="36" t="str">
        <f t="shared" si="22"/>
        <v/>
      </c>
    </row>
    <row r="712" spans="1:7" ht="14" customHeight="1" x14ac:dyDescent="0.35">
      <c r="A712" s="33" t="str">
        <f t="shared" si="23"/>
        <v/>
      </c>
      <c r="B712" s="4" t="str">
        <f>IF($A712="", "", INDEX(Data!A:A,MATCH($A712,Data!$AF:$AF,1)))</f>
        <v/>
      </c>
      <c r="C712" s="5" t="str">
        <f>IF($A712="", "", INDEX(Data!B:B,MATCH($A712,Data!$AF:$AF,1)))</f>
        <v/>
      </c>
      <c r="D712" s="4" t="str">
        <f>IF($A712="", "", INDEX(Data!C:C,MATCH($A712,Data!$AF:$AF,1)))</f>
        <v/>
      </c>
      <c r="E712" s="5" t="str">
        <f>IF($A712="","",IF(INDEX(Data!D:D,MATCH($A712,Data!$AF:$AF,1))="","",INDEX(Data!D:D,MATCH($A712,Data!$AF:$AF,1))))</f>
        <v/>
      </c>
      <c r="F712" s="5" t="str">
        <f>IF($A712="","",IF(INDEX(Data!E:E,MATCH($A712,Data!$AF:$AF,1))="","",INDEX(Data!E:E,MATCH($A712,Data!$AF:$AF,1))))</f>
        <v/>
      </c>
      <c r="G712" s="36" t="str">
        <f t="shared" si="22"/>
        <v/>
      </c>
    </row>
    <row r="713" spans="1:7" ht="14" customHeight="1" x14ac:dyDescent="0.35">
      <c r="A713" s="33" t="str">
        <f t="shared" si="23"/>
        <v/>
      </c>
      <c r="B713" s="4" t="str">
        <f>IF($A713="", "", INDEX(Data!A:A,MATCH($A713,Data!$AF:$AF,1)))</f>
        <v/>
      </c>
      <c r="C713" s="5" t="str">
        <f>IF($A713="", "", INDEX(Data!B:B,MATCH($A713,Data!$AF:$AF,1)))</f>
        <v/>
      </c>
      <c r="D713" s="4" t="str">
        <f>IF($A713="", "", INDEX(Data!C:C,MATCH($A713,Data!$AF:$AF,1)))</f>
        <v/>
      </c>
      <c r="E713" s="5" t="str">
        <f>IF($A713="","",IF(INDEX(Data!D:D,MATCH($A713,Data!$AF:$AF,1))="","",INDEX(Data!D:D,MATCH($A713,Data!$AF:$AF,1))))</f>
        <v/>
      </c>
      <c r="F713" s="5" t="str">
        <f>IF($A713="","",IF(INDEX(Data!E:E,MATCH($A713,Data!$AF:$AF,1))="","",INDEX(Data!E:E,MATCH($A713,Data!$AF:$AF,1))))</f>
        <v/>
      </c>
      <c r="G713" s="36" t="str">
        <f t="shared" si="22"/>
        <v/>
      </c>
    </row>
    <row r="714" spans="1:7" ht="14" customHeight="1" x14ac:dyDescent="0.35">
      <c r="A714" s="33" t="str">
        <f t="shared" si="23"/>
        <v/>
      </c>
      <c r="B714" s="4" t="str">
        <f>IF($A714="", "", INDEX(Data!A:A,MATCH($A714,Data!$AF:$AF,1)))</f>
        <v/>
      </c>
      <c r="C714" s="5" t="str">
        <f>IF($A714="", "", INDEX(Data!B:B,MATCH($A714,Data!$AF:$AF,1)))</f>
        <v/>
      </c>
      <c r="D714" s="4" t="str">
        <f>IF($A714="", "", INDEX(Data!C:C,MATCH($A714,Data!$AF:$AF,1)))</f>
        <v/>
      </c>
      <c r="E714" s="5" t="str">
        <f>IF($A714="","",IF(INDEX(Data!D:D,MATCH($A714,Data!$AF:$AF,1))="","",INDEX(Data!D:D,MATCH($A714,Data!$AF:$AF,1))))</f>
        <v/>
      </c>
      <c r="F714" s="5" t="str">
        <f>IF($A714="","",IF(INDEX(Data!E:E,MATCH($A714,Data!$AF:$AF,1))="","",INDEX(Data!E:E,MATCH($A714,Data!$AF:$AF,1))))</f>
        <v/>
      </c>
      <c r="G714" s="36" t="str">
        <f t="shared" si="22"/>
        <v/>
      </c>
    </row>
    <row r="715" spans="1:7" ht="14" customHeight="1" x14ac:dyDescent="0.35">
      <c r="A715" s="33" t="str">
        <f t="shared" si="23"/>
        <v/>
      </c>
      <c r="B715" s="4" t="str">
        <f>IF($A715="", "", INDEX(Data!A:A,MATCH($A715,Data!$AF:$AF,1)))</f>
        <v/>
      </c>
      <c r="C715" s="5" t="str">
        <f>IF($A715="", "", INDEX(Data!B:B,MATCH($A715,Data!$AF:$AF,1)))</f>
        <v/>
      </c>
      <c r="D715" s="4" t="str">
        <f>IF($A715="", "", INDEX(Data!C:C,MATCH($A715,Data!$AF:$AF,1)))</f>
        <v/>
      </c>
      <c r="E715" s="5" t="str">
        <f>IF($A715="","",IF(INDEX(Data!D:D,MATCH($A715,Data!$AF:$AF,1))="","",INDEX(Data!D:D,MATCH($A715,Data!$AF:$AF,1))))</f>
        <v/>
      </c>
      <c r="F715" s="5" t="str">
        <f>IF($A715="","",IF(INDEX(Data!E:E,MATCH($A715,Data!$AF:$AF,1))="","",INDEX(Data!E:E,MATCH($A715,Data!$AF:$AF,1))))</f>
        <v/>
      </c>
      <c r="G715" s="36" t="str">
        <f t="shared" si="22"/>
        <v/>
      </c>
    </row>
    <row r="716" spans="1:7" ht="14" customHeight="1" x14ac:dyDescent="0.35">
      <c r="A716" s="33" t="str">
        <f t="shared" si="23"/>
        <v/>
      </c>
      <c r="B716" s="4" t="str">
        <f>IF($A716="", "", INDEX(Data!A:A,MATCH($A716,Data!$AF:$AF,1)))</f>
        <v/>
      </c>
      <c r="C716" s="5" t="str">
        <f>IF($A716="", "", INDEX(Data!B:B,MATCH($A716,Data!$AF:$AF,1)))</f>
        <v/>
      </c>
      <c r="D716" s="4" t="str">
        <f>IF($A716="", "", INDEX(Data!C:C,MATCH($A716,Data!$AF:$AF,1)))</f>
        <v/>
      </c>
      <c r="E716" s="5" t="str">
        <f>IF($A716="","",IF(INDEX(Data!D:D,MATCH($A716,Data!$AF:$AF,1))="","",INDEX(Data!D:D,MATCH($A716,Data!$AF:$AF,1))))</f>
        <v/>
      </c>
      <c r="F716" s="5" t="str">
        <f>IF($A716="","",IF(INDEX(Data!E:E,MATCH($A716,Data!$AF:$AF,1))="","",INDEX(Data!E:E,MATCH($A716,Data!$AF:$AF,1))))</f>
        <v/>
      </c>
      <c r="G716" s="36" t="str">
        <f t="shared" si="22"/>
        <v/>
      </c>
    </row>
    <row r="717" spans="1:7" ht="14" customHeight="1" x14ac:dyDescent="0.35">
      <c r="A717" s="33" t="str">
        <f t="shared" si="23"/>
        <v/>
      </c>
      <c r="B717" s="4" t="str">
        <f>IF($A717="", "", INDEX(Data!A:A,MATCH($A717,Data!$AF:$AF,1)))</f>
        <v/>
      </c>
      <c r="C717" s="5" t="str">
        <f>IF($A717="", "", INDEX(Data!B:B,MATCH($A717,Data!$AF:$AF,1)))</f>
        <v/>
      </c>
      <c r="D717" s="4" t="str">
        <f>IF($A717="", "", INDEX(Data!C:C,MATCH($A717,Data!$AF:$AF,1)))</f>
        <v/>
      </c>
      <c r="E717" s="5" t="str">
        <f>IF($A717="","",IF(INDEX(Data!D:D,MATCH($A717,Data!$AF:$AF,1))="","",INDEX(Data!D:D,MATCH($A717,Data!$AF:$AF,1))))</f>
        <v/>
      </c>
      <c r="F717" s="5" t="str">
        <f>IF($A717="","",IF(INDEX(Data!E:E,MATCH($A717,Data!$AF:$AF,1))="","",INDEX(Data!E:E,MATCH($A717,Data!$AF:$AF,1))))</f>
        <v/>
      </c>
      <c r="G717" s="36" t="str">
        <f t="shared" si="22"/>
        <v/>
      </c>
    </row>
    <row r="718" spans="1:7" ht="14" customHeight="1" x14ac:dyDescent="0.35">
      <c r="A718" s="33" t="str">
        <f t="shared" si="23"/>
        <v/>
      </c>
      <c r="B718" s="4" t="str">
        <f>IF($A718="", "", INDEX(Data!A:A,MATCH($A718,Data!$AF:$AF,1)))</f>
        <v/>
      </c>
      <c r="C718" s="5" t="str">
        <f>IF($A718="", "", INDEX(Data!B:B,MATCH($A718,Data!$AF:$AF,1)))</f>
        <v/>
      </c>
      <c r="D718" s="4" t="str">
        <f>IF($A718="", "", INDEX(Data!C:C,MATCH($A718,Data!$AF:$AF,1)))</f>
        <v/>
      </c>
      <c r="E718" s="5" t="str">
        <f>IF($A718="","",IF(INDEX(Data!D:D,MATCH($A718,Data!$AF:$AF,1))="","",INDEX(Data!D:D,MATCH($A718,Data!$AF:$AF,1))))</f>
        <v/>
      </c>
      <c r="F718" s="5" t="str">
        <f>IF($A718="","",IF(INDEX(Data!E:E,MATCH($A718,Data!$AF:$AF,1))="","",INDEX(Data!E:E,MATCH($A718,Data!$AF:$AF,1))))</f>
        <v/>
      </c>
      <c r="G718" s="36" t="str">
        <f t="shared" si="22"/>
        <v/>
      </c>
    </row>
    <row r="719" spans="1:7" ht="14" customHeight="1" x14ac:dyDescent="0.35">
      <c r="A719" s="33" t="str">
        <f t="shared" si="23"/>
        <v/>
      </c>
      <c r="B719" s="4" t="str">
        <f>IF($A719="", "", INDEX(Data!A:A,MATCH($A719,Data!$AF:$AF,1)))</f>
        <v/>
      </c>
      <c r="C719" s="5" t="str">
        <f>IF($A719="", "", INDEX(Data!B:B,MATCH($A719,Data!$AF:$AF,1)))</f>
        <v/>
      </c>
      <c r="D719" s="4" t="str">
        <f>IF($A719="", "", INDEX(Data!C:C,MATCH($A719,Data!$AF:$AF,1)))</f>
        <v/>
      </c>
      <c r="E719" s="5" t="str">
        <f>IF($A719="","",IF(INDEX(Data!D:D,MATCH($A719,Data!$AF:$AF,1))="","",INDEX(Data!D:D,MATCH($A719,Data!$AF:$AF,1))))</f>
        <v/>
      </c>
      <c r="F719" s="5" t="str">
        <f>IF($A719="","",IF(INDEX(Data!E:E,MATCH($A719,Data!$AF:$AF,1))="","",INDEX(Data!E:E,MATCH($A719,Data!$AF:$AF,1))))</f>
        <v/>
      </c>
      <c r="G719" s="36" t="str">
        <f t="shared" ref="G719:G782" si="24">HYPERLINK(F719)</f>
        <v/>
      </c>
    </row>
    <row r="720" spans="1:7" ht="14" customHeight="1" x14ac:dyDescent="0.35">
      <c r="A720" s="33" t="str">
        <f t="shared" ref="A720:A783" si="25">IF(A$13&gt;=ROW(A708), ROW(A708), "")</f>
        <v/>
      </c>
      <c r="B720" s="4" t="str">
        <f>IF($A720="", "", INDEX(Data!A:A,MATCH($A720,Data!$AF:$AF,1)))</f>
        <v/>
      </c>
      <c r="C720" s="5" t="str">
        <f>IF($A720="", "", INDEX(Data!B:B,MATCH($A720,Data!$AF:$AF,1)))</f>
        <v/>
      </c>
      <c r="D720" s="4" t="str">
        <f>IF($A720="", "", INDEX(Data!C:C,MATCH($A720,Data!$AF:$AF,1)))</f>
        <v/>
      </c>
      <c r="E720" s="5" t="str">
        <f>IF($A720="","",IF(INDEX(Data!D:D,MATCH($A720,Data!$AF:$AF,1))="","",INDEX(Data!D:D,MATCH($A720,Data!$AF:$AF,1))))</f>
        <v/>
      </c>
      <c r="F720" s="5" t="str">
        <f>IF($A720="","",IF(INDEX(Data!E:E,MATCH($A720,Data!$AF:$AF,1))="","",INDEX(Data!E:E,MATCH($A720,Data!$AF:$AF,1))))</f>
        <v/>
      </c>
      <c r="G720" s="36" t="str">
        <f t="shared" si="24"/>
        <v/>
      </c>
    </row>
    <row r="721" spans="1:7" ht="14" customHeight="1" x14ac:dyDescent="0.35">
      <c r="A721" s="33" t="str">
        <f t="shared" si="25"/>
        <v/>
      </c>
      <c r="B721" s="4" t="str">
        <f>IF($A721="", "", INDEX(Data!A:A,MATCH($A721,Data!$AF:$AF,1)))</f>
        <v/>
      </c>
      <c r="C721" s="5" t="str">
        <f>IF($A721="", "", INDEX(Data!B:B,MATCH($A721,Data!$AF:$AF,1)))</f>
        <v/>
      </c>
      <c r="D721" s="4" t="str">
        <f>IF($A721="", "", INDEX(Data!C:C,MATCH($A721,Data!$AF:$AF,1)))</f>
        <v/>
      </c>
      <c r="E721" s="5" t="str">
        <f>IF($A721="","",IF(INDEX(Data!D:D,MATCH($A721,Data!$AF:$AF,1))="","",INDEX(Data!D:D,MATCH($A721,Data!$AF:$AF,1))))</f>
        <v/>
      </c>
      <c r="F721" s="5" t="str">
        <f>IF($A721="","",IF(INDEX(Data!E:E,MATCH($A721,Data!$AF:$AF,1))="","",INDEX(Data!E:E,MATCH($A721,Data!$AF:$AF,1))))</f>
        <v/>
      </c>
      <c r="G721" s="36" t="str">
        <f t="shared" si="24"/>
        <v/>
      </c>
    </row>
    <row r="722" spans="1:7" ht="14" customHeight="1" x14ac:dyDescent="0.35">
      <c r="A722" s="33" t="str">
        <f t="shared" si="25"/>
        <v/>
      </c>
      <c r="B722" s="4" t="str">
        <f>IF($A722="", "", INDEX(Data!A:A,MATCH($A722,Data!$AF:$AF,1)))</f>
        <v/>
      </c>
      <c r="C722" s="5" t="str">
        <f>IF($A722="", "", INDEX(Data!B:B,MATCH($A722,Data!$AF:$AF,1)))</f>
        <v/>
      </c>
      <c r="D722" s="4" t="str">
        <f>IF($A722="", "", INDEX(Data!C:C,MATCH($A722,Data!$AF:$AF,1)))</f>
        <v/>
      </c>
      <c r="E722" s="5" t="str">
        <f>IF($A722="","",IF(INDEX(Data!D:D,MATCH($A722,Data!$AF:$AF,1))="","",INDEX(Data!D:D,MATCH($A722,Data!$AF:$AF,1))))</f>
        <v/>
      </c>
      <c r="F722" s="5" t="str">
        <f>IF($A722="","",IF(INDEX(Data!E:E,MATCH($A722,Data!$AF:$AF,1))="","",INDEX(Data!E:E,MATCH($A722,Data!$AF:$AF,1))))</f>
        <v/>
      </c>
      <c r="G722" s="36" t="str">
        <f t="shared" si="24"/>
        <v/>
      </c>
    </row>
    <row r="723" spans="1:7" ht="14" customHeight="1" x14ac:dyDescent="0.35">
      <c r="A723" s="33" t="str">
        <f t="shared" si="25"/>
        <v/>
      </c>
      <c r="B723" s="4" t="str">
        <f>IF($A723="", "", INDEX(Data!A:A,MATCH($A723,Data!$AF:$AF,1)))</f>
        <v/>
      </c>
      <c r="C723" s="5" t="str">
        <f>IF($A723="", "", INDEX(Data!B:B,MATCH($A723,Data!$AF:$AF,1)))</f>
        <v/>
      </c>
      <c r="D723" s="4" t="str">
        <f>IF($A723="", "", INDEX(Data!C:C,MATCH($A723,Data!$AF:$AF,1)))</f>
        <v/>
      </c>
      <c r="E723" s="5" t="str">
        <f>IF($A723="","",IF(INDEX(Data!D:D,MATCH($A723,Data!$AF:$AF,1))="","",INDEX(Data!D:D,MATCH($A723,Data!$AF:$AF,1))))</f>
        <v/>
      </c>
      <c r="F723" s="5" t="str">
        <f>IF($A723="","",IF(INDEX(Data!E:E,MATCH($A723,Data!$AF:$AF,1))="","",INDEX(Data!E:E,MATCH($A723,Data!$AF:$AF,1))))</f>
        <v/>
      </c>
      <c r="G723" s="36" t="str">
        <f t="shared" si="24"/>
        <v/>
      </c>
    </row>
    <row r="724" spans="1:7" ht="14" customHeight="1" x14ac:dyDescent="0.35">
      <c r="A724" s="33" t="str">
        <f t="shared" si="25"/>
        <v/>
      </c>
      <c r="B724" s="4" t="str">
        <f>IF($A724="", "", INDEX(Data!A:A,MATCH($A724,Data!$AF:$AF,1)))</f>
        <v/>
      </c>
      <c r="C724" s="5" t="str">
        <f>IF($A724="", "", INDEX(Data!B:B,MATCH($A724,Data!$AF:$AF,1)))</f>
        <v/>
      </c>
      <c r="D724" s="4" t="str">
        <f>IF($A724="", "", INDEX(Data!C:C,MATCH($A724,Data!$AF:$AF,1)))</f>
        <v/>
      </c>
      <c r="E724" s="5" t="str">
        <f>IF($A724="","",IF(INDEX(Data!D:D,MATCH($A724,Data!$AF:$AF,1))="","",INDEX(Data!D:D,MATCH($A724,Data!$AF:$AF,1))))</f>
        <v/>
      </c>
      <c r="F724" s="5" t="str">
        <f>IF($A724="","",IF(INDEX(Data!E:E,MATCH($A724,Data!$AF:$AF,1))="","",INDEX(Data!E:E,MATCH($A724,Data!$AF:$AF,1))))</f>
        <v/>
      </c>
      <c r="G724" s="36" t="str">
        <f t="shared" si="24"/>
        <v/>
      </c>
    </row>
    <row r="725" spans="1:7" ht="14" customHeight="1" x14ac:dyDescent="0.35">
      <c r="A725" s="33" t="str">
        <f t="shared" si="25"/>
        <v/>
      </c>
      <c r="B725" s="4" t="str">
        <f>IF($A725="", "", INDEX(Data!A:A,MATCH($A725,Data!$AF:$AF,1)))</f>
        <v/>
      </c>
      <c r="C725" s="5" t="str">
        <f>IF($A725="", "", INDEX(Data!B:B,MATCH($A725,Data!$AF:$AF,1)))</f>
        <v/>
      </c>
      <c r="D725" s="4" t="str">
        <f>IF($A725="", "", INDEX(Data!C:C,MATCH($A725,Data!$AF:$AF,1)))</f>
        <v/>
      </c>
      <c r="E725" s="5" t="str">
        <f>IF($A725="","",IF(INDEX(Data!D:D,MATCH($A725,Data!$AF:$AF,1))="","",INDEX(Data!D:D,MATCH($A725,Data!$AF:$AF,1))))</f>
        <v/>
      </c>
      <c r="F725" s="5" t="str">
        <f>IF($A725="","",IF(INDEX(Data!E:E,MATCH($A725,Data!$AF:$AF,1))="","",INDEX(Data!E:E,MATCH($A725,Data!$AF:$AF,1))))</f>
        <v/>
      </c>
      <c r="G725" s="36" t="str">
        <f t="shared" si="24"/>
        <v/>
      </c>
    </row>
    <row r="726" spans="1:7" ht="14" customHeight="1" x14ac:dyDescent="0.35">
      <c r="A726" s="33" t="str">
        <f t="shared" si="25"/>
        <v/>
      </c>
      <c r="B726" s="4" t="str">
        <f>IF($A726="", "", INDEX(Data!A:A,MATCH($A726,Data!$AF:$AF,1)))</f>
        <v/>
      </c>
      <c r="C726" s="5" t="str">
        <f>IF($A726="", "", INDEX(Data!B:B,MATCH($A726,Data!$AF:$AF,1)))</f>
        <v/>
      </c>
      <c r="D726" s="4" t="str">
        <f>IF($A726="", "", INDEX(Data!C:C,MATCH($A726,Data!$AF:$AF,1)))</f>
        <v/>
      </c>
      <c r="E726" s="5" t="str">
        <f>IF($A726="","",IF(INDEX(Data!D:D,MATCH($A726,Data!$AF:$AF,1))="","",INDEX(Data!D:D,MATCH($A726,Data!$AF:$AF,1))))</f>
        <v/>
      </c>
      <c r="F726" s="5" t="str">
        <f>IF($A726="","",IF(INDEX(Data!E:E,MATCH($A726,Data!$AF:$AF,1))="","",INDEX(Data!E:E,MATCH($A726,Data!$AF:$AF,1))))</f>
        <v/>
      </c>
      <c r="G726" s="36" t="str">
        <f t="shared" si="24"/>
        <v/>
      </c>
    </row>
    <row r="727" spans="1:7" ht="14" customHeight="1" x14ac:dyDescent="0.35">
      <c r="A727" s="33" t="str">
        <f t="shared" si="25"/>
        <v/>
      </c>
      <c r="B727" s="4" t="str">
        <f>IF($A727="", "", INDEX(Data!A:A,MATCH($A727,Data!$AF:$AF,1)))</f>
        <v/>
      </c>
      <c r="C727" s="5" t="str">
        <f>IF($A727="", "", INDEX(Data!B:B,MATCH($A727,Data!$AF:$AF,1)))</f>
        <v/>
      </c>
      <c r="D727" s="4" t="str">
        <f>IF($A727="", "", INDEX(Data!C:C,MATCH($A727,Data!$AF:$AF,1)))</f>
        <v/>
      </c>
      <c r="E727" s="5" t="str">
        <f>IF($A727="","",IF(INDEX(Data!D:D,MATCH($A727,Data!$AF:$AF,1))="","",INDEX(Data!D:D,MATCH($A727,Data!$AF:$AF,1))))</f>
        <v/>
      </c>
      <c r="F727" s="5" t="str">
        <f>IF($A727="","",IF(INDEX(Data!E:E,MATCH($A727,Data!$AF:$AF,1))="","",INDEX(Data!E:E,MATCH($A727,Data!$AF:$AF,1))))</f>
        <v/>
      </c>
      <c r="G727" s="36" t="str">
        <f t="shared" si="24"/>
        <v/>
      </c>
    </row>
    <row r="728" spans="1:7" ht="14" customHeight="1" x14ac:dyDescent="0.35">
      <c r="A728" s="33" t="str">
        <f t="shared" si="25"/>
        <v/>
      </c>
      <c r="B728" s="4" t="str">
        <f>IF($A728="", "", INDEX(Data!A:A,MATCH($A728,Data!$AF:$AF,1)))</f>
        <v/>
      </c>
      <c r="C728" s="5" t="str">
        <f>IF($A728="", "", INDEX(Data!B:B,MATCH($A728,Data!$AF:$AF,1)))</f>
        <v/>
      </c>
      <c r="D728" s="4" t="str">
        <f>IF($A728="", "", INDEX(Data!C:C,MATCH($A728,Data!$AF:$AF,1)))</f>
        <v/>
      </c>
      <c r="E728" s="5" t="str">
        <f>IF($A728="","",IF(INDEX(Data!D:D,MATCH($A728,Data!$AF:$AF,1))="","",INDEX(Data!D:D,MATCH($A728,Data!$AF:$AF,1))))</f>
        <v/>
      </c>
      <c r="F728" s="5" t="str">
        <f>IF($A728="","",IF(INDEX(Data!E:E,MATCH($A728,Data!$AF:$AF,1))="","",INDEX(Data!E:E,MATCH($A728,Data!$AF:$AF,1))))</f>
        <v/>
      </c>
      <c r="G728" s="36" t="str">
        <f t="shared" si="24"/>
        <v/>
      </c>
    </row>
    <row r="729" spans="1:7" ht="14" customHeight="1" x14ac:dyDescent="0.35">
      <c r="A729" s="33" t="str">
        <f t="shared" si="25"/>
        <v/>
      </c>
      <c r="B729" s="4" t="str">
        <f>IF($A729="", "", INDEX(Data!A:A,MATCH($A729,Data!$AF:$AF,1)))</f>
        <v/>
      </c>
      <c r="C729" s="5" t="str">
        <f>IF($A729="", "", INDEX(Data!B:B,MATCH($A729,Data!$AF:$AF,1)))</f>
        <v/>
      </c>
      <c r="D729" s="4" t="str">
        <f>IF($A729="", "", INDEX(Data!C:C,MATCH($A729,Data!$AF:$AF,1)))</f>
        <v/>
      </c>
      <c r="E729" s="5" t="str">
        <f>IF($A729="","",IF(INDEX(Data!D:D,MATCH($A729,Data!$AF:$AF,1))="","",INDEX(Data!D:D,MATCH($A729,Data!$AF:$AF,1))))</f>
        <v/>
      </c>
      <c r="F729" s="5" t="str">
        <f>IF($A729="","",IF(INDEX(Data!E:E,MATCH($A729,Data!$AF:$AF,1))="","",INDEX(Data!E:E,MATCH($A729,Data!$AF:$AF,1))))</f>
        <v/>
      </c>
      <c r="G729" s="36" t="str">
        <f t="shared" si="24"/>
        <v/>
      </c>
    </row>
    <row r="730" spans="1:7" ht="14" customHeight="1" x14ac:dyDescent="0.35">
      <c r="A730" s="33" t="str">
        <f t="shared" si="25"/>
        <v/>
      </c>
      <c r="B730" s="4" t="str">
        <f>IF($A730="", "", INDEX(Data!A:A,MATCH($A730,Data!$AF:$AF,1)))</f>
        <v/>
      </c>
      <c r="C730" s="5" t="str">
        <f>IF($A730="", "", INDEX(Data!B:B,MATCH($A730,Data!$AF:$AF,1)))</f>
        <v/>
      </c>
      <c r="D730" s="4" t="str">
        <f>IF($A730="", "", INDEX(Data!C:C,MATCH($A730,Data!$AF:$AF,1)))</f>
        <v/>
      </c>
      <c r="E730" s="5" t="str">
        <f>IF($A730="","",IF(INDEX(Data!D:D,MATCH($A730,Data!$AF:$AF,1))="","",INDEX(Data!D:D,MATCH($A730,Data!$AF:$AF,1))))</f>
        <v/>
      </c>
      <c r="F730" s="5" t="str">
        <f>IF($A730="","",IF(INDEX(Data!E:E,MATCH($A730,Data!$AF:$AF,1))="","",INDEX(Data!E:E,MATCH($A730,Data!$AF:$AF,1))))</f>
        <v/>
      </c>
      <c r="G730" s="36" t="str">
        <f t="shared" si="24"/>
        <v/>
      </c>
    </row>
    <row r="731" spans="1:7" ht="14" customHeight="1" x14ac:dyDescent="0.35">
      <c r="A731" s="33" t="str">
        <f t="shared" si="25"/>
        <v/>
      </c>
      <c r="B731" s="4" t="str">
        <f>IF($A731="", "", INDEX(Data!A:A,MATCH($A731,Data!$AF:$AF,1)))</f>
        <v/>
      </c>
      <c r="C731" s="5" t="str">
        <f>IF($A731="", "", INDEX(Data!B:B,MATCH($A731,Data!$AF:$AF,1)))</f>
        <v/>
      </c>
      <c r="D731" s="4" t="str">
        <f>IF($A731="", "", INDEX(Data!C:C,MATCH($A731,Data!$AF:$AF,1)))</f>
        <v/>
      </c>
      <c r="E731" s="5" t="str">
        <f>IF($A731="","",IF(INDEX(Data!D:D,MATCH($A731,Data!$AF:$AF,1))="","",INDEX(Data!D:D,MATCH($A731,Data!$AF:$AF,1))))</f>
        <v/>
      </c>
      <c r="F731" s="5" t="str">
        <f>IF($A731="","",IF(INDEX(Data!E:E,MATCH($A731,Data!$AF:$AF,1))="","",INDEX(Data!E:E,MATCH($A731,Data!$AF:$AF,1))))</f>
        <v/>
      </c>
      <c r="G731" s="36" t="str">
        <f t="shared" si="24"/>
        <v/>
      </c>
    </row>
    <row r="732" spans="1:7" ht="14" customHeight="1" x14ac:dyDescent="0.35">
      <c r="A732" s="33" t="str">
        <f t="shared" si="25"/>
        <v/>
      </c>
      <c r="B732" s="4" t="str">
        <f>IF($A732="", "", INDEX(Data!A:A,MATCH($A732,Data!$AF:$AF,1)))</f>
        <v/>
      </c>
      <c r="C732" s="5" t="str">
        <f>IF($A732="", "", INDEX(Data!B:B,MATCH($A732,Data!$AF:$AF,1)))</f>
        <v/>
      </c>
      <c r="D732" s="4" t="str">
        <f>IF($A732="", "", INDEX(Data!C:C,MATCH($A732,Data!$AF:$AF,1)))</f>
        <v/>
      </c>
      <c r="E732" s="5" t="str">
        <f>IF($A732="","",IF(INDEX(Data!D:D,MATCH($A732,Data!$AF:$AF,1))="","",INDEX(Data!D:D,MATCH($A732,Data!$AF:$AF,1))))</f>
        <v/>
      </c>
      <c r="F732" s="5" t="str">
        <f>IF($A732="","",IF(INDEX(Data!E:E,MATCH($A732,Data!$AF:$AF,1))="","",INDEX(Data!E:E,MATCH($A732,Data!$AF:$AF,1))))</f>
        <v/>
      </c>
      <c r="G732" s="36" t="str">
        <f t="shared" si="24"/>
        <v/>
      </c>
    </row>
    <row r="733" spans="1:7" ht="14" customHeight="1" x14ac:dyDescent="0.35">
      <c r="A733" s="33" t="str">
        <f t="shared" si="25"/>
        <v/>
      </c>
      <c r="B733" s="4" t="str">
        <f>IF($A733="", "", INDEX(Data!A:A,MATCH($A733,Data!$AF:$AF,1)))</f>
        <v/>
      </c>
      <c r="C733" s="5" t="str">
        <f>IF($A733="", "", INDEX(Data!B:B,MATCH($A733,Data!$AF:$AF,1)))</f>
        <v/>
      </c>
      <c r="D733" s="4" t="str">
        <f>IF($A733="", "", INDEX(Data!C:C,MATCH($A733,Data!$AF:$AF,1)))</f>
        <v/>
      </c>
      <c r="E733" s="5" t="str">
        <f>IF($A733="","",IF(INDEX(Data!D:D,MATCH($A733,Data!$AF:$AF,1))="","",INDEX(Data!D:D,MATCH($A733,Data!$AF:$AF,1))))</f>
        <v/>
      </c>
      <c r="F733" s="5" t="str">
        <f>IF($A733="","",IF(INDEX(Data!E:E,MATCH($A733,Data!$AF:$AF,1))="","",INDEX(Data!E:E,MATCH($A733,Data!$AF:$AF,1))))</f>
        <v/>
      </c>
      <c r="G733" s="36" t="str">
        <f t="shared" si="24"/>
        <v/>
      </c>
    </row>
    <row r="734" spans="1:7" ht="14" customHeight="1" x14ac:dyDescent="0.35">
      <c r="A734" s="33" t="str">
        <f t="shared" si="25"/>
        <v/>
      </c>
      <c r="B734" s="4" t="str">
        <f>IF($A734="", "", INDEX(Data!A:A,MATCH($A734,Data!$AF:$AF,1)))</f>
        <v/>
      </c>
      <c r="C734" s="5" t="str">
        <f>IF($A734="", "", INDEX(Data!B:B,MATCH($A734,Data!$AF:$AF,1)))</f>
        <v/>
      </c>
      <c r="D734" s="4" t="str">
        <f>IF($A734="", "", INDEX(Data!C:C,MATCH($A734,Data!$AF:$AF,1)))</f>
        <v/>
      </c>
      <c r="E734" s="5" t="str">
        <f>IF($A734="","",IF(INDEX(Data!D:D,MATCH($A734,Data!$AF:$AF,1))="","",INDEX(Data!D:D,MATCH($A734,Data!$AF:$AF,1))))</f>
        <v/>
      </c>
      <c r="F734" s="5" t="str">
        <f>IF($A734="","",IF(INDEX(Data!E:E,MATCH($A734,Data!$AF:$AF,1))="","",INDEX(Data!E:E,MATCH($A734,Data!$AF:$AF,1))))</f>
        <v/>
      </c>
      <c r="G734" s="36" t="str">
        <f t="shared" si="24"/>
        <v/>
      </c>
    </row>
    <row r="735" spans="1:7" ht="14" customHeight="1" x14ac:dyDescent="0.35">
      <c r="A735" s="33" t="str">
        <f t="shared" si="25"/>
        <v/>
      </c>
      <c r="B735" s="4" t="str">
        <f>IF($A735="", "", INDEX(Data!A:A,MATCH($A735,Data!$AF:$AF,1)))</f>
        <v/>
      </c>
      <c r="C735" s="5" t="str">
        <f>IF($A735="", "", INDEX(Data!B:B,MATCH($A735,Data!$AF:$AF,1)))</f>
        <v/>
      </c>
      <c r="D735" s="4" t="str">
        <f>IF($A735="", "", INDEX(Data!C:C,MATCH($A735,Data!$AF:$AF,1)))</f>
        <v/>
      </c>
      <c r="E735" s="5" t="str">
        <f>IF($A735="","",IF(INDEX(Data!D:D,MATCH($A735,Data!$AF:$AF,1))="","",INDEX(Data!D:D,MATCH($A735,Data!$AF:$AF,1))))</f>
        <v/>
      </c>
      <c r="F735" s="5" t="str">
        <f>IF($A735="","",IF(INDEX(Data!E:E,MATCH($A735,Data!$AF:$AF,1))="","",INDEX(Data!E:E,MATCH($A735,Data!$AF:$AF,1))))</f>
        <v/>
      </c>
      <c r="G735" s="36" t="str">
        <f t="shared" si="24"/>
        <v/>
      </c>
    </row>
    <row r="736" spans="1:7" ht="14" customHeight="1" x14ac:dyDescent="0.35">
      <c r="A736" s="33" t="str">
        <f t="shared" si="25"/>
        <v/>
      </c>
      <c r="B736" s="4" t="str">
        <f>IF($A736="", "", INDEX(Data!A:A,MATCH($A736,Data!$AF:$AF,1)))</f>
        <v/>
      </c>
      <c r="C736" s="5" t="str">
        <f>IF($A736="", "", INDEX(Data!B:B,MATCH($A736,Data!$AF:$AF,1)))</f>
        <v/>
      </c>
      <c r="D736" s="4" t="str">
        <f>IF($A736="", "", INDEX(Data!C:C,MATCH($A736,Data!$AF:$AF,1)))</f>
        <v/>
      </c>
      <c r="E736" s="5" t="str">
        <f>IF($A736="","",IF(INDEX(Data!D:D,MATCH($A736,Data!$AF:$AF,1))="","",INDEX(Data!D:D,MATCH($A736,Data!$AF:$AF,1))))</f>
        <v/>
      </c>
      <c r="F736" s="5" t="str">
        <f>IF($A736="","",IF(INDEX(Data!E:E,MATCH($A736,Data!$AF:$AF,1))="","",INDEX(Data!E:E,MATCH($A736,Data!$AF:$AF,1))))</f>
        <v/>
      </c>
      <c r="G736" s="36" t="str">
        <f t="shared" si="24"/>
        <v/>
      </c>
    </row>
    <row r="737" spans="1:7" ht="14" customHeight="1" x14ac:dyDescent="0.35">
      <c r="A737" s="33" t="str">
        <f t="shared" si="25"/>
        <v/>
      </c>
      <c r="B737" s="4" t="str">
        <f>IF($A737="", "", INDEX(Data!A:A,MATCH($A737,Data!$AF:$AF,1)))</f>
        <v/>
      </c>
      <c r="C737" s="5" t="str">
        <f>IF($A737="", "", INDEX(Data!B:B,MATCH($A737,Data!$AF:$AF,1)))</f>
        <v/>
      </c>
      <c r="D737" s="4" t="str">
        <f>IF($A737="", "", INDEX(Data!C:C,MATCH($A737,Data!$AF:$AF,1)))</f>
        <v/>
      </c>
      <c r="E737" s="5" t="str">
        <f>IF($A737="","",IF(INDEX(Data!D:D,MATCH($A737,Data!$AF:$AF,1))="","",INDEX(Data!D:D,MATCH($A737,Data!$AF:$AF,1))))</f>
        <v/>
      </c>
      <c r="F737" s="5" t="str">
        <f>IF($A737="","",IF(INDEX(Data!E:E,MATCH($A737,Data!$AF:$AF,1))="","",INDEX(Data!E:E,MATCH($A737,Data!$AF:$AF,1))))</f>
        <v/>
      </c>
      <c r="G737" s="36" t="str">
        <f t="shared" si="24"/>
        <v/>
      </c>
    </row>
    <row r="738" spans="1:7" ht="14" customHeight="1" x14ac:dyDescent="0.35">
      <c r="A738" s="33" t="str">
        <f t="shared" si="25"/>
        <v/>
      </c>
      <c r="B738" s="4" t="str">
        <f>IF($A738="", "", INDEX(Data!A:A,MATCH($A738,Data!$AF:$AF,1)))</f>
        <v/>
      </c>
      <c r="C738" s="5" t="str">
        <f>IF($A738="", "", INDEX(Data!B:B,MATCH($A738,Data!$AF:$AF,1)))</f>
        <v/>
      </c>
      <c r="D738" s="4" t="str">
        <f>IF($A738="", "", INDEX(Data!C:C,MATCH($A738,Data!$AF:$AF,1)))</f>
        <v/>
      </c>
      <c r="E738" s="5" t="str">
        <f>IF($A738="","",IF(INDEX(Data!D:D,MATCH($A738,Data!$AF:$AF,1))="","",INDEX(Data!D:D,MATCH($A738,Data!$AF:$AF,1))))</f>
        <v/>
      </c>
      <c r="F738" s="5" t="str">
        <f>IF($A738="","",IF(INDEX(Data!E:E,MATCH($A738,Data!$AF:$AF,1))="","",INDEX(Data!E:E,MATCH($A738,Data!$AF:$AF,1))))</f>
        <v/>
      </c>
      <c r="G738" s="36" t="str">
        <f t="shared" si="24"/>
        <v/>
      </c>
    </row>
    <row r="739" spans="1:7" ht="14" customHeight="1" x14ac:dyDescent="0.35">
      <c r="A739" s="33" t="str">
        <f t="shared" si="25"/>
        <v/>
      </c>
      <c r="B739" s="4" t="str">
        <f>IF($A739="", "", INDEX(Data!A:A,MATCH($A739,Data!$AF:$AF,1)))</f>
        <v/>
      </c>
      <c r="C739" s="5" t="str">
        <f>IF($A739="", "", INDEX(Data!B:B,MATCH($A739,Data!$AF:$AF,1)))</f>
        <v/>
      </c>
      <c r="D739" s="4" t="str">
        <f>IF($A739="", "", INDEX(Data!C:C,MATCH($A739,Data!$AF:$AF,1)))</f>
        <v/>
      </c>
      <c r="E739" s="5" t="str">
        <f>IF($A739="","",IF(INDEX(Data!D:D,MATCH($A739,Data!$AF:$AF,1))="","",INDEX(Data!D:D,MATCH($A739,Data!$AF:$AF,1))))</f>
        <v/>
      </c>
      <c r="F739" s="5" t="str">
        <f>IF($A739="","",IF(INDEX(Data!E:E,MATCH($A739,Data!$AF:$AF,1))="","",INDEX(Data!E:E,MATCH($A739,Data!$AF:$AF,1))))</f>
        <v/>
      </c>
      <c r="G739" s="36" t="str">
        <f t="shared" si="24"/>
        <v/>
      </c>
    </row>
    <row r="740" spans="1:7" ht="14" customHeight="1" x14ac:dyDescent="0.35">
      <c r="A740" s="33" t="str">
        <f t="shared" si="25"/>
        <v/>
      </c>
      <c r="B740" s="4" t="str">
        <f>IF($A740="", "", INDEX(Data!A:A,MATCH($A740,Data!$AF:$AF,1)))</f>
        <v/>
      </c>
      <c r="C740" s="5" t="str">
        <f>IF($A740="", "", INDEX(Data!B:B,MATCH($A740,Data!$AF:$AF,1)))</f>
        <v/>
      </c>
      <c r="D740" s="4" t="str">
        <f>IF($A740="", "", INDEX(Data!C:C,MATCH($A740,Data!$AF:$AF,1)))</f>
        <v/>
      </c>
      <c r="E740" s="5" t="str">
        <f>IF($A740="","",IF(INDEX(Data!D:D,MATCH($A740,Data!$AF:$AF,1))="","",INDEX(Data!D:D,MATCH($A740,Data!$AF:$AF,1))))</f>
        <v/>
      </c>
      <c r="F740" s="5" t="str">
        <f>IF($A740="","",IF(INDEX(Data!E:E,MATCH($A740,Data!$AF:$AF,1))="","",INDEX(Data!E:E,MATCH($A740,Data!$AF:$AF,1))))</f>
        <v/>
      </c>
      <c r="G740" s="36" t="str">
        <f t="shared" si="24"/>
        <v/>
      </c>
    </row>
    <row r="741" spans="1:7" ht="14" customHeight="1" x14ac:dyDescent="0.35">
      <c r="A741" s="33" t="str">
        <f t="shared" si="25"/>
        <v/>
      </c>
      <c r="B741" s="4" t="str">
        <f>IF($A741="", "", INDEX(Data!A:A,MATCH($A741,Data!$AF:$AF,1)))</f>
        <v/>
      </c>
      <c r="C741" s="5" t="str">
        <f>IF($A741="", "", INDEX(Data!B:B,MATCH($A741,Data!$AF:$AF,1)))</f>
        <v/>
      </c>
      <c r="D741" s="4" t="str">
        <f>IF($A741="", "", INDEX(Data!C:C,MATCH($A741,Data!$AF:$AF,1)))</f>
        <v/>
      </c>
      <c r="E741" s="5" t="str">
        <f>IF($A741="","",IF(INDEX(Data!D:D,MATCH($A741,Data!$AF:$AF,1))="","",INDEX(Data!D:D,MATCH($A741,Data!$AF:$AF,1))))</f>
        <v/>
      </c>
      <c r="F741" s="5" t="str">
        <f>IF($A741="","",IF(INDEX(Data!E:E,MATCH($A741,Data!$AF:$AF,1))="","",INDEX(Data!E:E,MATCH($A741,Data!$AF:$AF,1))))</f>
        <v/>
      </c>
      <c r="G741" s="36" t="str">
        <f t="shared" si="24"/>
        <v/>
      </c>
    </row>
    <row r="742" spans="1:7" ht="14" customHeight="1" x14ac:dyDescent="0.35">
      <c r="A742" s="33" t="str">
        <f t="shared" si="25"/>
        <v/>
      </c>
      <c r="B742" s="4" t="str">
        <f>IF($A742="", "", INDEX(Data!A:A,MATCH($A742,Data!$AF:$AF,1)))</f>
        <v/>
      </c>
      <c r="C742" s="5" t="str">
        <f>IF($A742="", "", INDEX(Data!B:B,MATCH($A742,Data!$AF:$AF,1)))</f>
        <v/>
      </c>
      <c r="D742" s="4" t="str">
        <f>IF($A742="", "", INDEX(Data!C:C,MATCH($A742,Data!$AF:$AF,1)))</f>
        <v/>
      </c>
      <c r="E742" s="5" t="str">
        <f>IF($A742="","",IF(INDEX(Data!D:D,MATCH($A742,Data!$AF:$AF,1))="","",INDEX(Data!D:D,MATCH($A742,Data!$AF:$AF,1))))</f>
        <v/>
      </c>
      <c r="F742" s="5" t="str">
        <f>IF($A742="","",IF(INDEX(Data!E:E,MATCH($A742,Data!$AF:$AF,1))="","",INDEX(Data!E:E,MATCH($A742,Data!$AF:$AF,1))))</f>
        <v/>
      </c>
      <c r="G742" s="36" t="str">
        <f t="shared" si="24"/>
        <v/>
      </c>
    </row>
    <row r="743" spans="1:7" ht="14" customHeight="1" x14ac:dyDescent="0.35">
      <c r="A743" s="33" t="str">
        <f t="shared" si="25"/>
        <v/>
      </c>
      <c r="B743" s="4" t="str">
        <f>IF($A743="", "", INDEX(Data!A:A,MATCH($A743,Data!$AF:$AF,1)))</f>
        <v/>
      </c>
      <c r="C743" s="5" t="str">
        <f>IF($A743="", "", INDEX(Data!B:B,MATCH($A743,Data!$AF:$AF,1)))</f>
        <v/>
      </c>
      <c r="D743" s="4" t="str">
        <f>IF($A743="", "", INDEX(Data!C:C,MATCH($A743,Data!$AF:$AF,1)))</f>
        <v/>
      </c>
      <c r="E743" s="5" t="str">
        <f>IF($A743="","",IF(INDEX(Data!D:D,MATCH($A743,Data!$AF:$AF,1))="","",INDEX(Data!D:D,MATCH($A743,Data!$AF:$AF,1))))</f>
        <v/>
      </c>
      <c r="F743" s="5" t="str">
        <f>IF($A743="","",IF(INDEX(Data!E:E,MATCH($A743,Data!$AF:$AF,1))="","",INDEX(Data!E:E,MATCH($A743,Data!$AF:$AF,1))))</f>
        <v/>
      </c>
      <c r="G743" s="36" t="str">
        <f t="shared" si="24"/>
        <v/>
      </c>
    </row>
    <row r="744" spans="1:7" ht="14" customHeight="1" x14ac:dyDescent="0.35">
      <c r="A744" s="33" t="str">
        <f t="shared" si="25"/>
        <v/>
      </c>
      <c r="B744" s="4" t="str">
        <f>IF($A744="", "", INDEX(Data!A:A,MATCH($A744,Data!$AF:$AF,1)))</f>
        <v/>
      </c>
      <c r="C744" s="5" t="str">
        <f>IF($A744="", "", INDEX(Data!B:B,MATCH($A744,Data!$AF:$AF,1)))</f>
        <v/>
      </c>
      <c r="D744" s="4" t="str">
        <f>IF($A744="", "", INDEX(Data!C:C,MATCH($A744,Data!$AF:$AF,1)))</f>
        <v/>
      </c>
      <c r="E744" s="5" t="str">
        <f>IF($A744="","",IF(INDEX(Data!D:D,MATCH($A744,Data!$AF:$AF,1))="","",INDEX(Data!D:D,MATCH($A744,Data!$AF:$AF,1))))</f>
        <v/>
      </c>
      <c r="F744" s="5" t="str">
        <f>IF($A744="","",IF(INDEX(Data!E:E,MATCH($A744,Data!$AF:$AF,1))="","",INDEX(Data!E:E,MATCH($A744,Data!$AF:$AF,1))))</f>
        <v/>
      </c>
      <c r="G744" s="36" t="str">
        <f t="shared" si="24"/>
        <v/>
      </c>
    </row>
    <row r="745" spans="1:7" ht="14" customHeight="1" x14ac:dyDescent="0.35">
      <c r="A745" s="33" t="str">
        <f t="shared" si="25"/>
        <v/>
      </c>
      <c r="B745" s="4" t="str">
        <f>IF($A745="", "", INDEX(Data!A:A,MATCH($A745,Data!$AF:$AF,1)))</f>
        <v/>
      </c>
      <c r="C745" s="5" t="str">
        <f>IF($A745="", "", INDEX(Data!B:B,MATCH($A745,Data!$AF:$AF,1)))</f>
        <v/>
      </c>
      <c r="D745" s="4" t="str">
        <f>IF($A745="", "", INDEX(Data!C:C,MATCH($A745,Data!$AF:$AF,1)))</f>
        <v/>
      </c>
      <c r="E745" s="5" t="str">
        <f>IF($A745="","",IF(INDEX(Data!D:D,MATCH($A745,Data!$AF:$AF,1))="","",INDEX(Data!D:D,MATCH($A745,Data!$AF:$AF,1))))</f>
        <v/>
      </c>
      <c r="F745" s="5" t="str">
        <f>IF($A745="","",IF(INDEX(Data!E:E,MATCH($A745,Data!$AF:$AF,1))="","",INDEX(Data!E:E,MATCH($A745,Data!$AF:$AF,1))))</f>
        <v/>
      </c>
      <c r="G745" s="36" t="str">
        <f t="shared" si="24"/>
        <v/>
      </c>
    </row>
    <row r="746" spans="1:7" ht="14" customHeight="1" x14ac:dyDescent="0.35">
      <c r="A746" s="33" t="str">
        <f t="shared" si="25"/>
        <v/>
      </c>
      <c r="B746" s="4" t="str">
        <f>IF($A746="", "", INDEX(Data!A:A,MATCH($A746,Data!$AF:$AF,1)))</f>
        <v/>
      </c>
      <c r="C746" s="5" t="str">
        <f>IF($A746="", "", INDEX(Data!B:B,MATCH($A746,Data!$AF:$AF,1)))</f>
        <v/>
      </c>
      <c r="D746" s="4" t="str">
        <f>IF($A746="", "", INDEX(Data!C:C,MATCH($A746,Data!$AF:$AF,1)))</f>
        <v/>
      </c>
      <c r="E746" s="5" t="str">
        <f>IF($A746="","",IF(INDEX(Data!D:D,MATCH($A746,Data!$AF:$AF,1))="","",INDEX(Data!D:D,MATCH($A746,Data!$AF:$AF,1))))</f>
        <v/>
      </c>
      <c r="F746" s="5" t="str">
        <f>IF($A746="","",IF(INDEX(Data!E:E,MATCH($A746,Data!$AF:$AF,1))="","",INDEX(Data!E:E,MATCH($A746,Data!$AF:$AF,1))))</f>
        <v/>
      </c>
      <c r="G746" s="36" t="str">
        <f t="shared" si="24"/>
        <v/>
      </c>
    </row>
    <row r="747" spans="1:7" ht="14" customHeight="1" x14ac:dyDescent="0.35">
      <c r="A747" s="33" t="str">
        <f t="shared" si="25"/>
        <v/>
      </c>
      <c r="B747" s="4" t="str">
        <f>IF($A747="", "", INDEX(Data!A:A,MATCH($A747,Data!$AF:$AF,1)))</f>
        <v/>
      </c>
      <c r="C747" s="5" t="str">
        <f>IF($A747="", "", INDEX(Data!B:B,MATCH($A747,Data!$AF:$AF,1)))</f>
        <v/>
      </c>
      <c r="D747" s="4" t="str">
        <f>IF($A747="", "", INDEX(Data!C:C,MATCH($A747,Data!$AF:$AF,1)))</f>
        <v/>
      </c>
      <c r="E747" s="5" t="str">
        <f>IF($A747="","",IF(INDEX(Data!D:D,MATCH($A747,Data!$AF:$AF,1))="","",INDEX(Data!D:D,MATCH($A747,Data!$AF:$AF,1))))</f>
        <v/>
      </c>
      <c r="F747" s="5" t="str">
        <f>IF($A747="","",IF(INDEX(Data!E:E,MATCH($A747,Data!$AF:$AF,1))="","",INDEX(Data!E:E,MATCH($A747,Data!$AF:$AF,1))))</f>
        <v/>
      </c>
      <c r="G747" s="36" t="str">
        <f t="shared" si="24"/>
        <v/>
      </c>
    </row>
    <row r="748" spans="1:7" ht="14" customHeight="1" x14ac:dyDescent="0.35">
      <c r="A748" s="33" t="str">
        <f t="shared" si="25"/>
        <v/>
      </c>
      <c r="B748" s="4" t="str">
        <f>IF($A748="", "", INDEX(Data!A:A,MATCH($A748,Data!$AF:$AF,1)))</f>
        <v/>
      </c>
      <c r="C748" s="5" t="str">
        <f>IF($A748="", "", INDEX(Data!B:B,MATCH($A748,Data!$AF:$AF,1)))</f>
        <v/>
      </c>
      <c r="D748" s="4" t="str">
        <f>IF($A748="", "", INDEX(Data!C:C,MATCH($A748,Data!$AF:$AF,1)))</f>
        <v/>
      </c>
      <c r="E748" s="5" t="str">
        <f>IF($A748="","",IF(INDEX(Data!D:D,MATCH($A748,Data!$AF:$AF,1))="","",INDEX(Data!D:D,MATCH($A748,Data!$AF:$AF,1))))</f>
        <v/>
      </c>
      <c r="F748" s="5" t="str">
        <f>IF($A748="","",IF(INDEX(Data!E:E,MATCH($A748,Data!$AF:$AF,1))="","",INDEX(Data!E:E,MATCH($A748,Data!$AF:$AF,1))))</f>
        <v/>
      </c>
      <c r="G748" s="36" t="str">
        <f t="shared" si="24"/>
        <v/>
      </c>
    </row>
    <row r="749" spans="1:7" ht="14" customHeight="1" x14ac:dyDescent="0.35">
      <c r="A749" s="33" t="str">
        <f t="shared" si="25"/>
        <v/>
      </c>
      <c r="B749" s="4" t="str">
        <f>IF($A749="", "", INDEX(Data!A:A,MATCH($A749,Data!$AF:$AF,1)))</f>
        <v/>
      </c>
      <c r="C749" s="5" t="str">
        <f>IF($A749="", "", INDEX(Data!B:B,MATCH($A749,Data!$AF:$AF,1)))</f>
        <v/>
      </c>
      <c r="D749" s="4" t="str">
        <f>IF($A749="", "", INDEX(Data!C:C,MATCH($A749,Data!$AF:$AF,1)))</f>
        <v/>
      </c>
      <c r="E749" s="5" t="str">
        <f>IF($A749="","",IF(INDEX(Data!D:D,MATCH($A749,Data!$AF:$AF,1))="","",INDEX(Data!D:D,MATCH($A749,Data!$AF:$AF,1))))</f>
        <v/>
      </c>
      <c r="F749" s="5" t="str">
        <f>IF($A749="","",IF(INDEX(Data!E:E,MATCH($A749,Data!$AF:$AF,1))="","",INDEX(Data!E:E,MATCH($A749,Data!$AF:$AF,1))))</f>
        <v/>
      </c>
      <c r="G749" s="36" t="str">
        <f t="shared" si="24"/>
        <v/>
      </c>
    </row>
    <row r="750" spans="1:7" ht="14" customHeight="1" x14ac:dyDescent="0.35">
      <c r="A750" s="33" t="str">
        <f t="shared" si="25"/>
        <v/>
      </c>
      <c r="B750" s="4" t="str">
        <f>IF($A750="", "", INDEX(Data!A:A,MATCH($A750,Data!$AF:$AF,1)))</f>
        <v/>
      </c>
      <c r="C750" s="5" t="str">
        <f>IF($A750="", "", INDEX(Data!B:B,MATCH($A750,Data!$AF:$AF,1)))</f>
        <v/>
      </c>
      <c r="D750" s="4" t="str">
        <f>IF($A750="", "", INDEX(Data!C:C,MATCH($A750,Data!$AF:$AF,1)))</f>
        <v/>
      </c>
      <c r="E750" s="5" t="str">
        <f>IF($A750="","",IF(INDEX(Data!D:D,MATCH($A750,Data!$AF:$AF,1))="","",INDEX(Data!D:D,MATCH($A750,Data!$AF:$AF,1))))</f>
        <v/>
      </c>
      <c r="F750" s="5" t="str">
        <f>IF($A750="","",IF(INDEX(Data!E:E,MATCH($A750,Data!$AF:$AF,1))="","",INDEX(Data!E:E,MATCH($A750,Data!$AF:$AF,1))))</f>
        <v/>
      </c>
      <c r="G750" s="36" t="str">
        <f t="shared" si="24"/>
        <v/>
      </c>
    </row>
    <row r="751" spans="1:7" ht="14" customHeight="1" x14ac:dyDescent="0.35">
      <c r="A751" s="33" t="str">
        <f t="shared" si="25"/>
        <v/>
      </c>
      <c r="B751" s="4" t="str">
        <f>IF($A751="", "", INDEX(Data!A:A,MATCH($A751,Data!$AF:$AF,1)))</f>
        <v/>
      </c>
      <c r="C751" s="5" t="str">
        <f>IF($A751="", "", INDEX(Data!B:B,MATCH($A751,Data!$AF:$AF,1)))</f>
        <v/>
      </c>
      <c r="D751" s="4" t="str">
        <f>IF($A751="", "", INDEX(Data!C:C,MATCH($A751,Data!$AF:$AF,1)))</f>
        <v/>
      </c>
      <c r="E751" s="5" t="str">
        <f>IF($A751="","",IF(INDEX(Data!D:D,MATCH($A751,Data!$AF:$AF,1))="","",INDEX(Data!D:D,MATCH($A751,Data!$AF:$AF,1))))</f>
        <v/>
      </c>
      <c r="F751" s="5" t="str">
        <f>IF($A751="","",IF(INDEX(Data!E:E,MATCH($A751,Data!$AF:$AF,1))="","",INDEX(Data!E:E,MATCH($A751,Data!$AF:$AF,1))))</f>
        <v/>
      </c>
      <c r="G751" s="36" t="str">
        <f t="shared" si="24"/>
        <v/>
      </c>
    </row>
    <row r="752" spans="1:7" ht="14" customHeight="1" x14ac:dyDescent="0.35">
      <c r="A752" s="33" t="str">
        <f t="shared" si="25"/>
        <v/>
      </c>
      <c r="B752" s="4" t="str">
        <f>IF($A752="", "", INDEX(Data!A:A,MATCH($A752,Data!$AF:$AF,1)))</f>
        <v/>
      </c>
      <c r="C752" s="5" t="str">
        <f>IF($A752="", "", INDEX(Data!B:B,MATCH($A752,Data!$AF:$AF,1)))</f>
        <v/>
      </c>
      <c r="D752" s="4" t="str">
        <f>IF($A752="", "", INDEX(Data!C:C,MATCH($A752,Data!$AF:$AF,1)))</f>
        <v/>
      </c>
      <c r="E752" s="5" t="str">
        <f>IF($A752="","",IF(INDEX(Data!D:D,MATCH($A752,Data!$AF:$AF,1))="","",INDEX(Data!D:D,MATCH($A752,Data!$AF:$AF,1))))</f>
        <v/>
      </c>
      <c r="F752" s="5" t="str">
        <f>IF($A752="","",IF(INDEX(Data!E:E,MATCH($A752,Data!$AF:$AF,1))="","",INDEX(Data!E:E,MATCH($A752,Data!$AF:$AF,1))))</f>
        <v/>
      </c>
      <c r="G752" s="36" t="str">
        <f t="shared" si="24"/>
        <v/>
      </c>
    </row>
    <row r="753" spans="1:7" ht="14" customHeight="1" x14ac:dyDescent="0.35">
      <c r="A753" s="33" t="str">
        <f t="shared" si="25"/>
        <v/>
      </c>
      <c r="B753" s="4" t="str">
        <f>IF($A753="", "", INDEX(Data!A:A,MATCH($A753,Data!$AF:$AF,1)))</f>
        <v/>
      </c>
      <c r="C753" s="5" t="str">
        <f>IF($A753="", "", INDEX(Data!B:B,MATCH($A753,Data!$AF:$AF,1)))</f>
        <v/>
      </c>
      <c r="D753" s="4" t="str">
        <f>IF($A753="", "", INDEX(Data!C:C,MATCH($A753,Data!$AF:$AF,1)))</f>
        <v/>
      </c>
      <c r="E753" s="5" t="str">
        <f>IF($A753="","",IF(INDEX(Data!D:D,MATCH($A753,Data!$AF:$AF,1))="","",INDEX(Data!D:D,MATCH($A753,Data!$AF:$AF,1))))</f>
        <v/>
      </c>
      <c r="F753" s="5" t="str">
        <f>IF($A753="","",IF(INDEX(Data!E:E,MATCH($A753,Data!$AF:$AF,1))="","",INDEX(Data!E:E,MATCH($A753,Data!$AF:$AF,1))))</f>
        <v/>
      </c>
      <c r="G753" s="36" t="str">
        <f t="shared" si="24"/>
        <v/>
      </c>
    </row>
    <row r="754" spans="1:7" ht="14" customHeight="1" x14ac:dyDescent="0.35">
      <c r="A754" s="33" t="str">
        <f t="shared" si="25"/>
        <v/>
      </c>
      <c r="B754" s="4" t="str">
        <f>IF($A754="", "", INDEX(Data!A:A,MATCH($A754,Data!$AF:$AF,1)))</f>
        <v/>
      </c>
      <c r="C754" s="5" t="str">
        <f>IF($A754="", "", INDEX(Data!B:B,MATCH($A754,Data!$AF:$AF,1)))</f>
        <v/>
      </c>
      <c r="D754" s="4" t="str">
        <f>IF($A754="", "", INDEX(Data!C:C,MATCH($A754,Data!$AF:$AF,1)))</f>
        <v/>
      </c>
      <c r="E754" s="5" t="str">
        <f>IF($A754="","",IF(INDEX(Data!D:D,MATCH($A754,Data!$AF:$AF,1))="","",INDEX(Data!D:D,MATCH($A754,Data!$AF:$AF,1))))</f>
        <v/>
      </c>
      <c r="F754" s="5" t="str">
        <f>IF($A754="","",IF(INDEX(Data!E:E,MATCH($A754,Data!$AF:$AF,1))="","",INDEX(Data!E:E,MATCH($A754,Data!$AF:$AF,1))))</f>
        <v/>
      </c>
      <c r="G754" s="36" t="str">
        <f t="shared" si="24"/>
        <v/>
      </c>
    </row>
    <row r="755" spans="1:7" ht="14" customHeight="1" x14ac:dyDescent="0.35">
      <c r="A755" s="33" t="str">
        <f t="shared" si="25"/>
        <v/>
      </c>
      <c r="B755" s="4" t="str">
        <f>IF($A755="", "", INDEX(Data!A:A,MATCH($A755,Data!$AF:$AF,1)))</f>
        <v/>
      </c>
      <c r="C755" s="5" t="str">
        <f>IF($A755="", "", INDEX(Data!B:B,MATCH($A755,Data!$AF:$AF,1)))</f>
        <v/>
      </c>
      <c r="D755" s="4" t="str">
        <f>IF($A755="", "", INDEX(Data!C:C,MATCH($A755,Data!$AF:$AF,1)))</f>
        <v/>
      </c>
      <c r="E755" s="5" t="str">
        <f>IF($A755="","",IF(INDEX(Data!D:D,MATCH($A755,Data!$AF:$AF,1))="","",INDEX(Data!D:D,MATCH($A755,Data!$AF:$AF,1))))</f>
        <v/>
      </c>
      <c r="F755" s="5" t="str">
        <f>IF($A755="","",IF(INDEX(Data!E:E,MATCH($A755,Data!$AF:$AF,1))="","",INDEX(Data!E:E,MATCH($A755,Data!$AF:$AF,1))))</f>
        <v/>
      </c>
      <c r="G755" s="36" t="str">
        <f t="shared" si="24"/>
        <v/>
      </c>
    </row>
    <row r="756" spans="1:7" ht="14" customHeight="1" x14ac:dyDescent="0.35">
      <c r="A756" s="33" t="str">
        <f t="shared" si="25"/>
        <v/>
      </c>
      <c r="B756" s="4" t="str">
        <f>IF($A756="", "", INDEX(Data!A:A,MATCH($A756,Data!$AF:$AF,1)))</f>
        <v/>
      </c>
      <c r="C756" s="5" t="str">
        <f>IF($A756="", "", INDEX(Data!B:B,MATCH($A756,Data!$AF:$AF,1)))</f>
        <v/>
      </c>
      <c r="D756" s="4" t="str">
        <f>IF($A756="", "", INDEX(Data!C:C,MATCH($A756,Data!$AF:$AF,1)))</f>
        <v/>
      </c>
      <c r="E756" s="5" t="str">
        <f>IF($A756="","",IF(INDEX(Data!D:D,MATCH($A756,Data!$AF:$AF,1))="","",INDEX(Data!D:D,MATCH($A756,Data!$AF:$AF,1))))</f>
        <v/>
      </c>
      <c r="F756" s="5" t="str">
        <f>IF($A756="","",IF(INDEX(Data!E:E,MATCH($A756,Data!$AF:$AF,1))="","",INDEX(Data!E:E,MATCH($A756,Data!$AF:$AF,1))))</f>
        <v/>
      </c>
      <c r="G756" s="36" t="str">
        <f t="shared" si="24"/>
        <v/>
      </c>
    </row>
    <row r="757" spans="1:7" ht="14" customHeight="1" x14ac:dyDescent="0.35">
      <c r="A757" s="33" t="str">
        <f t="shared" si="25"/>
        <v/>
      </c>
      <c r="B757" s="4" t="str">
        <f>IF($A757="", "", INDEX(Data!A:A,MATCH($A757,Data!$AF:$AF,1)))</f>
        <v/>
      </c>
      <c r="C757" s="5" t="str">
        <f>IF($A757="", "", INDEX(Data!B:B,MATCH($A757,Data!$AF:$AF,1)))</f>
        <v/>
      </c>
      <c r="D757" s="4" t="str">
        <f>IF($A757="", "", INDEX(Data!C:C,MATCH($A757,Data!$AF:$AF,1)))</f>
        <v/>
      </c>
      <c r="E757" s="5" t="str">
        <f>IF($A757="","",IF(INDEX(Data!D:D,MATCH($A757,Data!$AF:$AF,1))="","",INDEX(Data!D:D,MATCH($A757,Data!$AF:$AF,1))))</f>
        <v/>
      </c>
      <c r="F757" s="5" t="str">
        <f>IF($A757="","",IF(INDEX(Data!E:E,MATCH($A757,Data!$AF:$AF,1))="","",INDEX(Data!E:E,MATCH($A757,Data!$AF:$AF,1))))</f>
        <v/>
      </c>
      <c r="G757" s="36" t="str">
        <f t="shared" si="24"/>
        <v/>
      </c>
    </row>
    <row r="758" spans="1:7" ht="14" customHeight="1" x14ac:dyDescent="0.35">
      <c r="A758" s="33" t="str">
        <f t="shared" si="25"/>
        <v/>
      </c>
      <c r="B758" s="4" t="str">
        <f>IF($A758="", "", INDEX(Data!A:A,MATCH($A758,Data!$AF:$AF,1)))</f>
        <v/>
      </c>
      <c r="C758" s="5" t="str">
        <f>IF($A758="", "", INDEX(Data!B:B,MATCH($A758,Data!$AF:$AF,1)))</f>
        <v/>
      </c>
      <c r="D758" s="4" t="str">
        <f>IF($A758="", "", INDEX(Data!C:C,MATCH($A758,Data!$AF:$AF,1)))</f>
        <v/>
      </c>
      <c r="E758" s="5" t="str">
        <f>IF($A758="","",IF(INDEX(Data!D:D,MATCH($A758,Data!$AF:$AF,1))="","",INDEX(Data!D:D,MATCH($A758,Data!$AF:$AF,1))))</f>
        <v/>
      </c>
      <c r="F758" s="5" t="str">
        <f>IF($A758="","",IF(INDEX(Data!E:E,MATCH($A758,Data!$AF:$AF,1))="","",INDEX(Data!E:E,MATCH($A758,Data!$AF:$AF,1))))</f>
        <v/>
      </c>
      <c r="G758" s="36" t="str">
        <f t="shared" si="24"/>
        <v/>
      </c>
    </row>
    <row r="759" spans="1:7" ht="14" customHeight="1" x14ac:dyDescent="0.35">
      <c r="A759" s="33" t="str">
        <f t="shared" si="25"/>
        <v/>
      </c>
      <c r="B759" s="4" t="str">
        <f>IF($A759="", "", INDEX(Data!A:A,MATCH($A759,Data!$AF:$AF,1)))</f>
        <v/>
      </c>
      <c r="C759" s="5" t="str">
        <f>IF($A759="", "", INDEX(Data!B:B,MATCH($A759,Data!$AF:$AF,1)))</f>
        <v/>
      </c>
      <c r="D759" s="4" t="str">
        <f>IF($A759="", "", INDEX(Data!C:C,MATCH($A759,Data!$AF:$AF,1)))</f>
        <v/>
      </c>
      <c r="E759" s="5" t="str">
        <f>IF($A759="","",IF(INDEX(Data!D:D,MATCH($A759,Data!$AF:$AF,1))="","",INDEX(Data!D:D,MATCH($A759,Data!$AF:$AF,1))))</f>
        <v/>
      </c>
      <c r="F759" s="5" t="str">
        <f>IF($A759="","",IF(INDEX(Data!E:E,MATCH($A759,Data!$AF:$AF,1))="","",INDEX(Data!E:E,MATCH($A759,Data!$AF:$AF,1))))</f>
        <v/>
      </c>
      <c r="G759" s="36" t="str">
        <f t="shared" si="24"/>
        <v/>
      </c>
    </row>
    <row r="760" spans="1:7" ht="14" customHeight="1" x14ac:dyDescent="0.35">
      <c r="A760" s="33" t="str">
        <f t="shared" si="25"/>
        <v/>
      </c>
      <c r="B760" s="4" t="str">
        <f>IF($A760="", "", INDEX(Data!A:A,MATCH($A760,Data!$AF:$AF,1)))</f>
        <v/>
      </c>
      <c r="C760" s="5" t="str">
        <f>IF($A760="", "", INDEX(Data!B:B,MATCH($A760,Data!$AF:$AF,1)))</f>
        <v/>
      </c>
      <c r="D760" s="4" t="str">
        <f>IF($A760="", "", INDEX(Data!C:C,MATCH($A760,Data!$AF:$AF,1)))</f>
        <v/>
      </c>
      <c r="E760" s="5" t="str">
        <f>IF($A760="","",IF(INDEX(Data!D:D,MATCH($A760,Data!$AF:$AF,1))="","",INDEX(Data!D:D,MATCH($A760,Data!$AF:$AF,1))))</f>
        <v/>
      </c>
      <c r="F760" s="5" t="str">
        <f>IF($A760="","",IF(INDEX(Data!E:E,MATCH($A760,Data!$AF:$AF,1))="","",INDEX(Data!E:E,MATCH($A760,Data!$AF:$AF,1))))</f>
        <v/>
      </c>
      <c r="G760" s="36" t="str">
        <f t="shared" si="24"/>
        <v/>
      </c>
    </row>
    <row r="761" spans="1:7" ht="14" customHeight="1" x14ac:dyDescent="0.35">
      <c r="A761" s="33" t="str">
        <f t="shared" si="25"/>
        <v/>
      </c>
      <c r="B761" s="4" t="str">
        <f>IF($A761="", "", INDEX(Data!A:A,MATCH($A761,Data!$AF:$AF,1)))</f>
        <v/>
      </c>
      <c r="C761" s="5" t="str">
        <f>IF($A761="", "", INDEX(Data!B:B,MATCH($A761,Data!$AF:$AF,1)))</f>
        <v/>
      </c>
      <c r="D761" s="4" t="str">
        <f>IF($A761="", "", INDEX(Data!C:C,MATCH($A761,Data!$AF:$AF,1)))</f>
        <v/>
      </c>
      <c r="E761" s="5" t="str">
        <f>IF($A761="","",IF(INDEX(Data!D:D,MATCH($A761,Data!$AF:$AF,1))="","",INDEX(Data!D:D,MATCH($A761,Data!$AF:$AF,1))))</f>
        <v/>
      </c>
      <c r="F761" s="5" t="str">
        <f>IF($A761="","",IF(INDEX(Data!E:E,MATCH($A761,Data!$AF:$AF,1))="","",INDEX(Data!E:E,MATCH($A761,Data!$AF:$AF,1))))</f>
        <v/>
      </c>
      <c r="G761" s="36" t="str">
        <f t="shared" si="24"/>
        <v/>
      </c>
    </row>
    <row r="762" spans="1:7" ht="14" customHeight="1" x14ac:dyDescent="0.35">
      <c r="A762" s="33" t="str">
        <f t="shared" si="25"/>
        <v/>
      </c>
      <c r="B762" s="4" t="str">
        <f>IF($A762="", "", INDEX(Data!A:A,MATCH($A762,Data!$AF:$AF,1)))</f>
        <v/>
      </c>
      <c r="C762" s="5" t="str">
        <f>IF($A762="", "", INDEX(Data!B:B,MATCH($A762,Data!$AF:$AF,1)))</f>
        <v/>
      </c>
      <c r="D762" s="4" t="str">
        <f>IF($A762="", "", INDEX(Data!C:C,MATCH($A762,Data!$AF:$AF,1)))</f>
        <v/>
      </c>
      <c r="E762" s="5" t="str">
        <f>IF($A762="","",IF(INDEX(Data!D:D,MATCH($A762,Data!$AF:$AF,1))="","",INDEX(Data!D:D,MATCH($A762,Data!$AF:$AF,1))))</f>
        <v/>
      </c>
      <c r="F762" s="5" t="str">
        <f>IF($A762="","",IF(INDEX(Data!E:E,MATCH($A762,Data!$AF:$AF,1))="","",INDEX(Data!E:E,MATCH($A762,Data!$AF:$AF,1))))</f>
        <v/>
      </c>
      <c r="G762" s="36" t="str">
        <f t="shared" si="24"/>
        <v/>
      </c>
    </row>
    <row r="763" spans="1:7" ht="14" customHeight="1" x14ac:dyDescent="0.35">
      <c r="A763" s="33" t="str">
        <f t="shared" si="25"/>
        <v/>
      </c>
      <c r="B763" s="4" t="str">
        <f>IF($A763="", "", INDEX(Data!A:A,MATCH($A763,Data!$AF:$AF,1)))</f>
        <v/>
      </c>
      <c r="C763" s="5" t="str">
        <f>IF($A763="", "", INDEX(Data!B:B,MATCH($A763,Data!$AF:$AF,1)))</f>
        <v/>
      </c>
      <c r="D763" s="4" t="str">
        <f>IF($A763="", "", INDEX(Data!C:C,MATCH($A763,Data!$AF:$AF,1)))</f>
        <v/>
      </c>
      <c r="E763" s="5" t="str">
        <f>IF($A763="","",IF(INDEX(Data!D:D,MATCH($A763,Data!$AF:$AF,1))="","",INDEX(Data!D:D,MATCH($A763,Data!$AF:$AF,1))))</f>
        <v/>
      </c>
      <c r="F763" s="5" t="str">
        <f>IF($A763="","",IF(INDEX(Data!E:E,MATCH($A763,Data!$AF:$AF,1))="","",INDEX(Data!E:E,MATCH($A763,Data!$AF:$AF,1))))</f>
        <v/>
      </c>
      <c r="G763" s="36" t="str">
        <f t="shared" si="24"/>
        <v/>
      </c>
    </row>
    <row r="764" spans="1:7" ht="14" customHeight="1" x14ac:dyDescent="0.35">
      <c r="A764" s="33" t="str">
        <f t="shared" si="25"/>
        <v/>
      </c>
      <c r="B764" s="4" t="str">
        <f>IF($A764="", "", INDEX(Data!A:A,MATCH($A764,Data!$AF:$AF,1)))</f>
        <v/>
      </c>
      <c r="C764" s="5" t="str">
        <f>IF($A764="", "", INDEX(Data!B:B,MATCH($A764,Data!$AF:$AF,1)))</f>
        <v/>
      </c>
      <c r="D764" s="4" t="str">
        <f>IF($A764="", "", INDEX(Data!C:C,MATCH($A764,Data!$AF:$AF,1)))</f>
        <v/>
      </c>
      <c r="E764" s="5" t="str">
        <f>IF($A764="","",IF(INDEX(Data!D:D,MATCH($A764,Data!$AF:$AF,1))="","",INDEX(Data!D:D,MATCH($A764,Data!$AF:$AF,1))))</f>
        <v/>
      </c>
      <c r="F764" s="5" t="str">
        <f>IF($A764="","",IF(INDEX(Data!E:E,MATCH($A764,Data!$AF:$AF,1))="","",INDEX(Data!E:E,MATCH($A764,Data!$AF:$AF,1))))</f>
        <v/>
      </c>
      <c r="G764" s="36" t="str">
        <f t="shared" si="24"/>
        <v/>
      </c>
    </row>
    <row r="765" spans="1:7" ht="14" customHeight="1" x14ac:dyDescent="0.35">
      <c r="A765" s="33" t="str">
        <f t="shared" si="25"/>
        <v/>
      </c>
      <c r="B765" s="4" t="str">
        <f>IF($A765="", "", INDEX(Data!A:A,MATCH($A765,Data!$AF:$AF,1)))</f>
        <v/>
      </c>
      <c r="C765" s="5" t="str">
        <f>IF($A765="", "", INDEX(Data!B:B,MATCH($A765,Data!$AF:$AF,1)))</f>
        <v/>
      </c>
      <c r="D765" s="4" t="str">
        <f>IF($A765="", "", INDEX(Data!C:C,MATCH($A765,Data!$AF:$AF,1)))</f>
        <v/>
      </c>
      <c r="E765" s="5" t="str">
        <f>IF($A765="","",IF(INDEX(Data!D:D,MATCH($A765,Data!$AF:$AF,1))="","",INDEX(Data!D:D,MATCH($A765,Data!$AF:$AF,1))))</f>
        <v/>
      </c>
      <c r="F765" s="5" t="str">
        <f>IF($A765="","",IF(INDEX(Data!E:E,MATCH($A765,Data!$AF:$AF,1))="","",INDEX(Data!E:E,MATCH($A765,Data!$AF:$AF,1))))</f>
        <v/>
      </c>
      <c r="G765" s="36" t="str">
        <f t="shared" si="24"/>
        <v/>
      </c>
    </row>
    <row r="766" spans="1:7" ht="14" customHeight="1" x14ac:dyDescent="0.35">
      <c r="A766" s="33" t="str">
        <f t="shared" si="25"/>
        <v/>
      </c>
      <c r="B766" s="4" t="str">
        <f>IF($A766="", "", INDEX(Data!A:A,MATCH($A766,Data!$AF:$AF,1)))</f>
        <v/>
      </c>
      <c r="C766" s="5" t="str">
        <f>IF($A766="", "", INDEX(Data!B:B,MATCH($A766,Data!$AF:$AF,1)))</f>
        <v/>
      </c>
      <c r="D766" s="4" t="str">
        <f>IF($A766="", "", INDEX(Data!C:C,MATCH($A766,Data!$AF:$AF,1)))</f>
        <v/>
      </c>
      <c r="E766" s="5" t="str">
        <f>IF($A766="","",IF(INDEX(Data!D:D,MATCH($A766,Data!$AF:$AF,1))="","",INDEX(Data!D:D,MATCH($A766,Data!$AF:$AF,1))))</f>
        <v/>
      </c>
      <c r="F766" s="5" t="str">
        <f>IF($A766="","",IF(INDEX(Data!E:E,MATCH($A766,Data!$AF:$AF,1))="","",INDEX(Data!E:E,MATCH($A766,Data!$AF:$AF,1))))</f>
        <v/>
      </c>
      <c r="G766" s="36" t="str">
        <f t="shared" si="24"/>
        <v/>
      </c>
    </row>
    <row r="767" spans="1:7" ht="14" customHeight="1" x14ac:dyDescent="0.35">
      <c r="A767" s="33" t="str">
        <f t="shared" si="25"/>
        <v/>
      </c>
      <c r="B767" s="4" t="str">
        <f>IF($A767="", "", INDEX(Data!A:A,MATCH($A767,Data!$AF:$AF,1)))</f>
        <v/>
      </c>
      <c r="C767" s="5" t="str">
        <f>IF($A767="", "", INDEX(Data!B:B,MATCH($A767,Data!$AF:$AF,1)))</f>
        <v/>
      </c>
      <c r="D767" s="4" t="str">
        <f>IF($A767="", "", INDEX(Data!C:C,MATCH($A767,Data!$AF:$AF,1)))</f>
        <v/>
      </c>
      <c r="E767" s="5" t="str">
        <f>IF($A767="","",IF(INDEX(Data!D:D,MATCH($A767,Data!$AF:$AF,1))="","",INDEX(Data!D:D,MATCH($A767,Data!$AF:$AF,1))))</f>
        <v/>
      </c>
      <c r="F767" s="5" t="str">
        <f>IF($A767="","",IF(INDEX(Data!E:E,MATCH($A767,Data!$AF:$AF,1))="","",INDEX(Data!E:E,MATCH($A767,Data!$AF:$AF,1))))</f>
        <v/>
      </c>
      <c r="G767" s="36" t="str">
        <f t="shared" si="24"/>
        <v/>
      </c>
    </row>
    <row r="768" spans="1:7" ht="14" customHeight="1" x14ac:dyDescent="0.35">
      <c r="A768" s="33" t="str">
        <f t="shared" si="25"/>
        <v/>
      </c>
      <c r="B768" s="4" t="str">
        <f>IF($A768="", "", INDEX(Data!A:A,MATCH($A768,Data!$AF:$AF,1)))</f>
        <v/>
      </c>
      <c r="C768" s="5" t="str">
        <f>IF($A768="", "", INDEX(Data!B:B,MATCH($A768,Data!$AF:$AF,1)))</f>
        <v/>
      </c>
      <c r="D768" s="4" t="str">
        <f>IF($A768="", "", INDEX(Data!C:C,MATCH($A768,Data!$AF:$AF,1)))</f>
        <v/>
      </c>
      <c r="E768" s="5" t="str">
        <f>IF($A768="","",IF(INDEX(Data!D:D,MATCH($A768,Data!$AF:$AF,1))="","",INDEX(Data!D:D,MATCH($A768,Data!$AF:$AF,1))))</f>
        <v/>
      </c>
      <c r="F768" s="5" t="str">
        <f>IF($A768="","",IF(INDEX(Data!E:E,MATCH($A768,Data!$AF:$AF,1))="","",INDEX(Data!E:E,MATCH($A768,Data!$AF:$AF,1))))</f>
        <v/>
      </c>
      <c r="G768" s="36" t="str">
        <f t="shared" si="24"/>
        <v/>
      </c>
    </row>
    <row r="769" spans="1:7" ht="14" customHeight="1" x14ac:dyDescent="0.35">
      <c r="A769" s="33" t="str">
        <f t="shared" si="25"/>
        <v/>
      </c>
      <c r="B769" s="4" t="str">
        <f>IF($A769="", "", INDEX(Data!A:A,MATCH($A769,Data!$AF:$AF,1)))</f>
        <v/>
      </c>
      <c r="C769" s="5" t="str">
        <f>IF($A769="", "", INDEX(Data!B:B,MATCH($A769,Data!$AF:$AF,1)))</f>
        <v/>
      </c>
      <c r="D769" s="4" t="str">
        <f>IF($A769="", "", INDEX(Data!C:C,MATCH($A769,Data!$AF:$AF,1)))</f>
        <v/>
      </c>
      <c r="E769" s="5" t="str">
        <f>IF($A769="","",IF(INDEX(Data!D:D,MATCH($A769,Data!$AF:$AF,1))="","",INDEX(Data!D:D,MATCH($A769,Data!$AF:$AF,1))))</f>
        <v/>
      </c>
      <c r="F769" s="5" t="str">
        <f>IF($A769="","",IF(INDEX(Data!E:E,MATCH($A769,Data!$AF:$AF,1))="","",INDEX(Data!E:E,MATCH($A769,Data!$AF:$AF,1))))</f>
        <v/>
      </c>
      <c r="G769" s="36" t="str">
        <f t="shared" si="24"/>
        <v/>
      </c>
    </row>
    <row r="770" spans="1:7" ht="14" customHeight="1" x14ac:dyDescent="0.35">
      <c r="A770" s="33" t="str">
        <f t="shared" si="25"/>
        <v/>
      </c>
      <c r="B770" s="4" t="str">
        <f>IF($A770="", "", INDEX(Data!A:A,MATCH($A770,Data!$AF:$AF,1)))</f>
        <v/>
      </c>
      <c r="C770" s="5" t="str">
        <f>IF($A770="", "", INDEX(Data!B:B,MATCH($A770,Data!$AF:$AF,1)))</f>
        <v/>
      </c>
      <c r="D770" s="4" t="str">
        <f>IF($A770="", "", INDEX(Data!C:C,MATCH($A770,Data!$AF:$AF,1)))</f>
        <v/>
      </c>
      <c r="E770" s="5" t="str">
        <f>IF($A770="","",IF(INDEX(Data!D:D,MATCH($A770,Data!$AF:$AF,1))="","",INDEX(Data!D:D,MATCH($A770,Data!$AF:$AF,1))))</f>
        <v/>
      </c>
      <c r="F770" s="5" t="str">
        <f>IF($A770="","",IF(INDEX(Data!E:E,MATCH($A770,Data!$AF:$AF,1))="","",INDEX(Data!E:E,MATCH($A770,Data!$AF:$AF,1))))</f>
        <v/>
      </c>
      <c r="G770" s="36" t="str">
        <f t="shared" si="24"/>
        <v/>
      </c>
    </row>
    <row r="771" spans="1:7" ht="14" customHeight="1" x14ac:dyDescent="0.35">
      <c r="A771" s="33" t="str">
        <f t="shared" si="25"/>
        <v/>
      </c>
      <c r="B771" s="4" t="str">
        <f>IF($A771="", "", INDEX(Data!A:A,MATCH($A771,Data!$AF:$AF,1)))</f>
        <v/>
      </c>
      <c r="C771" s="5" t="str">
        <f>IF($A771="", "", INDEX(Data!B:B,MATCH($A771,Data!$AF:$AF,1)))</f>
        <v/>
      </c>
      <c r="D771" s="4" t="str">
        <f>IF($A771="", "", INDEX(Data!C:C,MATCH($A771,Data!$AF:$AF,1)))</f>
        <v/>
      </c>
      <c r="E771" s="5" t="str">
        <f>IF($A771="","",IF(INDEX(Data!D:D,MATCH($A771,Data!$AF:$AF,1))="","",INDEX(Data!D:D,MATCH($A771,Data!$AF:$AF,1))))</f>
        <v/>
      </c>
      <c r="F771" s="5" t="str">
        <f>IF($A771="","",IF(INDEX(Data!E:E,MATCH($A771,Data!$AF:$AF,1))="","",INDEX(Data!E:E,MATCH($A771,Data!$AF:$AF,1))))</f>
        <v/>
      </c>
      <c r="G771" s="36" t="str">
        <f t="shared" si="24"/>
        <v/>
      </c>
    </row>
    <row r="772" spans="1:7" ht="14" customHeight="1" x14ac:dyDescent="0.35">
      <c r="A772" s="33" t="str">
        <f t="shared" si="25"/>
        <v/>
      </c>
      <c r="B772" s="4" t="str">
        <f>IF($A772="", "", INDEX(Data!A:A,MATCH($A772,Data!$AF:$AF,1)))</f>
        <v/>
      </c>
      <c r="C772" s="5" t="str">
        <f>IF($A772="", "", INDEX(Data!B:B,MATCH($A772,Data!$AF:$AF,1)))</f>
        <v/>
      </c>
      <c r="D772" s="4" t="str">
        <f>IF($A772="", "", INDEX(Data!C:C,MATCH($A772,Data!$AF:$AF,1)))</f>
        <v/>
      </c>
      <c r="E772" s="5" t="str">
        <f>IF($A772="","",IF(INDEX(Data!D:D,MATCH($A772,Data!$AF:$AF,1))="","",INDEX(Data!D:D,MATCH($A772,Data!$AF:$AF,1))))</f>
        <v/>
      </c>
      <c r="F772" s="5" t="str">
        <f>IF($A772="","",IF(INDEX(Data!E:E,MATCH($A772,Data!$AF:$AF,1))="","",INDEX(Data!E:E,MATCH($A772,Data!$AF:$AF,1))))</f>
        <v/>
      </c>
      <c r="G772" s="36" t="str">
        <f t="shared" si="24"/>
        <v/>
      </c>
    </row>
    <row r="773" spans="1:7" ht="14" customHeight="1" x14ac:dyDescent="0.35">
      <c r="A773" s="33" t="str">
        <f t="shared" si="25"/>
        <v/>
      </c>
      <c r="B773" s="4" t="str">
        <f>IF($A773="", "", INDEX(Data!A:A,MATCH($A773,Data!$AF:$AF,1)))</f>
        <v/>
      </c>
      <c r="C773" s="5" t="str">
        <f>IF($A773="", "", INDEX(Data!B:B,MATCH($A773,Data!$AF:$AF,1)))</f>
        <v/>
      </c>
      <c r="D773" s="4" t="str">
        <f>IF($A773="", "", INDEX(Data!C:C,MATCH($A773,Data!$AF:$AF,1)))</f>
        <v/>
      </c>
      <c r="E773" s="5" t="str">
        <f>IF($A773="","",IF(INDEX(Data!D:D,MATCH($A773,Data!$AF:$AF,1))="","",INDEX(Data!D:D,MATCH($A773,Data!$AF:$AF,1))))</f>
        <v/>
      </c>
      <c r="F773" s="5" t="str">
        <f>IF($A773="","",IF(INDEX(Data!E:E,MATCH($A773,Data!$AF:$AF,1))="","",INDEX(Data!E:E,MATCH($A773,Data!$AF:$AF,1))))</f>
        <v/>
      </c>
      <c r="G773" s="36" t="str">
        <f t="shared" si="24"/>
        <v/>
      </c>
    </row>
    <row r="774" spans="1:7" ht="14" customHeight="1" x14ac:dyDescent="0.35">
      <c r="A774" s="33" t="str">
        <f t="shared" si="25"/>
        <v/>
      </c>
      <c r="B774" s="4" t="str">
        <f>IF($A774="", "", INDEX(Data!A:A,MATCH($A774,Data!$AF:$AF,1)))</f>
        <v/>
      </c>
      <c r="C774" s="5" t="str">
        <f>IF($A774="", "", INDEX(Data!B:B,MATCH($A774,Data!$AF:$AF,1)))</f>
        <v/>
      </c>
      <c r="D774" s="4" t="str">
        <f>IF($A774="", "", INDEX(Data!C:C,MATCH($A774,Data!$AF:$AF,1)))</f>
        <v/>
      </c>
      <c r="E774" s="5" t="str">
        <f>IF($A774="","",IF(INDEX(Data!D:D,MATCH($A774,Data!$AF:$AF,1))="","",INDEX(Data!D:D,MATCH($A774,Data!$AF:$AF,1))))</f>
        <v/>
      </c>
      <c r="F774" s="5" t="str">
        <f>IF($A774="","",IF(INDEX(Data!E:E,MATCH($A774,Data!$AF:$AF,1))="","",INDEX(Data!E:E,MATCH($A774,Data!$AF:$AF,1))))</f>
        <v/>
      </c>
      <c r="G774" s="36" t="str">
        <f t="shared" si="24"/>
        <v/>
      </c>
    </row>
    <row r="775" spans="1:7" ht="14" customHeight="1" x14ac:dyDescent="0.35">
      <c r="A775" s="33" t="str">
        <f t="shared" si="25"/>
        <v/>
      </c>
      <c r="B775" s="4" t="str">
        <f>IF($A775="", "", INDEX(Data!A:A,MATCH($A775,Data!$AF:$AF,1)))</f>
        <v/>
      </c>
      <c r="C775" s="5" t="str">
        <f>IF($A775="", "", INDEX(Data!B:B,MATCH($A775,Data!$AF:$AF,1)))</f>
        <v/>
      </c>
      <c r="D775" s="4" t="str">
        <f>IF($A775="", "", INDEX(Data!C:C,MATCH($A775,Data!$AF:$AF,1)))</f>
        <v/>
      </c>
      <c r="E775" s="5" t="str">
        <f>IF($A775="","",IF(INDEX(Data!D:D,MATCH($A775,Data!$AF:$AF,1))="","",INDEX(Data!D:D,MATCH($A775,Data!$AF:$AF,1))))</f>
        <v/>
      </c>
      <c r="F775" s="5" t="str">
        <f>IF($A775="","",IF(INDEX(Data!E:E,MATCH($A775,Data!$AF:$AF,1))="","",INDEX(Data!E:E,MATCH($A775,Data!$AF:$AF,1))))</f>
        <v/>
      </c>
      <c r="G775" s="36" t="str">
        <f t="shared" si="24"/>
        <v/>
      </c>
    </row>
    <row r="776" spans="1:7" ht="14" customHeight="1" x14ac:dyDescent="0.35">
      <c r="A776" s="33" t="str">
        <f t="shared" si="25"/>
        <v/>
      </c>
      <c r="B776" s="4" t="str">
        <f>IF($A776="", "", INDEX(Data!A:A,MATCH($A776,Data!$AF:$AF,1)))</f>
        <v/>
      </c>
      <c r="C776" s="5" t="str">
        <f>IF($A776="", "", INDEX(Data!B:B,MATCH($A776,Data!$AF:$AF,1)))</f>
        <v/>
      </c>
      <c r="D776" s="4" t="str">
        <f>IF($A776="", "", INDEX(Data!C:C,MATCH($A776,Data!$AF:$AF,1)))</f>
        <v/>
      </c>
      <c r="E776" s="5" t="str">
        <f>IF($A776="","",IF(INDEX(Data!D:D,MATCH($A776,Data!$AF:$AF,1))="","",INDEX(Data!D:D,MATCH($A776,Data!$AF:$AF,1))))</f>
        <v/>
      </c>
      <c r="F776" s="5" t="str">
        <f>IF($A776="","",IF(INDEX(Data!E:E,MATCH($A776,Data!$AF:$AF,1))="","",INDEX(Data!E:E,MATCH($A776,Data!$AF:$AF,1))))</f>
        <v/>
      </c>
      <c r="G776" s="36" t="str">
        <f t="shared" si="24"/>
        <v/>
      </c>
    </row>
    <row r="777" spans="1:7" ht="14" customHeight="1" x14ac:dyDescent="0.35">
      <c r="A777" s="33" t="str">
        <f t="shared" si="25"/>
        <v/>
      </c>
      <c r="B777" s="4" t="str">
        <f>IF($A777="", "", INDEX(Data!A:A,MATCH($A777,Data!$AF:$AF,1)))</f>
        <v/>
      </c>
      <c r="C777" s="5" t="str">
        <f>IF($A777="", "", INDEX(Data!B:B,MATCH($A777,Data!$AF:$AF,1)))</f>
        <v/>
      </c>
      <c r="D777" s="4" t="str">
        <f>IF($A777="", "", INDEX(Data!C:C,MATCH($A777,Data!$AF:$AF,1)))</f>
        <v/>
      </c>
      <c r="E777" s="5" t="str">
        <f>IF($A777="","",IF(INDEX(Data!D:D,MATCH($A777,Data!$AF:$AF,1))="","",INDEX(Data!D:D,MATCH($A777,Data!$AF:$AF,1))))</f>
        <v/>
      </c>
      <c r="F777" s="5" t="str">
        <f>IF($A777="","",IF(INDEX(Data!E:E,MATCH($A777,Data!$AF:$AF,1))="","",INDEX(Data!E:E,MATCH($A777,Data!$AF:$AF,1))))</f>
        <v/>
      </c>
      <c r="G777" s="36" t="str">
        <f t="shared" si="24"/>
        <v/>
      </c>
    </row>
    <row r="778" spans="1:7" ht="14" customHeight="1" x14ac:dyDescent="0.35">
      <c r="A778" s="33" t="str">
        <f t="shared" si="25"/>
        <v/>
      </c>
      <c r="B778" s="4" t="str">
        <f>IF($A778="", "", INDEX(Data!A:A,MATCH($A778,Data!$AF:$AF,1)))</f>
        <v/>
      </c>
      <c r="C778" s="5" t="str">
        <f>IF($A778="", "", INDEX(Data!B:B,MATCH($A778,Data!$AF:$AF,1)))</f>
        <v/>
      </c>
      <c r="D778" s="4" t="str">
        <f>IF($A778="", "", INDEX(Data!C:C,MATCH($A778,Data!$AF:$AF,1)))</f>
        <v/>
      </c>
      <c r="E778" s="5" t="str">
        <f>IF($A778="","",IF(INDEX(Data!D:D,MATCH($A778,Data!$AF:$AF,1))="","",INDEX(Data!D:D,MATCH($A778,Data!$AF:$AF,1))))</f>
        <v/>
      </c>
      <c r="F778" s="5" t="str">
        <f>IF($A778="","",IF(INDEX(Data!E:E,MATCH($A778,Data!$AF:$AF,1))="","",INDEX(Data!E:E,MATCH($A778,Data!$AF:$AF,1))))</f>
        <v/>
      </c>
      <c r="G778" s="36" t="str">
        <f t="shared" si="24"/>
        <v/>
      </c>
    </row>
    <row r="779" spans="1:7" ht="14" customHeight="1" x14ac:dyDescent="0.35">
      <c r="A779" s="33" t="str">
        <f t="shared" si="25"/>
        <v/>
      </c>
      <c r="B779" s="4" t="str">
        <f>IF($A779="", "", INDEX(Data!A:A,MATCH($A779,Data!$AF:$AF,1)))</f>
        <v/>
      </c>
      <c r="C779" s="5" t="str">
        <f>IF($A779="", "", INDEX(Data!B:B,MATCH($A779,Data!$AF:$AF,1)))</f>
        <v/>
      </c>
      <c r="D779" s="4" t="str">
        <f>IF($A779="", "", INDEX(Data!C:C,MATCH($A779,Data!$AF:$AF,1)))</f>
        <v/>
      </c>
      <c r="E779" s="5" t="str">
        <f>IF($A779="","",IF(INDEX(Data!D:D,MATCH($A779,Data!$AF:$AF,1))="","",INDEX(Data!D:D,MATCH($A779,Data!$AF:$AF,1))))</f>
        <v/>
      </c>
      <c r="F779" s="5" t="str">
        <f>IF($A779="","",IF(INDEX(Data!E:E,MATCH($A779,Data!$AF:$AF,1))="","",INDEX(Data!E:E,MATCH($A779,Data!$AF:$AF,1))))</f>
        <v/>
      </c>
      <c r="G779" s="36" t="str">
        <f t="shared" si="24"/>
        <v/>
      </c>
    </row>
    <row r="780" spans="1:7" ht="14" customHeight="1" x14ac:dyDescent="0.35">
      <c r="A780" s="33" t="str">
        <f t="shared" si="25"/>
        <v/>
      </c>
      <c r="B780" s="4" t="str">
        <f>IF($A780="", "", INDEX(Data!A:A,MATCH($A780,Data!$AF:$AF,1)))</f>
        <v/>
      </c>
      <c r="C780" s="5" t="str">
        <f>IF($A780="", "", INDEX(Data!B:B,MATCH($A780,Data!$AF:$AF,1)))</f>
        <v/>
      </c>
      <c r="D780" s="4" t="str">
        <f>IF($A780="", "", INDEX(Data!C:C,MATCH($A780,Data!$AF:$AF,1)))</f>
        <v/>
      </c>
      <c r="E780" s="5" t="str">
        <f>IF($A780="","",IF(INDEX(Data!D:D,MATCH($A780,Data!$AF:$AF,1))="","",INDEX(Data!D:D,MATCH($A780,Data!$AF:$AF,1))))</f>
        <v/>
      </c>
      <c r="F780" s="5" t="str">
        <f>IF($A780="","",IF(INDEX(Data!E:E,MATCH($A780,Data!$AF:$AF,1))="","",INDEX(Data!E:E,MATCH($A780,Data!$AF:$AF,1))))</f>
        <v/>
      </c>
      <c r="G780" s="36" t="str">
        <f t="shared" si="24"/>
        <v/>
      </c>
    </row>
    <row r="781" spans="1:7" ht="14" customHeight="1" x14ac:dyDescent="0.35">
      <c r="A781" s="33" t="str">
        <f t="shared" si="25"/>
        <v/>
      </c>
      <c r="B781" s="4" t="str">
        <f>IF($A781="", "", INDEX(Data!A:A,MATCH($A781,Data!$AF:$AF,1)))</f>
        <v/>
      </c>
      <c r="C781" s="5" t="str">
        <f>IF($A781="", "", INDEX(Data!B:B,MATCH($A781,Data!$AF:$AF,1)))</f>
        <v/>
      </c>
      <c r="D781" s="4" t="str">
        <f>IF($A781="", "", INDEX(Data!C:C,MATCH($A781,Data!$AF:$AF,1)))</f>
        <v/>
      </c>
      <c r="E781" s="5" t="str">
        <f>IF($A781="","",IF(INDEX(Data!D:D,MATCH($A781,Data!$AF:$AF,1))="","",INDEX(Data!D:D,MATCH($A781,Data!$AF:$AF,1))))</f>
        <v/>
      </c>
      <c r="F781" s="5" t="str">
        <f>IF($A781="","",IF(INDEX(Data!E:E,MATCH($A781,Data!$AF:$AF,1))="","",INDEX(Data!E:E,MATCH($A781,Data!$AF:$AF,1))))</f>
        <v/>
      </c>
      <c r="G781" s="36" t="str">
        <f t="shared" si="24"/>
        <v/>
      </c>
    </row>
    <row r="782" spans="1:7" ht="14" customHeight="1" x14ac:dyDescent="0.35">
      <c r="A782" s="33" t="str">
        <f t="shared" si="25"/>
        <v/>
      </c>
      <c r="B782" s="4" t="str">
        <f>IF($A782="", "", INDEX(Data!A:A,MATCH($A782,Data!$AF:$AF,1)))</f>
        <v/>
      </c>
      <c r="C782" s="5" t="str">
        <f>IF($A782="", "", INDEX(Data!B:B,MATCH($A782,Data!$AF:$AF,1)))</f>
        <v/>
      </c>
      <c r="D782" s="4" t="str">
        <f>IF($A782="", "", INDEX(Data!C:C,MATCH($A782,Data!$AF:$AF,1)))</f>
        <v/>
      </c>
      <c r="E782" s="5" t="str">
        <f>IF($A782="","",IF(INDEX(Data!D:D,MATCH($A782,Data!$AF:$AF,1))="","",INDEX(Data!D:D,MATCH($A782,Data!$AF:$AF,1))))</f>
        <v/>
      </c>
      <c r="F782" s="5" t="str">
        <f>IF($A782="","",IF(INDEX(Data!E:E,MATCH($A782,Data!$AF:$AF,1))="","",INDEX(Data!E:E,MATCH($A782,Data!$AF:$AF,1))))</f>
        <v/>
      </c>
      <c r="G782" s="36" t="str">
        <f t="shared" si="24"/>
        <v/>
      </c>
    </row>
    <row r="783" spans="1:7" ht="14" customHeight="1" x14ac:dyDescent="0.35">
      <c r="A783" s="33" t="str">
        <f t="shared" si="25"/>
        <v/>
      </c>
      <c r="B783" s="4" t="str">
        <f>IF($A783="", "", INDEX(Data!A:A,MATCH($A783,Data!$AF:$AF,1)))</f>
        <v/>
      </c>
      <c r="C783" s="5" t="str">
        <f>IF($A783="", "", INDEX(Data!B:B,MATCH($A783,Data!$AF:$AF,1)))</f>
        <v/>
      </c>
      <c r="D783" s="4" t="str">
        <f>IF($A783="", "", INDEX(Data!C:C,MATCH($A783,Data!$AF:$AF,1)))</f>
        <v/>
      </c>
      <c r="E783" s="5" t="str">
        <f>IF($A783="","",IF(INDEX(Data!D:D,MATCH($A783,Data!$AF:$AF,1))="","",INDEX(Data!D:D,MATCH($A783,Data!$AF:$AF,1))))</f>
        <v/>
      </c>
      <c r="F783" s="5" t="str">
        <f>IF($A783="","",IF(INDEX(Data!E:E,MATCH($A783,Data!$AF:$AF,1))="","",INDEX(Data!E:E,MATCH($A783,Data!$AF:$AF,1))))</f>
        <v/>
      </c>
      <c r="G783" s="36" t="str">
        <f t="shared" ref="G783:G846" si="26">HYPERLINK(F783)</f>
        <v/>
      </c>
    </row>
    <row r="784" spans="1:7" ht="14" customHeight="1" x14ac:dyDescent="0.35">
      <c r="A784" s="33" t="str">
        <f t="shared" ref="A784:A847" si="27">IF(A$13&gt;=ROW(A772), ROW(A772), "")</f>
        <v/>
      </c>
      <c r="B784" s="4" t="str">
        <f>IF($A784="", "", INDEX(Data!A:A,MATCH($A784,Data!$AF:$AF,1)))</f>
        <v/>
      </c>
      <c r="C784" s="5" t="str">
        <f>IF($A784="", "", INDEX(Data!B:B,MATCH($A784,Data!$AF:$AF,1)))</f>
        <v/>
      </c>
      <c r="D784" s="4" t="str">
        <f>IF($A784="", "", INDEX(Data!C:C,MATCH($A784,Data!$AF:$AF,1)))</f>
        <v/>
      </c>
      <c r="E784" s="5" t="str">
        <f>IF($A784="","",IF(INDEX(Data!D:D,MATCH($A784,Data!$AF:$AF,1))="","",INDEX(Data!D:D,MATCH($A784,Data!$AF:$AF,1))))</f>
        <v/>
      </c>
      <c r="F784" s="5" t="str">
        <f>IF($A784="","",IF(INDEX(Data!E:E,MATCH($A784,Data!$AF:$AF,1))="","",INDEX(Data!E:E,MATCH($A784,Data!$AF:$AF,1))))</f>
        <v/>
      </c>
      <c r="G784" s="36" t="str">
        <f t="shared" si="26"/>
        <v/>
      </c>
    </row>
    <row r="785" spans="1:7" ht="14" customHeight="1" x14ac:dyDescent="0.35">
      <c r="A785" s="33" t="str">
        <f t="shared" si="27"/>
        <v/>
      </c>
      <c r="B785" s="4" t="str">
        <f>IF($A785="", "", INDEX(Data!A:A,MATCH($A785,Data!$AF:$AF,1)))</f>
        <v/>
      </c>
      <c r="C785" s="5" t="str">
        <f>IF($A785="", "", INDEX(Data!B:B,MATCH($A785,Data!$AF:$AF,1)))</f>
        <v/>
      </c>
      <c r="D785" s="4" t="str">
        <f>IF($A785="", "", INDEX(Data!C:C,MATCH($A785,Data!$AF:$AF,1)))</f>
        <v/>
      </c>
      <c r="E785" s="5" t="str">
        <f>IF($A785="","",IF(INDEX(Data!D:D,MATCH($A785,Data!$AF:$AF,1))="","",INDEX(Data!D:D,MATCH($A785,Data!$AF:$AF,1))))</f>
        <v/>
      </c>
      <c r="F785" s="5" t="str">
        <f>IF($A785="","",IF(INDEX(Data!E:E,MATCH($A785,Data!$AF:$AF,1))="","",INDEX(Data!E:E,MATCH($A785,Data!$AF:$AF,1))))</f>
        <v/>
      </c>
      <c r="G785" s="36" t="str">
        <f t="shared" si="26"/>
        <v/>
      </c>
    </row>
    <row r="786" spans="1:7" ht="14" customHeight="1" x14ac:dyDescent="0.35">
      <c r="A786" s="33" t="str">
        <f t="shared" si="27"/>
        <v/>
      </c>
      <c r="B786" s="4" t="str">
        <f>IF($A786="", "", INDEX(Data!A:A,MATCH($A786,Data!$AF:$AF,1)))</f>
        <v/>
      </c>
      <c r="C786" s="5" t="str">
        <f>IF($A786="", "", INDEX(Data!B:B,MATCH($A786,Data!$AF:$AF,1)))</f>
        <v/>
      </c>
      <c r="D786" s="4" t="str">
        <f>IF($A786="", "", INDEX(Data!C:C,MATCH($A786,Data!$AF:$AF,1)))</f>
        <v/>
      </c>
      <c r="E786" s="5" t="str">
        <f>IF($A786="","",IF(INDEX(Data!D:D,MATCH($A786,Data!$AF:$AF,1))="","",INDEX(Data!D:D,MATCH($A786,Data!$AF:$AF,1))))</f>
        <v/>
      </c>
      <c r="F786" s="5" t="str">
        <f>IF($A786="","",IF(INDEX(Data!E:E,MATCH($A786,Data!$AF:$AF,1))="","",INDEX(Data!E:E,MATCH($A786,Data!$AF:$AF,1))))</f>
        <v/>
      </c>
      <c r="G786" s="36" t="str">
        <f t="shared" si="26"/>
        <v/>
      </c>
    </row>
    <row r="787" spans="1:7" ht="14" customHeight="1" x14ac:dyDescent="0.35">
      <c r="A787" s="33" t="str">
        <f t="shared" si="27"/>
        <v/>
      </c>
      <c r="B787" s="4" t="str">
        <f>IF($A787="", "", INDEX(Data!A:A,MATCH($A787,Data!$AF:$AF,1)))</f>
        <v/>
      </c>
      <c r="C787" s="5" t="str">
        <f>IF($A787="", "", INDEX(Data!B:B,MATCH($A787,Data!$AF:$AF,1)))</f>
        <v/>
      </c>
      <c r="D787" s="4" t="str">
        <f>IF($A787="", "", INDEX(Data!C:C,MATCH($A787,Data!$AF:$AF,1)))</f>
        <v/>
      </c>
      <c r="E787" s="5" t="str">
        <f>IF($A787="","",IF(INDEX(Data!D:D,MATCH($A787,Data!$AF:$AF,1))="","",INDEX(Data!D:D,MATCH($A787,Data!$AF:$AF,1))))</f>
        <v/>
      </c>
      <c r="F787" s="5" t="str">
        <f>IF($A787="","",IF(INDEX(Data!E:E,MATCH($A787,Data!$AF:$AF,1))="","",INDEX(Data!E:E,MATCH($A787,Data!$AF:$AF,1))))</f>
        <v/>
      </c>
      <c r="G787" s="36" t="str">
        <f t="shared" si="26"/>
        <v/>
      </c>
    </row>
    <row r="788" spans="1:7" ht="14" customHeight="1" x14ac:dyDescent="0.35">
      <c r="A788" s="33" t="str">
        <f t="shared" si="27"/>
        <v/>
      </c>
      <c r="B788" s="4" t="str">
        <f>IF($A788="", "", INDEX(Data!A:A,MATCH($A788,Data!$AF:$AF,1)))</f>
        <v/>
      </c>
      <c r="C788" s="5" t="str">
        <f>IF($A788="", "", INDEX(Data!B:B,MATCH($A788,Data!$AF:$AF,1)))</f>
        <v/>
      </c>
      <c r="D788" s="4" t="str">
        <f>IF($A788="", "", INDEX(Data!C:C,MATCH($A788,Data!$AF:$AF,1)))</f>
        <v/>
      </c>
      <c r="E788" s="5" t="str">
        <f>IF($A788="","",IF(INDEX(Data!D:D,MATCH($A788,Data!$AF:$AF,1))="","",INDEX(Data!D:D,MATCH($A788,Data!$AF:$AF,1))))</f>
        <v/>
      </c>
      <c r="F788" s="5" t="str">
        <f>IF($A788="","",IF(INDEX(Data!E:E,MATCH($A788,Data!$AF:$AF,1))="","",INDEX(Data!E:E,MATCH($A788,Data!$AF:$AF,1))))</f>
        <v/>
      </c>
      <c r="G788" s="36" t="str">
        <f t="shared" si="26"/>
        <v/>
      </c>
    </row>
    <row r="789" spans="1:7" ht="14" customHeight="1" x14ac:dyDescent="0.35">
      <c r="A789" s="33" t="str">
        <f t="shared" si="27"/>
        <v/>
      </c>
      <c r="B789" s="4" t="str">
        <f>IF($A789="", "", INDEX(Data!A:A,MATCH($A789,Data!$AF:$AF,1)))</f>
        <v/>
      </c>
      <c r="C789" s="5" t="str">
        <f>IF($A789="", "", INDEX(Data!B:B,MATCH($A789,Data!$AF:$AF,1)))</f>
        <v/>
      </c>
      <c r="D789" s="4" t="str">
        <f>IF($A789="", "", INDEX(Data!C:C,MATCH($A789,Data!$AF:$AF,1)))</f>
        <v/>
      </c>
      <c r="E789" s="5" t="str">
        <f>IF($A789="","",IF(INDEX(Data!D:D,MATCH($A789,Data!$AF:$AF,1))="","",INDEX(Data!D:D,MATCH($A789,Data!$AF:$AF,1))))</f>
        <v/>
      </c>
      <c r="F789" s="5" t="str">
        <f>IF($A789="","",IF(INDEX(Data!E:E,MATCH($A789,Data!$AF:$AF,1))="","",INDEX(Data!E:E,MATCH($A789,Data!$AF:$AF,1))))</f>
        <v/>
      </c>
      <c r="G789" s="36" t="str">
        <f t="shared" si="26"/>
        <v/>
      </c>
    </row>
    <row r="790" spans="1:7" ht="14" customHeight="1" x14ac:dyDescent="0.35">
      <c r="A790" s="33" t="str">
        <f t="shared" si="27"/>
        <v/>
      </c>
      <c r="B790" s="4" t="str">
        <f>IF($A790="", "", INDEX(Data!A:A,MATCH($A790,Data!$AF:$AF,1)))</f>
        <v/>
      </c>
      <c r="C790" s="5" t="str">
        <f>IF($A790="", "", INDEX(Data!B:B,MATCH($A790,Data!$AF:$AF,1)))</f>
        <v/>
      </c>
      <c r="D790" s="4" t="str">
        <f>IF($A790="", "", INDEX(Data!C:C,MATCH($A790,Data!$AF:$AF,1)))</f>
        <v/>
      </c>
      <c r="E790" s="5" t="str">
        <f>IF($A790="","",IF(INDEX(Data!D:D,MATCH($A790,Data!$AF:$AF,1))="","",INDEX(Data!D:D,MATCH($A790,Data!$AF:$AF,1))))</f>
        <v/>
      </c>
      <c r="F790" s="5" t="str">
        <f>IF($A790="","",IF(INDEX(Data!E:E,MATCH($A790,Data!$AF:$AF,1))="","",INDEX(Data!E:E,MATCH($A790,Data!$AF:$AF,1))))</f>
        <v/>
      </c>
      <c r="G790" s="36" t="str">
        <f t="shared" si="26"/>
        <v/>
      </c>
    </row>
    <row r="791" spans="1:7" ht="14" customHeight="1" x14ac:dyDescent="0.35">
      <c r="A791" s="33" t="str">
        <f t="shared" si="27"/>
        <v/>
      </c>
      <c r="B791" s="4" t="str">
        <f>IF($A791="", "", INDEX(Data!A:A,MATCH($A791,Data!$AF:$AF,1)))</f>
        <v/>
      </c>
      <c r="C791" s="5" t="str">
        <f>IF($A791="", "", INDEX(Data!B:B,MATCH($A791,Data!$AF:$AF,1)))</f>
        <v/>
      </c>
      <c r="D791" s="4" t="str">
        <f>IF($A791="", "", INDEX(Data!C:C,MATCH($A791,Data!$AF:$AF,1)))</f>
        <v/>
      </c>
      <c r="E791" s="5" t="str">
        <f>IF($A791="","",IF(INDEX(Data!D:D,MATCH($A791,Data!$AF:$AF,1))="","",INDEX(Data!D:D,MATCH($A791,Data!$AF:$AF,1))))</f>
        <v/>
      </c>
      <c r="F791" s="5" t="str">
        <f>IF($A791="","",IF(INDEX(Data!E:E,MATCH($A791,Data!$AF:$AF,1))="","",INDEX(Data!E:E,MATCH($A791,Data!$AF:$AF,1))))</f>
        <v/>
      </c>
      <c r="G791" s="36" t="str">
        <f t="shared" si="26"/>
        <v/>
      </c>
    </row>
    <row r="792" spans="1:7" ht="14" customHeight="1" x14ac:dyDescent="0.35">
      <c r="A792" s="33" t="str">
        <f t="shared" si="27"/>
        <v/>
      </c>
      <c r="B792" s="4" t="str">
        <f>IF($A792="", "", INDEX(Data!A:A,MATCH($A792,Data!$AF:$AF,1)))</f>
        <v/>
      </c>
      <c r="C792" s="5" t="str">
        <f>IF($A792="", "", INDEX(Data!B:B,MATCH($A792,Data!$AF:$AF,1)))</f>
        <v/>
      </c>
      <c r="D792" s="4" t="str">
        <f>IF($A792="", "", INDEX(Data!C:C,MATCH($A792,Data!$AF:$AF,1)))</f>
        <v/>
      </c>
      <c r="E792" s="5" t="str">
        <f>IF($A792="","",IF(INDEX(Data!D:D,MATCH($A792,Data!$AF:$AF,1))="","",INDEX(Data!D:D,MATCH($A792,Data!$AF:$AF,1))))</f>
        <v/>
      </c>
      <c r="F792" s="5" t="str">
        <f>IF($A792="","",IF(INDEX(Data!E:E,MATCH($A792,Data!$AF:$AF,1))="","",INDEX(Data!E:E,MATCH($A792,Data!$AF:$AF,1))))</f>
        <v/>
      </c>
      <c r="G792" s="36" t="str">
        <f t="shared" si="26"/>
        <v/>
      </c>
    </row>
    <row r="793" spans="1:7" ht="14" customHeight="1" x14ac:dyDescent="0.35">
      <c r="A793" s="33" t="str">
        <f t="shared" si="27"/>
        <v/>
      </c>
      <c r="B793" s="4" t="str">
        <f>IF($A793="", "", INDEX(Data!A:A,MATCH($A793,Data!$AF:$AF,1)))</f>
        <v/>
      </c>
      <c r="C793" s="5" t="str">
        <f>IF($A793="", "", INDEX(Data!B:B,MATCH($A793,Data!$AF:$AF,1)))</f>
        <v/>
      </c>
      <c r="D793" s="4" t="str">
        <f>IF($A793="", "", INDEX(Data!C:C,MATCH($A793,Data!$AF:$AF,1)))</f>
        <v/>
      </c>
      <c r="E793" s="5" t="str">
        <f>IF($A793="","",IF(INDEX(Data!D:D,MATCH($A793,Data!$AF:$AF,1))="","",INDEX(Data!D:D,MATCH($A793,Data!$AF:$AF,1))))</f>
        <v/>
      </c>
      <c r="F793" s="5" t="str">
        <f>IF($A793="","",IF(INDEX(Data!E:E,MATCH($A793,Data!$AF:$AF,1))="","",INDEX(Data!E:E,MATCH($A793,Data!$AF:$AF,1))))</f>
        <v/>
      </c>
      <c r="G793" s="36" t="str">
        <f t="shared" si="26"/>
        <v/>
      </c>
    </row>
    <row r="794" spans="1:7" ht="14" customHeight="1" x14ac:dyDescent="0.35">
      <c r="A794" s="33" t="str">
        <f t="shared" si="27"/>
        <v/>
      </c>
      <c r="B794" s="4" t="str">
        <f>IF($A794="", "", INDEX(Data!A:A,MATCH($A794,Data!$AF:$AF,1)))</f>
        <v/>
      </c>
      <c r="C794" s="5" t="str">
        <f>IF($A794="", "", INDEX(Data!B:B,MATCH($A794,Data!$AF:$AF,1)))</f>
        <v/>
      </c>
      <c r="D794" s="4" t="str">
        <f>IF($A794="", "", INDEX(Data!C:C,MATCH($A794,Data!$AF:$AF,1)))</f>
        <v/>
      </c>
      <c r="E794" s="5" t="str">
        <f>IF($A794="","",IF(INDEX(Data!D:D,MATCH($A794,Data!$AF:$AF,1))="","",INDEX(Data!D:D,MATCH($A794,Data!$AF:$AF,1))))</f>
        <v/>
      </c>
      <c r="F794" s="5" t="str">
        <f>IF($A794="","",IF(INDEX(Data!E:E,MATCH($A794,Data!$AF:$AF,1))="","",INDEX(Data!E:E,MATCH($A794,Data!$AF:$AF,1))))</f>
        <v/>
      </c>
      <c r="G794" s="36" t="str">
        <f t="shared" si="26"/>
        <v/>
      </c>
    </row>
    <row r="795" spans="1:7" ht="14" customHeight="1" x14ac:dyDescent="0.35">
      <c r="A795" s="33" t="str">
        <f t="shared" si="27"/>
        <v/>
      </c>
      <c r="B795" s="4" t="str">
        <f>IF($A795="", "", INDEX(Data!A:A,MATCH($A795,Data!$AF:$AF,1)))</f>
        <v/>
      </c>
      <c r="C795" s="5" t="str">
        <f>IF($A795="", "", INDEX(Data!B:B,MATCH($A795,Data!$AF:$AF,1)))</f>
        <v/>
      </c>
      <c r="D795" s="4" t="str">
        <f>IF($A795="", "", INDEX(Data!C:C,MATCH($A795,Data!$AF:$AF,1)))</f>
        <v/>
      </c>
      <c r="E795" s="5" t="str">
        <f>IF($A795="","",IF(INDEX(Data!D:D,MATCH($A795,Data!$AF:$AF,1))="","",INDEX(Data!D:D,MATCH($A795,Data!$AF:$AF,1))))</f>
        <v/>
      </c>
      <c r="F795" s="5" t="str">
        <f>IF($A795="","",IF(INDEX(Data!E:E,MATCH($A795,Data!$AF:$AF,1))="","",INDEX(Data!E:E,MATCH($A795,Data!$AF:$AF,1))))</f>
        <v/>
      </c>
      <c r="G795" s="36" t="str">
        <f t="shared" si="26"/>
        <v/>
      </c>
    </row>
    <row r="796" spans="1:7" ht="14" customHeight="1" x14ac:dyDescent="0.35">
      <c r="A796" s="33" t="str">
        <f t="shared" si="27"/>
        <v/>
      </c>
      <c r="B796" s="4" t="str">
        <f>IF($A796="", "", INDEX(Data!A:A,MATCH($A796,Data!$AF:$AF,1)))</f>
        <v/>
      </c>
      <c r="C796" s="5" t="str">
        <f>IF($A796="", "", INDEX(Data!B:B,MATCH($A796,Data!$AF:$AF,1)))</f>
        <v/>
      </c>
      <c r="D796" s="4" t="str">
        <f>IF($A796="", "", INDEX(Data!C:C,MATCH($A796,Data!$AF:$AF,1)))</f>
        <v/>
      </c>
      <c r="E796" s="5" t="str">
        <f>IF($A796="","",IF(INDEX(Data!D:D,MATCH($A796,Data!$AF:$AF,1))="","",INDEX(Data!D:D,MATCH($A796,Data!$AF:$AF,1))))</f>
        <v/>
      </c>
      <c r="F796" s="5" t="str">
        <f>IF($A796="","",IF(INDEX(Data!E:E,MATCH($A796,Data!$AF:$AF,1))="","",INDEX(Data!E:E,MATCH($A796,Data!$AF:$AF,1))))</f>
        <v/>
      </c>
      <c r="G796" s="36" t="str">
        <f t="shared" si="26"/>
        <v/>
      </c>
    </row>
    <row r="797" spans="1:7" ht="14" customHeight="1" x14ac:dyDescent="0.35">
      <c r="A797" s="33" t="str">
        <f t="shared" si="27"/>
        <v/>
      </c>
      <c r="B797" s="4" t="str">
        <f>IF($A797="", "", INDEX(Data!A:A,MATCH($A797,Data!$AF:$AF,1)))</f>
        <v/>
      </c>
      <c r="C797" s="5" t="str">
        <f>IF($A797="", "", INDEX(Data!B:B,MATCH($A797,Data!$AF:$AF,1)))</f>
        <v/>
      </c>
      <c r="D797" s="4" t="str">
        <f>IF($A797="", "", INDEX(Data!C:C,MATCH($A797,Data!$AF:$AF,1)))</f>
        <v/>
      </c>
      <c r="E797" s="5" t="str">
        <f>IF($A797="","",IF(INDEX(Data!D:D,MATCH($A797,Data!$AF:$AF,1))="","",INDEX(Data!D:D,MATCH($A797,Data!$AF:$AF,1))))</f>
        <v/>
      </c>
      <c r="F797" s="5" t="str">
        <f>IF($A797="","",IF(INDEX(Data!E:E,MATCH($A797,Data!$AF:$AF,1))="","",INDEX(Data!E:E,MATCH($A797,Data!$AF:$AF,1))))</f>
        <v/>
      </c>
      <c r="G797" s="36" t="str">
        <f t="shared" si="26"/>
        <v/>
      </c>
    </row>
    <row r="798" spans="1:7" ht="14" customHeight="1" x14ac:dyDescent="0.35">
      <c r="A798" s="33" t="str">
        <f t="shared" si="27"/>
        <v/>
      </c>
      <c r="B798" s="4" t="str">
        <f>IF($A798="", "", INDEX(Data!A:A,MATCH($A798,Data!$AF:$AF,1)))</f>
        <v/>
      </c>
      <c r="C798" s="5" t="str">
        <f>IF($A798="", "", INDEX(Data!B:B,MATCH($A798,Data!$AF:$AF,1)))</f>
        <v/>
      </c>
      <c r="D798" s="4" t="str">
        <f>IF($A798="", "", INDEX(Data!C:C,MATCH($A798,Data!$AF:$AF,1)))</f>
        <v/>
      </c>
      <c r="E798" s="5" t="str">
        <f>IF($A798="","",IF(INDEX(Data!D:D,MATCH($A798,Data!$AF:$AF,1))="","",INDEX(Data!D:D,MATCH($A798,Data!$AF:$AF,1))))</f>
        <v/>
      </c>
      <c r="F798" s="5" t="str">
        <f>IF($A798="","",IF(INDEX(Data!E:E,MATCH($A798,Data!$AF:$AF,1))="","",INDEX(Data!E:E,MATCH($A798,Data!$AF:$AF,1))))</f>
        <v/>
      </c>
      <c r="G798" s="36" t="str">
        <f t="shared" si="26"/>
        <v/>
      </c>
    </row>
    <row r="799" spans="1:7" ht="14" customHeight="1" x14ac:dyDescent="0.35">
      <c r="A799" s="33" t="str">
        <f t="shared" si="27"/>
        <v/>
      </c>
      <c r="B799" s="4" t="str">
        <f>IF($A799="", "", INDEX(Data!A:A,MATCH($A799,Data!$AF:$AF,1)))</f>
        <v/>
      </c>
      <c r="C799" s="5" t="str">
        <f>IF($A799="", "", INDEX(Data!B:B,MATCH($A799,Data!$AF:$AF,1)))</f>
        <v/>
      </c>
      <c r="D799" s="4" t="str">
        <f>IF($A799="", "", INDEX(Data!C:C,MATCH($A799,Data!$AF:$AF,1)))</f>
        <v/>
      </c>
      <c r="E799" s="5" t="str">
        <f>IF($A799="","",IF(INDEX(Data!D:D,MATCH($A799,Data!$AF:$AF,1))="","",INDEX(Data!D:D,MATCH($A799,Data!$AF:$AF,1))))</f>
        <v/>
      </c>
      <c r="F799" s="5" t="str">
        <f>IF($A799="","",IF(INDEX(Data!E:E,MATCH($A799,Data!$AF:$AF,1))="","",INDEX(Data!E:E,MATCH($A799,Data!$AF:$AF,1))))</f>
        <v/>
      </c>
      <c r="G799" s="36" t="str">
        <f t="shared" si="26"/>
        <v/>
      </c>
    </row>
    <row r="800" spans="1:7" ht="14" customHeight="1" x14ac:dyDescent="0.35">
      <c r="A800" s="33" t="str">
        <f t="shared" si="27"/>
        <v/>
      </c>
      <c r="B800" s="4" t="str">
        <f>IF($A800="", "", INDEX(Data!A:A,MATCH($A800,Data!$AF:$AF,1)))</f>
        <v/>
      </c>
      <c r="C800" s="5" t="str">
        <f>IF($A800="", "", INDEX(Data!B:B,MATCH($A800,Data!$AF:$AF,1)))</f>
        <v/>
      </c>
      <c r="D800" s="4" t="str">
        <f>IF($A800="", "", INDEX(Data!C:C,MATCH($A800,Data!$AF:$AF,1)))</f>
        <v/>
      </c>
      <c r="E800" s="5" t="str">
        <f>IF($A800="","",IF(INDEX(Data!D:D,MATCH($A800,Data!$AF:$AF,1))="","",INDEX(Data!D:D,MATCH($A800,Data!$AF:$AF,1))))</f>
        <v/>
      </c>
      <c r="F800" s="5" t="str">
        <f>IF($A800="","",IF(INDEX(Data!E:E,MATCH($A800,Data!$AF:$AF,1))="","",INDEX(Data!E:E,MATCH($A800,Data!$AF:$AF,1))))</f>
        <v/>
      </c>
      <c r="G800" s="36" t="str">
        <f t="shared" si="26"/>
        <v/>
      </c>
    </row>
    <row r="801" spans="1:7" ht="14" customHeight="1" x14ac:dyDescent="0.35">
      <c r="A801" s="33" t="str">
        <f t="shared" si="27"/>
        <v/>
      </c>
      <c r="B801" s="4" t="str">
        <f>IF($A801="", "", INDEX(Data!A:A,MATCH($A801,Data!$AF:$AF,1)))</f>
        <v/>
      </c>
      <c r="C801" s="5" t="str">
        <f>IF($A801="", "", INDEX(Data!B:B,MATCH($A801,Data!$AF:$AF,1)))</f>
        <v/>
      </c>
      <c r="D801" s="4" t="str">
        <f>IF($A801="", "", INDEX(Data!C:C,MATCH($A801,Data!$AF:$AF,1)))</f>
        <v/>
      </c>
      <c r="E801" s="5" t="str">
        <f>IF($A801="","",IF(INDEX(Data!D:D,MATCH($A801,Data!$AF:$AF,1))="","",INDEX(Data!D:D,MATCH($A801,Data!$AF:$AF,1))))</f>
        <v/>
      </c>
      <c r="F801" s="5" t="str">
        <f>IF($A801="","",IF(INDEX(Data!E:E,MATCH($A801,Data!$AF:$AF,1))="","",INDEX(Data!E:E,MATCH($A801,Data!$AF:$AF,1))))</f>
        <v/>
      </c>
      <c r="G801" s="36" t="str">
        <f t="shared" si="26"/>
        <v/>
      </c>
    </row>
    <row r="802" spans="1:7" ht="14" customHeight="1" x14ac:dyDescent="0.35">
      <c r="A802" s="33" t="str">
        <f t="shared" si="27"/>
        <v/>
      </c>
      <c r="B802" s="4" t="str">
        <f>IF($A802="", "", INDEX(Data!A:A,MATCH($A802,Data!$AF:$AF,1)))</f>
        <v/>
      </c>
      <c r="C802" s="5" t="str">
        <f>IF($A802="", "", INDEX(Data!B:B,MATCH($A802,Data!$AF:$AF,1)))</f>
        <v/>
      </c>
      <c r="D802" s="4" t="str">
        <f>IF($A802="", "", INDEX(Data!C:C,MATCH($A802,Data!$AF:$AF,1)))</f>
        <v/>
      </c>
      <c r="E802" s="5" t="str">
        <f>IF($A802="","",IF(INDEX(Data!D:D,MATCH($A802,Data!$AF:$AF,1))="","",INDEX(Data!D:D,MATCH($A802,Data!$AF:$AF,1))))</f>
        <v/>
      </c>
      <c r="F802" s="5" t="str">
        <f>IF($A802="","",IF(INDEX(Data!E:E,MATCH($A802,Data!$AF:$AF,1))="","",INDEX(Data!E:E,MATCH($A802,Data!$AF:$AF,1))))</f>
        <v/>
      </c>
      <c r="G802" s="36" t="str">
        <f t="shared" si="26"/>
        <v/>
      </c>
    </row>
    <row r="803" spans="1:7" ht="14" customHeight="1" x14ac:dyDescent="0.35">
      <c r="A803" s="33" t="str">
        <f t="shared" si="27"/>
        <v/>
      </c>
      <c r="B803" s="4" t="str">
        <f>IF($A803="", "", INDEX(Data!A:A,MATCH($A803,Data!$AF:$AF,1)))</f>
        <v/>
      </c>
      <c r="C803" s="5" t="str">
        <f>IF($A803="", "", INDEX(Data!B:B,MATCH($A803,Data!$AF:$AF,1)))</f>
        <v/>
      </c>
      <c r="D803" s="4" t="str">
        <f>IF($A803="", "", INDEX(Data!C:C,MATCH($A803,Data!$AF:$AF,1)))</f>
        <v/>
      </c>
      <c r="E803" s="5" t="str">
        <f>IF($A803="","",IF(INDEX(Data!D:D,MATCH($A803,Data!$AF:$AF,1))="","",INDEX(Data!D:D,MATCH($A803,Data!$AF:$AF,1))))</f>
        <v/>
      </c>
      <c r="F803" s="5" t="str">
        <f>IF($A803="","",IF(INDEX(Data!E:E,MATCH($A803,Data!$AF:$AF,1))="","",INDEX(Data!E:E,MATCH($A803,Data!$AF:$AF,1))))</f>
        <v/>
      </c>
      <c r="G803" s="36" t="str">
        <f t="shared" si="26"/>
        <v/>
      </c>
    </row>
    <row r="804" spans="1:7" ht="14" customHeight="1" x14ac:dyDescent="0.35">
      <c r="A804" s="33" t="str">
        <f t="shared" si="27"/>
        <v/>
      </c>
      <c r="B804" s="4" t="str">
        <f>IF($A804="", "", INDEX(Data!A:A,MATCH($A804,Data!$AF:$AF,1)))</f>
        <v/>
      </c>
      <c r="C804" s="5" t="str">
        <f>IF($A804="", "", INDEX(Data!B:B,MATCH($A804,Data!$AF:$AF,1)))</f>
        <v/>
      </c>
      <c r="D804" s="4" t="str">
        <f>IF($A804="", "", INDEX(Data!C:C,MATCH($A804,Data!$AF:$AF,1)))</f>
        <v/>
      </c>
      <c r="E804" s="5" t="str">
        <f>IF($A804="","",IF(INDEX(Data!D:D,MATCH($A804,Data!$AF:$AF,1))="","",INDEX(Data!D:D,MATCH($A804,Data!$AF:$AF,1))))</f>
        <v/>
      </c>
      <c r="F804" s="5" t="str">
        <f>IF($A804="","",IF(INDEX(Data!E:E,MATCH($A804,Data!$AF:$AF,1))="","",INDEX(Data!E:E,MATCH($A804,Data!$AF:$AF,1))))</f>
        <v/>
      </c>
      <c r="G804" s="36" t="str">
        <f t="shared" si="26"/>
        <v/>
      </c>
    </row>
    <row r="805" spans="1:7" ht="14" customHeight="1" x14ac:dyDescent="0.35">
      <c r="A805" s="33" t="str">
        <f t="shared" si="27"/>
        <v/>
      </c>
      <c r="B805" s="4" t="str">
        <f>IF($A805="", "", INDEX(Data!A:A,MATCH($A805,Data!$AF:$AF,1)))</f>
        <v/>
      </c>
      <c r="C805" s="5" t="str">
        <f>IF($A805="", "", INDEX(Data!B:B,MATCH($A805,Data!$AF:$AF,1)))</f>
        <v/>
      </c>
      <c r="D805" s="4" t="str">
        <f>IF($A805="", "", INDEX(Data!C:C,MATCH($A805,Data!$AF:$AF,1)))</f>
        <v/>
      </c>
      <c r="E805" s="5" t="str">
        <f>IF($A805="","",IF(INDEX(Data!D:D,MATCH($A805,Data!$AF:$AF,1))="","",INDEX(Data!D:D,MATCH($A805,Data!$AF:$AF,1))))</f>
        <v/>
      </c>
      <c r="F805" s="5" t="str">
        <f>IF($A805="","",IF(INDEX(Data!E:E,MATCH($A805,Data!$AF:$AF,1))="","",INDEX(Data!E:E,MATCH($A805,Data!$AF:$AF,1))))</f>
        <v/>
      </c>
      <c r="G805" s="36" t="str">
        <f t="shared" si="26"/>
        <v/>
      </c>
    </row>
    <row r="806" spans="1:7" ht="14" customHeight="1" x14ac:dyDescent="0.35">
      <c r="A806" s="33" t="str">
        <f t="shared" si="27"/>
        <v/>
      </c>
      <c r="B806" s="4" t="str">
        <f>IF($A806="", "", INDEX(Data!A:A,MATCH($A806,Data!$AF:$AF,1)))</f>
        <v/>
      </c>
      <c r="C806" s="5" t="str">
        <f>IF($A806="", "", INDEX(Data!B:B,MATCH($A806,Data!$AF:$AF,1)))</f>
        <v/>
      </c>
      <c r="D806" s="4" t="str">
        <f>IF($A806="", "", INDEX(Data!C:C,MATCH($A806,Data!$AF:$AF,1)))</f>
        <v/>
      </c>
      <c r="E806" s="5" t="str">
        <f>IF($A806="","",IF(INDEX(Data!D:D,MATCH($A806,Data!$AF:$AF,1))="","",INDEX(Data!D:D,MATCH($A806,Data!$AF:$AF,1))))</f>
        <v/>
      </c>
      <c r="F806" s="5" t="str">
        <f>IF($A806="","",IF(INDEX(Data!E:E,MATCH($A806,Data!$AF:$AF,1))="","",INDEX(Data!E:E,MATCH($A806,Data!$AF:$AF,1))))</f>
        <v/>
      </c>
      <c r="G806" s="36" t="str">
        <f t="shared" si="26"/>
        <v/>
      </c>
    </row>
    <row r="807" spans="1:7" ht="14" customHeight="1" x14ac:dyDescent="0.35">
      <c r="A807" s="33" t="str">
        <f t="shared" si="27"/>
        <v/>
      </c>
      <c r="B807" s="4" t="str">
        <f>IF($A807="", "", INDEX(Data!A:A,MATCH($A807,Data!$AF:$AF,1)))</f>
        <v/>
      </c>
      <c r="C807" s="5" t="str">
        <f>IF($A807="", "", INDEX(Data!B:B,MATCH($A807,Data!$AF:$AF,1)))</f>
        <v/>
      </c>
      <c r="D807" s="4" t="str">
        <f>IF($A807="", "", INDEX(Data!C:C,MATCH($A807,Data!$AF:$AF,1)))</f>
        <v/>
      </c>
      <c r="E807" s="5" t="str">
        <f>IF($A807="","",IF(INDEX(Data!D:D,MATCH($A807,Data!$AF:$AF,1))="","",INDEX(Data!D:D,MATCH($A807,Data!$AF:$AF,1))))</f>
        <v/>
      </c>
      <c r="F807" s="5" t="str">
        <f>IF($A807="","",IF(INDEX(Data!E:E,MATCH($A807,Data!$AF:$AF,1))="","",INDEX(Data!E:E,MATCH($A807,Data!$AF:$AF,1))))</f>
        <v/>
      </c>
      <c r="G807" s="36" t="str">
        <f t="shared" si="26"/>
        <v/>
      </c>
    </row>
    <row r="808" spans="1:7" ht="14" customHeight="1" x14ac:dyDescent="0.35">
      <c r="A808" s="33" t="str">
        <f t="shared" si="27"/>
        <v/>
      </c>
      <c r="B808" s="4" t="str">
        <f>IF($A808="", "", INDEX(Data!A:A,MATCH($A808,Data!$AF:$AF,1)))</f>
        <v/>
      </c>
      <c r="C808" s="5" t="str">
        <f>IF($A808="", "", INDEX(Data!B:B,MATCH($A808,Data!$AF:$AF,1)))</f>
        <v/>
      </c>
      <c r="D808" s="4" t="str">
        <f>IF($A808="", "", INDEX(Data!C:C,MATCH($A808,Data!$AF:$AF,1)))</f>
        <v/>
      </c>
      <c r="E808" s="5" t="str">
        <f>IF($A808="","",IF(INDEX(Data!D:D,MATCH($A808,Data!$AF:$AF,1))="","",INDEX(Data!D:D,MATCH($A808,Data!$AF:$AF,1))))</f>
        <v/>
      </c>
      <c r="F808" s="5" t="str">
        <f>IF($A808="","",IF(INDEX(Data!E:E,MATCH($A808,Data!$AF:$AF,1))="","",INDEX(Data!E:E,MATCH($A808,Data!$AF:$AF,1))))</f>
        <v/>
      </c>
      <c r="G808" s="36" t="str">
        <f t="shared" si="26"/>
        <v/>
      </c>
    </row>
    <row r="809" spans="1:7" ht="14" customHeight="1" x14ac:dyDescent="0.35">
      <c r="A809" s="33" t="str">
        <f t="shared" si="27"/>
        <v/>
      </c>
      <c r="B809" s="4" t="str">
        <f>IF($A809="", "", INDEX(Data!A:A,MATCH($A809,Data!$AF:$AF,1)))</f>
        <v/>
      </c>
      <c r="C809" s="5" t="str">
        <f>IF($A809="", "", INDEX(Data!B:B,MATCH($A809,Data!$AF:$AF,1)))</f>
        <v/>
      </c>
      <c r="D809" s="4" t="str">
        <f>IF($A809="", "", INDEX(Data!C:C,MATCH($A809,Data!$AF:$AF,1)))</f>
        <v/>
      </c>
      <c r="E809" s="5" t="str">
        <f>IF($A809="","",IF(INDEX(Data!D:D,MATCH($A809,Data!$AF:$AF,1))="","",INDEX(Data!D:D,MATCH($A809,Data!$AF:$AF,1))))</f>
        <v/>
      </c>
      <c r="F809" s="5" t="str">
        <f>IF($A809="","",IF(INDEX(Data!E:E,MATCH($A809,Data!$AF:$AF,1))="","",INDEX(Data!E:E,MATCH($A809,Data!$AF:$AF,1))))</f>
        <v/>
      </c>
      <c r="G809" s="36" t="str">
        <f t="shared" si="26"/>
        <v/>
      </c>
    </row>
    <row r="810" spans="1:7" ht="14" customHeight="1" x14ac:dyDescent="0.35">
      <c r="A810" s="33" t="str">
        <f t="shared" si="27"/>
        <v/>
      </c>
      <c r="B810" s="4" t="str">
        <f>IF($A810="", "", INDEX(Data!A:A,MATCH($A810,Data!$AF:$AF,1)))</f>
        <v/>
      </c>
      <c r="C810" s="5" t="str">
        <f>IF($A810="", "", INDEX(Data!B:B,MATCH($A810,Data!$AF:$AF,1)))</f>
        <v/>
      </c>
      <c r="D810" s="4" t="str">
        <f>IF($A810="", "", INDEX(Data!C:C,MATCH($A810,Data!$AF:$AF,1)))</f>
        <v/>
      </c>
      <c r="E810" s="5" t="str">
        <f>IF($A810="","",IF(INDEX(Data!D:D,MATCH($A810,Data!$AF:$AF,1))="","",INDEX(Data!D:D,MATCH($A810,Data!$AF:$AF,1))))</f>
        <v/>
      </c>
      <c r="F810" s="5" t="str">
        <f>IF($A810="","",IF(INDEX(Data!E:E,MATCH($A810,Data!$AF:$AF,1))="","",INDEX(Data!E:E,MATCH($A810,Data!$AF:$AF,1))))</f>
        <v/>
      </c>
      <c r="G810" s="36" t="str">
        <f t="shared" si="26"/>
        <v/>
      </c>
    </row>
    <row r="811" spans="1:7" ht="14" customHeight="1" x14ac:dyDescent="0.35">
      <c r="A811" s="33" t="str">
        <f t="shared" si="27"/>
        <v/>
      </c>
      <c r="B811" s="4" t="str">
        <f>IF($A811="", "", INDEX(Data!A:A,MATCH($A811,Data!$AF:$AF,1)))</f>
        <v/>
      </c>
      <c r="C811" s="5" t="str">
        <f>IF($A811="", "", INDEX(Data!B:B,MATCH($A811,Data!$AF:$AF,1)))</f>
        <v/>
      </c>
      <c r="D811" s="4" t="str">
        <f>IF($A811="", "", INDEX(Data!C:C,MATCH($A811,Data!$AF:$AF,1)))</f>
        <v/>
      </c>
      <c r="E811" s="5" t="str">
        <f>IF($A811="","",IF(INDEX(Data!D:D,MATCH($A811,Data!$AF:$AF,1))="","",INDEX(Data!D:D,MATCH($A811,Data!$AF:$AF,1))))</f>
        <v/>
      </c>
      <c r="F811" s="5" t="str">
        <f>IF($A811="","",IF(INDEX(Data!E:E,MATCH($A811,Data!$AF:$AF,1))="","",INDEX(Data!E:E,MATCH($A811,Data!$AF:$AF,1))))</f>
        <v/>
      </c>
      <c r="G811" s="36" t="str">
        <f t="shared" si="26"/>
        <v/>
      </c>
    </row>
    <row r="812" spans="1:7" ht="14" customHeight="1" x14ac:dyDescent="0.35">
      <c r="A812" s="33" t="str">
        <f t="shared" si="27"/>
        <v/>
      </c>
      <c r="B812" s="4" t="str">
        <f>IF($A812="", "", INDEX(Data!A:A,MATCH($A812,Data!$AF:$AF,1)))</f>
        <v/>
      </c>
      <c r="C812" s="5" t="str">
        <f>IF($A812="", "", INDEX(Data!B:B,MATCH($A812,Data!$AF:$AF,1)))</f>
        <v/>
      </c>
      <c r="D812" s="4" t="str">
        <f>IF($A812="", "", INDEX(Data!C:C,MATCH($A812,Data!$AF:$AF,1)))</f>
        <v/>
      </c>
      <c r="E812" s="5" t="str">
        <f>IF($A812="","",IF(INDEX(Data!D:D,MATCH($A812,Data!$AF:$AF,1))="","",INDEX(Data!D:D,MATCH($A812,Data!$AF:$AF,1))))</f>
        <v/>
      </c>
      <c r="F812" s="5" t="str">
        <f>IF($A812="","",IF(INDEX(Data!E:E,MATCH($A812,Data!$AF:$AF,1))="","",INDEX(Data!E:E,MATCH($A812,Data!$AF:$AF,1))))</f>
        <v/>
      </c>
      <c r="G812" s="36" t="str">
        <f t="shared" si="26"/>
        <v/>
      </c>
    </row>
    <row r="813" spans="1:7" ht="14" customHeight="1" x14ac:dyDescent="0.35">
      <c r="A813" s="33" t="str">
        <f t="shared" si="27"/>
        <v/>
      </c>
      <c r="B813" s="4" t="str">
        <f>IF($A813="", "", INDEX(Data!A:A,MATCH($A813,Data!$AF:$AF,1)))</f>
        <v/>
      </c>
      <c r="C813" s="5" t="str">
        <f>IF($A813="", "", INDEX(Data!B:B,MATCH($A813,Data!$AF:$AF,1)))</f>
        <v/>
      </c>
      <c r="D813" s="4" t="str">
        <f>IF($A813="", "", INDEX(Data!C:C,MATCH($A813,Data!$AF:$AF,1)))</f>
        <v/>
      </c>
      <c r="E813" s="5" t="str">
        <f>IF($A813="","",IF(INDEX(Data!D:D,MATCH($A813,Data!$AF:$AF,1))="","",INDEX(Data!D:D,MATCH($A813,Data!$AF:$AF,1))))</f>
        <v/>
      </c>
      <c r="F813" s="5" t="str">
        <f>IF($A813="","",IF(INDEX(Data!E:E,MATCH($A813,Data!$AF:$AF,1))="","",INDEX(Data!E:E,MATCH($A813,Data!$AF:$AF,1))))</f>
        <v/>
      </c>
      <c r="G813" s="36" t="str">
        <f t="shared" si="26"/>
        <v/>
      </c>
    </row>
    <row r="814" spans="1:7" ht="14" customHeight="1" x14ac:dyDescent="0.35">
      <c r="A814" s="33" t="str">
        <f t="shared" si="27"/>
        <v/>
      </c>
      <c r="B814" s="4" t="str">
        <f>IF($A814="", "", INDEX(Data!A:A,MATCH($A814,Data!$AF:$AF,1)))</f>
        <v/>
      </c>
      <c r="C814" s="5" t="str">
        <f>IF($A814="", "", INDEX(Data!B:B,MATCH($A814,Data!$AF:$AF,1)))</f>
        <v/>
      </c>
      <c r="D814" s="4" t="str">
        <f>IF($A814="", "", INDEX(Data!C:C,MATCH($A814,Data!$AF:$AF,1)))</f>
        <v/>
      </c>
      <c r="E814" s="5" t="str">
        <f>IF($A814="","",IF(INDEX(Data!D:D,MATCH($A814,Data!$AF:$AF,1))="","",INDEX(Data!D:D,MATCH($A814,Data!$AF:$AF,1))))</f>
        <v/>
      </c>
      <c r="F814" s="5" t="str">
        <f>IF($A814="","",IF(INDEX(Data!E:E,MATCH($A814,Data!$AF:$AF,1))="","",INDEX(Data!E:E,MATCH($A814,Data!$AF:$AF,1))))</f>
        <v/>
      </c>
      <c r="G814" s="36" t="str">
        <f t="shared" si="26"/>
        <v/>
      </c>
    </row>
    <row r="815" spans="1:7" ht="14" customHeight="1" x14ac:dyDescent="0.35">
      <c r="A815" s="33" t="str">
        <f t="shared" si="27"/>
        <v/>
      </c>
      <c r="B815" s="4" t="str">
        <f>IF($A815="", "", INDEX(Data!A:A,MATCH($A815,Data!$AF:$AF,1)))</f>
        <v/>
      </c>
      <c r="C815" s="5" t="str">
        <f>IF($A815="", "", INDEX(Data!B:B,MATCH($A815,Data!$AF:$AF,1)))</f>
        <v/>
      </c>
      <c r="D815" s="4" t="str">
        <f>IF($A815="", "", INDEX(Data!C:C,MATCH($A815,Data!$AF:$AF,1)))</f>
        <v/>
      </c>
      <c r="E815" s="5" t="str">
        <f>IF($A815="","",IF(INDEX(Data!D:D,MATCH($A815,Data!$AF:$AF,1))="","",INDEX(Data!D:D,MATCH($A815,Data!$AF:$AF,1))))</f>
        <v/>
      </c>
      <c r="F815" s="5" t="str">
        <f>IF($A815="","",IF(INDEX(Data!E:E,MATCH($A815,Data!$AF:$AF,1))="","",INDEX(Data!E:E,MATCH($A815,Data!$AF:$AF,1))))</f>
        <v/>
      </c>
      <c r="G815" s="36" t="str">
        <f t="shared" si="26"/>
        <v/>
      </c>
    </row>
    <row r="816" spans="1:7" ht="14" customHeight="1" x14ac:dyDescent="0.35">
      <c r="A816" s="33" t="str">
        <f t="shared" si="27"/>
        <v/>
      </c>
      <c r="B816" s="4" t="str">
        <f>IF($A816="", "", INDEX(Data!A:A,MATCH($A816,Data!$AF:$AF,1)))</f>
        <v/>
      </c>
      <c r="C816" s="5" t="str">
        <f>IF($A816="", "", INDEX(Data!B:B,MATCH($A816,Data!$AF:$AF,1)))</f>
        <v/>
      </c>
      <c r="D816" s="4" t="str">
        <f>IF($A816="", "", INDEX(Data!C:C,MATCH($A816,Data!$AF:$AF,1)))</f>
        <v/>
      </c>
      <c r="E816" s="5" t="str">
        <f>IF($A816="","",IF(INDEX(Data!D:D,MATCH($A816,Data!$AF:$AF,1))="","",INDEX(Data!D:D,MATCH($A816,Data!$AF:$AF,1))))</f>
        <v/>
      </c>
      <c r="F816" s="5" t="str">
        <f>IF($A816="","",IF(INDEX(Data!E:E,MATCH($A816,Data!$AF:$AF,1))="","",INDEX(Data!E:E,MATCH($A816,Data!$AF:$AF,1))))</f>
        <v/>
      </c>
      <c r="G816" s="36" t="str">
        <f t="shared" si="26"/>
        <v/>
      </c>
    </row>
    <row r="817" spans="1:7" ht="14" customHeight="1" x14ac:dyDescent="0.35">
      <c r="A817" s="33" t="str">
        <f t="shared" si="27"/>
        <v/>
      </c>
      <c r="B817" s="4" t="str">
        <f>IF($A817="", "", INDEX(Data!A:A,MATCH($A817,Data!$AF:$AF,1)))</f>
        <v/>
      </c>
      <c r="C817" s="5" t="str">
        <f>IF($A817="", "", INDEX(Data!B:B,MATCH($A817,Data!$AF:$AF,1)))</f>
        <v/>
      </c>
      <c r="D817" s="4" t="str">
        <f>IF($A817="", "", INDEX(Data!C:C,MATCH($A817,Data!$AF:$AF,1)))</f>
        <v/>
      </c>
      <c r="E817" s="5" t="str">
        <f>IF($A817="","",IF(INDEX(Data!D:D,MATCH($A817,Data!$AF:$AF,1))="","",INDEX(Data!D:D,MATCH($A817,Data!$AF:$AF,1))))</f>
        <v/>
      </c>
      <c r="F817" s="5" t="str">
        <f>IF($A817="","",IF(INDEX(Data!E:E,MATCH($A817,Data!$AF:$AF,1))="","",INDEX(Data!E:E,MATCH($A817,Data!$AF:$AF,1))))</f>
        <v/>
      </c>
      <c r="G817" s="36" t="str">
        <f t="shared" si="26"/>
        <v/>
      </c>
    </row>
    <row r="818" spans="1:7" ht="14" customHeight="1" x14ac:dyDescent="0.35">
      <c r="A818" s="33" t="str">
        <f t="shared" si="27"/>
        <v/>
      </c>
      <c r="B818" s="4" t="str">
        <f>IF($A818="", "", INDEX(Data!A:A,MATCH($A818,Data!$AF:$AF,1)))</f>
        <v/>
      </c>
      <c r="C818" s="5" t="str">
        <f>IF($A818="", "", INDEX(Data!B:B,MATCH($A818,Data!$AF:$AF,1)))</f>
        <v/>
      </c>
      <c r="D818" s="4" t="str">
        <f>IF($A818="", "", INDEX(Data!C:C,MATCH($A818,Data!$AF:$AF,1)))</f>
        <v/>
      </c>
      <c r="E818" s="5" t="str">
        <f>IF($A818="","",IF(INDEX(Data!D:D,MATCH($A818,Data!$AF:$AF,1))="","",INDEX(Data!D:D,MATCH($A818,Data!$AF:$AF,1))))</f>
        <v/>
      </c>
      <c r="F818" s="5" t="str">
        <f>IF($A818="","",IF(INDEX(Data!E:E,MATCH($A818,Data!$AF:$AF,1))="","",INDEX(Data!E:E,MATCH($A818,Data!$AF:$AF,1))))</f>
        <v/>
      </c>
      <c r="G818" s="36" t="str">
        <f t="shared" si="26"/>
        <v/>
      </c>
    </row>
    <row r="819" spans="1:7" ht="14" customHeight="1" x14ac:dyDescent="0.35">
      <c r="A819" s="33" t="str">
        <f t="shared" si="27"/>
        <v/>
      </c>
      <c r="B819" s="4" t="str">
        <f>IF($A819="", "", INDEX(Data!A:A,MATCH($A819,Data!$AF:$AF,1)))</f>
        <v/>
      </c>
      <c r="C819" s="5" t="str">
        <f>IF($A819="", "", INDEX(Data!B:B,MATCH($A819,Data!$AF:$AF,1)))</f>
        <v/>
      </c>
      <c r="D819" s="4" t="str">
        <f>IF($A819="", "", INDEX(Data!C:C,MATCH($A819,Data!$AF:$AF,1)))</f>
        <v/>
      </c>
      <c r="E819" s="5" t="str">
        <f>IF($A819="","",IF(INDEX(Data!D:D,MATCH($A819,Data!$AF:$AF,1))="","",INDEX(Data!D:D,MATCH($A819,Data!$AF:$AF,1))))</f>
        <v/>
      </c>
      <c r="F819" s="5" t="str">
        <f>IF($A819="","",IF(INDEX(Data!E:E,MATCH($A819,Data!$AF:$AF,1))="","",INDEX(Data!E:E,MATCH($A819,Data!$AF:$AF,1))))</f>
        <v/>
      </c>
      <c r="G819" s="36" t="str">
        <f t="shared" si="26"/>
        <v/>
      </c>
    </row>
    <row r="820" spans="1:7" ht="14" customHeight="1" x14ac:dyDescent="0.35">
      <c r="A820" s="33" t="str">
        <f t="shared" si="27"/>
        <v/>
      </c>
      <c r="B820" s="4" t="str">
        <f>IF($A820="", "", INDEX(Data!A:A,MATCH($A820,Data!$AF:$AF,1)))</f>
        <v/>
      </c>
      <c r="C820" s="5" t="str">
        <f>IF($A820="", "", INDEX(Data!B:B,MATCH($A820,Data!$AF:$AF,1)))</f>
        <v/>
      </c>
      <c r="D820" s="4" t="str">
        <f>IF($A820="", "", INDEX(Data!C:C,MATCH($A820,Data!$AF:$AF,1)))</f>
        <v/>
      </c>
      <c r="E820" s="5" t="str">
        <f>IF($A820="","",IF(INDEX(Data!D:D,MATCH($A820,Data!$AF:$AF,1))="","",INDEX(Data!D:D,MATCH($A820,Data!$AF:$AF,1))))</f>
        <v/>
      </c>
      <c r="F820" s="5" t="str">
        <f>IF($A820="","",IF(INDEX(Data!E:E,MATCH($A820,Data!$AF:$AF,1))="","",INDEX(Data!E:E,MATCH($A820,Data!$AF:$AF,1))))</f>
        <v/>
      </c>
      <c r="G820" s="36" t="str">
        <f t="shared" si="26"/>
        <v/>
      </c>
    </row>
    <row r="821" spans="1:7" ht="14" customHeight="1" x14ac:dyDescent="0.35">
      <c r="A821" s="33" t="str">
        <f t="shared" si="27"/>
        <v/>
      </c>
      <c r="B821" s="4" t="str">
        <f>IF($A821="", "", INDEX(Data!A:A,MATCH($A821,Data!$AF:$AF,1)))</f>
        <v/>
      </c>
      <c r="C821" s="5" t="str">
        <f>IF($A821="", "", INDEX(Data!B:B,MATCH($A821,Data!$AF:$AF,1)))</f>
        <v/>
      </c>
      <c r="D821" s="4" t="str">
        <f>IF($A821="", "", INDEX(Data!C:C,MATCH($A821,Data!$AF:$AF,1)))</f>
        <v/>
      </c>
      <c r="E821" s="5" t="str">
        <f>IF($A821="","",IF(INDEX(Data!D:D,MATCH($A821,Data!$AF:$AF,1))="","",INDEX(Data!D:D,MATCH($A821,Data!$AF:$AF,1))))</f>
        <v/>
      </c>
      <c r="F821" s="5" t="str">
        <f>IF($A821="","",IF(INDEX(Data!E:E,MATCH($A821,Data!$AF:$AF,1))="","",INDEX(Data!E:E,MATCH($A821,Data!$AF:$AF,1))))</f>
        <v/>
      </c>
      <c r="G821" s="36" t="str">
        <f t="shared" si="26"/>
        <v/>
      </c>
    </row>
    <row r="822" spans="1:7" ht="14" customHeight="1" x14ac:dyDescent="0.35">
      <c r="A822" s="33" t="str">
        <f t="shared" si="27"/>
        <v/>
      </c>
      <c r="B822" s="4" t="str">
        <f>IF($A822="", "", INDEX(Data!A:A,MATCH($A822,Data!$AF:$AF,1)))</f>
        <v/>
      </c>
      <c r="C822" s="5" t="str">
        <f>IF($A822="", "", INDEX(Data!B:B,MATCH($A822,Data!$AF:$AF,1)))</f>
        <v/>
      </c>
      <c r="D822" s="4" t="str">
        <f>IF($A822="", "", INDEX(Data!C:C,MATCH($A822,Data!$AF:$AF,1)))</f>
        <v/>
      </c>
      <c r="E822" s="5" t="str">
        <f>IF($A822="","",IF(INDEX(Data!D:D,MATCH($A822,Data!$AF:$AF,1))="","",INDEX(Data!D:D,MATCH($A822,Data!$AF:$AF,1))))</f>
        <v/>
      </c>
      <c r="F822" s="5" t="str">
        <f>IF($A822="","",IF(INDEX(Data!E:E,MATCH($A822,Data!$AF:$AF,1))="","",INDEX(Data!E:E,MATCH($A822,Data!$AF:$AF,1))))</f>
        <v/>
      </c>
      <c r="G822" s="36" t="str">
        <f t="shared" si="26"/>
        <v/>
      </c>
    </row>
    <row r="823" spans="1:7" ht="14" customHeight="1" x14ac:dyDescent="0.35">
      <c r="A823" s="33" t="str">
        <f t="shared" si="27"/>
        <v/>
      </c>
      <c r="B823" s="4" t="str">
        <f>IF($A823="", "", INDEX(Data!A:A,MATCH($A823,Data!$AF:$AF,1)))</f>
        <v/>
      </c>
      <c r="C823" s="5" t="str">
        <f>IF($A823="", "", INDEX(Data!B:B,MATCH($A823,Data!$AF:$AF,1)))</f>
        <v/>
      </c>
      <c r="D823" s="4" t="str">
        <f>IF($A823="", "", INDEX(Data!C:C,MATCH($A823,Data!$AF:$AF,1)))</f>
        <v/>
      </c>
      <c r="E823" s="5" t="str">
        <f>IF($A823="","",IF(INDEX(Data!D:D,MATCH($A823,Data!$AF:$AF,1))="","",INDEX(Data!D:D,MATCH($A823,Data!$AF:$AF,1))))</f>
        <v/>
      </c>
      <c r="F823" s="5" t="str">
        <f>IF($A823="","",IF(INDEX(Data!E:E,MATCH($A823,Data!$AF:$AF,1))="","",INDEX(Data!E:E,MATCH($A823,Data!$AF:$AF,1))))</f>
        <v/>
      </c>
      <c r="G823" s="36" t="str">
        <f t="shared" si="26"/>
        <v/>
      </c>
    </row>
    <row r="824" spans="1:7" ht="14" customHeight="1" x14ac:dyDescent="0.35">
      <c r="A824" s="33" t="str">
        <f t="shared" si="27"/>
        <v/>
      </c>
      <c r="B824" s="4" t="str">
        <f>IF($A824="", "", INDEX(Data!A:A,MATCH($A824,Data!$AF:$AF,1)))</f>
        <v/>
      </c>
      <c r="C824" s="5" t="str">
        <f>IF($A824="", "", INDEX(Data!B:B,MATCH($A824,Data!$AF:$AF,1)))</f>
        <v/>
      </c>
      <c r="D824" s="4" t="str">
        <f>IF($A824="", "", INDEX(Data!C:C,MATCH($A824,Data!$AF:$AF,1)))</f>
        <v/>
      </c>
      <c r="E824" s="5" t="str">
        <f>IF($A824="","",IF(INDEX(Data!D:D,MATCH($A824,Data!$AF:$AF,1))="","",INDEX(Data!D:D,MATCH($A824,Data!$AF:$AF,1))))</f>
        <v/>
      </c>
      <c r="F824" s="5" t="str">
        <f>IF($A824="","",IF(INDEX(Data!E:E,MATCH($A824,Data!$AF:$AF,1))="","",INDEX(Data!E:E,MATCH($A824,Data!$AF:$AF,1))))</f>
        <v/>
      </c>
      <c r="G824" s="36" t="str">
        <f t="shared" si="26"/>
        <v/>
      </c>
    </row>
    <row r="825" spans="1:7" ht="14" customHeight="1" x14ac:dyDescent="0.35">
      <c r="A825" s="33" t="str">
        <f t="shared" si="27"/>
        <v/>
      </c>
      <c r="B825" s="4" t="str">
        <f>IF($A825="", "", INDEX(Data!A:A,MATCH($A825,Data!$AF:$AF,1)))</f>
        <v/>
      </c>
      <c r="C825" s="5" t="str">
        <f>IF($A825="", "", INDEX(Data!B:B,MATCH($A825,Data!$AF:$AF,1)))</f>
        <v/>
      </c>
      <c r="D825" s="4" t="str">
        <f>IF($A825="", "", INDEX(Data!C:C,MATCH($A825,Data!$AF:$AF,1)))</f>
        <v/>
      </c>
      <c r="E825" s="5" t="str">
        <f>IF($A825="","",IF(INDEX(Data!D:D,MATCH($A825,Data!$AF:$AF,1))="","",INDEX(Data!D:D,MATCH($A825,Data!$AF:$AF,1))))</f>
        <v/>
      </c>
      <c r="F825" s="5" t="str">
        <f>IF($A825="","",IF(INDEX(Data!E:E,MATCH($A825,Data!$AF:$AF,1))="","",INDEX(Data!E:E,MATCH($A825,Data!$AF:$AF,1))))</f>
        <v/>
      </c>
      <c r="G825" s="36" t="str">
        <f t="shared" si="26"/>
        <v/>
      </c>
    </row>
    <row r="826" spans="1:7" ht="14" customHeight="1" x14ac:dyDescent="0.35">
      <c r="A826" s="33" t="str">
        <f t="shared" si="27"/>
        <v/>
      </c>
      <c r="B826" s="4" t="str">
        <f>IF($A826="", "", INDEX(Data!A:A,MATCH($A826,Data!$AF:$AF,1)))</f>
        <v/>
      </c>
      <c r="C826" s="5" t="str">
        <f>IF($A826="", "", INDEX(Data!B:B,MATCH($A826,Data!$AF:$AF,1)))</f>
        <v/>
      </c>
      <c r="D826" s="4" t="str">
        <f>IF($A826="", "", INDEX(Data!C:C,MATCH($A826,Data!$AF:$AF,1)))</f>
        <v/>
      </c>
      <c r="E826" s="5" t="str">
        <f>IF($A826="","",IF(INDEX(Data!D:D,MATCH($A826,Data!$AF:$AF,1))="","",INDEX(Data!D:D,MATCH($A826,Data!$AF:$AF,1))))</f>
        <v/>
      </c>
      <c r="F826" s="5" t="str">
        <f>IF($A826="","",IF(INDEX(Data!E:E,MATCH($A826,Data!$AF:$AF,1))="","",INDEX(Data!E:E,MATCH($A826,Data!$AF:$AF,1))))</f>
        <v/>
      </c>
      <c r="G826" s="36" t="str">
        <f t="shared" si="26"/>
        <v/>
      </c>
    </row>
    <row r="827" spans="1:7" ht="14" customHeight="1" x14ac:dyDescent="0.35">
      <c r="A827" s="33" t="str">
        <f t="shared" si="27"/>
        <v/>
      </c>
      <c r="B827" s="4" t="str">
        <f>IF($A827="", "", INDEX(Data!A:A,MATCH($A827,Data!$AF:$AF,1)))</f>
        <v/>
      </c>
      <c r="C827" s="5" t="str">
        <f>IF($A827="", "", INDEX(Data!B:B,MATCH($A827,Data!$AF:$AF,1)))</f>
        <v/>
      </c>
      <c r="D827" s="4" t="str">
        <f>IF($A827="", "", INDEX(Data!C:C,MATCH($A827,Data!$AF:$AF,1)))</f>
        <v/>
      </c>
      <c r="E827" s="5" t="str">
        <f>IF($A827="","",IF(INDEX(Data!D:D,MATCH($A827,Data!$AF:$AF,1))="","",INDEX(Data!D:D,MATCH($A827,Data!$AF:$AF,1))))</f>
        <v/>
      </c>
      <c r="F827" s="5" t="str">
        <f>IF($A827="","",IF(INDEX(Data!E:E,MATCH($A827,Data!$AF:$AF,1))="","",INDEX(Data!E:E,MATCH($A827,Data!$AF:$AF,1))))</f>
        <v/>
      </c>
      <c r="G827" s="36" t="str">
        <f t="shared" si="26"/>
        <v/>
      </c>
    </row>
    <row r="828" spans="1:7" ht="14" customHeight="1" x14ac:dyDescent="0.35">
      <c r="A828" s="33" t="str">
        <f t="shared" si="27"/>
        <v/>
      </c>
      <c r="B828" s="4" t="str">
        <f>IF($A828="", "", INDEX(Data!A:A,MATCH($A828,Data!$AF:$AF,1)))</f>
        <v/>
      </c>
      <c r="C828" s="5" t="str">
        <f>IF($A828="", "", INDEX(Data!B:B,MATCH($A828,Data!$AF:$AF,1)))</f>
        <v/>
      </c>
      <c r="D828" s="4" t="str">
        <f>IF($A828="", "", INDEX(Data!C:C,MATCH($A828,Data!$AF:$AF,1)))</f>
        <v/>
      </c>
      <c r="E828" s="5" t="str">
        <f>IF($A828="","",IF(INDEX(Data!D:D,MATCH($A828,Data!$AF:$AF,1))="","",INDEX(Data!D:D,MATCH($A828,Data!$AF:$AF,1))))</f>
        <v/>
      </c>
      <c r="F828" s="5" t="str">
        <f>IF($A828="","",IF(INDEX(Data!E:E,MATCH($A828,Data!$AF:$AF,1))="","",INDEX(Data!E:E,MATCH($A828,Data!$AF:$AF,1))))</f>
        <v/>
      </c>
      <c r="G828" s="36" t="str">
        <f t="shared" si="26"/>
        <v/>
      </c>
    </row>
    <row r="829" spans="1:7" ht="14" customHeight="1" x14ac:dyDescent="0.35">
      <c r="A829" s="33" t="str">
        <f t="shared" si="27"/>
        <v/>
      </c>
      <c r="B829" s="4" t="str">
        <f>IF($A829="", "", INDEX(Data!A:A,MATCH($A829,Data!$AF:$AF,1)))</f>
        <v/>
      </c>
      <c r="C829" s="5" t="str">
        <f>IF($A829="", "", INDEX(Data!B:B,MATCH($A829,Data!$AF:$AF,1)))</f>
        <v/>
      </c>
      <c r="D829" s="4" t="str">
        <f>IF($A829="", "", INDEX(Data!C:C,MATCH($A829,Data!$AF:$AF,1)))</f>
        <v/>
      </c>
      <c r="E829" s="5" t="str">
        <f>IF($A829="","",IF(INDEX(Data!D:D,MATCH($A829,Data!$AF:$AF,1))="","",INDEX(Data!D:D,MATCH($A829,Data!$AF:$AF,1))))</f>
        <v/>
      </c>
      <c r="F829" s="5" t="str">
        <f>IF($A829="","",IF(INDEX(Data!E:E,MATCH($A829,Data!$AF:$AF,1))="","",INDEX(Data!E:E,MATCH($A829,Data!$AF:$AF,1))))</f>
        <v/>
      </c>
      <c r="G829" s="36" t="str">
        <f t="shared" si="26"/>
        <v/>
      </c>
    </row>
    <row r="830" spans="1:7" ht="14" customHeight="1" x14ac:dyDescent="0.35">
      <c r="A830" s="33" t="str">
        <f t="shared" si="27"/>
        <v/>
      </c>
      <c r="B830" s="4" t="str">
        <f>IF($A830="", "", INDEX(Data!A:A,MATCH($A830,Data!$AF:$AF,1)))</f>
        <v/>
      </c>
      <c r="C830" s="5" t="str">
        <f>IF($A830="", "", INDEX(Data!B:B,MATCH($A830,Data!$AF:$AF,1)))</f>
        <v/>
      </c>
      <c r="D830" s="4" t="str">
        <f>IF($A830="", "", INDEX(Data!C:C,MATCH($A830,Data!$AF:$AF,1)))</f>
        <v/>
      </c>
      <c r="E830" s="5" t="str">
        <f>IF($A830="","",IF(INDEX(Data!D:D,MATCH($A830,Data!$AF:$AF,1))="","",INDEX(Data!D:D,MATCH($A830,Data!$AF:$AF,1))))</f>
        <v/>
      </c>
      <c r="F830" s="5" t="str">
        <f>IF($A830="","",IF(INDEX(Data!E:E,MATCH($A830,Data!$AF:$AF,1))="","",INDEX(Data!E:E,MATCH($A830,Data!$AF:$AF,1))))</f>
        <v/>
      </c>
      <c r="G830" s="36" t="str">
        <f t="shared" si="26"/>
        <v/>
      </c>
    </row>
    <row r="831" spans="1:7" ht="14" customHeight="1" x14ac:dyDescent="0.35">
      <c r="A831" s="33" t="str">
        <f t="shared" si="27"/>
        <v/>
      </c>
      <c r="B831" s="4" t="str">
        <f>IF($A831="", "", INDEX(Data!A:A,MATCH($A831,Data!$AF:$AF,1)))</f>
        <v/>
      </c>
      <c r="C831" s="5" t="str">
        <f>IF($A831="", "", INDEX(Data!B:B,MATCH($A831,Data!$AF:$AF,1)))</f>
        <v/>
      </c>
      <c r="D831" s="4" t="str">
        <f>IF($A831="", "", INDEX(Data!C:C,MATCH($A831,Data!$AF:$AF,1)))</f>
        <v/>
      </c>
      <c r="E831" s="5" t="str">
        <f>IF($A831="","",IF(INDEX(Data!D:D,MATCH($A831,Data!$AF:$AF,1))="","",INDEX(Data!D:D,MATCH($A831,Data!$AF:$AF,1))))</f>
        <v/>
      </c>
      <c r="F831" s="5" t="str">
        <f>IF($A831="","",IF(INDEX(Data!E:E,MATCH($A831,Data!$AF:$AF,1))="","",INDEX(Data!E:E,MATCH($A831,Data!$AF:$AF,1))))</f>
        <v/>
      </c>
      <c r="G831" s="36" t="str">
        <f t="shared" si="26"/>
        <v/>
      </c>
    </row>
    <row r="832" spans="1:7" ht="14" customHeight="1" x14ac:dyDescent="0.35">
      <c r="A832" s="33" t="str">
        <f t="shared" si="27"/>
        <v/>
      </c>
      <c r="B832" s="4" t="str">
        <f>IF($A832="", "", INDEX(Data!A:A,MATCH($A832,Data!$AF:$AF,1)))</f>
        <v/>
      </c>
      <c r="C832" s="5" t="str">
        <f>IF($A832="", "", INDEX(Data!B:B,MATCH($A832,Data!$AF:$AF,1)))</f>
        <v/>
      </c>
      <c r="D832" s="4" t="str">
        <f>IF($A832="", "", INDEX(Data!C:C,MATCH($A832,Data!$AF:$AF,1)))</f>
        <v/>
      </c>
      <c r="E832" s="5" t="str">
        <f>IF($A832="","",IF(INDEX(Data!D:D,MATCH($A832,Data!$AF:$AF,1))="","",INDEX(Data!D:D,MATCH($A832,Data!$AF:$AF,1))))</f>
        <v/>
      </c>
      <c r="F832" s="5" t="str">
        <f>IF($A832="","",IF(INDEX(Data!E:E,MATCH($A832,Data!$AF:$AF,1))="","",INDEX(Data!E:E,MATCH($A832,Data!$AF:$AF,1))))</f>
        <v/>
      </c>
      <c r="G832" s="36" t="str">
        <f t="shared" si="26"/>
        <v/>
      </c>
    </row>
    <row r="833" spans="1:7" ht="14" customHeight="1" x14ac:dyDescent="0.35">
      <c r="A833" s="33" t="str">
        <f t="shared" si="27"/>
        <v/>
      </c>
      <c r="B833" s="4" t="str">
        <f>IF($A833="", "", INDEX(Data!A:A,MATCH($A833,Data!$AF:$AF,1)))</f>
        <v/>
      </c>
      <c r="C833" s="5" t="str">
        <f>IF($A833="", "", INDEX(Data!B:B,MATCH($A833,Data!$AF:$AF,1)))</f>
        <v/>
      </c>
      <c r="D833" s="4" t="str">
        <f>IF($A833="", "", INDEX(Data!C:C,MATCH($A833,Data!$AF:$AF,1)))</f>
        <v/>
      </c>
      <c r="E833" s="5" t="str">
        <f>IF($A833="","",IF(INDEX(Data!D:D,MATCH($A833,Data!$AF:$AF,1))="","",INDEX(Data!D:D,MATCH($A833,Data!$AF:$AF,1))))</f>
        <v/>
      </c>
      <c r="F833" s="5" t="str">
        <f>IF($A833="","",IF(INDEX(Data!E:E,MATCH($A833,Data!$AF:$AF,1))="","",INDEX(Data!E:E,MATCH($A833,Data!$AF:$AF,1))))</f>
        <v/>
      </c>
      <c r="G833" s="36" t="str">
        <f t="shared" si="26"/>
        <v/>
      </c>
    </row>
    <row r="834" spans="1:7" ht="14" customHeight="1" x14ac:dyDescent="0.35">
      <c r="A834" s="33" t="str">
        <f t="shared" si="27"/>
        <v/>
      </c>
      <c r="B834" s="4" t="str">
        <f>IF($A834="", "", INDEX(Data!A:A,MATCH($A834,Data!$AF:$AF,1)))</f>
        <v/>
      </c>
      <c r="C834" s="5" t="str">
        <f>IF($A834="", "", INDEX(Data!B:B,MATCH($A834,Data!$AF:$AF,1)))</f>
        <v/>
      </c>
      <c r="D834" s="4" t="str">
        <f>IF($A834="", "", INDEX(Data!C:C,MATCH($A834,Data!$AF:$AF,1)))</f>
        <v/>
      </c>
      <c r="E834" s="5" t="str">
        <f>IF($A834="","",IF(INDEX(Data!D:D,MATCH($A834,Data!$AF:$AF,1))="","",INDEX(Data!D:D,MATCH($A834,Data!$AF:$AF,1))))</f>
        <v/>
      </c>
      <c r="F834" s="5" t="str">
        <f>IF($A834="","",IF(INDEX(Data!E:E,MATCH($A834,Data!$AF:$AF,1))="","",INDEX(Data!E:E,MATCH($A834,Data!$AF:$AF,1))))</f>
        <v/>
      </c>
      <c r="G834" s="36" t="str">
        <f t="shared" si="26"/>
        <v/>
      </c>
    </row>
    <row r="835" spans="1:7" ht="14" customHeight="1" x14ac:dyDescent="0.35">
      <c r="A835" s="33" t="str">
        <f t="shared" si="27"/>
        <v/>
      </c>
      <c r="B835" s="4" t="str">
        <f>IF($A835="", "", INDEX(Data!A:A,MATCH($A835,Data!$AF:$AF,1)))</f>
        <v/>
      </c>
      <c r="C835" s="5" t="str">
        <f>IF($A835="", "", INDEX(Data!B:B,MATCH($A835,Data!$AF:$AF,1)))</f>
        <v/>
      </c>
      <c r="D835" s="4" t="str">
        <f>IF($A835="", "", INDEX(Data!C:C,MATCH($A835,Data!$AF:$AF,1)))</f>
        <v/>
      </c>
      <c r="E835" s="5" t="str">
        <f>IF($A835="","",IF(INDEX(Data!D:D,MATCH($A835,Data!$AF:$AF,1))="","",INDEX(Data!D:D,MATCH($A835,Data!$AF:$AF,1))))</f>
        <v/>
      </c>
      <c r="F835" s="5" t="str">
        <f>IF($A835="","",IF(INDEX(Data!E:E,MATCH($A835,Data!$AF:$AF,1))="","",INDEX(Data!E:E,MATCH($A835,Data!$AF:$AF,1))))</f>
        <v/>
      </c>
      <c r="G835" s="36" t="str">
        <f t="shared" si="26"/>
        <v/>
      </c>
    </row>
    <row r="836" spans="1:7" ht="14" customHeight="1" x14ac:dyDescent="0.35">
      <c r="A836" s="33" t="str">
        <f t="shared" si="27"/>
        <v/>
      </c>
      <c r="B836" s="4" t="str">
        <f>IF($A836="", "", INDEX(Data!A:A,MATCH($A836,Data!$AF:$AF,1)))</f>
        <v/>
      </c>
      <c r="C836" s="5" t="str">
        <f>IF($A836="", "", INDEX(Data!B:B,MATCH($A836,Data!$AF:$AF,1)))</f>
        <v/>
      </c>
      <c r="D836" s="4" t="str">
        <f>IF($A836="", "", INDEX(Data!C:C,MATCH($A836,Data!$AF:$AF,1)))</f>
        <v/>
      </c>
      <c r="E836" s="5" t="str">
        <f>IF($A836="","",IF(INDEX(Data!D:D,MATCH($A836,Data!$AF:$AF,1))="","",INDEX(Data!D:D,MATCH($A836,Data!$AF:$AF,1))))</f>
        <v/>
      </c>
      <c r="F836" s="5" t="str">
        <f>IF($A836="","",IF(INDEX(Data!E:E,MATCH($A836,Data!$AF:$AF,1))="","",INDEX(Data!E:E,MATCH($A836,Data!$AF:$AF,1))))</f>
        <v/>
      </c>
      <c r="G836" s="36" t="str">
        <f t="shared" si="26"/>
        <v/>
      </c>
    </row>
    <row r="837" spans="1:7" ht="14" customHeight="1" x14ac:dyDescent="0.35">
      <c r="A837" s="33" t="str">
        <f t="shared" si="27"/>
        <v/>
      </c>
      <c r="B837" s="4" t="str">
        <f>IF($A837="", "", INDEX(Data!A:A,MATCH($A837,Data!$AF:$AF,1)))</f>
        <v/>
      </c>
      <c r="C837" s="5" t="str">
        <f>IF($A837="", "", INDEX(Data!B:B,MATCH($A837,Data!$AF:$AF,1)))</f>
        <v/>
      </c>
      <c r="D837" s="4" t="str">
        <f>IF($A837="", "", INDEX(Data!C:C,MATCH($A837,Data!$AF:$AF,1)))</f>
        <v/>
      </c>
      <c r="E837" s="5" t="str">
        <f>IF($A837="","",IF(INDEX(Data!D:D,MATCH($A837,Data!$AF:$AF,1))="","",INDEX(Data!D:D,MATCH($A837,Data!$AF:$AF,1))))</f>
        <v/>
      </c>
      <c r="F837" s="5" t="str">
        <f>IF($A837="","",IF(INDEX(Data!E:E,MATCH($A837,Data!$AF:$AF,1))="","",INDEX(Data!E:E,MATCH($A837,Data!$AF:$AF,1))))</f>
        <v/>
      </c>
      <c r="G837" s="36" t="str">
        <f t="shared" si="26"/>
        <v/>
      </c>
    </row>
    <row r="838" spans="1:7" ht="14" customHeight="1" x14ac:dyDescent="0.35">
      <c r="A838" s="33" t="str">
        <f t="shared" si="27"/>
        <v/>
      </c>
      <c r="B838" s="4" t="str">
        <f>IF($A838="", "", INDEX(Data!A:A,MATCH($A838,Data!$AF:$AF,1)))</f>
        <v/>
      </c>
      <c r="C838" s="5" t="str">
        <f>IF($A838="", "", INDEX(Data!B:B,MATCH($A838,Data!$AF:$AF,1)))</f>
        <v/>
      </c>
      <c r="D838" s="4" t="str">
        <f>IF($A838="", "", INDEX(Data!C:C,MATCH($A838,Data!$AF:$AF,1)))</f>
        <v/>
      </c>
      <c r="E838" s="5" t="str">
        <f>IF($A838="","",IF(INDEX(Data!D:D,MATCH($A838,Data!$AF:$AF,1))="","",INDEX(Data!D:D,MATCH($A838,Data!$AF:$AF,1))))</f>
        <v/>
      </c>
      <c r="F838" s="5" t="str">
        <f>IF($A838="","",IF(INDEX(Data!E:E,MATCH($A838,Data!$AF:$AF,1))="","",INDEX(Data!E:E,MATCH($A838,Data!$AF:$AF,1))))</f>
        <v/>
      </c>
      <c r="G838" s="36" t="str">
        <f t="shared" si="26"/>
        <v/>
      </c>
    </row>
    <row r="839" spans="1:7" ht="14" customHeight="1" x14ac:dyDescent="0.35">
      <c r="A839" s="33" t="str">
        <f t="shared" si="27"/>
        <v/>
      </c>
      <c r="B839" s="4" t="str">
        <f>IF($A839="", "", INDEX(Data!A:A,MATCH($A839,Data!$AF:$AF,1)))</f>
        <v/>
      </c>
      <c r="C839" s="5" t="str">
        <f>IF($A839="", "", INDEX(Data!B:B,MATCH($A839,Data!$AF:$AF,1)))</f>
        <v/>
      </c>
      <c r="D839" s="4" t="str">
        <f>IF($A839="", "", INDEX(Data!C:C,MATCH($A839,Data!$AF:$AF,1)))</f>
        <v/>
      </c>
      <c r="E839" s="5" t="str">
        <f>IF($A839="","",IF(INDEX(Data!D:D,MATCH($A839,Data!$AF:$AF,1))="","",INDEX(Data!D:D,MATCH($A839,Data!$AF:$AF,1))))</f>
        <v/>
      </c>
      <c r="F839" s="5" t="str">
        <f>IF($A839="","",IF(INDEX(Data!E:E,MATCH($A839,Data!$AF:$AF,1))="","",INDEX(Data!E:E,MATCH($A839,Data!$AF:$AF,1))))</f>
        <v/>
      </c>
      <c r="G839" s="36" t="str">
        <f t="shared" si="26"/>
        <v/>
      </c>
    </row>
    <row r="840" spans="1:7" ht="14" customHeight="1" x14ac:dyDescent="0.35">
      <c r="A840" s="33" t="str">
        <f t="shared" si="27"/>
        <v/>
      </c>
      <c r="B840" s="4" t="str">
        <f>IF($A840="", "", INDEX(Data!A:A,MATCH($A840,Data!$AF:$AF,1)))</f>
        <v/>
      </c>
      <c r="C840" s="5" t="str">
        <f>IF($A840="", "", INDEX(Data!B:B,MATCH($A840,Data!$AF:$AF,1)))</f>
        <v/>
      </c>
      <c r="D840" s="4" t="str">
        <f>IF($A840="", "", INDEX(Data!C:C,MATCH($A840,Data!$AF:$AF,1)))</f>
        <v/>
      </c>
      <c r="E840" s="5" t="str">
        <f>IF($A840="","",IF(INDEX(Data!D:D,MATCH($A840,Data!$AF:$AF,1))="","",INDEX(Data!D:D,MATCH($A840,Data!$AF:$AF,1))))</f>
        <v/>
      </c>
      <c r="F840" s="5" t="str">
        <f>IF($A840="","",IF(INDEX(Data!E:E,MATCH($A840,Data!$AF:$AF,1))="","",INDEX(Data!E:E,MATCH($A840,Data!$AF:$AF,1))))</f>
        <v/>
      </c>
      <c r="G840" s="36" t="str">
        <f t="shared" si="26"/>
        <v/>
      </c>
    </row>
    <row r="841" spans="1:7" ht="14" customHeight="1" x14ac:dyDescent="0.35">
      <c r="A841" s="33" t="str">
        <f t="shared" si="27"/>
        <v/>
      </c>
      <c r="B841" s="4" t="str">
        <f>IF($A841="", "", INDEX(Data!A:A,MATCH($A841,Data!$AF:$AF,1)))</f>
        <v/>
      </c>
      <c r="C841" s="5" t="str">
        <f>IF($A841="", "", INDEX(Data!B:B,MATCH($A841,Data!$AF:$AF,1)))</f>
        <v/>
      </c>
      <c r="D841" s="4" t="str">
        <f>IF($A841="", "", INDEX(Data!C:C,MATCH($A841,Data!$AF:$AF,1)))</f>
        <v/>
      </c>
      <c r="E841" s="5" t="str">
        <f>IF($A841="","",IF(INDEX(Data!D:D,MATCH($A841,Data!$AF:$AF,1))="","",INDEX(Data!D:D,MATCH($A841,Data!$AF:$AF,1))))</f>
        <v/>
      </c>
      <c r="F841" s="5" t="str">
        <f>IF($A841="","",IF(INDEX(Data!E:E,MATCH($A841,Data!$AF:$AF,1))="","",INDEX(Data!E:E,MATCH($A841,Data!$AF:$AF,1))))</f>
        <v/>
      </c>
      <c r="G841" s="36" t="str">
        <f t="shared" si="26"/>
        <v/>
      </c>
    </row>
    <row r="842" spans="1:7" ht="14" customHeight="1" x14ac:dyDescent="0.35">
      <c r="A842" s="33" t="str">
        <f t="shared" si="27"/>
        <v/>
      </c>
      <c r="B842" s="4" t="str">
        <f>IF($A842="", "", INDEX(Data!A:A,MATCH($A842,Data!$AF:$AF,1)))</f>
        <v/>
      </c>
      <c r="C842" s="5" t="str">
        <f>IF($A842="", "", INDEX(Data!B:B,MATCH($A842,Data!$AF:$AF,1)))</f>
        <v/>
      </c>
      <c r="D842" s="4" t="str">
        <f>IF($A842="", "", INDEX(Data!C:C,MATCH($A842,Data!$AF:$AF,1)))</f>
        <v/>
      </c>
      <c r="E842" s="5" t="str">
        <f>IF($A842="","",IF(INDEX(Data!D:D,MATCH($A842,Data!$AF:$AF,1))="","",INDEX(Data!D:D,MATCH($A842,Data!$AF:$AF,1))))</f>
        <v/>
      </c>
      <c r="F842" s="5" t="str">
        <f>IF($A842="","",IF(INDEX(Data!E:E,MATCH($A842,Data!$AF:$AF,1))="","",INDEX(Data!E:E,MATCH($A842,Data!$AF:$AF,1))))</f>
        <v/>
      </c>
      <c r="G842" s="36" t="str">
        <f t="shared" si="26"/>
        <v/>
      </c>
    </row>
    <row r="843" spans="1:7" ht="14" customHeight="1" x14ac:dyDescent="0.35">
      <c r="A843" s="33" t="str">
        <f t="shared" si="27"/>
        <v/>
      </c>
      <c r="B843" s="4" t="str">
        <f>IF($A843="", "", INDEX(Data!A:A,MATCH($A843,Data!$AF:$AF,1)))</f>
        <v/>
      </c>
      <c r="C843" s="5" t="str">
        <f>IF($A843="", "", INDEX(Data!B:B,MATCH($A843,Data!$AF:$AF,1)))</f>
        <v/>
      </c>
      <c r="D843" s="4" t="str">
        <f>IF($A843="", "", INDEX(Data!C:C,MATCH($A843,Data!$AF:$AF,1)))</f>
        <v/>
      </c>
      <c r="E843" s="5" t="str">
        <f>IF($A843="","",IF(INDEX(Data!D:D,MATCH($A843,Data!$AF:$AF,1))="","",INDEX(Data!D:D,MATCH($A843,Data!$AF:$AF,1))))</f>
        <v/>
      </c>
      <c r="F843" s="5" t="str">
        <f>IF($A843="","",IF(INDEX(Data!E:E,MATCH($A843,Data!$AF:$AF,1))="","",INDEX(Data!E:E,MATCH($A843,Data!$AF:$AF,1))))</f>
        <v/>
      </c>
      <c r="G843" s="36" t="str">
        <f t="shared" si="26"/>
        <v/>
      </c>
    </row>
    <row r="844" spans="1:7" ht="14" customHeight="1" x14ac:dyDescent="0.35">
      <c r="A844" s="33" t="str">
        <f t="shared" si="27"/>
        <v/>
      </c>
      <c r="B844" s="4" t="str">
        <f>IF($A844="", "", INDEX(Data!A:A,MATCH($A844,Data!$AF:$AF,1)))</f>
        <v/>
      </c>
      <c r="C844" s="5" t="str">
        <f>IF($A844="", "", INDEX(Data!B:B,MATCH($A844,Data!$AF:$AF,1)))</f>
        <v/>
      </c>
      <c r="D844" s="4" t="str">
        <f>IF($A844="", "", INDEX(Data!C:C,MATCH($A844,Data!$AF:$AF,1)))</f>
        <v/>
      </c>
      <c r="E844" s="5" t="str">
        <f>IF($A844="","",IF(INDEX(Data!D:D,MATCH($A844,Data!$AF:$AF,1))="","",INDEX(Data!D:D,MATCH($A844,Data!$AF:$AF,1))))</f>
        <v/>
      </c>
      <c r="F844" s="5" t="str">
        <f>IF($A844="","",IF(INDEX(Data!E:E,MATCH($A844,Data!$AF:$AF,1))="","",INDEX(Data!E:E,MATCH($A844,Data!$AF:$AF,1))))</f>
        <v/>
      </c>
      <c r="G844" s="36" t="str">
        <f t="shared" si="26"/>
        <v/>
      </c>
    </row>
    <row r="845" spans="1:7" ht="14" customHeight="1" x14ac:dyDescent="0.35">
      <c r="A845" s="33" t="str">
        <f t="shared" si="27"/>
        <v/>
      </c>
      <c r="B845" s="4" t="str">
        <f>IF($A845="", "", INDEX(Data!A:A,MATCH($A845,Data!$AF:$AF,1)))</f>
        <v/>
      </c>
      <c r="C845" s="5" t="str">
        <f>IF($A845="", "", INDEX(Data!B:B,MATCH($A845,Data!$AF:$AF,1)))</f>
        <v/>
      </c>
      <c r="D845" s="4" t="str">
        <f>IF($A845="", "", INDEX(Data!C:C,MATCH($A845,Data!$AF:$AF,1)))</f>
        <v/>
      </c>
      <c r="E845" s="5" t="str">
        <f>IF($A845="","",IF(INDEX(Data!D:D,MATCH($A845,Data!$AF:$AF,1))="","",INDEX(Data!D:D,MATCH($A845,Data!$AF:$AF,1))))</f>
        <v/>
      </c>
      <c r="F845" s="5" t="str">
        <f>IF($A845="","",IF(INDEX(Data!E:E,MATCH($A845,Data!$AF:$AF,1))="","",INDEX(Data!E:E,MATCH($A845,Data!$AF:$AF,1))))</f>
        <v/>
      </c>
      <c r="G845" s="36" t="str">
        <f t="shared" si="26"/>
        <v/>
      </c>
    </row>
    <row r="846" spans="1:7" ht="14" customHeight="1" x14ac:dyDescent="0.35">
      <c r="A846" s="33" t="str">
        <f t="shared" si="27"/>
        <v/>
      </c>
      <c r="B846" s="4" t="str">
        <f>IF($A846="", "", INDEX(Data!A:A,MATCH($A846,Data!$AF:$AF,1)))</f>
        <v/>
      </c>
      <c r="C846" s="5" t="str">
        <f>IF($A846="", "", INDEX(Data!B:B,MATCH($A846,Data!$AF:$AF,1)))</f>
        <v/>
      </c>
      <c r="D846" s="4" t="str">
        <f>IF($A846="", "", INDEX(Data!C:C,MATCH($A846,Data!$AF:$AF,1)))</f>
        <v/>
      </c>
      <c r="E846" s="5" t="str">
        <f>IF($A846="","",IF(INDEX(Data!D:D,MATCH($A846,Data!$AF:$AF,1))="","",INDEX(Data!D:D,MATCH($A846,Data!$AF:$AF,1))))</f>
        <v/>
      </c>
      <c r="F846" s="5" t="str">
        <f>IF($A846="","",IF(INDEX(Data!E:E,MATCH($A846,Data!$AF:$AF,1))="","",INDEX(Data!E:E,MATCH($A846,Data!$AF:$AF,1))))</f>
        <v/>
      </c>
      <c r="G846" s="36" t="str">
        <f t="shared" si="26"/>
        <v/>
      </c>
    </row>
    <row r="847" spans="1:7" ht="14" customHeight="1" x14ac:dyDescent="0.35">
      <c r="A847" s="33" t="str">
        <f t="shared" si="27"/>
        <v/>
      </c>
      <c r="B847" s="4" t="str">
        <f>IF($A847="", "", INDEX(Data!A:A,MATCH($A847,Data!$AF:$AF,1)))</f>
        <v/>
      </c>
      <c r="C847" s="5" t="str">
        <f>IF($A847="", "", INDEX(Data!B:B,MATCH($A847,Data!$AF:$AF,1)))</f>
        <v/>
      </c>
      <c r="D847" s="4" t="str">
        <f>IF($A847="", "", INDEX(Data!C:C,MATCH($A847,Data!$AF:$AF,1)))</f>
        <v/>
      </c>
      <c r="E847" s="5" t="str">
        <f>IF($A847="","",IF(INDEX(Data!D:D,MATCH($A847,Data!$AF:$AF,1))="","",INDEX(Data!D:D,MATCH($A847,Data!$AF:$AF,1))))</f>
        <v/>
      </c>
      <c r="F847" s="5" t="str">
        <f>IF($A847="","",IF(INDEX(Data!E:E,MATCH($A847,Data!$AF:$AF,1))="","",INDEX(Data!E:E,MATCH($A847,Data!$AF:$AF,1))))</f>
        <v/>
      </c>
      <c r="G847" s="36" t="str">
        <f t="shared" ref="G847:G910" si="28">HYPERLINK(F847)</f>
        <v/>
      </c>
    </row>
    <row r="848" spans="1:7" ht="14" customHeight="1" x14ac:dyDescent="0.35">
      <c r="A848" s="33" t="str">
        <f t="shared" ref="A848:A911" si="29">IF(A$13&gt;=ROW(A836), ROW(A836), "")</f>
        <v/>
      </c>
      <c r="B848" s="4" t="str">
        <f>IF($A848="", "", INDEX(Data!A:A,MATCH($A848,Data!$AF:$AF,1)))</f>
        <v/>
      </c>
      <c r="C848" s="5" t="str">
        <f>IF($A848="", "", INDEX(Data!B:B,MATCH($A848,Data!$AF:$AF,1)))</f>
        <v/>
      </c>
      <c r="D848" s="4" t="str">
        <f>IF($A848="", "", INDEX(Data!C:C,MATCH($A848,Data!$AF:$AF,1)))</f>
        <v/>
      </c>
      <c r="E848" s="5" t="str">
        <f>IF($A848="","",IF(INDEX(Data!D:D,MATCH($A848,Data!$AF:$AF,1))="","",INDEX(Data!D:D,MATCH($A848,Data!$AF:$AF,1))))</f>
        <v/>
      </c>
      <c r="F848" s="5" t="str">
        <f>IF($A848="","",IF(INDEX(Data!E:E,MATCH($A848,Data!$AF:$AF,1))="","",INDEX(Data!E:E,MATCH($A848,Data!$AF:$AF,1))))</f>
        <v/>
      </c>
      <c r="G848" s="36" t="str">
        <f t="shared" si="28"/>
        <v/>
      </c>
    </row>
    <row r="849" spans="1:7" ht="14" customHeight="1" x14ac:dyDescent="0.35">
      <c r="A849" s="33" t="str">
        <f t="shared" si="29"/>
        <v/>
      </c>
      <c r="B849" s="4" t="str">
        <f>IF($A849="", "", INDEX(Data!A:A,MATCH($A849,Data!$AF:$AF,1)))</f>
        <v/>
      </c>
      <c r="C849" s="5" t="str">
        <f>IF($A849="", "", INDEX(Data!B:B,MATCH($A849,Data!$AF:$AF,1)))</f>
        <v/>
      </c>
      <c r="D849" s="4" t="str">
        <f>IF($A849="", "", INDEX(Data!C:C,MATCH($A849,Data!$AF:$AF,1)))</f>
        <v/>
      </c>
      <c r="E849" s="5" t="str">
        <f>IF($A849="","",IF(INDEX(Data!D:D,MATCH($A849,Data!$AF:$AF,1))="","",INDEX(Data!D:D,MATCH($A849,Data!$AF:$AF,1))))</f>
        <v/>
      </c>
      <c r="F849" s="5" t="str">
        <f>IF($A849="","",IF(INDEX(Data!E:E,MATCH($A849,Data!$AF:$AF,1))="","",INDEX(Data!E:E,MATCH($A849,Data!$AF:$AF,1))))</f>
        <v/>
      </c>
      <c r="G849" s="36" t="str">
        <f t="shared" si="28"/>
        <v/>
      </c>
    </row>
    <row r="850" spans="1:7" ht="14" customHeight="1" x14ac:dyDescent="0.35">
      <c r="A850" s="33" t="str">
        <f t="shared" si="29"/>
        <v/>
      </c>
      <c r="B850" s="4" t="str">
        <f>IF($A850="", "", INDEX(Data!A:A,MATCH($A850,Data!$AF:$AF,1)))</f>
        <v/>
      </c>
      <c r="C850" s="5" t="str">
        <f>IF($A850="", "", INDEX(Data!B:B,MATCH($A850,Data!$AF:$AF,1)))</f>
        <v/>
      </c>
      <c r="D850" s="4" t="str">
        <f>IF($A850="", "", INDEX(Data!C:C,MATCH($A850,Data!$AF:$AF,1)))</f>
        <v/>
      </c>
      <c r="E850" s="5" t="str">
        <f>IF($A850="","",IF(INDEX(Data!D:D,MATCH($A850,Data!$AF:$AF,1))="","",INDEX(Data!D:D,MATCH($A850,Data!$AF:$AF,1))))</f>
        <v/>
      </c>
      <c r="F850" s="5" t="str">
        <f>IF($A850="","",IF(INDEX(Data!E:E,MATCH($A850,Data!$AF:$AF,1))="","",INDEX(Data!E:E,MATCH($A850,Data!$AF:$AF,1))))</f>
        <v/>
      </c>
      <c r="G850" s="36" t="str">
        <f t="shared" si="28"/>
        <v/>
      </c>
    </row>
    <row r="851" spans="1:7" ht="14" customHeight="1" x14ac:dyDescent="0.35">
      <c r="A851" s="33" t="str">
        <f t="shared" si="29"/>
        <v/>
      </c>
      <c r="B851" s="4" t="str">
        <f>IF($A851="", "", INDEX(Data!A:A,MATCH($A851,Data!$AF:$AF,1)))</f>
        <v/>
      </c>
      <c r="C851" s="5" t="str">
        <f>IF($A851="", "", INDEX(Data!B:B,MATCH($A851,Data!$AF:$AF,1)))</f>
        <v/>
      </c>
      <c r="D851" s="4" t="str">
        <f>IF($A851="", "", INDEX(Data!C:C,MATCH($A851,Data!$AF:$AF,1)))</f>
        <v/>
      </c>
      <c r="E851" s="5" t="str">
        <f>IF($A851="","",IF(INDEX(Data!D:D,MATCH($A851,Data!$AF:$AF,1))="","",INDEX(Data!D:D,MATCH($A851,Data!$AF:$AF,1))))</f>
        <v/>
      </c>
      <c r="F851" s="5" t="str">
        <f>IF($A851="","",IF(INDEX(Data!E:E,MATCH($A851,Data!$AF:$AF,1))="","",INDEX(Data!E:E,MATCH($A851,Data!$AF:$AF,1))))</f>
        <v/>
      </c>
      <c r="G851" s="36" t="str">
        <f t="shared" si="28"/>
        <v/>
      </c>
    </row>
    <row r="852" spans="1:7" ht="14" customHeight="1" x14ac:dyDescent="0.35">
      <c r="A852" s="33" t="str">
        <f t="shared" si="29"/>
        <v/>
      </c>
      <c r="B852" s="4" t="str">
        <f>IF($A852="", "", INDEX(Data!A:A,MATCH($A852,Data!$AF:$AF,1)))</f>
        <v/>
      </c>
      <c r="C852" s="5" t="str">
        <f>IF($A852="", "", INDEX(Data!B:B,MATCH($A852,Data!$AF:$AF,1)))</f>
        <v/>
      </c>
      <c r="D852" s="4" t="str">
        <f>IF($A852="", "", INDEX(Data!C:C,MATCH($A852,Data!$AF:$AF,1)))</f>
        <v/>
      </c>
      <c r="E852" s="5" t="str">
        <f>IF($A852="","",IF(INDEX(Data!D:D,MATCH($A852,Data!$AF:$AF,1))="","",INDEX(Data!D:D,MATCH($A852,Data!$AF:$AF,1))))</f>
        <v/>
      </c>
      <c r="F852" s="5" t="str">
        <f>IF($A852="","",IF(INDEX(Data!E:E,MATCH($A852,Data!$AF:$AF,1))="","",INDEX(Data!E:E,MATCH($A852,Data!$AF:$AF,1))))</f>
        <v/>
      </c>
      <c r="G852" s="36" t="str">
        <f t="shared" si="28"/>
        <v/>
      </c>
    </row>
    <row r="853" spans="1:7" ht="14" customHeight="1" x14ac:dyDescent="0.35">
      <c r="A853" s="33" t="str">
        <f t="shared" si="29"/>
        <v/>
      </c>
      <c r="B853" s="4" t="str">
        <f>IF($A853="", "", INDEX(Data!A:A,MATCH($A853,Data!$AF:$AF,1)))</f>
        <v/>
      </c>
      <c r="C853" s="5" t="str">
        <f>IF($A853="", "", INDEX(Data!B:B,MATCH($A853,Data!$AF:$AF,1)))</f>
        <v/>
      </c>
      <c r="D853" s="4" t="str">
        <f>IF($A853="", "", INDEX(Data!C:C,MATCH($A853,Data!$AF:$AF,1)))</f>
        <v/>
      </c>
      <c r="E853" s="5" t="str">
        <f>IF($A853="","",IF(INDEX(Data!D:D,MATCH($A853,Data!$AF:$AF,1))="","",INDEX(Data!D:D,MATCH($A853,Data!$AF:$AF,1))))</f>
        <v/>
      </c>
      <c r="F853" s="5" t="str">
        <f>IF($A853="","",IF(INDEX(Data!E:E,MATCH($A853,Data!$AF:$AF,1))="","",INDEX(Data!E:E,MATCH($A853,Data!$AF:$AF,1))))</f>
        <v/>
      </c>
      <c r="G853" s="36" t="str">
        <f t="shared" si="28"/>
        <v/>
      </c>
    </row>
    <row r="854" spans="1:7" ht="14" customHeight="1" x14ac:dyDescent="0.35">
      <c r="A854" s="33" t="str">
        <f t="shared" si="29"/>
        <v/>
      </c>
      <c r="B854" s="4" t="str">
        <f>IF($A854="", "", INDEX(Data!A:A,MATCH($A854,Data!$AF:$AF,1)))</f>
        <v/>
      </c>
      <c r="C854" s="5" t="str">
        <f>IF($A854="", "", INDEX(Data!B:B,MATCH($A854,Data!$AF:$AF,1)))</f>
        <v/>
      </c>
      <c r="D854" s="4" t="str">
        <f>IF($A854="", "", INDEX(Data!C:C,MATCH($A854,Data!$AF:$AF,1)))</f>
        <v/>
      </c>
      <c r="E854" s="5" t="str">
        <f>IF($A854="","",IF(INDEX(Data!D:D,MATCH($A854,Data!$AF:$AF,1))="","",INDEX(Data!D:D,MATCH($A854,Data!$AF:$AF,1))))</f>
        <v/>
      </c>
      <c r="F854" s="5" t="str">
        <f>IF($A854="","",IF(INDEX(Data!E:E,MATCH($A854,Data!$AF:$AF,1))="","",INDEX(Data!E:E,MATCH($A854,Data!$AF:$AF,1))))</f>
        <v/>
      </c>
      <c r="G854" s="36" t="str">
        <f t="shared" si="28"/>
        <v/>
      </c>
    </row>
    <row r="855" spans="1:7" ht="14" customHeight="1" x14ac:dyDescent="0.35">
      <c r="A855" s="33" t="str">
        <f t="shared" si="29"/>
        <v/>
      </c>
      <c r="B855" s="4" t="str">
        <f>IF($A855="", "", INDEX(Data!A:A,MATCH($A855,Data!$AF:$AF,1)))</f>
        <v/>
      </c>
      <c r="C855" s="5" t="str">
        <f>IF($A855="", "", INDEX(Data!B:B,MATCH($A855,Data!$AF:$AF,1)))</f>
        <v/>
      </c>
      <c r="D855" s="4" t="str">
        <f>IF($A855="", "", INDEX(Data!C:C,MATCH($A855,Data!$AF:$AF,1)))</f>
        <v/>
      </c>
      <c r="E855" s="5" t="str">
        <f>IF($A855="","",IF(INDEX(Data!D:D,MATCH($A855,Data!$AF:$AF,1))="","",INDEX(Data!D:D,MATCH($A855,Data!$AF:$AF,1))))</f>
        <v/>
      </c>
      <c r="F855" s="5" t="str">
        <f>IF($A855="","",IF(INDEX(Data!E:E,MATCH($A855,Data!$AF:$AF,1))="","",INDEX(Data!E:E,MATCH($A855,Data!$AF:$AF,1))))</f>
        <v/>
      </c>
      <c r="G855" s="36" t="str">
        <f t="shared" si="28"/>
        <v/>
      </c>
    </row>
    <row r="856" spans="1:7" ht="14" customHeight="1" x14ac:dyDescent="0.35">
      <c r="A856" s="33" t="str">
        <f t="shared" si="29"/>
        <v/>
      </c>
      <c r="B856" s="4" t="str">
        <f>IF($A856="", "", INDEX(Data!A:A,MATCH($A856,Data!$AF:$AF,1)))</f>
        <v/>
      </c>
      <c r="C856" s="5" t="str">
        <f>IF($A856="", "", INDEX(Data!B:B,MATCH($A856,Data!$AF:$AF,1)))</f>
        <v/>
      </c>
      <c r="D856" s="4" t="str">
        <f>IF($A856="", "", INDEX(Data!C:C,MATCH($A856,Data!$AF:$AF,1)))</f>
        <v/>
      </c>
      <c r="E856" s="5" t="str">
        <f>IF($A856="","",IF(INDEX(Data!D:D,MATCH($A856,Data!$AF:$AF,1))="","",INDEX(Data!D:D,MATCH($A856,Data!$AF:$AF,1))))</f>
        <v/>
      </c>
      <c r="F856" s="5" t="str">
        <f>IF($A856="","",IF(INDEX(Data!E:E,MATCH($A856,Data!$AF:$AF,1))="","",INDEX(Data!E:E,MATCH($A856,Data!$AF:$AF,1))))</f>
        <v/>
      </c>
      <c r="G856" s="36" t="str">
        <f t="shared" si="28"/>
        <v/>
      </c>
    </row>
    <row r="857" spans="1:7" ht="14" customHeight="1" x14ac:dyDescent="0.35">
      <c r="A857" s="33" t="str">
        <f t="shared" si="29"/>
        <v/>
      </c>
      <c r="B857" s="4" t="str">
        <f>IF($A857="", "", INDEX(Data!A:A,MATCH($A857,Data!$AF:$AF,1)))</f>
        <v/>
      </c>
      <c r="C857" s="5" t="str">
        <f>IF($A857="", "", INDEX(Data!B:B,MATCH($A857,Data!$AF:$AF,1)))</f>
        <v/>
      </c>
      <c r="D857" s="4" t="str">
        <f>IF($A857="", "", INDEX(Data!C:C,MATCH($A857,Data!$AF:$AF,1)))</f>
        <v/>
      </c>
      <c r="E857" s="5" t="str">
        <f>IF($A857="","",IF(INDEX(Data!D:D,MATCH($A857,Data!$AF:$AF,1))="","",INDEX(Data!D:D,MATCH($A857,Data!$AF:$AF,1))))</f>
        <v/>
      </c>
      <c r="F857" s="5" t="str">
        <f>IF($A857="","",IF(INDEX(Data!E:E,MATCH($A857,Data!$AF:$AF,1))="","",INDEX(Data!E:E,MATCH($A857,Data!$AF:$AF,1))))</f>
        <v/>
      </c>
      <c r="G857" s="36" t="str">
        <f t="shared" si="28"/>
        <v/>
      </c>
    </row>
    <row r="858" spans="1:7" ht="14" customHeight="1" x14ac:dyDescent="0.35">
      <c r="A858" s="33" t="str">
        <f t="shared" si="29"/>
        <v/>
      </c>
      <c r="B858" s="4" t="str">
        <f>IF($A858="", "", INDEX(Data!A:A,MATCH($A858,Data!$AF:$AF,1)))</f>
        <v/>
      </c>
      <c r="C858" s="5" t="str">
        <f>IF($A858="", "", INDEX(Data!B:B,MATCH($A858,Data!$AF:$AF,1)))</f>
        <v/>
      </c>
      <c r="D858" s="4" t="str">
        <f>IF($A858="", "", INDEX(Data!C:C,MATCH($A858,Data!$AF:$AF,1)))</f>
        <v/>
      </c>
      <c r="E858" s="5" t="str">
        <f>IF($A858="","",IF(INDEX(Data!D:D,MATCH($A858,Data!$AF:$AF,1))="","",INDEX(Data!D:D,MATCH($A858,Data!$AF:$AF,1))))</f>
        <v/>
      </c>
      <c r="F858" s="5" t="str">
        <f>IF($A858="","",IF(INDEX(Data!E:E,MATCH($A858,Data!$AF:$AF,1))="","",INDEX(Data!E:E,MATCH($A858,Data!$AF:$AF,1))))</f>
        <v/>
      </c>
      <c r="G858" s="36" t="str">
        <f t="shared" si="28"/>
        <v/>
      </c>
    </row>
    <row r="859" spans="1:7" ht="14" customHeight="1" x14ac:dyDescent="0.35">
      <c r="A859" s="33" t="str">
        <f t="shared" si="29"/>
        <v/>
      </c>
      <c r="B859" s="4" t="str">
        <f>IF($A859="", "", INDEX(Data!A:A,MATCH($A859,Data!$AF:$AF,1)))</f>
        <v/>
      </c>
      <c r="C859" s="5" t="str">
        <f>IF($A859="", "", INDEX(Data!B:B,MATCH($A859,Data!$AF:$AF,1)))</f>
        <v/>
      </c>
      <c r="D859" s="4" t="str">
        <f>IF($A859="", "", INDEX(Data!C:C,MATCH($A859,Data!$AF:$AF,1)))</f>
        <v/>
      </c>
      <c r="E859" s="5" t="str">
        <f>IF($A859="","",IF(INDEX(Data!D:D,MATCH($A859,Data!$AF:$AF,1))="","",INDEX(Data!D:D,MATCH($A859,Data!$AF:$AF,1))))</f>
        <v/>
      </c>
      <c r="F859" s="5" t="str">
        <f>IF($A859="","",IF(INDEX(Data!E:E,MATCH($A859,Data!$AF:$AF,1))="","",INDEX(Data!E:E,MATCH($A859,Data!$AF:$AF,1))))</f>
        <v/>
      </c>
      <c r="G859" s="36" t="str">
        <f t="shared" si="28"/>
        <v/>
      </c>
    </row>
    <row r="860" spans="1:7" ht="14" customHeight="1" x14ac:dyDescent="0.35">
      <c r="A860" s="33" t="str">
        <f t="shared" si="29"/>
        <v/>
      </c>
      <c r="B860" s="4" t="str">
        <f>IF($A860="", "", INDEX(Data!A:A,MATCH($A860,Data!$AF:$AF,1)))</f>
        <v/>
      </c>
      <c r="C860" s="5" t="str">
        <f>IF($A860="", "", INDEX(Data!B:B,MATCH($A860,Data!$AF:$AF,1)))</f>
        <v/>
      </c>
      <c r="D860" s="4" t="str">
        <f>IF($A860="", "", INDEX(Data!C:C,MATCH($A860,Data!$AF:$AF,1)))</f>
        <v/>
      </c>
      <c r="E860" s="5" t="str">
        <f>IF($A860="","",IF(INDEX(Data!D:D,MATCH($A860,Data!$AF:$AF,1))="","",INDEX(Data!D:D,MATCH($A860,Data!$AF:$AF,1))))</f>
        <v/>
      </c>
      <c r="F860" s="5" t="str">
        <f>IF($A860="","",IF(INDEX(Data!E:E,MATCH($A860,Data!$AF:$AF,1))="","",INDEX(Data!E:E,MATCH($A860,Data!$AF:$AF,1))))</f>
        <v/>
      </c>
      <c r="G860" s="36" t="str">
        <f t="shared" si="28"/>
        <v/>
      </c>
    </row>
    <row r="861" spans="1:7" ht="14" customHeight="1" x14ac:dyDescent="0.35">
      <c r="A861" s="33" t="str">
        <f t="shared" si="29"/>
        <v/>
      </c>
      <c r="B861" s="4" t="str">
        <f>IF($A861="", "", INDEX(Data!A:A,MATCH($A861,Data!$AF:$AF,1)))</f>
        <v/>
      </c>
      <c r="C861" s="5" t="str">
        <f>IF($A861="", "", INDEX(Data!B:B,MATCH($A861,Data!$AF:$AF,1)))</f>
        <v/>
      </c>
      <c r="D861" s="4" t="str">
        <f>IF($A861="", "", INDEX(Data!C:C,MATCH($A861,Data!$AF:$AF,1)))</f>
        <v/>
      </c>
      <c r="E861" s="5" t="str">
        <f>IF($A861="","",IF(INDEX(Data!D:D,MATCH($A861,Data!$AF:$AF,1))="","",INDEX(Data!D:D,MATCH($A861,Data!$AF:$AF,1))))</f>
        <v/>
      </c>
      <c r="F861" s="5" t="str">
        <f>IF($A861="","",IF(INDEX(Data!E:E,MATCH($A861,Data!$AF:$AF,1))="","",INDEX(Data!E:E,MATCH($A861,Data!$AF:$AF,1))))</f>
        <v/>
      </c>
      <c r="G861" s="36" t="str">
        <f t="shared" si="28"/>
        <v/>
      </c>
    </row>
    <row r="862" spans="1:7" ht="14" customHeight="1" x14ac:dyDescent="0.35">
      <c r="A862" s="33" t="str">
        <f t="shared" si="29"/>
        <v/>
      </c>
      <c r="B862" s="4" t="str">
        <f>IF($A862="", "", INDEX(Data!A:A,MATCH($A862,Data!$AF:$AF,1)))</f>
        <v/>
      </c>
      <c r="C862" s="5" t="str">
        <f>IF($A862="", "", INDEX(Data!B:B,MATCH($A862,Data!$AF:$AF,1)))</f>
        <v/>
      </c>
      <c r="D862" s="4" t="str">
        <f>IF($A862="", "", INDEX(Data!C:C,MATCH($A862,Data!$AF:$AF,1)))</f>
        <v/>
      </c>
      <c r="E862" s="5" t="str">
        <f>IF($A862="","",IF(INDEX(Data!D:D,MATCH($A862,Data!$AF:$AF,1))="","",INDEX(Data!D:D,MATCH($A862,Data!$AF:$AF,1))))</f>
        <v/>
      </c>
      <c r="F862" s="5" t="str">
        <f>IF($A862="","",IF(INDEX(Data!E:E,MATCH($A862,Data!$AF:$AF,1))="","",INDEX(Data!E:E,MATCH($A862,Data!$AF:$AF,1))))</f>
        <v/>
      </c>
      <c r="G862" s="36" t="str">
        <f t="shared" si="28"/>
        <v/>
      </c>
    </row>
    <row r="863" spans="1:7" ht="14" customHeight="1" x14ac:dyDescent="0.35">
      <c r="A863" s="33" t="str">
        <f t="shared" si="29"/>
        <v/>
      </c>
      <c r="B863" s="4" t="str">
        <f>IF($A863="", "", INDEX(Data!A:A,MATCH($A863,Data!$AF:$AF,1)))</f>
        <v/>
      </c>
      <c r="C863" s="5" t="str">
        <f>IF($A863="", "", INDEX(Data!B:B,MATCH($A863,Data!$AF:$AF,1)))</f>
        <v/>
      </c>
      <c r="D863" s="4" t="str">
        <f>IF($A863="", "", INDEX(Data!C:C,MATCH($A863,Data!$AF:$AF,1)))</f>
        <v/>
      </c>
      <c r="E863" s="5" t="str">
        <f>IF($A863="","",IF(INDEX(Data!D:D,MATCH($A863,Data!$AF:$AF,1))="","",INDEX(Data!D:D,MATCH($A863,Data!$AF:$AF,1))))</f>
        <v/>
      </c>
      <c r="F863" s="5" t="str">
        <f>IF($A863="","",IF(INDEX(Data!E:E,MATCH($A863,Data!$AF:$AF,1))="","",INDEX(Data!E:E,MATCH($A863,Data!$AF:$AF,1))))</f>
        <v/>
      </c>
      <c r="G863" s="36" t="str">
        <f t="shared" si="28"/>
        <v/>
      </c>
    </row>
    <row r="864" spans="1:7" ht="14" customHeight="1" x14ac:dyDescent="0.35">
      <c r="A864" s="33" t="str">
        <f t="shared" si="29"/>
        <v/>
      </c>
      <c r="B864" s="4" t="str">
        <f>IF($A864="", "", INDEX(Data!A:A,MATCH($A864,Data!$AF:$AF,1)))</f>
        <v/>
      </c>
      <c r="C864" s="5" t="str">
        <f>IF($A864="", "", INDEX(Data!B:B,MATCH($A864,Data!$AF:$AF,1)))</f>
        <v/>
      </c>
      <c r="D864" s="4" t="str">
        <f>IF($A864="", "", INDEX(Data!C:C,MATCH($A864,Data!$AF:$AF,1)))</f>
        <v/>
      </c>
      <c r="E864" s="5" t="str">
        <f>IF($A864="","",IF(INDEX(Data!D:D,MATCH($A864,Data!$AF:$AF,1))="","",INDEX(Data!D:D,MATCH($A864,Data!$AF:$AF,1))))</f>
        <v/>
      </c>
      <c r="F864" s="5" t="str">
        <f>IF($A864="","",IF(INDEX(Data!E:E,MATCH($A864,Data!$AF:$AF,1))="","",INDEX(Data!E:E,MATCH($A864,Data!$AF:$AF,1))))</f>
        <v/>
      </c>
      <c r="G864" s="36" t="str">
        <f t="shared" si="28"/>
        <v/>
      </c>
    </row>
    <row r="865" spans="1:7" ht="14" customHeight="1" x14ac:dyDescent="0.35">
      <c r="A865" s="33" t="str">
        <f t="shared" si="29"/>
        <v/>
      </c>
      <c r="B865" s="4" t="str">
        <f>IF($A865="", "", INDEX(Data!A:A,MATCH($A865,Data!$AF:$AF,1)))</f>
        <v/>
      </c>
      <c r="C865" s="5" t="str">
        <f>IF($A865="", "", INDEX(Data!B:B,MATCH($A865,Data!$AF:$AF,1)))</f>
        <v/>
      </c>
      <c r="D865" s="4" t="str">
        <f>IF($A865="", "", INDEX(Data!C:C,MATCH($A865,Data!$AF:$AF,1)))</f>
        <v/>
      </c>
      <c r="E865" s="5" t="str">
        <f>IF($A865="","",IF(INDEX(Data!D:D,MATCH($A865,Data!$AF:$AF,1))="","",INDEX(Data!D:D,MATCH($A865,Data!$AF:$AF,1))))</f>
        <v/>
      </c>
      <c r="F865" s="5" t="str">
        <f>IF($A865="","",IF(INDEX(Data!E:E,MATCH($A865,Data!$AF:$AF,1))="","",INDEX(Data!E:E,MATCH($A865,Data!$AF:$AF,1))))</f>
        <v/>
      </c>
      <c r="G865" s="36" t="str">
        <f t="shared" si="28"/>
        <v/>
      </c>
    </row>
    <row r="866" spans="1:7" ht="14" customHeight="1" x14ac:dyDescent="0.35">
      <c r="A866" s="33" t="str">
        <f t="shared" si="29"/>
        <v/>
      </c>
      <c r="B866" s="4" t="str">
        <f>IF($A866="", "", INDEX(Data!A:A,MATCH($A866,Data!$AF:$AF,1)))</f>
        <v/>
      </c>
      <c r="C866" s="5" t="str">
        <f>IF($A866="", "", INDEX(Data!B:B,MATCH($A866,Data!$AF:$AF,1)))</f>
        <v/>
      </c>
      <c r="D866" s="4" t="str">
        <f>IF($A866="", "", INDEX(Data!C:C,MATCH($A866,Data!$AF:$AF,1)))</f>
        <v/>
      </c>
      <c r="E866" s="5" t="str">
        <f>IF($A866="","",IF(INDEX(Data!D:D,MATCH($A866,Data!$AF:$AF,1))="","",INDEX(Data!D:D,MATCH($A866,Data!$AF:$AF,1))))</f>
        <v/>
      </c>
      <c r="F866" s="5" t="str">
        <f>IF($A866="","",IF(INDEX(Data!E:E,MATCH($A866,Data!$AF:$AF,1))="","",INDEX(Data!E:E,MATCH($A866,Data!$AF:$AF,1))))</f>
        <v/>
      </c>
      <c r="G866" s="36" t="str">
        <f t="shared" si="28"/>
        <v/>
      </c>
    </row>
    <row r="867" spans="1:7" ht="14" customHeight="1" x14ac:dyDescent="0.35">
      <c r="A867" s="33" t="str">
        <f t="shared" si="29"/>
        <v/>
      </c>
      <c r="B867" s="4" t="str">
        <f>IF($A867="", "", INDEX(Data!A:A,MATCH($A867,Data!$AF:$AF,1)))</f>
        <v/>
      </c>
      <c r="C867" s="5" t="str">
        <f>IF($A867="", "", INDEX(Data!B:B,MATCH($A867,Data!$AF:$AF,1)))</f>
        <v/>
      </c>
      <c r="D867" s="4" t="str">
        <f>IF($A867="", "", INDEX(Data!C:C,MATCH($A867,Data!$AF:$AF,1)))</f>
        <v/>
      </c>
      <c r="E867" s="5" t="str">
        <f>IF($A867="","",IF(INDEX(Data!D:D,MATCH($A867,Data!$AF:$AF,1))="","",INDEX(Data!D:D,MATCH($A867,Data!$AF:$AF,1))))</f>
        <v/>
      </c>
      <c r="F867" s="5" t="str">
        <f>IF($A867="","",IF(INDEX(Data!E:E,MATCH($A867,Data!$AF:$AF,1))="","",INDEX(Data!E:E,MATCH($A867,Data!$AF:$AF,1))))</f>
        <v/>
      </c>
      <c r="G867" s="36" t="str">
        <f t="shared" si="28"/>
        <v/>
      </c>
    </row>
    <row r="868" spans="1:7" ht="14" customHeight="1" x14ac:dyDescent="0.35">
      <c r="A868" s="33" t="str">
        <f t="shared" si="29"/>
        <v/>
      </c>
      <c r="B868" s="4" t="str">
        <f>IF($A868="", "", INDEX(Data!A:A,MATCH($A868,Data!$AF:$AF,1)))</f>
        <v/>
      </c>
      <c r="C868" s="5" t="str">
        <f>IF($A868="", "", INDEX(Data!B:B,MATCH($A868,Data!$AF:$AF,1)))</f>
        <v/>
      </c>
      <c r="D868" s="4" t="str">
        <f>IF($A868="", "", INDEX(Data!C:C,MATCH($A868,Data!$AF:$AF,1)))</f>
        <v/>
      </c>
      <c r="E868" s="5" t="str">
        <f>IF($A868="","",IF(INDEX(Data!D:D,MATCH($A868,Data!$AF:$AF,1))="","",INDEX(Data!D:D,MATCH($A868,Data!$AF:$AF,1))))</f>
        <v/>
      </c>
      <c r="F868" s="5" t="str">
        <f>IF($A868="","",IF(INDEX(Data!E:E,MATCH($A868,Data!$AF:$AF,1))="","",INDEX(Data!E:E,MATCH($A868,Data!$AF:$AF,1))))</f>
        <v/>
      </c>
      <c r="G868" s="36" t="str">
        <f t="shared" si="28"/>
        <v/>
      </c>
    </row>
    <row r="869" spans="1:7" ht="14" customHeight="1" x14ac:dyDescent="0.35">
      <c r="A869" s="33" t="str">
        <f t="shared" si="29"/>
        <v/>
      </c>
      <c r="B869" s="4" t="str">
        <f>IF($A869="", "", INDEX(Data!A:A,MATCH($A869,Data!$AF:$AF,1)))</f>
        <v/>
      </c>
      <c r="C869" s="5" t="str">
        <f>IF($A869="", "", INDEX(Data!B:B,MATCH($A869,Data!$AF:$AF,1)))</f>
        <v/>
      </c>
      <c r="D869" s="4" t="str">
        <f>IF($A869="", "", INDEX(Data!C:C,MATCH($A869,Data!$AF:$AF,1)))</f>
        <v/>
      </c>
      <c r="E869" s="5" t="str">
        <f>IF($A869="","",IF(INDEX(Data!D:D,MATCH($A869,Data!$AF:$AF,1))="","",INDEX(Data!D:D,MATCH($A869,Data!$AF:$AF,1))))</f>
        <v/>
      </c>
      <c r="F869" s="5" t="str">
        <f>IF($A869="","",IF(INDEX(Data!E:E,MATCH($A869,Data!$AF:$AF,1))="","",INDEX(Data!E:E,MATCH($A869,Data!$AF:$AF,1))))</f>
        <v/>
      </c>
      <c r="G869" s="36" t="str">
        <f t="shared" si="28"/>
        <v/>
      </c>
    </row>
    <row r="870" spans="1:7" ht="14" customHeight="1" x14ac:dyDescent="0.35">
      <c r="A870" s="33" t="str">
        <f t="shared" si="29"/>
        <v/>
      </c>
      <c r="B870" s="4" t="str">
        <f>IF($A870="", "", INDEX(Data!A:A,MATCH($A870,Data!$AF:$AF,1)))</f>
        <v/>
      </c>
      <c r="C870" s="5" t="str">
        <f>IF($A870="", "", INDEX(Data!B:B,MATCH($A870,Data!$AF:$AF,1)))</f>
        <v/>
      </c>
      <c r="D870" s="4" t="str">
        <f>IF($A870="", "", INDEX(Data!C:C,MATCH($A870,Data!$AF:$AF,1)))</f>
        <v/>
      </c>
      <c r="E870" s="5" t="str">
        <f>IF($A870="","",IF(INDEX(Data!D:D,MATCH($A870,Data!$AF:$AF,1))="","",INDEX(Data!D:D,MATCH($A870,Data!$AF:$AF,1))))</f>
        <v/>
      </c>
      <c r="F870" s="5" t="str">
        <f>IF($A870="","",IF(INDEX(Data!E:E,MATCH($A870,Data!$AF:$AF,1))="","",INDEX(Data!E:E,MATCH($A870,Data!$AF:$AF,1))))</f>
        <v/>
      </c>
      <c r="G870" s="36" t="str">
        <f t="shared" si="28"/>
        <v/>
      </c>
    </row>
    <row r="871" spans="1:7" ht="14" customHeight="1" x14ac:dyDescent="0.35">
      <c r="A871" s="33" t="str">
        <f t="shared" si="29"/>
        <v/>
      </c>
      <c r="B871" s="4" t="str">
        <f>IF($A871="", "", INDEX(Data!A:A,MATCH($A871,Data!$AF:$AF,1)))</f>
        <v/>
      </c>
      <c r="C871" s="5" t="str">
        <f>IF($A871="", "", INDEX(Data!B:B,MATCH($A871,Data!$AF:$AF,1)))</f>
        <v/>
      </c>
      <c r="D871" s="4" t="str">
        <f>IF($A871="", "", INDEX(Data!C:C,MATCH($A871,Data!$AF:$AF,1)))</f>
        <v/>
      </c>
      <c r="E871" s="5" t="str">
        <f>IF($A871="","",IF(INDEX(Data!D:D,MATCH($A871,Data!$AF:$AF,1))="","",INDEX(Data!D:D,MATCH($A871,Data!$AF:$AF,1))))</f>
        <v/>
      </c>
      <c r="F871" s="5" t="str">
        <f>IF($A871="","",IF(INDEX(Data!E:E,MATCH($A871,Data!$AF:$AF,1))="","",INDEX(Data!E:E,MATCH($A871,Data!$AF:$AF,1))))</f>
        <v/>
      </c>
      <c r="G871" s="36" t="str">
        <f t="shared" si="28"/>
        <v/>
      </c>
    </row>
    <row r="872" spans="1:7" ht="14" customHeight="1" x14ac:dyDescent="0.35">
      <c r="A872" s="33" t="str">
        <f t="shared" si="29"/>
        <v/>
      </c>
      <c r="B872" s="4" t="str">
        <f>IF($A872="", "", INDEX(Data!A:A,MATCH($A872,Data!$AF:$AF,1)))</f>
        <v/>
      </c>
      <c r="C872" s="5" t="str">
        <f>IF($A872="", "", INDEX(Data!B:B,MATCH($A872,Data!$AF:$AF,1)))</f>
        <v/>
      </c>
      <c r="D872" s="4" t="str">
        <f>IF($A872="", "", INDEX(Data!C:C,MATCH($A872,Data!$AF:$AF,1)))</f>
        <v/>
      </c>
      <c r="E872" s="5" t="str">
        <f>IF($A872="","",IF(INDEX(Data!D:D,MATCH($A872,Data!$AF:$AF,1))="","",INDEX(Data!D:D,MATCH($A872,Data!$AF:$AF,1))))</f>
        <v/>
      </c>
      <c r="F872" s="5" t="str">
        <f>IF($A872="","",IF(INDEX(Data!E:E,MATCH($A872,Data!$AF:$AF,1))="","",INDEX(Data!E:E,MATCH($A872,Data!$AF:$AF,1))))</f>
        <v/>
      </c>
      <c r="G872" s="36" t="str">
        <f t="shared" si="28"/>
        <v/>
      </c>
    </row>
    <row r="873" spans="1:7" ht="14" customHeight="1" x14ac:dyDescent="0.35">
      <c r="A873" s="33" t="str">
        <f t="shared" si="29"/>
        <v/>
      </c>
      <c r="B873" s="4" t="str">
        <f>IF($A873="", "", INDEX(Data!A:A,MATCH($A873,Data!$AF:$AF,1)))</f>
        <v/>
      </c>
      <c r="C873" s="5" t="str">
        <f>IF($A873="", "", INDEX(Data!B:B,MATCH($A873,Data!$AF:$AF,1)))</f>
        <v/>
      </c>
      <c r="D873" s="4" t="str">
        <f>IF($A873="", "", INDEX(Data!C:C,MATCH($A873,Data!$AF:$AF,1)))</f>
        <v/>
      </c>
      <c r="E873" s="5" t="str">
        <f>IF($A873="","",IF(INDEX(Data!D:D,MATCH($A873,Data!$AF:$AF,1))="","",INDEX(Data!D:D,MATCH($A873,Data!$AF:$AF,1))))</f>
        <v/>
      </c>
      <c r="F873" s="5" t="str">
        <f>IF($A873="","",IF(INDEX(Data!E:E,MATCH($A873,Data!$AF:$AF,1))="","",INDEX(Data!E:E,MATCH($A873,Data!$AF:$AF,1))))</f>
        <v/>
      </c>
      <c r="G873" s="36" t="str">
        <f t="shared" si="28"/>
        <v/>
      </c>
    </row>
    <row r="874" spans="1:7" ht="14" customHeight="1" x14ac:dyDescent="0.35">
      <c r="A874" s="33" t="str">
        <f t="shared" si="29"/>
        <v/>
      </c>
      <c r="B874" s="4" t="str">
        <f>IF($A874="", "", INDEX(Data!A:A,MATCH($A874,Data!$AF:$AF,1)))</f>
        <v/>
      </c>
      <c r="C874" s="5" t="str">
        <f>IF($A874="", "", INDEX(Data!B:B,MATCH($A874,Data!$AF:$AF,1)))</f>
        <v/>
      </c>
      <c r="D874" s="4" t="str">
        <f>IF($A874="", "", INDEX(Data!C:C,MATCH($A874,Data!$AF:$AF,1)))</f>
        <v/>
      </c>
      <c r="E874" s="5" t="str">
        <f>IF($A874="","",IF(INDEX(Data!D:D,MATCH($A874,Data!$AF:$AF,1))="","",INDEX(Data!D:D,MATCH($A874,Data!$AF:$AF,1))))</f>
        <v/>
      </c>
      <c r="F874" s="5" t="str">
        <f>IF($A874="","",IF(INDEX(Data!E:E,MATCH($A874,Data!$AF:$AF,1))="","",INDEX(Data!E:E,MATCH($A874,Data!$AF:$AF,1))))</f>
        <v/>
      </c>
      <c r="G874" s="36" t="str">
        <f t="shared" si="28"/>
        <v/>
      </c>
    </row>
    <row r="875" spans="1:7" ht="14" customHeight="1" x14ac:dyDescent="0.35">
      <c r="A875" s="33" t="str">
        <f t="shared" si="29"/>
        <v/>
      </c>
      <c r="B875" s="4" t="str">
        <f>IF($A875="", "", INDEX(Data!A:A,MATCH($A875,Data!$AF:$AF,1)))</f>
        <v/>
      </c>
      <c r="C875" s="5" t="str">
        <f>IF($A875="", "", INDEX(Data!B:B,MATCH($A875,Data!$AF:$AF,1)))</f>
        <v/>
      </c>
      <c r="D875" s="4" t="str">
        <f>IF($A875="", "", INDEX(Data!C:C,MATCH($A875,Data!$AF:$AF,1)))</f>
        <v/>
      </c>
      <c r="E875" s="5" t="str">
        <f>IF($A875="","",IF(INDEX(Data!D:D,MATCH($A875,Data!$AF:$AF,1))="","",INDEX(Data!D:D,MATCH($A875,Data!$AF:$AF,1))))</f>
        <v/>
      </c>
      <c r="F875" s="5" t="str">
        <f>IF($A875="","",IF(INDEX(Data!E:E,MATCH($A875,Data!$AF:$AF,1))="","",INDEX(Data!E:E,MATCH($A875,Data!$AF:$AF,1))))</f>
        <v/>
      </c>
      <c r="G875" s="36" t="str">
        <f t="shared" si="28"/>
        <v/>
      </c>
    </row>
    <row r="876" spans="1:7" ht="14" customHeight="1" x14ac:dyDescent="0.35">
      <c r="A876" s="33" t="str">
        <f t="shared" si="29"/>
        <v/>
      </c>
      <c r="B876" s="4" t="str">
        <f>IF($A876="", "", INDEX(Data!A:A,MATCH($A876,Data!$AF:$AF,1)))</f>
        <v/>
      </c>
      <c r="C876" s="5" t="str">
        <f>IF($A876="", "", INDEX(Data!B:B,MATCH($A876,Data!$AF:$AF,1)))</f>
        <v/>
      </c>
      <c r="D876" s="4" t="str">
        <f>IF($A876="", "", INDEX(Data!C:C,MATCH($A876,Data!$AF:$AF,1)))</f>
        <v/>
      </c>
      <c r="E876" s="5" t="str">
        <f>IF($A876="","",IF(INDEX(Data!D:D,MATCH($A876,Data!$AF:$AF,1))="","",INDEX(Data!D:D,MATCH($A876,Data!$AF:$AF,1))))</f>
        <v/>
      </c>
      <c r="F876" s="5" t="str">
        <f>IF($A876="","",IF(INDEX(Data!E:E,MATCH($A876,Data!$AF:$AF,1))="","",INDEX(Data!E:E,MATCH($A876,Data!$AF:$AF,1))))</f>
        <v/>
      </c>
      <c r="G876" s="36" t="str">
        <f t="shared" si="28"/>
        <v/>
      </c>
    </row>
    <row r="877" spans="1:7" ht="14" customHeight="1" x14ac:dyDescent="0.35">
      <c r="A877" s="33" t="str">
        <f t="shared" si="29"/>
        <v/>
      </c>
      <c r="B877" s="4" t="str">
        <f>IF($A877="", "", INDEX(Data!A:A,MATCH($A877,Data!$AF:$AF,1)))</f>
        <v/>
      </c>
      <c r="C877" s="5" t="str">
        <f>IF($A877="", "", INDEX(Data!B:B,MATCH($A877,Data!$AF:$AF,1)))</f>
        <v/>
      </c>
      <c r="D877" s="4" t="str">
        <f>IF($A877="", "", INDEX(Data!C:C,MATCH($A877,Data!$AF:$AF,1)))</f>
        <v/>
      </c>
      <c r="E877" s="5" t="str">
        <f>IF($A877="","",IF(INDEX(Data!D:D,MATCH($A877,Data!$AF:$AF,1))="","",INDEX(Data!D:D,MATCH($A877,Data!$AF:$AF,1))))</f>
        <v/>
      </c>
      <c r="F877" s="5" t="str">
        <f>IF($A877="","",IF(INDEX(Data!E:E,MATCH($A877,Data!$AF:$AF,1))="","",INDEX(Data!E:E,MATCH($A877,Data!$AF:$AF,1))))</f>
        <v/>
      </c>
      <c r="G877" s="36" t="str">
        <f t="shared" si="28"/>
        <v/>
      </c>
    </row>
    <row r="878" spans="1:7" ht="14" customHeight="1" x14ac:dyDescent="0.35">
      <c r="A878" s="33" t="str">
        <f t="shared" si="29"/>
        <v/>
      </c>
      <c r="B878" s="4" t="str">
        <f>IF($A878="", "", INDEX(Data!A:A,MATCH($A878,Data!$AF:$AF,1)))</f>
        <v/>
      </c>
      <c r="C878" s="5" t="str">
        <f>IF($A878="", "", INDEX(Data!B:B,MATCH($A878,Data!$AF:$AF,1)))</f>
        <v/>
      </c>
      <c r="D878" s="4" t="str">
        <f>IF($A878="", "", INDEX(Data!C:C,MATCH($A878,Data!$AF:$AF,1)))</f>
        <v/>
      </c>
      <c r="E878" s="5" t="str">
        <f>IF($A878="","",IF(INDEX(Data!D:D,MATCH($A878,Data!$AF:$AF,1))="","",INDEX(Data!D:D,MATCH($A878,Data!$AF:$AF,1))))</f>
        <v/>
      </c>
      <c r="F878" s="5" t="str">
        <f>IF($A878="","",IF(INDEX(Data!E:E,MATCH($A878,Data!$AF:$AF,1))="","",INDEX(Data!E:E,MATCH($A878,Data!$AF:$AF,1))))</f>
        <v/>
      </c>
      <c r="G878" s="36" t="str">
        <f t="shared" si="28"/>
        <v/>
      </c>
    </row>
    <row r="879" spans="1:7" ht="14" customHeight="1" x14ac:dyDescent="0.35">
      <c r="A879" s="33" t="str">
        <f t="shared" si="29"/>
        <v/>
      </c>
      <c r="B879" s="4" t="str">
        <f>IF($A879="", "", INDEX(Data!A:A,MATCH($A879,Data!$AF:$AF,1)))</f>
        <v/>
      </c>
      <c r="C879" s="5" t="str">
        <f>IF($A879="", "", INDEX(Data!B:B,MATCH($A879,Data!$AF:$AF,1)))</f>
        <v/>
      </c>
      <c r="D879" s="4" t="str">
        <f>IF($A879="", "", INDEX(Data!C:C,MATCH($A879,Data!$AF:$AF,1)))</f>
        <v/>
      </c>
      <c r="E879" s="5" t="str">
        <f>IF($A879="","",IF(INDEX(Data!D:D,MATCH($A879,Data!$AF:$AF,1))="","",INDEX(Data!D:D,MATCH($A879,Data!$AF:$AF,1))))</f>
        <v/>
      </c>
      <c r="F879" s="5" t="str">
        <f>IF($A879="","",IF(INDEX(Data!E:E,MATCH($A879,Data!$AF:$AF,1))="","",INDEX(Data!E:E,MATCH($A879,Data!$AF:$AF,1))))</f>
        <v/>
      </c>
      <c r="G879" s="36" t="str">
        <f t="shared" si="28"/>
        <v/>
      </c>
    </row>
    <row r="880" spans="1:7" ht="14" customHeight="1" x14ac:dyDescent="0.35">
      <c r="A880" s="33" t="str">
        <f t="shared" si="29"/>
        <v/>
      </c>
      <c r="B880" s="4" t="str">
        <f>IF($A880="", "", INDEX(Data!A:A,MATCH($A880,Data!$AF:$AF,1)))</f>
        <v/>
      </c>
      <c r="C880" s="5" t="str">
        <f>IF($A880="", "", INDEX(Data!B:B,MATCH($A880,Data!$AF:$AF,1)))</f>
        <v/>
      </c>
      <c r="D880" s="4" t="str">
        <f>IF($A880="", "", INDEX(Data!C:C,MATCH($A880,Data!$AF:$AF,1)))</f>
        <v/>
      </c>
      <c r="E880" s="5" t="str">
        <f>IF($A880="","",IF(INDEX(Data!D:D,MATCH($A880,Data!$AF:$AF,1))="","",INDEX(Data!D:D,MATCH($A880,Data!$AF:$AF,1))))</f>
        <v/>
      </c>
      <c r="F880" s="5" t="str">
        <f>IF($A880="","",IF(INDEX(Data!E:E,MATCH($A880,Data!$AF:$AF,1))="","",INDEX(Data!E:E,MATCH($A880,Data!$AF:$AF,1))))</f>
        <v/>
      </c>
      <c r="G880" s="36" t="str">
        <f t="shared" si="28"/>
        <v/>
      </c>
    </row>
    <row r="881" spans="1:7" ht="14" customHeight="1" x14ac:dyDescent="0.35">
      <c r="A881" s="33" t="str">
        <f t="shared" si="29"/>
        <v/>
      </c>
      <c r="B881" s="4" t="str">
        <f>IF($A881="", "", INDEX(Data!A:A,MATCH($A881,Data!$AF:$AF,1)))</f>
        <v/>
      </c>
      <c r="C881" s="5" t="str">
        <f>IF($A881="", "", INDEX(Data!B:B,MATCH($A881,Data!$AF:$AF,1)))</f>
        <v/>
      </c>
      <c r="D881" s="4" t="str">
        <f>IF($A881="", "", INDEX(Data!C:C,MATCH($A881,Data!$AF:$AF,1)))</f>
        <v/>
      </c>
      <c r="E881" s="5" t="str">
        <f>IF($A881="","",IF(INDEX(Data!D:D,MATCH($A881,Data!$AF:$AF,1))="","",INDEX(Data!D:D,MATCH($A881,Data!$AF:$AF,1))))</f>
        <v/>
      </c>
      <c r="F881" s="5" t="str">
        <f>IF($A881="","",IF(INDEX(Data!E:E,MATCH($A881,Data!$AF:$AF,1))="","",INDEX(Data!E:E,MATCH($A881,Data!$AF:$AF,1))))</f>
        <v/>
      </c>
      <c r="G881" s="36" t="str">
        <f t="shared" si="28"/>
        <v/>
      </c>
    </row>
    <row r="882" spans="1:7" ht="14" customHeight="1" x14ac:dyDescent="0.35">
      <c r="A882" s="33" t="str">
        <f t="shared" si="29"/>
        <v/>
      </c>
      <c r="B882" s="4" t="str">
        <f>IF($A882="", "", INDEX(Data!A:A,MATCH($A882,Data!$AF:$AF,1)))</f>
        <v/>
      </c>
      <c r="C882" s="5" t="str">
        <f>IF($A882="", "", INDEX(Data!B:B,MATCH($A882,Data!$AF:$AF,1)))</f>
        <v/>
      </c>
      <c r="D882" s="4" t="str">
        <f>IF($A882="", "", INDEX(Data!C:C,MATCH($A882,Data!$AF:$AF,1)))</f>
        <v/>
      </c>
      <c r="E882" s="5" t="str">
        <f>IF($A882="","",IF(INDEX(Data!D:D,MATCH($A882,Data!$AF:$AF,1))="","",INDEX(Data!D:D,MATCH($A882,Data!$AF:$AF,1))))</f>
        <v/>
      </c>
      <c r="F882" s="5" t="str">
        <f>IF($A882="","",IF(INDEX(Data!E:E,MATCH($A882,Data!$AF:$AF,1))="","",INDEX(Data!E:E,MATCH($A882,Data!$AF:$AF,1))))</f>
        <v/>
      </c>
      <c r="G882" s="36" t="str">
        <f t="shared" si="28"/>
        <v/>
      </c>
    </row>
    <row r="883" spans="1:7" ht="14" customHeight="1" x14ac:dyDescent="0.35">
      <c r="A883" s="33" t="str">
        <f t="shared" si="29"/>
        <v/>
      </c>
      <c r="B883" s="4" t="str">
        <f>IF($A883="", "", INDEX(Data!A:A,MATCH($A883,Data!$AF:$AF,1)))</f>
        <v/>
      </c>
      <c r="C883" s="5" t="str">
        <f>IF($A883="", "", INDEX(Data!B:B,MATCH($A883,Data!$AF:$AF,1)))</f>
        <v/>
      </c>
      <c r="D883" s="4" t="str">
        <f>IF($A883="", "", INDEX(Data!C:C,MATCH($A883,Data!$AF:$AF,1)))</f>
        <v/>
      </c>
      <c r="E883" s="5" t="str">
        <f>IF($A883="","",IF(INDEX(Data!D:D,MATCH($A883,Data!$AF:$AF,1))="","",INDEX(Data!D:D,MATCH($A883,Data!$AF:$AF,1))))</f>
        <v/>
      </c>
      <c r="F883" s="5" t="str">
        <f>IF($A883="","",IF(INDEX(Data!E:E,MATCH($A883,Data!$AF:$AF,1))="","",INDEX(Data!E:E,MATCH($A883,Data!$AF:$AF,1))))</f>
        <v/>
      </c>
      <c r="G883" s="36" t="str">
        <f t="shared" si="28"/>
        <v/>
      </c>
    </row>
    <row r="884" spans="1:7" ht="14" customHeight="1" x14ac:dyDescent="0.35">
      <c r="A884" s="33" t="str">
        <f t="shared" si="29"/>
        <v/>
      </c>
      <c r="B884" s="4" t="str">
        <f>IF($A884="", "", INDEX(Data!A:A,MATCH($A884,Data!$AF:$AF,1)))</f>
        <v/>
      </c>
      <c r="C884" s="5" t="str">
        <f>IF($A884="", "", INDEX(Data!B:B,MATCH($A884,Data!$AF:$AF,1)))</f>
        <v/>
      </c>
      <c r="D884" s="4" t="str">
        <f>IF($A884="", "", INDEX(Data!C:C,MATCH($A884,Data!$AF:$AF,1)))</f>
        <v/>
      </c>
      <c r="E884" s="5" t="str">
        <f>IF($A884="","",IF(INDEX(Data!D:D,MATCH($A884,Data!$AF:$AF,1))="","",INDEX(Data!D:D,MATCH($A884,Data!$AF:$AF,1))))</f>
        <v/>
      </c>
      <c r="F884" s="5" t="str">
        <f>IF($A884="","",IF(INDEX(Data!E:E,MATCH($A884,Data!$AF:$AF,1))="","",INDEX(Data!E:E,MATCH($A884,Data!$AF:$AF,1))))</f>
        <v/>
      </c>
      <c r="G884" s="36" t="str">
        <f t="shared" si="28"/>
        <v/>
      </c>
    </row>
    <row r="885" spans="1:7" ht="14" customHeight="1" x14ac:dyDescent="0.35">
      <c r="A885" s="33" t="str">
        <f t="shared" si="29"/>
        <v/>
      </c>
      <c r="B885" s="4" t="str">
        <f>IF($A885="", "", INDEX(Data!A:A,MATCH($A885,Data!$AF:$AF,1)))</f>
        <v/>
      </c>
      <c r="C885" s="5" t="str">
        <f>IF($A885="", "", INDEX(Data!B:B,MATCH($A885,Data!$AF:$AF,1)))</f>
        <v/>
      </c>
      <c r="D885" s="4" t="str">
        <f>IF($A885="", "", INDEX(Data!C:C,MATCH($A885,Data!$AF:$AF,1)))</f>
        <v/>
      </c>
      <c r="E885" s="5" t="str">
        <f>IF($A885="","",IF(INDEX(Data!D:D,MATCH($A885,Data!$AF:$AF,1))="","",INDEX(Data!D:D,MATCH($A885,Data!$AF:$AF,1))))</f>
        <v/>
      </c>
      <c r="F885" s="5" t="str">
        <f>IF($A885="","",IF(INDEX(Data!E:E,MATCH($A885,Data!$AF:$AF,1))="","",INDEX(Data!E:E,MATCH($A885,Data!$AF:$AF,1))))</f>
        <v/>
      </c>
      <c r="G885" s="36" t="str">
        <f t="shared" si="28"/>
        <v/>
      </c>
    </row>
    <row r="886" spans="1:7" ht="14" customHeight="1" x14ac:dyDescent="0.35">
      <c r="A886" s="33" t="str">
        <f t="shared" si="29"/>
        <v/>
      </c>
      <c r="B886" s="4" t="str">
        <f>IF($A886="", "", INDEX(Data!A:A,MATCH($A886,Data!$AF:$AF,1)))</f>
        <v/>
      </c>
      <c r="C886" s="5" t="str">
        <f>IF($A886="", "", INDEX(Data!B:B,MATCH($A886,Data!$AF:$AF,1)))</f>
        <v/>
      </c>
      <c r="D886" s="4" t="str">
        <f>IF($A886="", "", INDEX(Data!C:C,MATCH($A886,Data!$AF:$AF,1)))</f>
        <v/>
      </c>
      <c r="E886" s="5" t="str">
        <f>IF($A886="","",IF(INDEX(Data!D:D,MATCH($A886,Data!$AF:$AF,1))="","",INDEX(Data!D:D,MATCH($A886,Data!$AF:$AF,1))))</f>
        <v/>
      </c>
      <c r="F886" s="5" t="str">
        <f>IF($A886="","",IF(INDEX(Data!E:E,MATCH($A886,Data!$AF:$AF,1))="","",INDEX(Data!E:E,MATCH($A886,Data!$AF:$AF,1))))</f>
        <v/>
      </c>
      <c r="G886" s="36" t="str">
        <f t="shared" si="28"/>
        <v/>
      </c>
    </row>
    <row r="887" spans="1:7" ht="14" customHeight="1" x14ac:dyDescent="0.35">
      <c r="A887" s="33" t="str">
        <f t="shared" si="29"/>
        <v/>
      </c>
      <c r="B887" s="4" t="str">
        <f>IF($A887="", "", INDEX(Data!A:A,MATCH($A887,Data!$AF:$AF,1)))</f>
        <v/>
      </c>
      <c r="C887" s="5" t="str">
        <f>IF($A887="", "", INDEX(Data!B:B,MATCH($A887,Data!$AF:$AF,1)))</f>
        <v/>
      </c>
      <c r="D887" s="4" t="str">
        <f>IF($A887="", "", INDEX(Data!C:C,MATCH($A887,Data!$AF:$AF,1)))</f>
        <v/>
      </c>
      <c r="E887" s="5" t="str">
        <f>IF($A887="","",IF(INDEX(Data!D:D,MATCH($A887,Data!$AF:$AF,1))="","",INDEX(Data!D:D,MATCH($A887,Data!$AF:$AF,1))))</f>
        <v/>
      </c>
      <c r="F887" s="5" t="str">
        <f>IF($A887="","",IF(INDEX(Data!E:E,MATCH($A887,Data!$AF:$AF,1))="","",INDEX(Data!E:E,MATCH($A887,Data!$AF:$AF,1))))</f>
        <v/>
      </c>
      <c r="G887" s="36" t="str">
        <f t="shared" si="28"/>
        <v/>
      </c>
    </row>
    <row r="888" spans="1:7" ht="14" customHeight="1" x14ac:dyDescent="0.35">
      <c r="A888" s="33" t="str">
        <f t="shared" si="29"/>
        <v/>
      </c>
      <c r="B888" s="4" t="str">
        <f>IF($A888="", "", INDEX(Data!A:A,MATCH($A888,Data!$AF:$AF,1)))</f>
        <v/>
      </c>
      <c r="C888" s="5" t="str">
        <f>IF($A888="", "", INDEX(Data!B:B,MATCH($A888,Data!$AF:$AF,1)))</f>
        <v/>
      </c>
      <c r="D888" s="4" t="str">
        <f>IF($A888="", "", INDEX(Data!C:C,MATCH($A888,Data!$AF:$AF,1)))</f>
        <v/>
      </c>
      <c r="E888" s="5" t="str">
        <f>IF($A888="","",IF(INDEX(Data!D:D,MATCH($A888,Data!$AF:$AF,1))="","",INDEX(Data!D:D,MATCH($A888,Data!$AF:$AF,1))))</f>
        <v/>
      </c>
      <c r="F888" s="5" t="str">
        <f>IF($A888="","",IF(INDEX(Data!E:E,MATCH($A888,Data!$AF:$AF,1))="","",INDEX(Data!E:E,MATCH($A888,Data!$AF:$AF,1))))</f>
        <v/>
      </c>
      <c r="G888" s="36" t="str">
        <f t="shared" si="28"/>
        <v/>
      </c>
    </row>
    <row r="889" spans="1:7" ht="14" customHeight="1" x14ac:dyDescent="0.35">
      <c r="A889" s="33" t="str">
        <f t="shared" si="29"/>
        <v/>
      </c>
      <c r="B889" s="4" t="str">
        <f>IF($A889="", "", INDEX(Data!A:A,MATCH($A889,Data!$AF:$AF,1)))</f>
        <v/>
      </c>
      <c r="C889" s="5" t="str">
        <f>IF($A889="", "", INDEX(Data!B:B,MATCH($A889,Data!$AF:$AF,1)))</f>
        <v/>
      </c>
      <c r="D889" s="4" t="str">
        <f>IF($A889="", "", INDEX(Data!C:C,MATCH($A889,Data!$AF:$AF,1)))</f>
        <v/>
      </c>
      <c r="E889" s="5" t="str">
        <f>IF($A889="","",IF(INDEX(Data!D:D,MATCH($A889,Data!$AF:$AF,1))="","",INDEX(Data!D:D,MATCH($A889,Data!$AF:$AF,1))))</f>
        <v/>
      </c>
      <c r="F889" s="5" t="str">
        <f>IF($A889="","",IF(INDEX(Data!E:E,MATCH($A889,Data!$AF:$AF,1))="","",INDEX(Data!E:E,MATCH($A889,Data!$AF:$AF,1))))</f>
        <v/>
      </c>
      <c r="G889" s="36" t="str">
        <f t="shared" si="28"/>
        <v/>
      </c>
    </row>
    <row r="890" spans="1:7" ht="14" customHeight="1" x14ac:dyDescent="0.35">
      <c r="A890" s="33" t="str">
        <f t="shared" si="29"/>
        <v/>
      </c>
      <c r="B890" s="4" t="str">
        <f>IF($A890="", "", INDEX(Data!A:A,MATCH($A890,Data!$AF:$AF,1)))</f>
        <v/>
      </c>
      <c r="C890" s="5" t="str">
        <f>IF($A890="", "", INDEX(Data!B:B,MATCH($A890,Data!$AF:$AF,1)))</f>
        <v/>
      </c>
      <c r="D890" s="4" t="str">
        <f>IF($A890="", "", INDEX(Data!C:C,MATCH($A890,Data!$AF:$AF,1)))</f>
        <v/>
      </c>
      <c r="E890" s="5" t="str">
        <f>IF($A890="","",IF(INDEX(Data!D:D,MATCH($A890,Data!$AF:$AF,1))="","",INDEX(Data!D:D,MATCH($A890,Data!$AF:$AF,1))))</f>
        <v/>
      </c>
      <c r="F890" s="5" t="str">
        <f>IF($A890="","",IF(INDEX(Data!E:E,MATCH($A890,Data!$AF:$AF,1))="","",INDEX(Data!E:E,MATCH($A890,Data!$AF:$AF,1))))</f>
        <v/>
      </c>
      <c r="G890" s="36" t="str">
        <f t="shared" si="28"/>
        <v/>
      </c>
    </row>
    <row r="891" spans="1:7" ht="14" customHeight="1" x14ac:dyDescent="0.35">
      <c r="A891" s="33" t="str">
        <f t="shared" si="29"/>
        <v/>
      </c>
      <c r="B891" s="4" t="str">
        <f>IF($A891="", "", INDEX(Data!A:A,MATCH($A891,Data!$AF:$AF,1)))</f>
        <v/>
      </c>
      <c r="C891" s="5" t="str">
        <f>IF($A891="", "", INDEX(Data!B:B,MATCH($A891,Data!$AF:$AF,1)))</f>
        <v/>
      </c>
      <c r="D891" s="4" t="str">
        <f>IF($A891="", "", INDEX(Data!C:C,MATCH($A891,Data!$AF:$AF,1)))</f>
        <v/>
      </c>
      <c r="E891" s="5" t="str">
        <f>IF($A891="","",IF(INDEX(Data!D:D,MATCH($A891,Data!$AF:$AF,1))="","",INDEX(Data!D:D,MATCH($A891,Data!$AF:$AF,1))))</f>
        <v/>
      </c>
      <c r="F891" s="5" t="str">
        <f>IF($A891="","",IF(INDEX(Data!E:E,MATCH($A891,Data!$AF:$AF,1))="","",INDEX(Data!E:E,MATCH($A891,Data!$AF:$AF,1))))</f>
        <v/>
      </c>
      <c r="G891" s="36" t="str">
        <f t="shared" si="28"/>
        <v/>
      </c>
    </row>
    <row r="892" spans="1:7" ht="14" customHeight="1" x14ac:dyDescent="0.35">
      <c r="A892" s="33" t="str">
        <f t="shared" si="29"/>
        <v/>
      </c>
      <c r="B892" s="4" t="str">
        <f>IF($A892="", "", INDEX(Data!A:A,MATCH($A892,Data!$AF:$AF,1)))</f>
        <v/>
      </c>
      <c r="C892" s="5" t="str">
        <f>IF($A892="", "", INDEX(Data!B:B,MATCH($A892,Data!$AF:$AF,1)))</f>
        <v/>
      </c>
      <c r="D892" s="4" t="str">
        <f>IF($A892="", "", INDEX(Data!C:C,MATCH($A892,Data!$AF:$AF,1)))</f>
        <v/>
      </c>
      <c r="E892" s="5" t="str">
        <f>IF($A892="","",IF(INDEX(Data!D:D,MATCH($A892,Data!$AF:$AF,1))="","",INDEX(Data!D:D,MATCH($A892,Data!$AF:$AF,1))))</f>
        <v/>
      </c>
      <c r="F892" s="5" t="str">
        <f>IF($A892="","",IF(INDEX(Data!E:E,MATCH($A892,Data!$AF:$AF,1))="","",INDEX(Data!E:E,MATCH($A892,Data!$AF:$AF,1))))</f>
        <v/>
      </c>
      <c r="G892" s="36" t="str">
        <f t="shared" si="28"/>
        <v/>
      </c>
    </row>
    <row r="893" spans="1:7" ht="14" customHeight="1" x14ac:dyDescent="0.35">
      <c r="A893" s="33" t="str">
        <f t="shared" si="29"/>
        <v/>
      </c>
      <c r="B893" s="4" t="str">
        <f>IF($A893="", "", INDEX(Data!A:A,MATCH($A893,Data!$AF:$AF,1)))</f>
        <v/>
      </c>
      <c r="C893" s="5" t="str">
        <f>IF($A893="", "", INDEX(Data!B:B,MATCH($A893,Data!$AF:$AF,1)))</f>
        <v/>
      </c>
      <c r="D893" s="4" t="str">
        <f>IF($A893="", "", INDEX(Data!C:C,MATCH($A893,Data!$AF:$AF,1)))</f>
        <v/>
      </c>
      <c r="E893" s="5" t="str">
        <f>IF($A893="","",IF(INDEX(Data!D:D,MATCH($A893,Data!$AF:$AF,1))="","",INDEX(Data!D:D,MATCH($A893,Data!$AF:$AF,1))))</f>
        <v/>
      </c>
      <c r="F893" s="5" t="str">
        <f>IF($A893="","",IF(INDEX(Data!E:E,MATCH($A893,Data!$AF:$AF,1))="","",INDEX(Data!E:E,MATCH($A893,Data!$AF:$AF,1))))</f>
        <v/>
      </c>
      <c r="G893" s="36" t="str">
        <f t="shared" si="28"/>
        <v/>
      </c>
    </row>
    <row r="894" spans="1:7" ht="14" customHeight="1" x14ac:dyDescent="0.35">
      <c r="A894" s="33" t="str">
        <f t="shared" si="29"/>
        <v/>
      </c>
      <c r="B894" s="4" t="str">
        <f>IF($A894="", "", INDEX(Data!A:A,MATCH($A894,Data!$AF:$AF,1)))</f>
        <v/>
      </c>
      <c r="C894" s="5" t="str">
        <f>IF($A894="", "", INDEX(Data!B:B,MATCH($A894,Data!$AF:$AF,1)))</f>
        <v/>
      </c>
      <c r="D894" s="4" t="str">
        <f>IF($A894="", "", INDEX(Data!C:C,MATCH($A894,Data!$AF:$AF,1)))</f>
        <v/>
      </c>
      <c r="E894" s="5" t="str">
        <f>IF($A894="","",IF(INDEX(Data!D:D,MATCH($A894,Data!$AF:$AF,1))="","",INDEX(Data!D:D,MATCH($A894,Data!$AF:$AF,1))))</f>
        <v/>
      </c>
      <c r="F894" s="5" t="str">
        <f>IF($A894="","",IF(INDEX(Data!E:E,MATCH($A894,Data!$AF:$AF,1))="","",INDEX(Data!E:E,MATCH($A894,Data!$AF:$AF,1))))</f>
        <v/>
      </c>
      <c r="G894" s="36" t="str">
        <f t="shared" si="28"/>
        <v/>
      </c>
    </row>
    <row r="895" spans="1:7" ht="14" customHeight="1" x14ac:dyDescent="0.35">
      <c r="A895" s="33" t="str">
        <f t="shared" si="29"/>
        <v/>
      </c>
      <c r="B895" s="4" t="str">
        <f>IF($A895="", "", INDEX(Data!A:A,MATCH($A895,Data!$AF:$AF,1)))</f>
        <v/>
      </c>
      <c r="C895" s="5" t="str">
        <f>IF($A895="", "", INDEX(Data!B:B,MATCH($A895,Data!$AF:$AF,1)))</f>
        <v/>
      </c>
      <c r="D895" s="4" t="str">
        <f>IF($A895="", "", INDEX(Data!C:C,MATCH($A895,Data!$AF:$AF,1)))</f>
        <v/>
      </c>
      <c r="E895" s="5" t="str">
        <f>IF($A895="","",IF(INDEX(Data!D:D,MATCH($A895,Data!$AF:$AF,1))="","",INDEX(Data!D:D,MATCH($A895,Data!$AF:$AF,1))))</f>
        <v/>
      </c>
      <c r="F895" s="5" t="str">
        <f>IF($A895="","",IF(INDEX(Data!E:E,MATCH($A895,Data!$AF:$AF,1))="","",INDEX(Data!E:E,MATCH($A895,Data!$AF:$AF,1))))</f>
        <v/>
      </c>
      <c r="G895" s="36" t="str">
        <f t="shared" si="28"/>
        <v/>
      </c>
    </row>
    <row r="896" spans="1:7" ht="14" customHeight="1" x14ac:dyDescent="0.35">
      <c r="A896" s="33" t="str">
        <f t="shared" si="29"/>
        <v/>
      </c>
      <c r="B896" s="4" t="str">
        <f>IF($A896="", "", INDEX(Data!A:A,MATCH($A896,Data!$AF:$AF,1)))</f>
        <v/>
      </c>
      <c r="C896" s="5" t="str">
        <f>IF($A896="", "", INDEX(Data!B:B,MATCH($A896,Data!$AF:$AF,1)))</f>
        <v/>
      </c>
      <c r="D896" s="4" t="str">
        <f>IF($A896="", "", INDEX(Data!C:C,MATCH($A896,Data!$AF:$AF,1)))</f>
        <v/>
      </c>
      <c r="E896" s="5" t="str">
        <f>IF($A896="","",IF(INDEX(Data!D:D,MATCH($A896,Data!$AF:$AF,1))="","",INDEX(Data!D:D,MATCH($A896,Data!$AF:$AF,1))))</f>
        <v/>
      </c>
      <c r="F896" s="5" t="str">
        <f>IF($A896="","",IF(INDEX(Data!E:E,MATCH($A896,Data!$AF:$AF,1))="","",INDEX(Data!E:E,MATCH($A896,Data!$AF:$AF,1))))</f>
        <v/>
      </c>
      <c r="G896" s="36" t="str">
        <f t="shared" si="28"/>
        <v/>
      </c>
    </row>
    <row r="897" spans="1:7" ht="14" customHeight="1" x14ac:dyDescent="0.35">
      <c r="A897" s="33" t="str">
        <f t="shared" si="29"/>
        <v/>
      </c>
      <c r="B897" s="4" t="str">
        <f>IF($A897="", "", INDEX(Data!A:A,MATCH($A897,Data!$AF:$AF,1)))</f>
        <v/>
      </c>
      <c r="C897" s="5" t="str">
        <f>IF($A897="", "", INDEX(Data!B:B,MATCH($A897,Data!$AF:$AF,1)))</f>
        <v/>
      </c>
      <c r="D897" s="4" t="str">
        <f>IF($A897="", "", INDEX(Data!C:C,MATCH($A897,Data!$AF:$AF,1)))</f>
        <v/>
      </c>
      <c r="E897" s="5" t="str">
        <f>IF($A897="","",IF(INDEX(Data!D:D,MATCH($A897,Data!$AF:$AF,1))="","",INDEX(Data!D:D,MATCH($A897,Data!$AF:$AF,1))))</f>
        <v/>
      </c>
      <c r="F897" s="5" t="str">
        <f>IF($A897="","",IF(INDEX(Data!E:E,MATCH($A897,Data!$AF:$AF,1))="","",INDEX(Data!E:E,MATCH($A897,Data!$AF:$AF,1))))</f>
        <v/>
      </c>
      <c r="G897" s="36" t="str">
        <f t="shared" si="28"/>
        <v/>
      </c>
    </row>
    <row r="898" spans="1:7" ht="14" customHeight="1" x14ac:dyDescent="0.35">
      <c r="A898" s="33" t="str">
        <f t="shared" si="29"/>
        <v/>
      </c>
      <c r="B898" s="4" t="str">
        <f>IF($A898="", "", INDEX(Data!A:A,MATCH($A898,Data!$AF:$AF,1)))</f>
        <v/>
      </c>
      <c r="C898" s="5" t="str">
        <f>IF($A898="", "", INDEX(Data!B:B,MATCH($A898,Data!$AF:$AF,1)))</f>
        <v/>
      </c>
      <c r="D898" s="4" t="str">
        <f>IF($A898="", "", INDEX(Data!C:C,MATCH($A898,Data!$AF:$AF,1)))</f>
        <v/>
      </c>
      <c r="E898" s="5" t="str">
        <f>IF($A898="","",IF(INDEX(Data!D:D,MATCH($A898,Data!$AF:$AF,1))="","",INDEX(Data!D:D,MATCH($A898,Data!$AF:$AF,1))))</f>
        <v/>
      </c>
      <c r="F898" s="5" t="str">
        <f>IF($A898="","",IF(INDEX(Data!E:E,MATCH($A898,Data!$AF:$AF,1))="","",INDEX(Data!E:E,MATCH($A898,Data!$AF:$AF,1))))</f>
        <v/>
      </c>
      <c r="G898" s="36" t="str">
        <f t="shared" si="28"/>
        <v/>
      </c>
    </row>
    <row r="899" spans="1:7" ht="14" customHeight="1" x14ac:dyDescent="0.35">
      <c r="A899" s="33" t="str">
        <f t="shared" si="29"/>
        <v/>
      </c>
      <c r="B899" s="4" t="str">
        <f>IF($A899="", "", INDEX(Data!A:A,MATCH($A899,Data!$AF:$AF,1)))</f>
        <v/>
      </c>
      <c r="C899" s="5" t="str">
        <f>IF($A899="", "", INDEX(Data!B:B,MATCH($A899,Data!$AF:$AF,1)))</f>
        <v/>
      </c>
      <c r="D899" s="4" t="str">
        <f>IF($A899="", "", INDEX(Data!C:C,MATCH($A899,Data!$AF:$AF,1)))</f>
        <v/>
      </c>
      <c r="E899" s="5" t="str">
        <f>IF($A899="","",IF(INDEX(Data!D:D,MATCH($A899,Data!$AF:$AF,1))="","",INDEX(Data!D:D,MATCH($A899,Data!$AF:$AF,1))))</f>
        <v/>
      </c>
      <c r="F899" s="5" t="str">
        <f>IF($A899="","",IF(INDEX(Data!E:E,MATCH($A899,Data!$AF:$AF,1))="","",INDEX(Data!E:E,MATCH($A899,Data!$AF:$AF,1))))</f>
        <v/>
      </c>
      <c r="G899" s="36" t="str">
        <f t="shared" si="28"/>
        <v/>
      </c>
    </row>
    <row r="900" spans="1:7" ht="14" customHeight="1" x14ac:dyDescent="0.35">
      <c r="A900" s="33" t="str">
        <f t="shared" si="29"/>
        <v/>
      </c>
      <c r="B900" s="4" t="str">
        <f>IF($A900="", "", INDEX(Data!A:A,MATCH($A900,Data!$AF:$AF,1)))</f>
        <v/>
      </c>
      <c r="C900" s="5" t="str">
        <f>IF($A900="", "", INDEX(Data!B:B,MATCH($A900,Data!$AF:$AF,1)))</f>
        <v/>
      </c>
      <c r="D900" s="4" t="str">
        <f>IF($A900="", "", INDEX(Data!C:C,MATCH($A900,Data!$AF:$AF,1)))</f>
        <v/>
      </c>
      <c r="E900" s="5" t="str">
        <f>IF($A900="","",IF(INDEX(Data!D:D,MATCH($A900,Data!$AF:$AF,1))="","",INDEX(Data!D:D,MATCH($A900,Data!$AF:$AF,1))))</f>
        <v/>
      </c>
      <c r="F900" s="5" t="str">
        <f>IF($A900="","",IF(INDEX(Data!E:E,MATCH($A900,Data!$AF:$AF,1))="","",INDEX(Data!E:E,MATCH($A900,Data!$AF:$AF,1))))</f>
        <v/>
      </c>
      <c r="G900" s="36" t="str">
        <f t="shared" si="28"/>
        <v/>
      </c>
    </row>
    <row r="901" spans="1:7" ht="14" customHeight="1" x14ac:dyDescent="0.35">
      <c r="A901" s="33" t="str">
        <f t="shared" si="29"/>
        <v/>
      </c>
      <c r="B901" s="4" t="str">
        <f>IF($A901="", "", INDEX(Data!A:A,MATCH($A901,Data!$AF:$AF,1)))</f>
        <v/>
      </c>
      <c r="C901" s="5" t="str">
        <f>IF($A901="", "", INDEX(Data!B:B,MATCH($A901,Data!$AF:$AF,1)))</f>
        <v/>
      </c>
      <c r="D901" s="4" t="str">
        <f>IF($A901="", "", INDEX(Data!C:C,MATCH($A901,Data!$AF:$AF,1)))</f>
        <v/>
      </c>
      <c r="E901" s="5" t="str">
        <f>IF($A901="","",IF(INDEX(Data!D:D,MATCH($A901,Data!$AF:$AF,1))="","",INDEX(Data!D:D,MATCH($A901,Data!$AF:$AF,1))))</f>
        <v/>
      </c>
      <c r="F901" s="5" t="str">
        <f>IF($A901="","",IF(INDEX(Data!E:E,MATCH($A901,Data!$AF:$AF,1))="","",INDEX(Data!E:E,MATCH($A901,Data!$AF:$AF,1))))</f>
        <v/>
      </c>
      <c r="G901" s="36" t="str">
        <f t="shared" si="28"/>
        <v/>
      </c>
    </row>
    <row r="902" spans="1:7" ht="14" customHeight="1" x14ac:dyDescent="0.35">
      <c r="A902" s="33" t="str">
        <f t="shared" si="29"/>
        <v/>
      </c>
      <c r="B902" s="4" t="str">
        <f>IF($A902="", "", INDEX(Data!A:A,MATCH($A902,Data!$AF:$AF,1)))</f>
        <v/>
      </c>
      <c r="C902" s="5" t="str">
        <f>IF($A902="", "", INDEX(Data!B:B,MATCH($A902,Data!$AF:$AF,1)))</f>
        <v/>
      </c>
      <c r="D902" s="4" t="str">
        <f>IF($A902="", "", INDEX(Data!C:C,MATCH($A902,Data!$AF:$AF,1)))</f>
        <v/>
      </c>
      <c r="E902" s="5" t="str">
        <f>IF($A902="","",IF(INDEX(Data!D:D,MATCH($A902,Data!$AF:$AF,1))="","",INDEX(Data!D:D,MATCH($A902,Data!$AF:$AF,1))))</f>
        <v/>
      </c>
      <c r="F902" s="5" t="str">
        <f>IF($A902="","",IF(INDEX(Data!E:E,MATCH($A902,Data!$AF:$AF,1))="","",INDEX(Data!E:E,MATCH($A902,Data!$AF:$AF,1))))</f>
        <v/>
      </c>
      <c r="G902" s="36" t="str">
        <f t="shared" si="28"/>
        <v/>
      </c>
    </row>
    <row r="903" spans="1:7" ht="14" customHeight="1" x14ac:dyDescent="0.35">
      <c r="A903" s="33" t="str">
        <f t="shared" si="29"/>
        <v/>
      </c>
      <c r="B903" s="4" t="str">
        <f>IF($A903="", "", INDEX(Data!A:A,MATCH($A903,Data!$AF:$AF,1)))</f>
        <v/>
      </c>
      <c r="C903" s="5" t="str">
        <f>IF($A903="", "", INDEX(Data!B:B,MATCH($A903,Data!$AF:$AF,1)))</f>
        <v/>
      </c>
      <c r="D903" s="4" t="str">
        <f>IF($A903="", "", INDEX(Data!C:C,MATCH($A903,Data!$AF:$AF,1)))</f>
        <v/>
      </c>
      <c r="E903" s="5" t="str">
        <f>IF($A903="","",IF(INDEX(Data!D:D,MATCH($A903,Data!$AF:$AF,1))="","",INDEX(Data!D:D,MATCH($A903,Data!$AF:$AF,1))))</f>
        <v/>
      </c>
      <c r="F903" s="5" t="str">
        <f>IF($A903="","",IF(INDEX(Data!E:E,MATCH($A903,Data!$AF:$AF,1))="","",INDEX(Data!E:E,MATCH($A903,Data!$AF:$AF,1))))</f>
        <v/>
      </c>
      <c r="G903" s="36" t="str">
        <f t="shared" si="28"/>
        <v/>
      </c>
    </row>
    <row r="904" spans="1:7" ht="14" customHeight="1" x14ac:dyDescent="0.35">
      <c r="A904" s="33" t="str">
        <f t="shared" si="29"/>
        <v/>
      </c>
      <c r="B904" s="4" t="str">
        <f>IF($A904="", "", INDEX(Data!A:A,MATCH($A904,Data!$AF:$AF,1)))</f>
        <v/>
      </c>
      <c r="C904" s="5" t="str">
        <f>IF($A904="", "", INDEX(Data!B:B,MATCH($A904,Data!$AF:$AF,1)))</f>
        <v/>
      </c>
      <c r="D904" s="4" t="str">
        <f>IF($A904="", "", INDEX(Data!C:C,MATCH($A904,Data!$AF:$AF,1)))</f>
        <v/>
      </c>
      <c r="E904" s="5" t="str">
        <f>IF($A904="","",IF(INDEX(Data!D:D,MATCH($A904,Data!$AF:$AF,1))="","",INDEX(Data!D:D,MATCH($A904,Data!$AF:$AF,1))))</f>
        <v/>
      </c>
      <c r="F904" s="5" t="str">
        <f>IF($A904="","",IF(INDEX(Data!E:E,MATCH($A904,Data!$AF:$AF,1))="","",INDEX(Data!E:E,MATCH($A904,Data!$AF:$AF,1))))</f>
        <v/>
      </c>
      <c r="G904" s="36" t="str">
        <f t="shared" si="28"/>
        <v/>
      </c>
    </row>
    <row r="905" spans="1:7" ht="14" customHeight="1" x14ac:dyDescent="0.35">
      <c r="A905" s="33" t="str">
        <f t="shared" si="29"/>
        <v/>
      </c>
      <c r="B905" s="4" t="str">
        <f>IF($A905="", "", INDEX(Data!A:A,MATCH($A905,Data!$AF:$AF,1)))</f>
        <v/>
      </c>
      <c r="C905" s="5" t="str">
        <f>IF($A905="", "", INDEX(Data!B:B,MATCH($A905,Data!$AF:$AF,1)))</f>
        <v/>
      </c>
      <c r="D905" s="4" t="str">
        <f>IF($A905="", "", INDEX(Data!C:C,MATCH($A905,Data!$AF:$AF,1)))</f>
        <v/>
      </c>
      <c r="E905" s="5" t="str">
        <f>IF($A905="","",IF(INDEX(Data!D:D,MATCH($A905,Data!$AF:$AF,1))="","",INDEX(Data!D:D,MATCH($A905,Data!$AF:$AF,1))))</f>
        <v/>
      </c>
      <c r="F905" s="5" t="str">
        <f>IF($A905="","",IF(INDEX(Data!E:E,MATCH($A905,Data!$AF:$AF,1))="","",INDEX(Data!E:E,MATCH($A905,Data!$AF:$AF,1))))</f>
        <v/>
      </c>
      <c r="G905" s="36" t="str">
        <f t="shared" si="28"/>
        <v/>
      </c>
    </row>
    <row r="906" spans="1:7" ht="14" customHeight="1" x14ac:dyDescent="0.35">
      <c r="A906" s="33" t="str">
        <f t="shared" si="29"/>
        <v/>
      </c>
      <c r="B906" s="4" t="str">
        <f>IF($A906="", "", INDEX(Data!A:A,MATCH($A906,Data!$AF:$AF,1)))</f>
        <v/>
      </c>
      <c r="C906" s="5" t="str">
        <f>IF($A906="", "", INDEX(Data!B:B,MATCH($A906,Data!$AF:$AF,1)))</f>
        <v/>
      </c>
      <c r="D906" s="4" t="str">
        <f>IF($A906="", "", INDEX(Data!C:C,MATCH($A906,Data!$AF:$AF,1)))</f>
        <v/>
      </c>
      <c r="E906" s="5" t="str">
        <f>IF($A906="","",IF(INDEX(Data!D:D,MATCH($A906,Data!$AF:$AF,1))="","",INDEX(Data!D:D,MATCH($A906,Data!$AF:$AF,1))))</f>
        <v/>
      </c>
      <c r="F906" s="5" t="str">
        <f>IF($A906="","",IF(INDEX(Data!E:E,MATCH($A906,Data!$AF:$AF,1))="","",INDEX(Data!E:E,MATCH($A906,Data!$AF:$AF,1))))</f>
        <v/>
      </c>
      <c r="G906" s="36" t="str">
        <f t="shared" si="28"/>
        <v/>
      </c>
    </row>
    <row r="907" spans="1:7" ht="14" customHeight="1" x14ac:dyDescent="0.35">
      <c r="A907" s="33" t="str">
        <f t="shared" si="29"/>
        <v/>
      </c>
      <c r="B907" s="4" t="str">
        <f>IF($A907="", "", INDEX(Data!A:A,MATCH($A907,Data!$AF:$AF,1)))</f>
        <v/>
      </c>
      <c r="C907" s="5" t="str">
        <f>IF($A907="", "", INDEX(Data!B:B,MATCH($A907,Data!$AF:$AF,1)))</f>
        <v/>
      </c>
      <c r="D907" s="4" t="str">
        <f>IF($A907="", "", INDEX(Data!C:C,MATCH($A907,Data!$AF:$AF,1)))</f>
        <v/>
      </c>
      <c r="E907" s="5" t="str">
        <f>IF($A907="","",IF(INDEX(Data!D:D,MATCH($A907,Data!$AF:$AF,1))="","",INDEX(Data!D:D,MATCH($A907,Data!$AF:$AF,1))))</f>
        <v/>
      </c>
      <c r="F907" s="5" t="str">
        <f>IF($A907="","",IF(INDEX(Data!E:E,MATCH($A907,Data!$AF:$AF,1))="","",INDEX(Data!E:E,MATCH($A907,Data!$AF:$AF,1))))</f>
        <v/>
      </c>
      <c r="G907" s="36" t="str">
        <f t="shared" si="28"/>
        <v/>
      </c>
    </row>
    <row r="908" spans="1:7" ht="14" customHeight="1" x14ac:dyDescent="0.35">
      <c r="A908" s="33" t="str">
        <f t="shared" si="29"/>
        <v/>
      </c>
      <c r="B908" s="4" t="str">
        <f>IF($A908="", "", INDEX(Data!A:A,MATCH($A908,Data!$AF:$AF,1)))</f>
        <v/>
      </c>
      <c r="C908" s="5" t="str">
        <f>IF($A908="", "", INDEX(Data!B:B,MATCH($A908,Data!$AF:$AF,1)))</f>
        <v/>
      </c>
      <c r="D908" s="4" t="str">
        <f>IF($A908="", "", INDEX(Data!C:C,MATCH($A908,Data!$AF:$AF,1)))</f>
        <v/>
      </c>
      <c r="E908" s="5" t="str">
        <f>IF($A908="","",IF(INDEX(Data!D:D,MATCH($A908,Data!$AF:$AF,1))="","",INDEX(Data!D:D,MATCH($A908,Data!$AF:$AF,1))))</f>
        <v/>
      </c>
      <c r="F908" s="5" t="str">
        <f>IF($A908="","",IF(INDEX(Data!E:E,MATCH($A908,Data!$AF:$AF,1))="","",INDEX(Data!E:E,MATCH($A908,Data!$AF:$AF,1))))</f>
        <v/>
      </c>
      <c r="G908" s="36" t="str">
        <f t="shared" si="28"/>
        <v/>
      </c>
    </row>
    <row r="909" spans="1:7" ht="14" customHeight="1" x14ac:dyDescent="0.35">
      <c r="A909" s="33" t="str">
        <f t="shared" si="29"/>
        <v/>
      </c>
      <c r="B909" s="4" t="str">
        <f>IF($A909="", "", INDEX(Data!A:A,MATCH($A909,Data!$AF:$AF,1)))</f>
        <v/>
      </c>
      <c r="C909" s="5" t="str">
        <f>IF($A909="", "", INDEX(Data!B:B,MATCH($A909,Data!$AF:$AF,1)))</f>
        <v/>
      </c>
      <c r="D909" s="4" t="str">
        <f>IF($A909="", "", INDEX(Data!C:C,MATCH($A909,Data!$AF:$AF,1)))</f>
        <v/>
      </c>
      <c r="E909" s="5" t="str">
        <f>IF($A909="","",IF(INDEX(Data!D:D,MATCH($A909,Data!$AF:$AF,1))="","",INDEX(Data!D:D,MATCH($A909,Data!$AF:$AF,1))))</f>
        <v/>
      </c>
      <c r="F909" s="5" t="str">
        <f>IF($A909="","",IF(INDEX(Data!E:E,MATCH($A909,Data!$AF:$AF,1))="","",INDEX(Data!E:E,MATCH($A909,Data!$AF:$AF,1))))</f>
        <v/>
      </c>
      <c r="G909" s="36" t="str">
        <f t="shared" si="28"/>
        <v/>
      </c>
    </row>
    <row r="910" spans="1:7" ht="14" customHeight="1" x14ac:dyDescent="0.35">
      <c r="A910" s="33" t="str">
        <f t="shared" si="29"/>
        <v/>
      </c>
      <c r="B910" s="4" t="str">
        <f>IF($A910="", "", INDEX(Data!A:A,MATCH($A910,Data!$AF:$AF,1)))</f>
        <v/>
      </c>
      <c r="C910" s="5" t="str">
        <f>IF($A910="", "", INDEX(Data!B:B,MATCH($A910,Data!$AF:$AF,1)))</f>
        <v/>
      </c>
      <c r="D910" s="4" t="str">
        <f>IF($A910="", "", INDEX(Data!C:C,MATCH($A910,Data!$AF:$AF,1)))</f>
        <v/>
      </c>
      <c r="E910" s="5" t="str">
        <f>IF($A910="","",IF(INDEX(Data!D:D,MATCH($A910,Data!$AF:$AF,1))="","",INDEX(Data!D:D,MATCH($A910,Data!$AF:$AF,1))))</f>
        <v/>
      </c>
      <c r="F910" s="5" t="str">
        <f>IF($A910="","",IF(INDEX(Data!E:E,MATCH($A910,Data!$AF:$AF,1))="","",INDEX(Data!E:E,MATCH($A910,Data!$AF:$AF,1))))</f>
        <v/>
      </c>
      <c r="G910" s="36" t="str">
        <f t="shared" si="28"/>
        <v/>
      </c>
    </row>
    <row r="911" spans="1:7" ht="14" customHeight="1" x14ac:dyDescent="0.35">
      <c r="A911" s="33" t="str">
        <f t="shared" si="29"/>
        <v/>
      </c>
      <c r="B911" s="4" t="str">
        <f>IF($A911="", "", INDEX(Data!A:A,MATCH($A911,Data!$AF:$AF,1)))</f>
        <v/>
      </c>
      <c r="C911" s="5" t="str">
        <f>IF($A911="", "", INDEX(Data!B:B,MATCH($A911,Data!$AF:$AF,1)))</f>
        <v/>
      </c>
      <c r="D911" s="4" t="str">
        <f>IF($A911="", "", INDEX(Data!C:C,MATCH($A911,Data!$AF:$AF,1)))</f>
        <v/>
      </c>
      <c r="E911" s="5" t="str">
        <f>IF($A911="","",IF(INDEX(Data!D:D,MATCH($A911,Data!$AF:$AF,1))="","",INDEX(Data!D:D,MATCH($A911,Data!$AF:$AF,1))))</f>
        <v/>
      </c>
      <c r="F911" s="5" t="str">
        <f>IF($A911="","",IF(INDEX(Data!E:E,MATCH($A911,Data!$AF:$AF,1))="","",INDEX(Data!E:E,MATCH($A911,Data!$AF:$AF,1))))</f>
        <v/>
      </c>
      <c r="G911" s="36" t="str">
        <f t="shared" ref="G911:G974" si="30">HYPERLINK(F911)</f>
        <v/>
      </c>
    </row>
    <row r="912" spans="1:7" ht="14" customHeight="1" x14ac:dyDescent="0.35">
      <c r="A912" s="33" t="str">
        <f t="shared" ref="A912:A975" si="31">IF(A$13&gt;=ROW(A900), ROW(A900), "")</f>
        <v/>
      </c>
      <c r="B912" s="4" t="str">
        <f>IF($A912="", "", INDEX(Data!A:A,MATCH($A912,Data!$AF:$AF,1)))</f>
        <v/>
      </c>
      <c r="C912" s="5" t="str">
        <f>IF($A912="", "", INDEX(Data!B:B,MATCH($A912,Data!$AF:$AF,1)))</f>
        <v/>
      </c>
      <c r="D912" s="4" t="str">
        <f>IF($A912="", "", INDEX(Data!C:C,MATCH($A912,Data!$AF:$AF,1)))</f>
        <v/>
      </c>
      <c r="E912" s="5" t="str">
        <f>IF($A912="","",IF(INDEX(Data!D:D,MATCH($A912,Data!$AF:$AF,1))="","",INDEX(Data!D:D,MATCH($A912,Data!$AF:$AF,1))))</f>
        <v/>
      </c>
      <c r="F912" s="5" t="str">
        <f>IF($A912="","",IF(INDEX(Data!E:E,MATCH($A912,Data!$AF:$AF,1))="","",INDEX(Data!E:E,MATCH($A912,Data!$AF:$AF,1))))</f>
        <v/>
      </c>
      <c r="G912" s="36" t="str">
        <f t="shared" si="30"/>
        <v/>
      </c>
    </row>
    <row r="913" spans="1:7" ht="14" customHeight="1" x14ac:dyDescent="0.35">
      <c r="A913" s="33" t="str">
        <f t="shared" si="31"/>
        <v/>
      </c>
      <c r="B913" s="4" t="str">
        <f>IF($A913="", "", INDEX(Data!A:A,MATCH($A913,Data!$AF:$AF,1)))</f>
        <v/>
      </c>
      <c r="C913" s="5" t="str">
        <f>IF($A913="", "", INDEX(Data!B:B,MATCH($A913,Data!$AF:$AF,1)))</f>
        <v/>
      </c>
      <c r="D913" s="4" t="str">
        <f>IF($A913="", "", INDEX(Data!C:C,MATCH($A913,Data!$AF:$AF,1)))</f>
        <v/>
      </c>
      <c r="E913" s="5" t="str">
        <f>IF($A913="","",IF(INDEX(Data!D:D,MATCH($A913,Data!$AF:$AF,1))="","",INDEX(Data!D:D,MATCH($A913,Data!$AF:$AF,1))))</f>
        <v/>
      </c>
      <c r="F913" s="5" t="str">
        <f>IF($A913="","",IF(INDEX(Data!E:E,MATCH($A913,Data!$AF:$AF,1))="","",INDEX(Data!E:E,MATCH($A913,Data!$AF:$AF,1))))</f>
        <v/>
      </c>
      <c r="G913" s="36" t="str">
        <f t="shared" si="30"/>
        <v/>
      </c>
    </row>
    <row r="914" spans="1:7" ht="14" customHeight="1" x14ac:dyDescent="0.35">
      <c r="A914" s="33" t="str">
        <f t="shared" si="31"/>
        <v/>
      </c>
      <c r="B914" s="4" t="str">
        <f>IF($A914="", "", INDEX(Data!A:A,MATCH($A914,Data!$AF:$AF,1)))</f>
        <v/>
      </c>
      <c r="C914" s="5" t="str">
        <f>IF($A914="", "", INDEX(Data!B:B,MATCH($A914,Data!$AF:$AF,1)))</f>
        <v/>
      </c>
      <c r="D914" s="4" t="str">
        <f>IF($A914="", "", INDEX(Data!C:C,MATCH($A914,Data!$AF:$AF,1)))</f>
        <v/>
      </c>
      <c r="E914" s="5" t="str">
        <f>IF($A914="","",IF(INDEX(Data!D:D,MATCH($A914,Data!$AF:$AF,1))="","",INDEX(Data!D:D,MATCH($A914,Data!$AF:$AF,1))))</f>
        <v/>
      </c>
      <c r="F914" s="5" t="str">
        <f>IF($A914="","",IF(INDEX(Data!E:E,MATCH($A914,Data!$AF:$AF,1))="","",INDEX(Data!E:E,MATCH($A914,Data!$AF:$AF,1))))</f>
        <v/>
      </c>
      <c r="G914" s="36" t="str">
        <f t="shared" si="30"/>
        <v/>
      </c>
    </row>
    <row r="915" spans="1:7" ht="14" customHeight="1" x14ac:dyDescent="0.35">
      <c r="A915" s="33" t="str">
        <f t="shared" si="31"/>
        <v/>
      </c>
      <c r="B915" s="4" t="str">
        <f>IF($A915="", "", INDEX(Data!A:A,MATCH($A915,Data!$AF:$AF,1)))</f>
        <v/>
      </c>
      <c r="C915" s="5" t="str">
        <f>IF($A915="", "", INDEX(Data!B:B,MATCH($A915,Data!$AF:$AF,1)))</f>
        <v/>
      </c>
      <c r="D915" s="4" t="str">
        <f>IF($A915="", "", INDEX(Data!C:C,MATCH($A915,Data!$AF:$AF,1)))</f>
        <v/>
      </c>
      <c r="E915" s="5" t="str">
        <f>IF($A915="","",IF(INDEX(Data!D:D,MATCH($A915,Data!$AF:$AF,1))="","",INDEX(Data!D:D,MATCH($A915,Data!$AF:$AF,1))))</f>
        <v/>
      </c>
      <c r="F915" s="5" t="str">
        <f>IF($A915="","",IF(INDEX(Data!E:E,MATCH($A915,Data!$AF:$AF,1))="","",INDEX(Data!E:E,MATCH($A915,Data!$AF:$AF,1))))</f>
        <v/>
      </c>
      <c r="G915" s="36" t="str">
        <f t="shared" si="30"/>
        <v/>
      </c>
    </row>
    <row r="916" spans="1:7" ht="14" customHeight="1" x14ac:dyDescent="0.35">
      <c r="A916" s="33" t="str">
        <f t="shared" si="31"/>
        <v/>
      </c>
      <c r="B916" s="4" t="str">
        <f>IF($A916="", "", INDEX(Data!A:A,MATCH($A916,Data!$AF:$AF,1)))</f>
        <v/>
      </c>
      <c r="C916" s="5" t="str">
        <f>IF($A916="", "", INDEX(Data!B:B,MATCH($A916,Data!$AF:$AF,1)))</f>
        <v/>
      </c>
      <c r="D916" s="4" t="str">
        <f>IF($A916="", "", INDEX(Data!C:C,MATCH($A916,Data!$AF:$AF,1)))</f>
        <v/>
      </c>
      <c r="E916" s="5" t="str">
        <f>IF($A916="","",IF(INDEX(Data!D:D,MATCH($A916,Data!$AF:$AF,1))="","",INDEX(Data!D:D,MATCH($A916,Data!$AF:$AF,1))))</f>
        <v/>
      </c>
      <c r="F916" s="5" t="str">
        <f>IF($A916="","",IF(INDEX(Data!E:E,MATCH($A916,Data!$AF:$AF,1))="","",INDEX(Data!E:E,MATCH($A916,Data!$AF:$AF,1))))</f>
        <v/>
      </c>
      <c r="G916" s="36" t="str">
        <f t="shared" si="30"/>
        <v/>
      </c>
    </row>
    <row r="917" spans="1:7" ht="14" customHeight="1" x14ac:dyDescent="0.35">
      <c r="A917" s="33" t="str">
        <f t="shared" si="31"/>
        <v/>
      </c>
      <c r="B917" s="4" t="str">
        <f>IF($A917="", "", INDEX(Data!A:A,MATCH($A917,Data!$AF:$AF,1)))</f>
        <v/>
      </c>
      <c r="C917" s="5" t="str">
        <f>IF($A917="", "", INDEX(Data!B:B,MATCH($A917,Data!$AF:$AF,1)))</f>
        <v/>
      </c>
      <c r="D917" s="4" t="str">
        <f>IF($A917="", "", INDEX(Data!C:C,MATCH($A917,Data!$AF:$AF,1)))</f>
        <v/>
      </c>
      <c r="E917" s="5" t="str">
        <f>IF($A917="","",IF(INDEX(Data!D:D,MATCH($A917,Data!$AF:$AF,1))="","",INDEX(Data!D:D,MATCH($A917,Data!$AF:$AF,1))))</f>
        <v/>
      </c>
      <c r="F917" s="5" t="str">
        <f>IF($A917="","",IF(INDEX(Data!E:E,MATCH($A917,Data!$AF:$AF,1))="","",INDEX(Data!E:E,MATCH($A917,Data!$AF:$AF,1))))</f>
        <v/>
      </c>
      <c r="G917" s="36" t="str">
        <f t="shared" si="30"/>
        <v/>
      </c>
    </row>
    <row r="918" spans="1:7" ht="14" customHeight="1" x14ac:dyDescent="0.35">
      <c r="A918" s="33" t="str">
        <f t="shared" si="31"/>
        <v/>
      </c>
      <c r="B918" s="4" t="str">
        <f>IF($A918="", "", INDEX(Data!A:A,MATCH($A918,Data!$AF:$AF,1)))</f>
        <v/>
      </c>
      <c r="C918" s="5" t="str">
        <f>IF($A918="", "", INDEX(Data!B:B,MATCH($A918,Data!$AF:$AF,1)))</f>
        <v/>
      </c>
      <c r="D918" s="4" t="str">
        <f>IF($A918="", "", INDEX(Data!C:C,MATCH($A918,Data!$AF:$AF,1)))</f>
        <v/>
      </c>
      <c r="E918" s="5" t="str">
        <f>IF($A918="","",IF(INDEX(Data!D:D,MATCH($A918,Data!$AF:$AF,1))="","",INDEX(Data!D:D,MATCH($A918,Data!$AF:$AF,1))))</f>
        <v/>
      </c>
      <c r="F918" s="5" t="str">
        <f>IF($A918="","",IF(INDEX(Data!E:E,MATCH($A918,Data!$AF:$AF,1))="","",INDEX(Data!E:E,MATCH($A918,Data!$AF:$AF,1))))</f>
        <v/>
      </c>
      <c r="G918" s="36" t="str">
        <f t="shared" si="30"/>
        <v/>
      </c>
    </row>
    <row r="919" spans="1:7" ht="14" customHeight="1" x14ac:dyDescent="0.35">
      <c r="A919" s="33" t="str">
        <f t="shared" si="31"/>
        <v/>
      </c>
      <c r="B919" s="4" t="str">
        <f>IF($A919="", "", INDEX(Data!A:A,MATCH($A919,Data!$AF:$AF,1)))</f>
        <v/>
      </c>
      <c r="C919" s="5" t="str">
        <f>IF($A919="", "", INDEX(Data!B:B,MATCH($A919,Data!$AF:$AF,1)))</f>
        <v/>
      </c>
      <c r="D919" s="4" t="str">
        <f>IF($A919="", "", INDEX(Data!C:C,MATCH($A919,Data!$AF:$AF,1)))</f>
        <v/>
      </c>
      <c r="E919" s="5" t="str">
        <f>IF($A919="","",IF(INDEX(Data!D:D,MATCH($A919,Data!$AF:$AF,1))="","",INDEX(Data!D:D,MATCH($A919,Data!$AF:$AF,1))))</f>
        <v/>
      </c>
      <c r="F919" s="5" t="str">
        <f>IF($A919="","",IF(INDEX(Data!E:E,MATCH($A919,Data!$AF:$AF,1))="","",INDEX(Data!E:E,MATCH($A919,Data!$AF:$AF,1))))</f>
        <v/>
      </c>
      <c r="G919" s="36" t="str">
        <f t="shared" si="30"/>
        <v/>
      </c>
    </row>
    <row r="920" spans="1:7" ht="14" customHeight="1" x14ac:dyDescent="0.35">
      <c r="A920" s="33" t="str">
        <f t="shared" si="31"/>
        <v/>
      </c>
      <c r="B920" s="4" t="str">
        <f>IF($A920="", "", INDEX(Data!A:A,MATCH($A920,Data!$AF:$AF,1)))</f>
        <v/>
      </c>
      <c r="C920" s="5" t="str">
        <f>IF($A920="", "", INDEX(Data!B:B,MATCH($A920,Data!$AF:$AF,1)))</f>
        <v/>
      </c>
      <c r="D920" s="4" t="str">
        <f>IF($A920="", "", INDEX(Data!C:C,MATCH($A920,Data!$AF:$AF,1)))</f>
        <v/>
      </c>
      <c r="E920" s="5" t="str">
        <f>IF($A920="","",IF(INDEX(Data!D:D,MATCH($A920,Data!$AF:$AF,1))="","",INDEX(Data!D:D,MATCH($A920,Data!$AF:$AF,1))))</f>
        <v/>
      </c>
      <c r="F920" s="5" t="str">
        <f>IF($A920="","",IF(INDEX(Data!E:E,MATCH($A920,Data!$AF:$AF,1))="","",INDEX(Data!E:E,MATCH($A920,Data!$AF:$AF,1))))</f>
        <v/>
      </c>
      <c r="G920" s="36" t="str">
        <f t="shared" si="30"/>
        <v/>
      </c>
    </row>
    <row r="921" spans="1:7" ht="14" customHeight="1" x14ac:dyDescent="0.35">
      <c r="A921" s="33" t="str">
        <f t="shared" si="31"/>
        <v/>
      </c>
      <c r="B921" s="4" t="str">
        <f>IF($A921="", "", INDEX(Data!A:A,MATCH($A921,Data!$AF:$AF,1)))</f>
        <v/>
      </c>
      <c r="C921" s="5" t="str">
        <f>IF($A921="", "", INDEX(Data!B:B,MATCH($A921,Data!$AF:$AF,1)))</f>
        <v/>
      </c>
      <c r="D921" s="4" t="str">
        <f>IF($A921="", "", INDEX(Data!C:C,MATCH($A921,Data!$AF:$AF,1)))</f>
        <v/>
      </c>
      <c r="E921" s="5" t="str">
        <f>IF($A921="","",IF(INDEX(Data!D:D,MATCH($A921,Data!$AF:$AF,1))="","",INDEX(Data!D:D,MATCH($A921,Data!$AF:$AF,1))))</f>
        <v/>
      </c>
      <c r="F921" s="5" t="str">
        <f>IF($A921="","",IF(INDEX(Data!E:E,MATCH($A921,Data!$AF:$AF,1))="","",INDEX(Data!E:E,MATCH($A921,Data!$AF:$AF,1))))</f>
        <v/>
      </c>
      <c r="G921" s="36" t="str">
        <f t="shared" si="30"/>
        <v/>
      </c>
    </row>
    <row r="922" spans="1:7" ht="14" customHeight="1" x14ac:dyDescent="0.35">
      <c r="A922" s="33" t="str">
        <f t="shared" si="31"/>
        <v/>
      </c>
      <c r="B922" s="4" t="str">
        <f>IF($A922="", "", INDEX(Data!A:A,MATCH($A922,Data!$AF:$AF,1)))</f>
        <v/>
      </c>
      <c r="C922" s="5" t="str">
        <f>IF($A922="", "", INDEX(Data!B:B,MATCH($A922,Data!$AF:$AF,1)))</f>
        <v/>
      </c>
      <c r="D922" s="4" t="str">
        <f>IF($A922="", "", INDEX(Data!C:C,MATCH($A922,Data!$AF:$AF,1)))</f>
        <v/>
      </c>
      <c r="E922" s="5" t="str">
        <f>IF($A922="","",IF(INDEX(Data!D:D,MATCH($A922,Data!$AF:$AF,1))="","",INDEX(Data!D:D,MATCH($A922,Data!$AF:$AF,1))))</f>
        <v/>
      </c>
      <c r="F922" s="5" t="str">
        <f>IF($A922="","",IF(INDEX(Data!E:E,MATCH($A922,Data!$AF:$AF,1))="","",INDEX(Data!E:E,MATCH($A922,Data!$AF:$AF,1))))</f>
        <v/>
      </c>
      <c r="G922" s="36" t="str">
        <f t="shared" si="30"/>
        <v/>
      </c>
    </row>
    <row r="923" spans="1:7" ht="14" customHeight="1" x14ac:dyDescent="0.35">
      <c r="A923" s="33" t="str">
        <f t="shared" si="31"/>
        <v/>
      </c>
      <c r="B923" s="4" t="str">
        <f>IF($A923="", "", INDEX(Data!A:A,MATCH($A923,Data!$AF:$AF,1)))</f>
        <v/>
      </c>
      <c r="C923" s="5" t="str">
        <f>IF($A923="", "", INDEX(Data!B:B,MATCH($A923,Data!$AF:$AF,1)))</f>
        <v/>
      </c>
      <c r="D923" s="4" t="str">
        <f>IF($A923="", "", INDEX(Data!C:C,MATCH($A923,Data!$AF:$AF,1)))</f>
        <v/>
      </c>
      <c r="E923" s="5" t="str">
        <f>IF($A923="","",IF(INDEX(Data!D:D,MATCH($A923,Data!$AF:$AF,1))="","",INDEX(Data!D:D,MATCH($A923,Data!$AF:$AF,1))))</f>
        <v/>
      </c>
      <c r="F923" s="5" t="str">
        <f>IF($A923="","",IF(INDEX(Data!E:E,MATCH($A923,Data!$AF:$AF,1))="","",INDEX(Data!E:E,MATCH($A923,Data!$AF:$AF,1))))</f>
        <v/>
      </c>
      <c r="G923" s="36" t="str">
        <f t="shared" si="30"/>
        <v/>
      </c>
    </row>
    <row r="924" spans="1:7" ht="14" customHeight="1" x14ac:dyDescent="0.35">
      <c r="A924" s="33" t="str">
        <f t="shared" si="31"/>
        <v/>
      </c>
      <c r="B924" s="4" t="str">
        <f>IF($A924="", "", INDEX(Data!A:A,MATCH($A924,Data!$AF:$AF,1)))</f>
        <v/>
      </c>
      <c r="C924" s="5" t="str">
        <f>IF($A924="", "", INDEX(Data!B:B,MATCH($A924,Data!$AF:$AF,1)))</f>
        <v/>
      </c>
      <c r="D924" s="4" t="str">
        <f>IF($A924="", "", INDEX(Data!C:C,MATCH($A924,Data!$AF:$AF,1)))</f>
        <v/>
      </c>
      <c r="E924" s="5" t="str">
        <f>IF($A924="","",IF(INDEX(Data!D:D,MATCH($A924,Data!$AF:$AF,1))="","",INDEX(Data!D:D,MATCH($A924,Data!$AF:$AF,1))))</f>
        <v/>
      </c>
      <c r="F924" s="5" t="str">
        <f>IF($A924="","",IF(INDEX(Data!E:E,MATCH($A924,Data!$AF:$AF,1))="","",INDEX(Data!E:E,MATCH($A924,Data!$AF:$AF,1))))</f>
        <v/>
      </c>
      <c r="G924" s="36" t="str">
        <f t="shared" si="30"/>
        <v/>
      </c>
    </row>
    <row r="925" spans="1:7" ht="14" customHeight="1" x14ac:dyDescent="0.35">
      <c r="A925" s="33" t="str">
        <f t="shared" si="31"/>
        <v/>
      </c>
      <c r="B925" s="4" t="str">
        <f>IF($A925="", "", INDEX(Data!A:A,MATCH($A925,Data!$AF:$AF,1)))</f>
        <v/>
      </c>
      <c r="C925" s="5" t="str">
        <f>IF($A925="", "", INDEX(Data!B:B,MATCH($A925,Data!$AF:$AF,1)))</f>
        <v/>
      </c>
      <c r="D925" s="4" t="str">
        <f>IF($A925="", "", INDEX(Data!C:C,MATCH($A925,Data!$AF:$AF,1)))</f>
        <v/>
      </c>
      <c r="E925" s="5" t="str">
        <f>IF($A925="","",IF(INDEX(Data!D:D,MATCH($A925,Data!$AF:$AF,1))="","",INDEX(Data!D:D,MATCH($A925,Data!$AF:$AF,1))))</f>
        <v/>
      </c>
      <c r="F925" s="5" t="str">
        <f>IF($A925="","",IF(INDEX(Data!E:E,MATCH($A925,Data!$AF:$AF,1))="","",INDEX(Data!E:E,MATCH($A925,Data!$AF:$AF,1))))</f>
        <v/>
      </c>
      <c r="G925" s="36" t="str">
        <f t="shared" si="30"/>
        <v/>
      </c>
    </row>
    <row r="926" spans="1:7" ht="14" customHeight="1" x14ac:dyDescent="0.35">
      <c r="A926" s="33" t="str">
        <f t="shared" si="31"/>
        <v/>
      </c>
      <c r="B926" s="4" t="str">
        <f>IF($A926="", "", INDEX(Data!A:A,MATCH($A926,Data!$AF:$AF,1)))</f>
        <v/>
      </c>
      <c r="C926" s="5" t="str">
        <f>IF($A926="", "", INDEX(Data!B:B,MATCH($A926,Data!$AF:$AF,1)))</f>
        <v/>
      </c>
      <c r="D926" s="4" t="str">
        <f>IF($A926="", "", INDEX(Data!C:C,MATCH($A926,Data!$AF:$AF,1)))</f>
        <v/>
      </c>
      <c r="E926" s="5" t="str">
        <f>IF($A926="","",IF(INDEX(Data!D:D,MATCH($A926,Data!$AF:$AF,1))="","",INDEX(Data!D:D,MATCH($A926,Data!$AF:$AF,1))))</f>
        <v/>
      </c>
      <c r="F926" s="5" t="str">
        <f>IF($A926="","",IF(INDEX(Data!E:E,MATCH($A926,Data!$AF:$AF,1))="","",INDEX(Data!E:E,MATCH($A926,Data!$AF:$AF,1))))</f>
        <v/>
      </c>
      <c r="G926" s="36" t="str">
        <f t="shared" si="30"/>
        <v/>
      </c>
    </row>
    <row r="927" spans="1:7" ht="14" customHeight="1" x14ac:dyDescent="0.35">
      <c r="A927" s="33" t="str">
        <f t="shared" si="31"/>
        <v/>
      </c>
      <c r="B927" s="4" t="str">
        <f>IF($A927="", "", INDEX(Data!A:A,MATCH($A927,Data!$AF:$AF,1)))</f>
        <v/>
      </c>
      <c r="C927" s="5" t="str">
        <f>IF($A927="", "", INDEX(Data!B:B,MATCH($A927,Data!$AF:$AF,1)))</f>
        <v/>
      </c>
      <c r="D927" s="4" t="str">
        <f>IF($A927="", "", INDEX(Data!C:C,MATCH($A927,Data!$AF:$AF,1)))</f>
        <v/>
      </c>
      <c r="E927" s="5" t="str">
        <f>IF($A927="","",IF(INDEX(Data!D:D,MATCH($A927,Data!$AF:$AF,1))="","",INDEX(Data!D:D,MATCH($A927,Data!$AF:$AF,1))))</f>
        <v/>
      </c>
      <c r="F927" s="5" t="str">
        <f>IF($A927="","",IF(INDEX(Data!E:E,MATCH($A927,Data!$AF:$AF,1))="","",INDEX(Data!E:E,MATCH($A927,Data!$AF:$AF,1))))</f>
        <v/>
      </c>
      <c r="G927" s="36" t="str">
        <f t="shared" si="30"/>
        <v/>
      </c>
    </row>
    <row r="928" spans="1:7" ht="14" customHeight="1" x14ac:dyDescent="0.35">
      <c r="A928" s="33" t="str">
        <f t="shared" si="31"/>
        <v/>
      </c>
      <c r="B928" s="4" t="str">
        <f>IF($A928="", "", INDEX(Data!A:A,MATCH($A928,Data!$AF:$AF,1)))</f>
        <v/>
      </c>
      <c r="C928" s="5" t="str">
        <f>IF($A928="", "", INDEX(Data!B:B,MATCH($A928,Data!$AF:$AF,1)))</f>
        <v/>
      </c>
      <c r="D928" s="4" t="str">
        <f>IF($A928="", "", INDEX(Data!C:C,MATCH($A928,Data!$AF:$AF,1)))</f>
        <v/>
      </c>
      <c r="E928" s="5" t="str">
        <f>IF($A928="","",IF(INDEX(Data!D:D,MATCH($A928,Data!$AF:$AF,1))="","",INDEX(Data!D:D,MATCH($A928,Data!$AF:$AF,1))))</f>
        <v/>
      </c>
      <c r="F928" s="5" t="str">
        <f>IF($A928="","",IF(INDEX(Data!E:E,MATCH($A928,Data!$AF:$AF,1))="","",INDEX(Data!E:E,MATCH($A928,Data!$AF:$AF,1))))</f>
        <v/>
      </c>
      <c r="G928" s="36" t="str">
        <f t="shared" si="30"/>
        <v/>
      </c>
    </row>
    <row r="929" spans="1:7" ht="14" customHeight="1" x14ac:dyDescent="0.35">
      <c r="A929" s="33" t="str">
        <f t="shared" si="31"/>
        <v/>
      </c>
      <c r="B929" s="4" t="str">
        <f>IF($A929="", "", INDEX(Data!A:A,MATCH($A929,Data!$AF:$AF,1)))</f>
        <v/>
      </c>
      <c r="C929" s="5" t="str">
        <f>IF($A929="", "", INDEX(Data!B:B,MATCH($A929,Data!$AF:$AF,1)))</f>
        <v/>
      </c>
      <c r="D929" s="4" t="str">
        <f>IF($A929="", "", INDEX(Data!C:C,MATCH($A929,Data!$AF:$AF,1)))</f>
        <v/>
      </c>
      <c r="E929" s="5" t="str">
        <f>IF($A929="","",IF(INDEX(Data!D:D,MATCH($A929,Data!$AF:$AF,1))="","",INDEX(Data!D:D,MATCH($A929,Data!$AF:$AF,1))))</f>
        <v/>
      </c>
      <c r="F929" s="5" t="str">
        <f>IF($A929="","",IF(INDEX(Data!E:E,MATCH($A929,Data!$AF:$AF,1))="","",INDEX(Data!E:E,MATCH($A929,Data!$AF:$AF,1))))</f>
        <v/>
      </c>
      <c r="G929" s="36" t="str">
        <f t="shared" si="30"/>
        <v/>
      </c>
    </row>
    <row r="930" spans="1:7" ht="14" customHeight="1" x14ac:dyDescent="0.35">
      <c r="A930" s="33" t="str">
        <f t="shared" si="31"/>
        <v/>
      </c>
      <c r="B930" s="4" t="str">
        <f>IF($A930="", "", INDEX(Data!A:A,MATCH($A930,Data!$AF:$AF,1)))</f>
        <v/>
      </c>
      <c r="C930" s="5" t="str">
        <f>IF($A930="", "", INDEX(Data!B:B,MATCH($A930,Data!$AF:$AF,1)))</f>
        <v/>
      </c>
      <c r="D930" s="4" t="str">
        <f>IF($A930="", "", INDEX(Data!C:C,MATCH($A930,Data!$AF:$AF,1)))</f>
        <v/>
      </c>
      <c r="E930" s="5" t="str">
        <f>IF($A930="","",IF(INDEX(Data!D:D,MATCH($A930,Data!$AF:$AF,1))="","",INDEX(Data!D:D,MATCH($A930,Data!$AF:$AF,1))))</f>
        <v/>
      </c>
      <c r="F930" s="5" t="str">
        <f>IF($A930="","",IF(INDEX(Data!E:E,MATCH($A930,Data!$AF:$AF,1))="","",INDEX(Data!E:E,MATCH($A930,Data!$AF:$AF,1))))</f>
        <v/>
      </c>
      <c r="G930" s="36" t="str">
        <f t="shared" si="30"/>
        <v/>
      </c>
    </row>
    <row r="931" spans="1:7" ht="14" customHeight="1" x14ac:dyDescent="0.35">
      <c r="A931" s="33" t="str">
        <f t="shared" si="31"/>
        <v/>
      </c>
      <c r="B931" s="4" t="str">
        <f>IF($A931="", "", INDEX(Data!A:A,MATCH($A931,Data!$AF:$AF,1)))</f>
        <v/>
      </c>
      <c r="C931" s="5" t="str">
        <f>IF($A931="", "", INDEX(Data!B:B,MATCH($A931,Data!$AF:$AF,1)))</f>
        <v/>
      </c>
      <c r="D931" s="4" t="str">
        <f>IF($A931="", "", INDEX(Data!C:C,MATCH($A931,Data!$AF:$AF,1)))</f>
        <v/>
      </c>
      <c r="E931" s="5" t="str">
        <f>IF($A931="","",IF(INDEX(Data!D:D,MATCH($A931,Data!$AF:$AF,1))="","",INDEX(Data!D:D,MATCH($A931,Data!$AF:$AF,1))))</f>
        <v/>
      </c>
      <c r="F931" s="5" t="str">
        <f>IF($A931="","",IF(INDEX(Data!E:E,MATCH($A931,Data!$AF:$AF,1))="","",INDEX(Data!E:E,MATCH($A931,Data!$AF:$AF,1))))</f>
        <v/>
      </c>
      <c r="G931" s="36" t="str">
        <f t="shared" si="30"/>
        <v/>
      </c>
    </row>
    <row r="932" spans="1:7" ht="14" customHeight="1" x14ac:dyDescent="0.35">
      <c r="A932" s="33" t="str">
        <f t="shared" si="31"/>
        <v/>
      </c>
      <c r="B932" s="4" t="str">
        <f>IF($A932="", "", INDEX(Data!A:A,MATCH($A932,Data!$AF:$AF,1)))</f>
        <v/>
      </c>
      <c r="C932" s="5" t="str">
        <f>IF($A932="", "", INDEX(Data!B:B,MATCH($A932,Data!$AF:$AF,1)))</f>
        <v/>
      </c>
      <c r="D932" s="4" t="str">
        <f>IF($A932="", "", INDEX(Data!C:C,MATCH($A932,Data!$AF:$AF,1)))</f>
        <v/>
      </c>
      <c r="E932" s="5" t="str">
        <f>IF($A932="","",IF(INDEX(Data!D:D,MATCH($A932,Data!$AF:$AF,1))="","",INDEX(Data!D:D,MATCH($A932,Data!$AF:$AF,1))))</f>
        <v/>
      </c>
      <c r="F932" s="5" t="str">
        <f>IF($A932="","",IF(INDEX(Data!E:E,MATCH($A932,Data!$AF:$AF,1))="","",INDEX(Data!E:E,MATCH($A932,Data!$AF:$AF,1))))</f>
        <v/>
      </c>
      <c r="G932" s="36" t="str">
        <f t="shared" si="30"/>
        <v/>
      </c>
    </row>
    <row r="933" spans="1:7" ht="14" customHeight="1" x14ac:dyDescent="0.35">
      <c r="A933" s="33" t="str">
        <f t="shared" si="31"/>
        <v/>
      </c>
      <c r="B933" s="4" t="str">
        <f>IF($A933="", "", INDEX(Data!A:A,MATCH($A933,Data!$AF:$AF,1)))</f>
        <v/>
      </c>
      <c r="C933" s="5" t="str">
        <f>IF($A933="", "", INDEX(Data!B:B,MATCH($A933,Data!$AF:$AF,1)))</f>
        <v/>
      </c>
      <c r="D933" s="4" t="str">
        <f>IF($A933="", "", INDEX(Data!C:C,MATCH($A933,Data!$AF:$AF,1)))</f>
        <v/>
      </c>
      <c r="E933" s="5" t="str">
        <f>IF($A933="","",IF(INDEX(Data!D:D,MATCH($A933,Data!$AF:$AF,1))="","",INDEX(Data!D:D,MATCH($A933,Data!$AF:$AF,1))))</f>
        <v/>
      </c>
      <c r="F933" s="5" t="str">
        <f>IF($A933="","",IF(INDEX(Data!E:E,MATCH($A933,Data!$AF:$AF,1))="","",INDEX(Data!E:E,MATCH($A933,Data!$AF:$AF,1))))</f>
        <v/>
      </c>
      <c r="G933" s="36" t="str">
        <f t="shared" si="30"/>
        <v/>
      </c>
    </row>
    <row r="934" spans="1:7" ht="14" customHeight="1" x14ac:dyDescent="0.35">
      <c r="A934" s="33" t="str">
        <f t="shared" si="31"/>
        <v/>
      </c>
      <c r="B934" s="4" t="str">
        <f>IF($A934="", "", INDEX(Data!A:A,MATCH($A934,Data!$AF:$AF,1)))</f>
        <v/>
      </c>
      <c r="C934" s="5" t="str">
        <f>IF($A934="", "", INDEX(Data!B:B,MATCH($A934,Data!$AF:$AF,1)))</f>
        <v/>
      </c>
      <c r="D934" s="4" t="str">
        <f>IF($A934="", "", INDEX(Data!C:C,MATCH($A934,Data!$AF:$AF,1)))</f>
        <v/>
      </c>
      <c r="E934" s="5" t="str">
        <f>IF($A934="","",IF(INDEX(Data!D:D,MATCH($A934,Data!$AF:$AF,1))="","",INDEX(Data!D:D,MATCH($A934,Data!$AF:$AF,1))))</f>
        <v/>
      </c>
      <c r="F934" s="5" t="str">
        <f>IF($A934="","",IF(INDEX(Data!E:E,MATCH($A934,Data!$AF:$AF,1))="","",INDEX(Data!E:E,MATCH($A934,Data!$AF:$AF,1))))</f>
        <v/>
      </c>
      <c r="G934" s="36" t="str">
        <f t="shared" si="30"/>
        <v/>
      </c>
    </row>
    <row r="935" spans="1:7" ht="14" customHeight="1" x14ac:dyDescent="0.35">
      <c r="A935" s="33" t="str">
        <f t="shared" si="31"/>
        <v/>
      </c>
      <c r="B935" s="4" t="str">
        <f>IF($A935="", "", INDEX(Data!A:A,MATCH($A935,Data!$AF:$AF,1)))</f>
        <v/>
      </c>
      <c r="C935" s="5" t="str">
        <f>IF($A935="", "", INDEX(Data!B:B,MATCH($A935,Data!$AF:$AF,1)))</f>
        <v/>
      </c>
      <c r="D935" s="4" t="str">
        <f>IF($A935="", "", INDEX(Data!C:C,MATCH($A935,Data!$AF:$AF,1)))</f>
        <v/>
      </c>
      <c r="E935" s="5" t="str">
        <f>IF($A935="","",IF(INDEX(Data!D:D,MATCH($A935,Data!$AF:$AF,1))="","",INDEX(Data!D:D,MATCH($A935,Data!$AF:$AF,1))))</f>
        <v/>
      </c>
      <c r="F935" s="5" t="str">
        <f>IF($A935="","",IF(INDEX(Data!E:E,MATCH($A935,Data!$AF:$AF,1))="","",INDEX(Data!E:E,MATCH($A935,Data!$AF:$AF,1))))</f>
        <v/>
      </c>
      <c r="G935" s="36" t="str">
        <f t="shared" si="30"/>
        <v/>
      </c>
    </row>
    <row r="936" spans="1:7" ht="14" customHeight="1" x14ac:dyDescent="0.35">
      <c r="A936" s="33" t="str">
        <f t="shared" si="31"/>
        <v/>
      </c>
      <c r="B936" s="4" t="str">
        <f>IF($A936="", "", INDEX(Data!A:A,MATCH($A936,Data!$AF:$AF,1)))</f>
        <v/>
      </c>
      <c r="C936" s="5" t="str">
        <f>IF($A936="", "", INDEX(Data!B:B,MATCH($A936,Data!$AF:$AF,1)))</f>
        <v/>
      </c>
      <c r="D936" s="4" t="str">
        <f>IF($A936="", "", INDEX(Data!C:C,MATCH($A936,Data!$AF:$AF,1)))</f>
        <v/>
      </c>
      <c r="E936" s="5" t="str">
        <f>IF($A936="","",IF(INDEX(Data!D:D,MATCH($A936,Data!$AF:$AF,1))="","",INDEX(Data!D:D,MATCH($A936,Data!$AF:$AF,1))))</f>
        <v/>
      </c>
      <c r="F936" s="5" t="str">
        <f>IF($A936="","",IF(INDEX(Data!E:E,MATCH($A936,Data!$AF:$AF,1))="","",INDEX(Data!E:E,MATCH($A936,Data!$AF:$AF,1))))</f>
        <v/>
      </c>
      <c r="G936" s="36" t="str">
        <f t="shared" si="30"/>
        <v/>
      </c>
    </row>
    <row r="937" spans="1:7" ht="14" customHeight="1" x14ac:dyDescent="0.35">
      <c r="A937" s="33" t="str">
        <f t="shared" si="31"/>
        <v/>
      </c>
      <c r="B937" s="4" t="str">
        <f>IF($A937="", "", INDEX(Data!A:A,MATCH($A937,Data!$AF:$AF,1)))</f>
        <v/>
      </c>
      <c r="C937" s="5" t="str">
        <f>IF($A937="", "", INDEX(Data!B:B,MATCH($A937,Data!$AF:$AF,1)))</f>
        <v/>
      </c>
      <c r="D937" s="4" t="str">
        <f>IF($A937="", "", INDEX(Data!C:C,MATCH($A937,Data!$AF:$AF,1)))</f>
        <v/>
      </c>
      <c r="E937" s="5" t="str">
        <f>IF($A937="","",IF(INDEX(Data!D:D,MATCH($A937,Data!$AF:$AF,1))="","",INDEX(Data!D:D,MATCH($A937,Data!$AF:$AF,1))))</f>
        <v/>
      </c>
      <c r="F937" s="5" t="str">
        <f>IF($A937="","",IF(INDEX(Data!E:E,MATCH($A937,Data!$AF:$AF,1))="","",INDEX(Data!E:E,MATCH($A937,Data!$AF:$AF,1))))</f>
        <v/>
      </c>
      <c r="G937" s="36" t="str">
        <f t="shared" si="30"/>
        <v/>
      </c>
    </row>
    <row r="938" spans="1:7" ht="14" customHeight="1" x14ac:dyDescent="0.35">
      <c r="A938" s="33" t="str">
        <f t="shared" si="31"/>
        <v/>
      </c>
      <c r="B938" s="4" t="str">
        <f>IF($A938="", "", INDEX(Data!A:A,MATCH($A938,Data!$AF:$AF,1)))</f>
        <v/>
      </c>
      <c r="C938" s="5" t="str">
        <f>IF($A938="", "", INDEX(Data!B:B,MATCH($A938,Data!$AF:$AF,1)))</f>
        <v/>
      </c>
      <c r="D938" s="4" t="str">
        <f>IF($A938="", "", INDEX(Data!C:C,MATCH($A938,Data!$AF:$AF,1)))</f>
        <v/>
      </c>
      <c r="E938" s="5" t="str">
        <f>IF($A938="","",IF(INDEX(Data!D:D,MATCH($A938,Data!$AF:$AF,1))="","",INDEX(Data!D:D,MATCH($A938,Data!$AF:$AF,1))))</f>
        <v/>
      </c>
      <c r="F938" s="5" t="str">
        <f>IF($A938="","",IF(INDEX(Data!E:E,MATCH($A938,Data!$AF:$AF,1))="","",INDEX(Data!E:E,MATCH($A938,Data!$AF:$AF,1))))</f>
        <v/>
      </c>
      <c r="G938" s="36" t="str">
        <f t="shared" si="30"/>
        <v/>
      </c>
    </row>
    <row r="939" spans="1:7" ht="14" customHeight="1" x14ac:dyDescent="0.35">
      <c r="A939" s="33" t="str">
        <f t="shared" si="31"/>
        <v/>
      </c>
      <c r="B939" s="4" t="str">
        <f>IF($A939="", "", INDEX(Data!A:A,MATCH($A939,Data!$AF:$AF,1)))</f>
        <v/>
      </c>
      <c r="C939" s="5" t="str">
        <f>IF($A939="", "", INDEX(Data!B:B,MATCH($A939,Data!$AF:$AF,1)))</f>
        <v/>
      </c>
      <c r="D939" s="4" t="str">
        <f>IF($A939="", "", INDEX(Data!C:C,MATCH($A939,Data!$AF:$AF,1)))</f>
        <v/>
      </c>
      <c r="E939" s="5" t="str">
        <f>IF($A939="","",IF(INDEX(Data!D:D,MATCH($A939,Data!$AF:$AF,1))="","",INDEX(Data!D:D,MATCH($A939,Data!$AF:$AF,1))))</f>
        <v/>
      </c>
      <c r="F939" s="5" t="str">
        <f>IF($A939="","",IF(INDEX(Data!E:E,MATCH($A939,Data!$AF:$AF,1))="","",INDEX(Data!E:E,MATCH($A939,Data!$AF:$AF,1))))</f>
        <v/>
      </c>
      <c r="G939" s="36" t="str">
        <f t="shared" si="30"/>
        <v/>
      </c>
    </row>
    <row r="940" spans="1:7" ht="14" customHeight="1" x14ac:dyDescent="0.35">
      <c r="A940" s="33" t="str">
        <f t="shared" si="31"/>
        <v/>
      </c>
      <c r="B940" s="4" t="str">
        <f>IF($A940="", "", INDEX(Data!A:A,MATCH($A940,Data!$AF:$AF,1)))</f>
        <v/>
      </c>
      <c r="C940" s="5" t="str">
        <f>IF($A940="", "", INDEX(Data!B:B,MATCH($A940,Data!$AF:$AF,1)))</f>
        <v/>
      </c>
      <c r="D940" s="4" t="str">
        <f>IF($A940="", "", INDEX(Data!C:C,MATCH($A940,Data!$AF:$AF,1)))</f>
        <v/>
      </c>
      <c r="E940" s="5" t="str">
        <f>IF($A940="","",IF(INDEX(Data!D:D,MATCH($A940,Data!$AF:$AF,1))="","",INDEX(Data!D:D,MATCH($A940,Data!$AF:$AF,1))))</f>
        <v/>
      </c>
      <c r="F940" s="5" t="str">
        <f>IF($A940="","",IF(INDEX(Data!E:E,MATCH($A940,Data!$AF:$AF,1))="","",INDEX(Data!E:E,MATCH($A940,Data!$AF:$AF,1))))</f>
        <v/>
      </c>
      <c r="G940" s="36" t="str">
        <f t="shared" si="30"/>
        <v/>
      </c>
    </row>
    <row r="941" spans="1:7" ht="14" customHeight="1" x14ac:dyDescent="0.35">
      <c r="A941" s="33" t="str">
        <f t="shared" si="31"/>
        <v/>
      </c>
      <c r="B941" s="4" t="str">
        <f>IF($A941="", "", INDEX(Data!A:A,MATCH($A941,Data!$AF:$AF,1)))</f>
        <v/>
      </c>
      <c r="C941" s="5" t="str">
        <f>IF($A941="", "", INDEX(Data!B:B,MATCH($A941,Data!$AF:$AF,1)))</f>
        <v/>
      </c>
      <c r="D941" s="4" t="str">
        <f>IF($A941="", "", INDEX(Data!C:C,MATCH($A941,Data!$AF:$AF,1)))</f>
        <v/>
      </c>
      <c r="E941" s="5" t="str">
        <f>IF($A941="","",IF(INDEX(Data!D:D,MATCH($A941,Data!$AF:$AF,1))="","",INDEX(Data!D:D,MATCH($A941,Data!$AF:$AF,1))))</f>
        <v/>
      </c>
      <c r="F941" s="5" t="str">
        <f>IF($A941="","",IF(INDEX(Data!E:E,MATCH($A941,Data!$AF:$AF,1))="","",INDEX(Data!E:E,MATCH($A941,Data!$AF:$AF,1))))</f>
        <v/>
      </c>
      <c r="G941" s="36" t="str">
        <f t="shared" si="30"/>
        <v/>
      </c>
    </row>
    <row r="942" spans="1:7" ht="14" customHeight="1" x14ac:dyDescent="0.35">
      <c r="A942" s="33" t="str">
        <f t="shared" si="31"/>
        <v/>
      </c>
      <c r="B942" s="4" t="str">
        <f>IF($A942="", "", INDEX(Data!A:A,MATCH($A942,Data!$AF:$AF,1)))</f>
        <v/>
      </c>
      <c r="C942" s="5" t="str">
        <f>IF($A942="", "", INDEX(Data!B:B,MATCH($A942,Data!$AF:$AF,1)))</f>
        <v/>
      </c>
      <c r="D942" s="4" t="str">
        <f>IF($A942="", "", INDEX(Data!C:C,MATCH($A942,Data!$AF:$AF,1)))</f>
        <v/>
      </c>
      <c r="E942" s="5" t="str">
        <f>IF($A942="","",IF(INDEX(Data!D:D,MATCH($A942,Data!$AF:$AF,1))="","",INDEX(Data!D:D,MATCH($A942,Data!$AF:$AF,1))))</f>
        <v/>
      </c>
      <c r="F942" s="5" t="str">
        <f>IF($A942="","",IF(INDEX(Data!E:E,MATCH($A942,Data!$AF:$AF,1))="","",INDEX(Data!E:E,MATCH($A942,Data!$AF:$AF,1))))</f>
        <v/>
      </c>
      <c r="G942" s="36" t="str">
        <f t="shared" si="30"/>
        <v/>
      </c>
    </row>
    <row r="943" spans="1:7" ht="14" customHeight="1" x14ac:dyDescent="0.35">
      <c r="A943" s="33" t="str">
        <f t="shared" si="31"/>
        <v/>
      </c>
      <c r="B943" s="4" t="str">
        <f>IF($A943="", "", INDEX(Data!A:A,MATCH($A943,Data!$AF:$AF,1)))</f>
        <v/>
      </c>
      <c r="C943" s="5" t="str">
        <f>IF($A943="", "", INDEX(Data!B:B,MATCH($A943,Data!$AF:$AF,1)))</f>
        <v/>
      </c>
      <c r="D943" s="4" t="str">
        <f>IF($A943="", "", INDEX(Data!C:C,MATCH($A943,Data!$AF:$AF,1)))</f>
        <v/>
      </c>
      <c r="E943" s="5" t="str">
        <f>IF($A943="","",IF(INDEX(Data!D:D,MATCH($A943,Data!$AF:$AF,1))="","",INDEX(Data!D:D,MATCH($A943,Data!$AF:$AF,1))))</f>
        <v/>
      </c>
      <c r="F943" s="5" t="str">
        <f>IF($A943="","",IF(INDEX(Data!E:E,MATCH($A943,Data!$AF:$AF,1))="","",INDEX(Data!E:E,MATCH($A943,Data!$AF:$AF,1))))</f>
        <v/>
      </c>
      <c r="G943" s="36" t="str">
        <f t="shared" si="30"/>
        <v/>
      </c>
    </row>
    <row r="944" spans="1:7" ht="14" customHeight="1" x14ac:dyDescent="0.35">
      <c r="A944" s="33" t="str">
        <f t="shared" si="31"/>
        <v/>
      </c>
      <c r="B944" s="4" t="str">
        <f>IF($A944="", "", INDEX(Data!A:A,MATCH($A944,Data!$AF:$AF,1)))</f>
        <v/>
      </c>
      <c r="C944" s="5" t="str">
        <f>IF($A944="", "", INDEX(Data!B:B,MATCH($A944,Data!$AF:$AF,1)))</f>
        <v/>
      </c>
      <c r="D944" s="4" t="str">
        <f>IF($A944="", "", INDEX(Data!C:C,MATCH($A944,Data!$AF:$AF,1)))</f>
        <v/>
      </c>
      <c r="E944" s="5" t="str">
        <f>IF($A944="","",IF(INDEX(Data!D:D,MATCH($A944,Data!$AF:$AF,1))="","",INDEX(Data!D:D,MATCH($A944,Data!$AF:$AF,1))))</f>
        <v/>
      </c>
      <c r="F944" s="5" t="str">
        <f>IF($A944="","",IF(INDEX(Data!E:E,MATCH($A944,Data!$AF:$AF,1))="","",INDEX(Data!E:E,MATCH($A944,Data!$AF:$AF,1))))</f>
        <v/>
      </c>
      <c r="G944" s="36" t="str">
        <f t="shared" si="30"/>
        <v/>
      </c>
    </row>
    <row r="945" spans="1:7" ht="14" customHeight="1" x14ac:dyDescent="0.35">
      <c r="A945" s="33" t="str">
        <f t="shared" si="31"/>
        <v/>
      </c>
      <c r="B945" s="4" t="str">
        <f>IF($A945="", "", INDEX(Data!A:A,MATCH($A945,Data!$AF:$AF,1)))</f>
        <v/>
      </c>
      <c r="C945" s="5" t="str">
        <f>IF($A945="", "", INDEX(Data!B:B,MATCH($A945,Data!$AF:$AF,1)))</f>
        <v/>
      </c>
      <c r="D945" s="4" t="str">
        <f>IF($A945="", "", INDEX(Data!C:C,MATCH($A945,Data!$AF:$AF,1)))</f>
        <v/>
      </c>
      <c r="E945" s="5" t="str">
        <f>IF($A945="","",IF(INDEX(Data!D:D,MATCH($A945,Data!$AF:$AF,1))="","",INDEX(Data!D:D,MATCH($A945,Data!$AF:$AF,1))))</f>
        <v/>
      </c>
      <c r="F945" s="5" t="str">
        <f>IF($A945="","",IF(INDEX(Data!E:E,MATCH($A945,Data!$AF:$AF,1))="","",INDEX(Data!E:E,MATCH($A945,Data!$AF:$AF,1))))</f>
        <v/>
      </c>
      <c r="G945" s="36" t="str">
        <f t="shared" si="30"/>
        <v/>
      </c>
    </row>
    <row r="946" spans="1:7" ht="14" customHeight="1" x14ac:dyDescent="0.35">
      <c r="A946" s="33" t="str">
        <f t="shared" si="31"/>
        <v/>
      </c>
      <c r="B946" s="4" t="str">
        <f>IF($A946="", "", INDEX(Data!A:A,MATCH($A946,Data!$AF:$AF,1)))</f>
        <v/>
      </c>
      <c r="C946" s="5" t="str">
        <f>IF($A946="", "", INDEX(Data!B:B,MATCH($A946,Data!$AF:$AF,1)))</f>
        <v/>
      </c>
      <c r="D946" s="4" t="str">
        <f>IF($A946="", "", INDEX(Data!C:C,MATCH($A946,Data!$AF:$AF,1)))</f>
        <v/>
      </c>
      <c r="E946" s="5" t="str">
        <f>IF($A946="","",IF(INDEX(Data!D:D,MATCH($A946,Data!$AF:$AF,1))="","",INDEX(Data!D:D,MATCH($A946,Data!$AF:$AF,1))))</f>
        <v/>
      </c>
      <c r="F946" s="5" t="str">
        <f>IF($A946="","",IF(INDEX(Data!E:E,MATCH($A946,Data!$AF:$AF,1))="","",INDEX(Data!E:E,MATCH($A946,Data!$AF:$AF,1))))</f>
        <v/>
      </c>
      <c r="G946" s="36" t="str">
        <f t="shared" si="30"/>
        <v/>
      </c>
    </row>
    <row r="947" spans="1:7" ht="14" customHeight="1" x14ac:dyDescent="0.35">
      <c r="A947" s="33" t="str">
        <f t="shared" si="31"/>
        <v/>
      </c>
      <c r="B947" s="4" t="str">
        <f>IF($A947="", "", INDEX(Data!A:A,MATCH($A947,Data!$AF:$AF,1)))</f>
        <v/>
      </c>
      <c r="C947" s="5" t="str">
        <f>IF($A947="", "", INDEX(Data!B:B,MATCH($A947,Data!$AF:$AF,1)))</f>
        <v/>
      </c>
      <c r="D947" s="4" t="str">
        <f>IF($A947="", "", INDEX(Data!C:C,MATCH($A947,Data!$AF:$AF,1)))</f>
        <v/>
      </c>
      <c r="E947" s="5" t="str">
        <f>IF($A947="","",IF(INDEX(Data!D:D,MATCH($A947,Data!$AF:$AF,1))="","",INDEX(Data!D:D,MATCH($A947,Data!$AF:$AF,1))))</f>
        <v/>
      </c>
      <c r="F947" s="5" t="str">
        <f>IF($A947="","",IF(INDEX(Data!E:E,MATCH($A947,Data!$AF:$AF,1))="","",INDEX(Data!E:E,MATCH($A947,Data!$AF:$AF,1))))</f>
        <v/>
      </c>
      <c r="G947" s="36" t="str">
        <f t="shared" si="30"/>
        <v/>
      </c>
    </row>
    <row r="948" spans="1:7" ht="14" customHeight="1" x14ac:dyDescent="0.35">
      <c r="A948" s="33" t="str">
        <f t="shared" si="31"/>
        <v/>
      </c>
      <c r="B948" s="4" t="str">
        <f>IF($A948="", "", INDEX(Data!A:A,MATCH($A948,Data!$AF:$AF,1)))</f>
        <v/>
      </c>
      <c r="C948" s="5" t="str">
        <f>IF($A948="", "", INDEX(Data!B:B,MATCH($A948,Data!$AF:$AF,1)))</f>
        <v/>
      </c>
      <c r="D948" s="4" t="str">
        <f>IF($A948="", "", INDEX(Data!C:C,MATCH($A948,Data!$AF:$AF,1)))</f>
        <v/>
      </c>
      <c r="E948" s="5" t="str">
        <f>IF($A948="","",IF(INDEX(Data!D:D,MATCH($A948,Data!$AF:$AF,1))="","",INDEX(Data!D:D,MATCH($A948,Data!$AF:$AF,1))))</f>
        <v/>
      </c>
      <c r="F948" s="5" t="str">
        <f>IF($A948="","",IF(INDEX(Data!E:E,MATCH($A948,Data!$AF:$AF,1))="","",INDEX(Data!E:E,MATCH($A948,Data!$AF:$AF,1))))</f>
        <v/>
      </c>
      <c r="G948" s="36" t="str">
        <f t="shared" si="30"/>
        <v/>
      </c>
    </row>
    <row r="949" spans="1:7" ht="14" customHeight="1" x14ac:dyDescent="0.35">
      <c r="A949" s="33" t="str">
        <f t="shared" si="31"/>
        <v/>
      </c>
      <c r="B949" s="4" t="str">
        <f>IF($A949="", "", INDEX(Data!A:A,MATCH($A949,Data!$AF:$AF,1)))</f>
        <v/>
      </c>
      <c r="C949" s="5" t="str">
        <f>IF($A949="", "", INDEX(Data!B:B,MATCH($A949,Data!$AF:$AF,1)))</f>
        <v/>
      </c>
      <c r="D949" s="4" t="str">
        <f>IF($A949="", "", INDEX(Data!C:C,MATCH($A949,Data!$AF:$AF,1)))</f>
        <v/>
      </c>
      <c r="E949" s="5" t="str">
        <f>IF($A949="","",IF(INDEX(Data!D:D,MATCH($A949,Data!$AF:$AF,1))="","",INDEX(Data!D:D,MATCH($A949,Data!$AF:$AF,1))))</f>
        <v/>
      </c>
      <c r="F949" s="5" t="str">
        <f>IF($A949="","",IF(INDEX(Data!E:E,MATCH($A949,Data!$AF:$AF,1))="","",INDEX(Data!E:E,MATCH($A949,Data!$AF:$AF,1))))</f>
        <v/>
      </c>
      <c r="G949" s="36" t="str">
        <f t="shared" si="30"/>
        <v/>
      </c>
    </row>
    <row r="950" spans="1:7" ht="14" customHeight="1" x14ac:dyDescent="0.35">
      <c r="A950" s="33" t="str">
        <f t="shared" si="31"/>
        <v/>
      </c>
      <c r="B950" s="4" t="str">
        <f>IF($A950="", "", INDEX(Data!A:A,MATCH($A950,Data!$AF:$AF,1)))</f>
        <v/>
      </c>
      <c r="C950" s="5" t="str">
        <f>IF($A950="", "", INDEX(Data!B:B,MATCH($A950,Data!$AF:$AF,1)))</f>
        <v/>
      </c>
      <c r="D950" s="4" t="str">
        <f>IF($A950="", "", INDEX(Data!C:C,MATCH($A950,Data!$AF:$AF,1)))</f>
        <v/>
      </c>
      <c r="E950" s="5" t="str">
        <f>IF($A950="","",IF(INDEX(Data!D:D,MATCH($A950,Data!$AF:$AF,1))="","",INDEX(Data!D:D,MATCH($A950,Data!$AF:$AF,1))))</f>
        <v/>
      </c>
      <c r="F950" s="5" t="str">
        <f>IF($A950="","",IF(INDEX(Data!E:E,MATCH($A950,Data!$AF:$AF,1))="","",INDEX(Data!E:E,MATCH($A950,Data!$AF:$AF,1))))</f>
        <v/>
      </c>
      <c r="G950" s="36" t="str">
        <f t="shared" si="30"/>
        <v/>
      </c>
    </row>
    <row r="951" spans="1:7" ht="14" customHeight="1" x14ac:dyDescent="0.35">
      <c r="A951" s="33" t="str">
        <f t="shared" si="31"/>
        <v/>
      </c>
      <c r="B951" s="4" t="str">
        <f>IF($A951="", "", INDEX(Data!A:A,MATCH($A951,Data!$AF:$AF,1)))</f>
        <v/>
      </c>
      <c r="C951" s="5" t="str">
        <f>IF($A951="", "", INDEX(Data!B:B,MATCH($A951,Data!$AF:$AF,1)))</f>
        <v/>
      </c>
      <c r="D951" s="4" t="str">
        <f>IF($A951="", "", INDEX(Data!C:C,MATCH($A951,Data!$AF:$AF,1)))</f>
        <v/>
      </c>
      <c r="E951" s="5" t="str">
        <f>IF($A951="","",IF(INDEX(Data!D:D,MATCH($A951,Data!$AF:$AF,1))="","",INDEX(Data!D:D,MATCH($A951,Data!$AF:$AF,1))))</f>
        <v/>
      </c>
      <c r="F951" s="5" t="str">
        <f>IF($A951="","",IF(INDEX(Data!E:E,MATCH($A951,Data!$AF:$AF,1))="","",INDEX(Data!E:E,MATCH($A951,Data!$AF:$AF,1))))</f>
        <v/>
      </c>
      <c r="G951" s="36" t="str">
        <f t="shared" si="30"/>
        <v/>
      </c>
    </row>
    <row r="952" spans="1:7" ht="14" customHeight="1" x14ac:dyDescent="0.35">
      <c r="A952" s="33" t="str">
        <f t="shared" si="31"/>
        <v/>
      </c>
      <c r="B952" s="4" t="str">
        <f>IF($A952="", "", INDEX(Data!A:A,MATCH($A952,Data!$AF:$AF,1)))</f>
        <v/>
      </c>
      <c r="C952" s="5" t="str">
        <f>IF($A952="", "", INDEX(Data!B:B,MATCH($A952,Data!$AF:$AF,1)))</f>
        <v/>
      </c>
      <c r="D952" s="4" t="str">
        <f>IF($A952="", "", INDEX(Data!C:C,MATCH($A952,Data!$AF:$AF,1)))</f>
        <v/>
      </c>
      <c r="E952" s="5" t="str">
        <f>IF($A952="","",IF(INDEX(Data!D:D,MATCH($A952,Data!$AF:$AF,1))="","",INDEX(Data!D:D,MATCH($A952,Data!$AF:$AF,1))))</f>
        <v/>
      </c>
      <c r="F952" s="5" t="str">
        <f>IF($A952="","",IF(INDEX(Data!E:E,MATCH($A952,Data!$AF:$AF,1))="","",INDEX(Data!E:E,MATCH($A952,Data!$AF:$AF,1))))</f>
        <v/>
      </c>
      <c r="G952" s="36" t="str">
        <f t="shared" si="30"/>
        <v/>
      </c>
    </row>
    <row r="953" spans="1:7" ht="14" customHeight="1" x14ac:dyDescent="0.35">
      <c r="A953" s="33" t="str">
        <f t="shared" si="31"/>
        <v/>
      </c>
      <c r="B953" s="4" t="str">
        <f>IF($A953="", "", INDEX(Data!A:A,MATCH($A953,Data!$AF:$AF,1)))</f>
        <v/>
      </c>
      <c r="C953" s="5" t="str">
        <f>IF($A953="", "", INDEX(Data!B:B,MATCH($A953,Data!$AF:$AF,1)))</f>
        <v/>
      </c>
      <c r="D953" s="4" t="str">
        <f>IF($A953="", "", INDEX(Data!C:C,MATCH($A953,Data!$AF:$AF,1)))</f>
        <v/>
      </c>
      <c r="E953" s="5" t="str">
        <f>IF($A953="","",IF(INDEX(Data!D:D,MATCH($A953,Data!$AF:$AF,1))="","",INDEX(Data!D:D,MATCH($A953,Data!$AF:$AF,1))))</f>
        <v/>
      </c>
      <c r="F953" s="5" t="str">
        <f>IF($A953="","",IF(INDEX(Data!E:E,MATCH($A953,Data!$AF:$AF,1))="","",INDEX(Data!E:E,MATCH($A953,Data!$AF:$AF,1))))</f>
        <v/>
      </c>
      <c r="G953" s="36" t="str">
        <f t="shared" si="30"/>
        <v/>
      </c>
    </row>
    <row r="954" spans="1:7" ht="14" customHeight="1" x14ac:dyDescent="0.35">
      <c r="A954" s="33" t="str">
        <f t="shared" si="31"/>
        <v/>
      </c>
      <c r="B954" s="4" t="str">
        <f>IF($A954="", "", INDEX(Data!A:A,MATCH($A954,Data!$AF:$AF,1)))</f>
        <v/>
      </c>
      <c r="C954" s="5" t="str">
        <f>IF($A954="", "", INDEX(Data!B:B,MATCH($A954,Data!$AF:$AF,1)))</f>
        <v/>
      </c>
      <c r="D954" s="4" t="str">
        <f>IF($A954="", "", INDEX(Data!C:C,MATCH($A954,Data!$AF:$AF,1)))</f>
        <v/>
      </c>
      <c r="E954" s="5" t="str">
        <f>IF($A954="","",IF(INDEX(Data!D:D,MATCH($A954,Data!$AF:$AF,1))="","",INDEX(Data!D:D,MATCH($A954,Data!$AF:$AF,1))))</f>
        <v/>
      </c>
      <c r="F954" s="5" t="str">
        <f>IF($A954="","",IF(INDEX(Data!E:E,MATCH($A954,Data!$AF:$AF,1))="","",INDEX(Data!E:E,MATCH($A954,Data!$AF:$AF,1))))</f>
        <v/>
      </c>
      <c r="G954" s="36" t="str">
        <f t="shared" si="30"/>
        <v/>
      </c>
    </row>
    <row r="955" spans="1:7" ht="14" customHeight="1" x14ac:dyDescent="0.35">
      <c r="A955" s="33" t="str">
        <f t="shared" si="31"/>
        <v/>
      </c>
      <c r="B955" s="4" t="str">
        <f>IF($A955="", "", INDEX(Data!A:A,MATCH($A955,Data!$AF:$AF,1)))</f>
        <v/>
      </c>
      <c r="C955" s="5" t="str">
        <f>IF($A955="", "", INDEX(Data!B:B,MATCH($A955,Data!$AF:$AF,1)))</f>
        <v/>
      </c>
      <c r="D955" s="4" t="str">
        <f>IF($A955="", "", INDEX(Data!C:C,MATCH($A955,Data!$AF:$AF,1)))</f>
        <v/>
      </c>
      <c r="E955" s="5" t="str">
        <f>IF($A955="","",IF(INDEX(Data!D:D,MATCH($A955,Data!$AF:$AF,1))="","",INDEX(Data!D:D,MATCH($A955,Data!$AF:$AF,1))))</f>
        <v/>
      </c>
      <c r="F955" s="5" t="str">
        <f>IF($A955="","",IF(INDEX(Data!E:E,MATCH($A955,Data!$AF:$AF,1))="","",INDEX(Data!E:E,MATCH($A955,Data!$AF:$AF,1))))</f>
        <v/>
      </c>
      <c r="G955" s="36" t="str">
        <f t="shared" si="30"/>
        <v/>
      </c>
    </row>
    <row r="956" spans="1:7" ht="14" customHeight="1" x14ac:dyDescent="0.35">
      <c r="A956" s="33" t="str">
        <f t="shared" si="31"/>
        <v/>
      </c>
      <c r="B956" s="4" t="str">
        <f>IF($A956="", "", INDEX(Data!A:A,MATCH($A956,Data!$AF:$AF,1)))</f>
        <v/>
      </c>
      <c r="C956" s="5" t="str">
        <f>IF($A956="", "", INDEX(Data!B:B,MATCH($A956,Data!$AF:$AF,1)))</f>
        <v/>
      </c>
      <c r="D956" s="4" t="str">
        <f>IF($A956="", "", INDEX(Data!C:C,MATCH($A956,Data!$AF:$AF,1)))</f>
        <v/>
      </c>
      <c r="E956" s="5" t="str">
        <f>IF($A956="","",IF(INDEX(Data!D:D,MATCH($A956,Data!$AF:$AF,1))="","",INDEX(Data!D:D,MATCH($A956,Data!$AF:$AF,1))))</f>
        <v/>
      </c>
      <c r="F956" s="5" t="str">
        <f>IF($A956="","",IF(INDEX(Data!E:E,MATCH($A956,Data!$AF:$AF,1))="","",INDEX(Data!E:E,MATCH($A956,Data!$AF:$AF,1))))</f>
        <v/>
      </c>
      <c r="G956" s="36" t="str">
        <f t="shared" si="30"/>
        <v/>
      </c>
    </row>
    <row r="957" spans="1:7" ht="14" customHeight="1" x14ac:dyDescent="0.35">
      <c r="A957" s="33" t="str">
        <f t="shared" si="31"/>
        <v/>
      </c>
      <c r="B957" s="4" t="str">
        <f>IF($A957="", "", INDEX(Data!A:A,MATCH($A957,Data!$AF:$AF,1)))</f>
        <v/>
      </c>
      <c r="C957" s="5" t="str">
        <f>IF($A957="", "", INDEX(Data!B:B,MATCH($A957,Data!$AF:$AF,1)))</f>
        <v/>
      </c>
      <c r="D957" s="4" t="str">
        <f>IF($A957="", "", INDEX(Data!C:C,MATCH($A957,Data!$AF:$AF,1)))</f>
        <v/>
      </c>
      <c r="E957" s="5" t="str">
        <f>IF($A957="","",IF(INDEX(Data!D:D,MATCH($A957,Data!$AF:$AF,1))="","",INDEX(Data!D:D,MATCH($A957,Data!$AF:$AF,1))))</f>
        <v/>
      </c>
      <c r="F957" s="5" t="str">
        <f>IF($A957="","",IF(INDEX(Data!E:E,MATCH($A957,Data!$AF:$AF,1))="","",INDEX(Data!E:E,MATCH($A957,Data!$AF:$AF,1))))</f>
        <v/>
      </c>
      <c r="G957" s="36" t="str">
        <f t="shared" si="30"/>
        <v/>
      </c>
    </row>
    <row r="958" spans="1:7" ht="14" customHeight="1" x14ac:dyDescent="0.35">
      <c r="A958" s="33" t="str">
        <f t="shared" si="31"/>
        <v/>
      </c>
      <c r="B958" s="4" t="str">
        <f>IF($A958="", "", INDEX(Data!A:A,MATCH($A958,Data!$AF:$AF,1)))</f>
        <v/>
      </c>
      <c r="C958" s="5" t="str">
        <f>IF($A958="", "", INDEX(Data!B:B,MATCH($A958,Data!$AF:$AF,1)))</f>
        <v/>
      </c>
      <c r="D958" s="4" t="str">
        <f>IF($A958="", "", INDEX(Data!C:C,MATCH($A958,Data!$AF:$AF,1)))</f>
        <v/>
      </c>
      <c r="E958" s="5" t="str">
        <f>IF($A958="","",IF(INDEX(Data!D:D,MATCH($A958,Data!$AF:$AF,1))="","",INDEX(Data!D:D,MATCH($A958,Data!$AF:$AF,1))))</f>
        <v/>
      </c>
      <c r="F958" s="5" t="str">
        <f>IF($A958="","",IF(INDEX(Data!E:E,MATCH($A958,Data!$AF:$AF,1))="","",INDEX(Data!E:E,MATCH($A958,Data!$AF:$AF,1))))</f>
        <v/>
      </c>
      <c r="G958" s="36" t="str">
        <f t="shared" si="30"/>
        <v/>
      </c>
    </row>
    <row r="959" spans="1:7" ht="14" customHeight="1" x14ac:dyDescent="0.35">
      <c r="A959" s="33" t="str">
        <f t="shared" si="31"/>
        <v/>
      </c>
      <c r="B959" s="4" t="str">
        <f>IF($A959="", "", INDEX(Data!A:A,MATCH($A959,Data!$AF:$AF,1)))</f>
        <v/>
      </c>
      <c r="C959" s="5" t="str">
        <f>IF($A959="", "", INDEX(Data!B:B,MATCH($A959,Data!$AF:$AF,1)))</f>
        <v/>
      </c>
      <c r="D959" s="4" t="str">
        <f>IF($A959="", "", INDEX(Data!C:C,MATCH($A959,Data!$AF:$AF,1)))</f>
        <v/>
      </c>
      <c r="E959" s="5" t="str">
        <f>IF($A959="","",IF(INDEX(Data!D:D,MATCH($A959,Data!$AF:$AF,1))="","",INDEX(Data!D:D,MATCH($A959,Data!$AF:$AF,1))))</f>
        <v/>
      </c>
      <c r="F959" s="5" t="str">
        <f>IF($A959="","",IF(INDEX(Data!E:E,MATCH($A959,Data!$AF:$AF,1))="","",INDEX(Data!E:E,MATCH($A959,Data!$AF:$AF,1))))</f>
        <v/>
      </c>
      <c r="G959" s="36" t="str">
        <f t="shared" si="30"/>
        <v/>
      </c>
    </row>
    <row r="960" spans="1:7" ht="14" customHeight="1" x14ac:dyDescent="0.35">
      <c r="A960" s="33" t="str">
        <f t="shared" si="31"/>
        <v/>
      </c>
      <c r="B960" s="4" t="str">
        <f>IF($A960="", "", INDEX(Data!A:A,MATCH($A960,Data!$AF:$AF,1)))</f>
        <v/>
      </c>
      <c r="C960" s="5" t="str">
        <f>IF($A960="", "", INDEX(Data!B:B,MATCH($A960,Data!$AF:$AF,1)))</f>
        <v/>
      </c>
      <c r="D960" s="4" t="str">
        <f>IF($A960="", "", INDEX(Data!C:C,MATCH($A960,Data!$AF:$AF,1)))</f>
        <v/>
      </c>
      <c r="E960" s="5" t="str">
        <f>IF($A960="","",IF(INDEX(Data!D:D,MATCH($A960,Data!$AF:$AF,1))="","",INDEX(Data!D:D,MATCH($A960,Data!$AF:$AF,1))))</f>
        <v/>
      </c>
      <c r="F960" s="5" t="str">
        <f>IF($A960="","",IF(INDEX(Data!E:E,MATCH($A960,Data!$AF:$AF,1))="","",INDEX(Data!E:E,MATCH($A960,Data!$AF:$AF,1))))</f>
        <v/>
      </c>
      <c r="G960" s="36" t="str">
        <f t="shared" si="30"/>
        <v/>
      </c>
    </row>
    <row r="961" spans="1:7" ht="14" customHeight="1" x14ac:dyDescent="0.35">
      <c r="A961" s="33" t="str">
        <f t="shared" si="31"/>
        <v/>
      </c>
      <c r="B961" s="4" t="str">
        <f>IF($A961="", "", INDEX(Data!A:A,MATCH($A961,Data!$AF:$AF,1)))</f>
        <v/>
      </c>
      <c r="C961" s="5" t="str">
        <f>IF($A961="", "", INDEX(Data!B:B,MATCH($A961,Data!$AF:$AF,1)))</f>
        <v/>
      </c>
      <c r="D961" s="4" t="str">
        <f>IF($A961="", "", INDEX(Data!C:C,MATCH($A961,Data!$AF:$AF,1)))</f>
        <v/>
      </c>
      <c r="E961" s="5" t="str">
        <f>IF($A961="","",IF(INDEX(Data!D:D,MATCH($A961,Data!$AF:$AF,1))="","",INDEX(Data!D:D,MATCH($A961,Data!$AF:$AF,1))))</f>
        <v/>
      </c>
      <c r="F961" s="5" t="str">
        <f>IF($A961="","",IF(INDEX(Data!E:E,MATCH($A961,Data!$AF:$AF,1))="","",INDEX(Data!E:E,MATCH($A961,Data!$AF:$AF,1))))</f>
        <v/>
      </c>
      <c r="G961" s="36" t="str">
        <f t="shared" si="30"/>
        <v/>
      </c>
    </row>
    <row r="962" spans="1:7" ht="14" customHeight="1" x14ac:dyDescent="0.35">
      <c r="A962" s="33" t="str">
        <f t="shared" si="31"/>
        <v/>
      </c>
      <c r="B962" s="4" t="str">
        <f>IF($A962="", "", INDEX(Data!A:A,MATCH($A962,Data!$AF:$AF,1)))</f>
        <v/>
      </c>
      <c r="C962" s="5" t="str">
        <f>IF($A962="", "", INDEX(Data!B:B,MATCH($A962,Data!$AF:$AF,1)))</f>
        <v/>
      </c>
      <c r="D962" s="4" t="str">
        <f>IF($A962="", "", INDEX(Data!C:C,MATCH($A962,Data!$AF:$AF,1)))</f>
        <v/>
      </c>
      <c r="E962" s="5" t="str">
        <f>IF($A962="","",IF(INDEX(Data!D:D,MATCH($A962,Data!$AF:$AF,1))="","",INDEX(Data!D:D,MATCH($A962,Data!$AF:$AF,1))))</f>
        <v/>
      </c>
      <c r="F962" s="5" t="str">
        <f>IF($A962="","",IF(INDEX(Data!E:E,MATCH($A962,Data!$AF:$AF,1))="","",INDEX(Data!E:E,MATCH($A962,Data!$AF:$AF,1))))</f>
        <v/>
      </c>
      <c r="G962" s="36" t="str">
        <f t="shared" si="30"/>
        <v/>
      </c>
    </row>
    <row r="963" spans="1:7" ht="14" customHeight="1" x14ac:dyDescent="0.35">
      <c r="A963" s="33" t="str">
        <f t="shared" si="31"/>
        <v/>
      </c>
      <c r="B963" s="4" t="str">
        <f>IF($A963="", "", INDEX(Data!A:A,MATCH($A963,Data!$AF:$AF,1)))</f>
        <v/>
      </c>
      <c r="C963" s="5" t="str">
        <f>IF($A963="", "", INDEX(Data!B:B,MATCH($A963,Data!$AF:$AF,1)))</f>
        <v/>
      </c>
      <c r="D963" s="4" t="str">
        <f>IF($A963="", "", INDEX(Data!C:C,MATCH($A963,Data!$AF:$AF,1)))</f>
        <v/>
      </c>
      <c r="E963" s="5" t="str">
        <f>IF($A963="","",IF(INDEX(Data!D:D,MATCH($A963,Data!$AF:$AF,1))="","",INDEX(Data!D:D,MATCH($A963,Data!$AF:$AF,1))))</f>
        <v/>
      </c>
      <c r="F963" s="5" t="str">
        <f>IF($A963="","",IF(INDEX(Data!E:E,MATCH($A963,Data!$AF:$AF,1))="","",INDEX(Data!E:E,MATCH($A963,Data!$AF:$AF,1))))</f>
        <v/>
      </c>
      <c r="G963" s="36" t="str">
        <f t="shared" si="30"/>
        <v/>
      </c>
    </row>
    <row r="964" spans="1:7" ht="14" customHeight="1" x14ac:dyDescent="0.35">
      <c r="A964" s="33" t="str">
        <f t="shared" si="31"/>
        <v/>
      </c>
      <c r="B964" s="4" t="str">
        <f>IF($A964="", "", INDEX(Data!A:A,MATCH($A964,Data!$AF:$AF,1)))</f>
        <v/>
      </c>
      <c r="C964" s="5" t="str">
        <f>IF($A964="", "", INDEX(Data!B:B,MATCH($A964,Data!$AF:$AF,1)))</f>
        <v/>
      </c>
      <c r="D964" s="4" t="str">
        <f>IF($A964="", "", INDEX(Data!C:C,MATCH($A964,Data!$AF:$AF,1)))</f>
        <v/>
      </c>
      <c r="E964" s="5" t="str">
        <f>IF($A964="","",IF(INDEX(Data!D:D,MATCH($A964,Data!$AF:$AF,1))="","",INDEX(Data!D:D,MATCH($A964,Data!$AF:$AF,1))))</f>
        <v/>
      </c>
      <c r="F964" s="5" t="str">
        <f>IF($A964="","",IF(INDEX(Data!E:E,MATCH($A964,Data!$AF:$AF,1))="","",INDEX(Data!E:E,MATCH($A964,Data!$AF:$AF,1))))</f>
        <v/>
      </c>
      <c r="G964" s="36" t="str">
        <f t="shared" si="30"/>
        <v/>
      </c>
    </row>
    <row r="965" spans="1:7" ht="14" customHeight="1" x14ac:dyDescent="0.35">
      <c r="A965" s="33" t="str">
        <f t="shared" si="31"/>
        <v/>
      </c>
      <c r="B965" s="4" t="str">
        <f>IF($A965="", "", INDEX(Data!A:A,MATCH($A965,Data!$AF:$AF,1)))</f>
        <v/>
      </c>
      <c r="C965" s="5" t="str">
        <f>IF($A965="", "", INDEX(Data!B:B,MATCH($A965,Data!$AF:$AF,1)))</f>
        <v/>
      </c>
      <c r="D965" s="4" t="str">
        <f>IF($A965="", "", INDEX(Data!C:C,MATCH($A965,Data!$AF:$AF,1)))</f>
        <v/>
      </c>
      <c r="E965" s="5" t="str">
        <f>IF($A965="","",IF(INDEX(Data!D:D,MATCH($A965,Data!$AF:$AF,1))="","",INDEX(Data!D:D,MATCH($A965,Data!$AF:$AF,1))))</f>
        <v/>
      </c>
      <c r="F965" s="5" t="str">
        <f>IF($A965="","",IF(INDEX(Data!E:E,MATCH($A965,Data!$AF:$AF,1))="","",INDEX(Data!E:E,MATCH($A965,Data!$AF:$AF,1))))</f>
        <v/>
      </c>
      <c r="G965" s="36" t="str">
        <f t="shared" si="30"/>
        <v/>
      </c>
    </row>
    <row r="966" spans="1:7" ht="14" customHeight="1" x14ac:dyDescent="0.35">
      <c r="A966" s="33" t="str">
        <f t="shared" si="31"/>
        <v/>
      </c>
      <c r="B966" s="4" t="str">
        <f>IF($A966="", "", INDEX(Data!A:A,MATCH($A966,Data!$AF:$AF,1)))</f>
        <v/>
      </c>
      <c r="C966" s="5" t="str">
        <f>IF($A966="", "", INDEX(Data!B:B,MATCH($A966,Data!$AF:$AF,1)))</f>
        <v/>
      </c>
      <c r="D966" s="4" t="str">
        <f>IF($A966="", "", INDEX(Data!C:C,MATCH($A966,Data!$AF:$AF,1)))</f>
        <v/>
      </c>
      <c r="E966" s="5" t="str">
        <f>IF($A966="","",IF(INDEX(Data!D:D,MATCH($A966,Data!$AF:$AF,1))="","",INDEX(Data!D:D,MATCH($A966,Data!$AF:$AF,1))))</f>
        <v/>
      </c>
      <c r="F966" s="5" t="str">
        <f>IF($A966="","",IF(INDEX(Data!E:E,MATCH($A966,Data!$AF:$AF,1))="","",INDEX(Data!E:E,MATCH($A966,Data!$AF:$AF,1))))</f>
        <v/>
      </c>
      <c r="G966" s="36" t="str">
        <f t="shared" si="30"/>
        <v/>
      </c>
    </row>
    <row r="967" spans="1:7" ht="14" customHeight="1" x14ac:dyDescent="0.35">
      <c r="A967" s="33" t="str">
        <f t="shared" si="31"/>
        <v/>
      </c>
      <c r="B967" s="4" t="str">
        <f>IF($A967="", "", INDEX(Data!A:A,MATCH($A967,Data!$AF:$AF,1)))</f>
        <v/>
      </c>
      <c r="C967" s="5" t="str">
        <f>IF($A967="", "", INDEX(Data!B:B,MATCH($A967,Data!$AF:$AF,1)))</f>
        <v/>
      </c>
      <c r="D967" s="4" t="str">
        <f>IF($A967="", "", INDEX(Data!C:C,MATCH($A967,Data!$AF:$AF,1)))</f>
        <v/>
      </c>
      <c r="E967" s="5" t="str">
        <f>IF($A967="","",IF(INDEX(Data!D:D,MATCH($A967,Data!$AF:$AF,1))="","",INDEX(Data!D:D,MATCH($A967,Data!$AF:$AF,1))))</f>
        <v/>
      </c>
      <c r="F967" s="5" t="str">
        <f>IF($A967="","",IF(INDEX(Data!E:E,MATCH($A967,Data!$AF:$AF,1))="","",INDEX(Data!E:E,MATCH($A967,Data!$AF:$AF,1))))</f>
        <v/>
      </c>
      <c r="G967" s="36" t="str">
        <f t="shared" si="30"/>
        <v/>
      </c>
    </row>
    <row r="968" spans="1:7" ht="14" customHeight="1" x14ac:dyDescent="0.35">
      <c r="A968" s="33" t="str">
        <f t="shared" si="31"/>
        <v/>
      </c>
      <c r="B968" s="4" t="str">
        <f>IF($A968="", "", INDEX(Data!A:A,MATCH($A968,Data!$AF:$AF,1)))</f>
        <v/>
      </c>
      <c r="C968" s="5" t="str">
        <f>IF($A968="", "", INDEX(Data!B:B,MATCH($A968,Data!$AF:$AF,1)))</f>
        <v/>
      </c>
      <c r="D968" s="4" t="str">
        <f>IF($A968="", "", INDEX(Data!C:C,MATCH($A968,Data!$AF:$AF,1)))</f>
        <v/>
      </c>
      <c r="E968" s="5" t="str">
        <f>IF($A968="","",IF(INDEX(Data!D:D,MATCH($A968,Data!$AF:$AF,1))="","",INDEX(Data!D:D,MATCH($A968,Data!$AF:$AF,1))))</f>
        <v/>
      </c>
      <c r="F968" s="5" t="str">
        <f>IF($A968="","",IF(INDEX(Data!E:E,MATCH($A968,Data!$AF:$AF,1))="","",INDEX(Data!E:E,MATCH($A968,Data!$AF:$AF,1))))</f>
        <v/>
      </c>
      <c r="G968" s="36" t="str">
        <f t="shared" si="30"/>
        <v/>
      </c>
    </row>
    <row r="969" spans="1:7" ht="14" customHeight="1" x14ac:dyDescent="0.35">
      <c r="A969" s="33" t="str">
        <f t="shared" si="31"/>
        <v/>
      </c>
      <c r="B969" s="4" t="str">
        <f>IF($A969="", "", INDEX(Data!A:A,MATCH($A969,Data!$AF:$AF,1)))</f>
        <v/>
      </c>
      <c r="C969" s="5" t="str">
        <f>IF($A969="", "", INDEX(Data!B:B,MATCH($A969,Data!$AF:$AF,1)))</f>
        <v/>
      </c>
      <c r="D969" s="4" t="str">
        <f>IF($A969="", "", INDEX(Data!C:C,MATCH($A969,Data!$AF:$AF,1)))</f>
        <v/>
      </c>
      <c r="E969" s="5" t="str">
        <f>IF($A969="","",IF(INDEX(Data!D:D,MATCH($A969,Data!$AF:$AF,1))="","",INDEX(Data!D:D,MATCH($A969,Data!$AF:$AF,1))))</f>
        <v/>
      </c>
      <c r="F969" s="5" t="str">
        <f>IF($A969="","",IF(INDEX(Data!E:E,MATCH($A969,Data!$AF:$AF,1))="","",INDEX(Data!E:E,MATCH($A969,Data!$AF:$AF,1))))</f>
        <v/>
      </c>
      <c r="G969" s="36" t="str">
        <f t="shared" si="30"/>
        <v/>
      </c>
    </row>
    <row r="970" spans="1:7" ht="14" customHeight="1" x14ac:dyDescent="0.35">
      <c r="A970" s="33" t="str">
        <f t="shared" si="31"/>
        <v/>
      </c>
      <c r="B970" s="4" t="str">
        <f>IF($A970="", "", INDEX(Data!A:A,MATCH($A970,Data!$AF:$AF,1)))</f>
        <v/>
      </c>
      <c r="C970" s="5" t="str">
        <f>IF($A970="", "", INDEX(Data!B:B,MATCH($A970,Data!$AF:$AF,1)))</f>
        <v/>
      </c>
      <c r="D970" s="4" t="str">
        <f>IF($A970="", "", INDEX(Data!C:C,MATCH($A970,Data!$AF:$AF,1)))</f>
        <v/>
      </c>
      <c r="E970" s="5" t="str">
        <f>IF($A970="","",IF(INDEX(Data!D:D,MATCH($A970,Data!$AF:$AF,1))="","",INDEX(Data!D:D,MATCH($A970,Data!$AF:$AF,1))))</f>
        <v/>
      </c>
      <c r="F970" s="5" t="str">
        <f>IF($A970="","",IF(INDEX(Data!E:E,MATCH($A970,Data!$AF:$AF,1))="","",INDEX(Data!E:E,MATCH($A970,Data!$AF:$AF,1))))</f>
        <v/>
      </c>
      <c r="G970" s="36" t="str">
        <f t="shared" si="30"/>
        <v/>
      </c>
    </row>
    <row r="971" spans="1:7" ht="14" customHeight="1" x14ac:dyDescent="0.35">
      <c r="A971" s="33" t="str">
        <f t="shared" si="31"/>
        <v/>
      </c>
      <c r="B971" s="4" t="str">
        <f>IF($A971="", "", INDEX(Data!A:A,MATCH($A971,Data!$AF:$AF,1)))</f>
        <v/>
      </c>
      <c r="C971" s="5" t="str">
        <f>IF($A971="", "", INDEX(Data!B:B,MATCH($A971,Data!$AF:$AF,1)))</f>
        <v/>
      </c>
      <c r="D971" s="4" t="str">
        <f>IF($A971="", "", INDEX(Data!C:C,MATCH($A971,Data!$AF:$AF,1)))</f>
        <v/>
      </c>
      <c r="E971" s="5" t="str">
        <f>IF($A971="","",IF(INDEX(Data!D:D,MATCH($A971,Data!$AF:$AF,1))="","",INDEX(Data!D:D,MATCH($A971,Data!$AF:$AF,1))))</f>
        <v/>
      </c>
      <c r="F971" s="5" t="str">
        <f>IF($A971="","",IF(INDEX(Data!E:E,MATCH($A971,Data!$AF:$AF,1))="","",INDEX(Data!E:E,MATCH($A971,Data!$AF:$AF,1))))</f>
        <v/>
      </c>
      <c r="G971" s="36" t="str">
        <f t="shared" si="30"/>
        <v/>
      </c>
    </row>
    <row r="972" spans="1:7" ht="14" customHeight="1" x14ac:dyDescent="0.35">
      <c r="A972" s="33" t="str">
        <f t="shared" si="31"/>
        <v/>
      </c>
      <c r="B972" s="4" t="str">
        <f>IF($A972="", "", INDEX(Data!A:A,MATCH($A972,Data!$AF:$AF,1)))</f>
        <v/>
      </c>
      <c r="C972" s="5" t="str">
        <f>IF($A972="", "", INDEX(Data!B:B,MATCH($A972,Data!$AF:$AF,1)))</f>
        <v/>
      </c>
      <c r="D972" s="4" t="str">
        <f>IF($A972="", "", INDEX(Data!C:C,MATCH($A972,Data!$AF:$AF,1)))</f>
        <v/>
      </c>
      <c r="E972" s="5" t="str">
        <f>IF($A972="","",IF(INDEX(Data!D:D,MATCH($A972,Data!$AF:$AF,1))="","",INDEX(Data!D:D,MATCH($A972,Data!$AF:$AF,1))))</f>
        <v/>
      </c>
      <c r="F972" s="5" t="str">
        <f>IF($A972="","",IF(INDEX(Data!E:E,MATCH($A972,Data!$AF:$AF,1))="","",INDEX(Data!E:E,MATCH($A972,Data!$AF:$AF,1))))</f>
        <v/>
      </c>
      <c r="G972" s="36" t="str">
        <f t="shared" si="30"/>
        <v/>
      </c>
    </row>
    <row r="973" spans="1:7" ht="14" customHeight="1" x14ac:dyDescent="0.35">
      <c r="A973" s="33" t="str">
        <f t="shared" si="31"/>
        <v/>
      </c>
      <c r="B973" s="4" t="str">
        <f>IF($A973="", "", INDEX(Data!A:A,MATCH($A973,Data!$AF:$AF,1)))</f>
        <v/>
      </c>
      <c r="C973" s="5" t="str">
        <f>IF($A973="", "", INDEX(Data!B:B,MATCH($A973,Data!$AF:$AF,1)))</f>
        <v/>
      </c>
      <c r="D973" s="4" t="str">
        <f>IF($A973="", "", INDEX(Data!C:C,MATCH($A973,Data!$AF:$AF,1)))</f>
        <v/>
      </c>
      <c r="E973" s="5" t="str">
        <f>IF($A973="","",IF(INDEX(Data!D:D,MATCH($A973,Data!$AF:$AF,1))="","",INDEX(Data!D:D,MATCH($A973,Data!$AF:$AF,1))))</f>
        <v/>
      </c>
      <c r="F973" s="5" t="str">
        <f>IF($A973="","",IF(INDEX(Data!E:E,MATCH($A973,Data!$AF:$AF,1))="","",INDEX(Data!E:E,MATCH($A973,Data!$AF:$AF,1))))</f>
        <v/>
      </c>
      <c r="G973" s="36" t="str">
        <f t="shared" si="30"/>
        <v/>
      </c>
    </row>
    <row r="974" spans="1:7" ht="14" customHeight="1" x14ac:dyDescent="0.35">
      <c r="A974" s="33" t="str">
        <f t="shared" si="31"/>
        <v/>
      </c>
      <c r="B974" s="4" t="str">
        <f>IF($A974="", "", INDEX(Data!A:A,MATCH($A974,Data!$AF:$AF,1)))</f>
        <v/>
      </c>
      <c r="C974" s="5" t="str">
        <f>IF($A974="", "", INDEX(Data!B:B,MATCH($A974,Data!$AF:$AF,1)))</f>
        <v/>
      </c>
      <c r="D974" s="4" t="str">
        <f>IF($A974="", "", INDEX(Data!C:C,MATCH($A974,Data!$AF:$AF,1)))</f>
        <v/>
      </c>
      <c r="E974" s="5" t="str">
        <f>IF($A974="","",IF(INDEX(Data!D:D,MATCH($A974,Data!$AF:$AF,1))="","",INDEX(Data!D:D,MATCH($A974,Data!$AF:$AF,1))))</f>
        <v/>
      </c>
      <c r="F974" s="5" t="str">
        <f>IF($A974="","",IF(INDEX(Data!E:E,MATCH($A974,Data!$AF:$AF,1))="","",INDEX(Data!E:E,MATCH($A974,Data!$AF:$AF,1))))</f>
        <v/>
      </c>
      <c r="G974" s="36" t="str">
        <f t="shared" si="30"/>
        <v/>
      </c>
    </row>
    <row r="975" spans="1:7" ht="14" customHeight="1" x14ac:dyDescent="0.35">
      <c r="A975" s="33" t="str">
        <f t="shared" si="31"/>
        <v/>
      </c>
      <c r="B975" s="4" t="str">
        <f>IF($A975="", "", INDEX(Data!A:A,MATCH($A975,Data!$AF:$AF,1)))</f>
        <v/>
      </c>
      <c r="C975" s="5" t="str">
        <f>IF($A975="", "", INDEX(Data!B:B,MATCH($A975,Data!$AF:$AF,1)))</f>
        <v/>
      </c>
      <c r="D975" s="4" t="str">
        <f>IF($A975="", "", INDEX(Data!C:C,MATCH($A975,Data!$AF:$AF,1)))</f>
        <v/>
      </c>
      <c r="E975" s="5" t="str">
        <f>IF($A975="","",IF(INDEX(Data!D:D,MATCH($A975,Data!$AF:$AF,1))="","",INDEX(Data!D:D,MATCH($A975,Data!$AF:$AF,1))))</f>
        <v/>
      </c>
      <c r="F975" s="5" t="str">
        <f>IF($A975="","",IF(INDEX(Data!E:E,MATCH($A975,Data!$AF:$AF,1))="","",INDEX(Data!E:E,MATCH($A975,Data!$AF:$AF,1))))</f>
        <v/>
      </c>
      <c r="G975" s="36" t="str">
        <f t="shared" ref="G975:G1000" si="32">HYPERLINK(F975)</f>
        <v/>
      </c>
    </row>
    <row r="976" spans="1:7" ht="14" customHeight="1" x14ac:dyDescent="0.35">
      <c r="A976" s="33" t="str">
        <f t="shared" ref="A976:A1000" si="33">IF(A$13&gt;=ROW(A964), ROW(A964), "")</f>
        <v/>
      </c>
      <c r="B976" s="4" t="str">
        <f>IF($A976="", "", INDEX(Data!A:A,MATCH($A976,Data!$AF:$AF,1)))</f>
        <v/>
      </c>
      <c r="C976" s="5" t="str">
        <f>IF($A976="", "", INDEX(Data!B:B,MATCH($A976,Data!$AF:$AF,1)))</f>
        <v/>
      </c>
      <c r="D976" s="4" t="str">
        <f>IF($A976="", "", INDEX(Data!C:C,MATCH($A976,Data!$AF:$AF,1)))</f>
        <v/>
      </c>
      <c r="E976" s="5" t="str">
        <f>IF($A976="","",IF(INDEX(Data!D:D,MATCH($A976,Data!$AF:$AF,1))="","",INDEX(Data!D:D,MATCH($A976,Data!$AF:$AF,1))))</f>
        <v/>
      </c>
      <c r="F976" s="5" t="str">
        <f>IF($A976="","",IF(INDEX(Data!E:E,MATCH($A976,Data!$AF:$AF,1))="","",INDEX(Data!E:E,MATCH($A976,Data!$AF:$AF,1))))</f>
        <v/>
      </c>
      <c r="G976" s="36" t="str">
        <f t="shared" si="32"/>
        <v/>
      </c>
    </row>
    <row r="977" spans="1:7" ht="14" customHeight="1" x14ac:dyDescent="0.35">
      <c r="A977" s="33" t="str">
        <f t="shared" si="33"/>
        <v/>
      </c>
      <c r="B977" s="4" t="str">
        <f>IF($A977="", "", INDEX(Data!A:A,MATCH($A977,Data!$AF:$AF,1)))</f>
        <v/>
      </c>
      <c r="C977" s="5" t="str">
        <f>IF($A977="", "", INDEX(Data!B:B,MATCH($A977,Data!$AF:$AF,1)))</f>
        <v/>
      </c>
      <c r="D977" s="4" t="str">
        <f>IF($A977="", "", INDEX(Data!C:C,MATCH($A977,Data!$AF:$AF,1)))</f>
        <v/>
      </c>
      <c r="E977" s="5" t="str">
        <f>IF($A977="","",IF(INDEX(Data!D:D,MATCH($A977,Data!$AF:$AF,1))="","",INDEX(Data!D:D,MATCH($A977,Data!$AF:$AF,1))))</f>
        <v/>
      </c>
      <c r="F977" s="5" t="str">
        <f>IF($A977="","",IF(INDEX(Data!E:E,MATCH($A977,Data!$AF:$AF,1))="","",INDEX(Data!E:E,MATCH($A977,Data!$AF:$AF,1))))</f>
        <v/>
      </c>
      <c r="G977" s="36" t="str">
        <f t="shared" si="32"/>
        <v/>
      </c>
    </row>
    <row r="978" spans="1:7" ht="14" customHeight="1" x14ac:dyDescent="0.35">
      <c r="A978" s="33" t="str">
        <f t="shared" si="33"/>
        <v/>
      </c>
      <c r="B978" s="4" t="str">
        <f>IF($A978="", "", INDEX(Data!A:A,MATCH($A978,Data!$AF:$AF,1)))</f>
        <v/>
      </c>
      <c r="C978" s="5" t="str">
        <f>IF($A978="", "", INDEX(Data!B:B,MATCH($A978,Data!$AF:$AF,1)))</f>
        <v/>
      </c>
      <c r="D978" s="4" t="str">
        <f>IF($A978="", "", INDEX(Data!C:C,MATCH($A978,Data!$AF:$AF,1)))</f>
        <v/>
      </c>
      <c r="E978" s="5" t="str">
        <f>IF($A978="","",IF(INDEX(Data!D:D,MATCH($A978,Data!$AF:$AF,1))="","",INDEX(Data!D:D,MATCH($A978,Data!$AF:$AF,1))))</f>
        <v/>
      </c>
      <c r="F978" s="5" t="str">
        <f>IF($A978="","",IF(INDEX(Data!E:E,MATCH($A978,Data!$AF:$AF,1))="","",INDEX(Data!E:E,MATCH($A978,Data!$AF:$AF,1))))</f>
        <v/>
      </c>
      <c r="G978" s="36" t="str">
        <f t="shared" si="32"/>
        <v/>
      </c>
    </row>
    <row r="979" spans="1:7" ht="14" customHeight="1" x14ac:dyDescent="0.35">
      <c r="A979" s="33" t="str">
        <f t="shared" si="33"/>
        <v/>
      </c>
      <c r="B979" s="4" t="str">
        <f>IF($A979="", "", INDEX(Data!A:A,MATCH($A979,Data!$AF:$AF,1)))</f>
        <v/>
      </c>
      <c r="C979" s="5" t="str">
        <f>IF($A979="", "", INDEX(Data!B:B,MATCH($A979,Data!$AF:$AF,1)))</f>
        <v/>
      </c>
      <c r="D979" s="4" t="str">
        <f>IF($A979="", "", INDEX(Data!C:C,MATCH($A979,Data!$AF:$AF,1)))</f>
        <v/>
      </c>
      <c r="E979" s="5" t="str">
        <f>IF($A979="","",IF(INDEX(Data!D:D,MATCH($A979,Data!$AF:$AF,1))="","",INDEX(Data!D:D,MATCH($A979,Data!$AF:$AF,1))))</f>
        <v/>
      </c>
      <c r="F979" s="5" t="str">
        <f>IF($A979="","",IF(INDEX(Data!E:E,MATCH($A979,Data!$AF:$AF,1))="","",INDEX(Data!E:E,MATCH($A979,Data!$AF:$AF,1))))</f>
        <v/>
      </c>
      <c r="G979" s="36" t="str">
        <f t="shared" si="32"/>
        <v/>
      </c>
    </row>
    <row r="980" spans="1:7" ht="14" customHeight="1" x14ac:dyDescent="0.35">
      <c r="A980" s="33" t="str">
        <f t="shared" si="33"/>
        <v/>
      </c>
      <c r="B980" s="4" t="str">
        <f>IF($A980="", "", INDEX(Data!A:A,MATCH($A980,Data!$AF:$AF,1)))</f>
        <v/>
      </c>
      <c r="C980" s="5" t="str">
        <f>IF($A980="", "", INDEX(Data!B:B,MATCH($A980,Data!$AF:$AF,1)))</f>
        <v/>
      </c>
      <c r="D980" s="4" t="str">
        <f>IF($A980="", "", INDEX(Data!C:C,MATCH($A980,Data!$AF:$AF,1)))</f>
        <v/>
      </c>
      <c r="E980" s="5" t="str">
        <f>IF($A980="","",IF(INDEX(Data!D:D,MATCH($A980,Data!$AF:$AF,1))="","",INDEX(Data!D:D,MATCH($A980,Data!$AF:$AF,1))))</f>
        <v/>
      </c>
      <c r="F980" s="5" t="str">
        <f>IF($A980="","",IF(INDEX(Data!E:E,MATCH($A980,Data!$AF:$AF,1))="","",INDEX(Data!E:E,MATCH($A980,Data!$AF:$AF,1))))</f>
        <v/>
      </c>
      <c r="G980" s="36" t="str">
        <f t="shared" si="32"/>
        <v/>
      </c>
    </row>
    <row r="981" spans="1:7" ht="14" customHeight="1" x14ac:dyDescent="0.35">
      <c r="A981" s="33" t="str">
        <f t="shared" si="33"/>
        <v/>
      </c>
      <c r="B981" s="4" t="str">
        <f>IF($A981="", "", INDEX(Data!A:A,MATCH($A981,Data!$AF:$AF,1)))</f>
        <v/>
      </c>
      <c r="C981" s="5" t="str">
        <f>IF($A981="", "", INDEX(Data!B:B,MATCH($A981,Data!$AF:$AF,1)))</f>
        <v/>
      </c>
      <c r="D981" s="4" t="str">
        <f>IF($A981="", "", INDEX(Data!C:C,MATCH($A981,Data!$AF:$AF,1)))</f>
        <v/>
      </c>
      <c r="E981" s="5" t="str">
        <f>IF($A981="","",IF(INDEX(Data!D:D,MATCH($A981,Data!$AF:$AF,1))="","",INDEX(Data!D:D,MATCH($A981,Data!$AF:$AF,1))))</f>
        <v/>
      </c>
      <c r="F981" s="5" t="str">
        <f>IF($A981="","",IF(INDEX(Data!E:E,MATCH($A981,Data!$AF:$AF,1))="","",INDEX(Data!E:E,MATCH($A981,Data!$AF:$AF,1))))</f>
        <v/>
      </c>
      <c r="G981" s="36" t="str">
        <f t="shared" si="32"/>
        <v/>
      </c>
    </row>
    <row r="982" spans="1:7" ht="14" customHeight="1" x14ac:dyDescent="0.35">
      <c r="A982" s="33" t="str">
        <f t="shared" si="33"/>
        <v/>
      </c>
      <c r="B982" s="4" t="str">
        <f>IF($A982="", "", INDEX(Data!A:A,MATCH($A982,Data!$AF:$AF,1)))</f>
        <v/>
      </c>
      <c r="C982" s="5" t="str">
        <f>IF($A982="", "", INDEX(Data!B:B,MATCH($A982,Data!$AF:$AF,1)))</f>
        <v/>
      </c>
      <c r="D982" s="4" t="str">
        <f>IF($A982="", "", INDEX(Data!C:C,MATCH($A982,Data!$AF:$AF,1)))</f>
        <v/>
      </c>
      <c r="E982" s="5" t="str">
        <f>IF($A982="","",IF(INDEX(Data!D:D,MATCH($A982,Data!$AF:$AF,1))="","",INDEX(Data!D:D,MATCH($A982,Data!$AF:$AF,1))))</f>
        <v/>
      </c>
      <c r="F982" s="5" t="str">
        <f>IF($A982="","",IF(INDEX(Data!E:E,MATCH($A982,Data!$AF:$AF,1))="","",INDEX(Data!E:E,MATCH($A982,Data!$AF:$AF,1))))</f>
        <v/>
      </c>
      <c r="G982" s="36" t="str">
        <f t="shared" si="32"/>
        <v/>
      </c>
    </row>
    <row r="983" spans="1:7" ht="14" customHeight="1" x14ac:dyDescent="0.35">
      <c r="A983" s="33" t="str">
        <f t="shared" si="33"/>
        <v/>
      </c>
      <c r="B983" s="4" t="str">
        <f>IF($A983="", "", INDEX(Data!A:A,MATCH($A983,Data!$AF:$AF,1)))</f>
        <v/>
      </c>
      <c r="C983" s="5" t="str">
        <f>IF($A983="", "", INDEX(Data!B:B,MATCH($A983,Data!$AF:$AF,1)))</f>
        <v/>
      </c>
      <c r="D983" s="4" t="str">
        <f>IF($A983="", "", INDEX(Data!C:C,MATCH($A983,Data!$AF:$AF,1)))</f>
        <v/>
      </c>
      <c r="E983" s="5" t="str">
        <f>IF($A983="","",IF(INDEX(Data!D:D,MATCH($A983,Data!$AF:$AF,1))="","",INDEX(Data!D:D,MATCH($A983,Data!$AF:$AF,1))))</f>
        <v/>
      </c>
      <c r="F983" s="5" t="str">
        <f>IF($A983="","",IF(INDEX(Data!E:E,MATCH($A983,Data!$AF:$AF,1))="","",INDEX(Data!E:E,MATCH($A983,Data!$AF:$AF,1))))</f>
        <v/>
      </c>
      <c r="G983" s="36" t="str">
        <f t="shared" si="32"/>
        <v/>
      </c>
    </row>
    <row r="984" spans="1:7" ht="14" customHeight="1" x14ac:dyDescent="0.35">
      <c r="A984" s="33" t="str">
        <f t="shared" si="33"/>
        <v/>
      </c>
      <c r="B984" s="4" t="str">
        <f>IF($A984="", "", INDEX(Data!A:A,MATCH($A984,Data!$AF:$AF,1)))</f>
        <v/>
      </c>
      <c r="C984" s="5" t="str">
        <f>IF($A984="", "", INDEX(Data!B:B,MATCH($A984,Data!$AF:$AF,1)))</f>
        <v/>
      </c>
      <c r="D984" s="4" t="str">
        <f>IF($A984="", "", INDEX(Data!C:C,MATCH($A984,Data!$AF:$AF,1)))</f>
        <v/>
      </c>
      <c r="E984" s="5" t="str">
        <f>IF($A984="","",IF(INDEX(Data!D:D,MATCH($A984,Data!$AF:$AF,1))="","",INDEX(Data!D:D,MATCH($A984,Data!$AF:$AF,1))))</f>
        <v/>
      </c>
      <c r="F984" s="5" t="str">
        <f>IF($A984="","",IF(INDEX(Data!E:E,MATCH($A984,Data!$AF:$AF,1))="","",INDEX(Data!E:E,MATCH($A984,Data!$AF:$AF,1))))</f>
        <v/>
      </c>
      <c r="G984" s="36" t="str">
        <f t="shared" si="32"/>
        <v/>
      </c>
    </row>
    <row r="985" spans="1:7" ht="14" customHeight="1" x14ac:dyDescent="0.35">
      <c r="A985" s="33" t="str">
        <f t="shared" si="33"/>
        <v/>
      </c>
      <c r="B985" s="4" t="str">
        <f>IF($A985="", "", INDEX(Data!A:A,MATCH($A985,Data!$AF:$AF,1)))</f>
        <v/>
      </c>
      <c r="C985" s="5" t="str">
        <f>IF($A985="", "", INDEX(Data!B:B,MATCH($A985,Data!$AF:$AF,1)))</f>
        <v/>
      </c>
      <c r="D985" s="4" t="str">
        <f>IF($A985="", "", INDEX(Data!C:C,MATCH($A985,Data!$AF:$AF,1)))</f>
        <v/>
      </c>
      <c r="E985" s="5" t="str">
        <f>IF($A985="","",IF(INDEX(Data!D:D,MATCH($A985,Data!$AF:$AF,1))="","",INDEX(Data!D:D,MATCH($A985,Data!$AF:$AF,1))))</f>
        <v/>
      </c>
      <c r="F985" s="5" t="str">
        <f>IF($A985="","",IF(INDEX(Data!E:E,MATCH($A985,Data!$AF:$AF,1))="","",INDEX(Data!E:E,MATCH($A985,Data!$AF:$AF,1))))</f>
        <v/>
      </c>
      <c r="G985" s="36" t="str">
        <f t="shared" si="32"/>
        <v/>
      </c>
    </row>
    <row r="986" spans="1:7" ht="14" customHeight="1" x14ac:dyDescent="0.35">
      <c r="A986" s="33" t="str">
        <f t="shared" si="33"/>
        <v/>
      </c>
      <c r="B986" s="4" t="str">
        <f>IF($A986="", "", INDEX(Data!A:A,MATCH($A986,Data!$AF:$AF,1)))</f>
        <v/>
      </c>
      <c r="C986" s="5" t="str">
        <f>IF($A986="", "", INDEX(Data!B:B,MATCH($A986,Data!$AF:$AF,1)))</f>
        <v/>
      </c>
      <c r="D986" s="4" t="str">
        <f>IF($A986="", "", INDEX(Data!C:C,MATCH($A986,Data!$AF:$AF,1)))</f>
        <v/>
      </c>
      <c r="E986" s="5" t="str">
        <f>IF($A986="","",IF(INDEX(Data!D:D,MATCH($A986,Data!$AF:$AF,1))="","",INDEX(Data!D:D,MATCH($A986,Data!$AF:$AF,1))))</f>
        <v/>
      </c>
      <c r="F986" s="5" t="str">
        <f>IF($A986="","",IF(INDEX(Data!E:E,MATCH($A986,Data!$AF:$AF,1))="","",INDEX(Data!E:E,MATCH($A986,Data!$AF:$AF,1))))</f>
        <v/>
      </c>
      <c r="G986" s="36" t="str">
        <f t="shared" si="32"/>
        <v/>
      </c>
    </row>
    <row r="987" spans="1:7" ht="14" customHeight="1" x14ac:dyDescent="0.35">
      <c r="A987" s="33" t="str">
        <f t="shared" si="33"/>
        <v/>
      </c>
      <c r="B987" s="4" t="str">
        <f>IF($A987="", "", INDEX(Data!A:A,MATCH($A987,Data!$AF:$AF,1)))</f>
        <v/>
      </c>
      <c r="C987" s="5" t="str">
        <f>IF($A987="", "", INDEX(Data!B:B,MATCH($A987,Data!$AF:$AF,1)))</f>
        <v/>
      </c>
      <c r="D987" s="4" t="str">
        <f>IF($A987="", "", INDEX(Data!C:C,MATCH($A987,Data!$AF:$AF,1)))</f>
        <v/>
      </c>
      <c r="E987" s="5" t="str">
        <f>IF($A987="","",IF(INDEX(Data!D:D,MATCH($A987,Data!$AF:$AF,1))="","",INDEX(Data!D:D,MATCH($A987,Data!$AF:$AF,1))))</f>
        <v/>
      </c>
      <c r="F987" s="5" t="str">
        <f>IF($A987="","",IF(INDEX(Data!E:E,MATCH($A987,Data!$AF:$AF,1))="","",INDEX(Data!E:E,MATCH($A987,Data!$AF:$AF,1))))</f>
        <v/>
      </c>
      <c r="G987" s="36" t="str">
        <f t="shared" si="32"/>
        <v/>
      </c>
    </row>
    <row r="988" spans="1:7" ht="14" customHeight="1" x14ac:dyDescent="0.35">
      <c r="A988" s="33" t="str">
        <f t="shared" si="33"/>
        <v/>
      </c>
      <c r="B988" s="4" t="str">
        <f>IF($A988="", "", INDEX(Data!A:A,MATCH($A988,Data!$AF:$AF,1)))</f>
        <v/>
      </c>
      <c r="C988" s="5" t="str">
        <f>IF($A988="", "", INDEX(Data!B:B,MATCH($A988,Data!$AF:$AF,1)))</f>
        <v/>
      </c>
      <c r="D988" s="4" t="str">
        <f>IF($A988="", "", INDEX(Data!C:C,MATCH($A988,Data!$AF:$AF,1)))</f>
        <v/>
      </c>
      <c r="E988" s="5" t="str">
        <f>IF($A988="","",IF(INDEX(Data!D:D,MATCH($A988,Data!$AF:$AF,1))="","",INDEX(Data!D:D,MATCH($A988,Data!$AF:$AF,1))))</f>
        <v/>
      </c>
      <c r="F988" s="5" t="str">
        <f>IF($A988="","",IF(INDEX(Data!E:E,MATCH($A988,Data!$AF:$AF,1))="","",INDEX(Data!E:E,MATCH($A988,Data!$AF:$AF,1))))</f>
        <v/>
      </c>
      <c r="G988" s="36" t="str">
        <f t="shared" si="32"/>
        <v/>
      </c>
    </row>
    <row r="989" spans="1:7" ht="14" customHeight="1" x14ac:dyDescent="0.35">
      <c r="A989" s="33" t="str">
        <f t="shared" si="33"/>
        <v/>
      </c>
      <c r="B989" s="4" t="str">
        <f>IF($A989="", "", INDEX(Data!A:A,MATCH($A989,Data!$AF:$AF,1)))</f>
        <v/>
      </c>
      <c r="C989" s="5" t="str">
        <f>IF($A989="", "", INDEX(Data!B:B,MATCH($A989,Data!$AF:$AF,1)))</f>
        <v/>
      </c>
      <c r="D989" s="4" t="str">
        <f>IF($A989="", "", INDEX(Data!C:C,MATCH($A989,Data!$AF:$AF,1)))</f>
        <v/>
      </c>
      <c r="E989" s="5" t="str">
        <f>IF($A989="","",IF(INDEX(Data!D:D,MATCH($A989,Data!$AF:$AF,1))="","",INDEX(Data!D:D,MATCH($A989,Data!$AF:$AF,1))))</f>
        <v/>
      </c>
      <c r="F989" s="5" t="str">
        <f>IF($A989="","",IF(INDEX(Data!E:E,MATCH($A989,Data!$AF:$AF,1))="","",INDEX(Data!E:E,MATCH($A989,Data!$AF:$AF,1))))</f>
        <v/>
      </c>
      <c r="G989" s="36" t="str">
        <f t="shared" si="32"/>
        <v/>
      </c>
    </row>
    <row r="990" spans="1:7" ht="14" customHeight="1" x14ac:dyDescent="0.35">
      <c r="A990" s="33" t="str">
        <f t="shared" si="33"/>
        <v/>
      </c>
      <c r="B990" s="4" t="str">
        <f>IF($A990="", "", INDEX(Data!A:A,MATCH($A990,Data!$AF:$AF,1)))</f>
        <v/>
      </c>
      <c r="C990" s="5" t="str">
        <f>IF($A990="", "", INDEX(Data!B:B,MATCH($A990,Data!$AF:$AF,1)))</f>
        <v/>
      </c>
      <c r="D990" s="4" t="str">
        <f>IF($A990="", "", INDEX(Data!C:C,MATCH($A990,Data!$AF:$AF,1)))</f>
        <v/>
      </c>
      <c r="E990" s="5" t="str">
        <f>IF($A990="","",IF(INDEX(Data!D:D,MATCH($A990,Data!$AF:$AF,1))="","",INDEX(Data!D:D,MATCH($A990,Data!$AF:$AF,1))))</f>
        <v/>
      </c>
      <c r="F990" s="5" t="str">
        <f>IF($A990="","",IF(INDEX(Data!E:E,MATCH($A990,Data!$AF:$AF,1))="","",INDEX(Data!E:E,MATCH($A990,Data!$AF:$AF,1))))</f>
        <v/>
      </c>
      <c r="G990" s="36" t="str">
        <f t="shared" si="32"/>
        <v/>
      </c>
    </row>
    <row r="991" spans="1:7" ht="14" customHeight="1" x14ac:dyDescent="0.35">
      <c r="A991" s="33" t="str">
        <f t="shared" si="33"/>
        <v/>
      </c>
      <c r="B991" s="4" t="str">
        <f>IF($A991="", "", INDEX(Data!A:A,MATCH($A991,Data!$AF:$AF,1)))</f>
        <v/>
      </c>
      <c r="C991" s="5" t="str">
        <f>IF($A991="", "", INDEX(Data!B:B,MATCH($A991,Data!$AF:$AF,1)))</f>
        <v/>
      </c>
      <c r="D991" s="4" t="str">
        <f>IF($A991="", "", INDEX(Data!C:C,MATCH($A991,Data!$AF:$AF,1)))</f>
        <v/>
      </c>
      <c r="E991" s="5" t="str">
        <f>IF($A991="","",IF(INDEX(Data!D:D,MATCH($A991,Data!$AF:$AF,1))="","",INDEX(Data!D:D,MATCH($A991,Data!$AF:$AF,1))))</f>
        <v/>
      </c>
      <c r="F991" s="5" t="str">
        <f>IF($A991="","",IF(INDEX(Data!E:E,MATCH($A991,Data!$AF:$AF,1))="","",INDEX(Data!E:E,MATCH($A991,Data!$AF:$AF,1))))</f>
        <v/>
      </c>
      <c r="G991" s="36" t="str">
        <f t="shared" si="32"/>
        <v/>
      </c>
    </row>
    <row r="992" spans="1:7" ht="14" customHeight="1" x14ac:dyDescent="0.35">
      <c r="A992" s="33" t="str">
        <f t="shared" si="33"/>
        <v/>
      </c>
      <c r="B992" s="4" t="str">
        <f>IF($A992="", "", INDEX(Data!A:A,MATCH($A992,Data!$AF:$AF,1)))</f>
        <v/>
      </c>
      <c r="C992" s="5" t="str">
        <f>IF($A992="", "", INDEX(Data!B:B,MATCH($A992,Data!$AF:$AF,1)))</f>
        <v/>
      </c>
      <c r="D992" s="4" t="str">
        <f>IF($A992="", "", INDEX(Data!C:C,MATCH($A992,Data!$AF:$AF,1)))</f>
        <v/>
      </c>
      <c r="E992" s="5" t="str">
        <f>IF($A992="","",IF(INDEX(Data!D:D,MATCH($A992,Data!$AF:$AF,1))="","",INDEX(Data!D:D,MATCH($A992,Data!$AF:$AF,1))))</f>
        <v/>
      </c>
      <c r="F992" s="5" t="str">
        <f>IF($A992="","",IF(INDEX(Data!E:E,MATCH($A992,Data!$AF:$AF,1))="","",INDEX(Data!E:E,MATCH($A992,Data!$AF:$AF,1))))</f>
        <v/>
      </c>
      <c r="G992" s="36" t="str">
        <f t="shared" si="32"/>
        <v/>
      </c>
    </row>
    <row r="993" spans="1:7" ht="14" customHeight="1" x14ac:dyDescent="0.35">
      <c r="A993" s="33" t="str">
        <f t="shared" si="33"/>
        <v/>
      </c>
      <c r="B993" s="4" t="str">
        <f>IF($A993="", "", INDEX(Data!A:A,MATCH($A993,Data!$AF:$AF,1)))</f>
        <v/>
      </c>
      <c r="C993" s="5" t="str">
        <f>IF($A993="", "", INDEX(Data!B:B,MATCH($A993,Data!$AF:$AF,1)))</f>
        <v/>
      </c>
      <c r="D993" s="4" t="str">
        <f>IF($A993="", "", INDEX(Data!C:C,MATCH($A993,Data!$AF:$AF,1)))</f>
        <v/>
      </c>
      <c r="E993" s="5" t="str">
        <f>IF($A993="","",IF(INDEX(Data!D:D,MATCH($A993,Data!$AF:$AF,1))="","",INDEX(Data!D:D,MATCH($A993,Data!$AF:$AF,1))))</f>
        <v/>
      </c>
      <c r="F993" s="5" t="str">
        <f>IF($A993="","",IF(INDEX(Data!E:E,MATCH($A993,Data!$AF:$AF,1))="","",INDEX(Data!E:E,MATCH($A993,Data!$AF:$AF,1))))</f>
        <v/>
      </c>
      <c r="G993" s="36" t="str">
        <f t="shared" si="32"/>
        <v/>
      </c>
    </row>
    <row r="994" spans="1:7" ht="14" customHeight="1" x14ac:dyDescent="0.35">
      <c r="A994" s="33" t="str">
        <f t="shared" si="33"/>
        <v/>
      </c>
      <c r="B994" s="4" t="str">
        <f>IF($A994="", "", INDEX(Data!A:A,MATCH($A994,Data!$AF:$AF,1)))</f>
        <v/>
      </c>
      <c r="C994" s="5" t="str">
        <f>IF($A994="", "", INDEX(Data!B:B,MATCH($A994,Data!$AF:$AF,1)))</f>
        <v/>
      </c>
      <c r="D994" s="4" t="str">
        <f>IF($A994="", "", INDEX(Data!C:C,MATCH($A994,Data!$AF:$AF,1)))</f>
        <v/>
      </c>
      <c r="E994" s="5" t="str">
        <f>IF($A994="","",IF(INDEX(Data!D:D,MATCH($A994,Data!$AF:$AF,1))="","",INDEX(Data!D:D,MATCH($A994,Data!$AF:$AF,1))))</f>
        <v/>
      </c>
      <c r="F994" s="5" t="str">
        <f>IF($A994="","",IF(INDEX(Data!E:E,MATCH($A994,Data!$AF:$AF,1))="","",INDEX(Data!E:E,MATCH($A994,Data!$AF:$AF,1))))</f>
        <v/>
      </c>
      <c r="G994" s="36" t="str">
        <f t="shared" si="32"/>
        <v/>
      </c>
    </row>
    <row r="995" spans="1:7" ht="14" customHeight="1" x14ac:dyDescent="0.35">
      <c r="A995" s="33" t="str">
        <f t="shared" si="33"/>
        <v/>
      </c>
      <c r="B995" s="4" t="str">
        <f>IF($A995="", "", INDEX(Data!A:A,MATCH($A995,Data!$AF:$AF,1)))</f>
        <v/>
      </c>
      <c r="C995" s="5" t="str">
        <f>IF($A995="", "", INDEX(Data!B:B,MATCH($A995,Data!$AF:$AF,1)))</f>
        <v/>
      </c>
      <c r="D995" s="4" t="str">
        <f>IF($A995="", "", INDEX(Data!C:C,MATCH($A995,Data!$AF:$AF,1)))</f>
        <v/>
      </c>
      <c r="E995" s="5" t="str">
        <f>IF($A995="","",IF(INDEX(Data!D:D,MATCH($A995,Data!$AF:$AF,1))="","",INDEX(Data!D:D,MATCH($A995,Data!$AF:$AF,1))))</f>
        <v/>
      </c>
      <c r="F995" s="5" t="str">
        <f>IF($A995="","",IF(INDEX(Data!E:E,MATCH($A995,Data!$AF:$AF,1))="","",INDEX(Data!E:E,MATCH($A995,Data!$AF:$AF,1))))</f>
        <v/>
      </c>
      <c r="G995" s="36" t="str">
        <f t="shared" si="32"/>
        <v/>
      </c>
    </row>
    <row r="996" spans="1:7" ht="14" customHeight="1" x14ac:dyDescent="0.35">
      <c r="A996" s="33" t="str">
        <f t="shared" si="33"/>
        <v/>
      </c>
      <c r="B996" s="4" t="str">
        <f>IF($A996="", "", INDEX(Data!A:A,MATCH($A996,Data!$AF:$AF,1)))</f>
        <v/>
      </c>
      <c r="C996" s="5" t="str">
        <f>IF($A996="", "", INDEX(Data!B:B,MATCH($A996,Data!$AF:$AF,1)))</f>
        <v/>
      </c>
      <c r="D996" s="4" t="str">
        <f>IF($A996="", "", INDEX(Data!C:C,MATCH($A996,Data!$AF:$AF,1)))</f>
        <v/>
      </c>
      <c r="E996" s="5" t="str">
        <f>IF($A996="","",IF(INDEX(Data!D:D,MATCH($A996,Data!$AF:$AF,1))="","",INDEX(Data!D:D,MATCH($A996,Data!$AF:$AF,1))))</f>
        <v/>
      </c>
      <c r="F996" s="5" t="str">
        <f>IF($A996="","",IF(INDEX(Data!E:E,MATCH($A996,Data!$AF:$AF,1))="","",INDEX(Data!E:E,MATCH($A996,Data!$AF:$AF,1))))</f>
        <v/>
      </c>
      <c r="G996" s="36" t="str">
        <f t="shared" si="32"/>
        <v/>
      </c>
    </row>
    <row r="997" spans="1:7" ht="14" customHeight="1" x14ac:dyDescent="0.35">
      <c r="A997" s="33" t="str">
        <f t="shared" si="33"/>
        <v/>
      </c>
      <c r="B997" s="4" t="str">
        <f>IF($A997="", "", INDEX(Data!A:A,MATCH($A997,Data!$AF:$AF,1)))</f>
        <v/>
      </c>
      <c r="C997" s="5" t="str">
        <f>IF($A997="", "", INDEX(Data!B:B,MATCH($A997,Data!$AF:$AF,1)))</f>
        <v/>
      </c>
      <c r="D997" s="4" t="str">
        <f>IF($A997="", "", INDEX(Data!C:C,MATCH($A997,Data!$AF:$AF,1)))</f>
        <v/>
      </c>
      <c r="E997" s="5" t="str">
        <f>IF($A997="","",IF(INDEX(Data!D:D,MATCH($A997,Data!$AF:$AF,1))="","",INDEX(Data!D:D,MATCH($A997,Data!$AF:$AF,1))))</f>
        <v/>
      </c>
      <c r="F997" s="5" t="str">
        <f>IF($A997="","",IF(INDEX(Data!E:E,MATCH($A997,Data!$AF:$AF,1))="","",INDEX(Data!E:E,MATCH($A997,Data!$AF:$AF,1))))</f>
        <v/>
      </c>
      <c r="G997" s="36" t="str">
        <f t="shared" si="32"/>
        <v/>
      </c>
    </row>
    <row r="998" spans="1:7" ht="14" customHeight="1" x14ac:dyDescent="0.35">
      <c r="A998" s="33" t="str">
        <f t="shared" si="33"/>
        <v/>
      </c>
      <c r="B998" s="4" t="str">
        <f>IF($A998="", "", INDEX(Data!A:A,MATCH($A998,Data!$AF:$AF,1)))</f>
        <v/>
      </c>
      <c r="C998" s="5" t="str">
        <f>IF($A998="", "", INDEX(Data!B:B,MATCH($A998,Data!$AF:$AF,1)))</f>
        <v/>
      </c>
      <c r="D998" s="4" t="str">
        <f>IF($A998="", "", INDEX(Data!C:C,MATCH($A998,Data!$AF:$AF,1)))</f>
        <v/>
      </c>
      <c r="E998" s="5" t="str">
        <f>IF($A998="","",IF(INDEX(Data!D:D,MATCH($A998,Data!$AF:$AF,1))="","",INDEX(Data!D:D,MATCH($A998,Data!$AF:$AF,1))))</f>
        <v/>
      </c>
      <c r="F998" s="5" t="str">
        <f>IF($A998="","",IF(INDEX(Data!E:E,MATCH($A998,Data!$AF:$AF,1))="","",INDEX(Data!E:E,MATCH($A998,Data!$AF:$AF,1))))</f>
        <v/>
      </c>
      <c r="G998" s="36" t="str">
        <f t="shared" si="32"/>
        <v/>
      </c>
    </row>
    <row r="999" spans="1:7" ht="14" customHeight="1" x14ac:dyDescent="0.35">
      <c r="A999" s="33" t="str">
        <f t="shared" si="33"/>
        <v/>
      </c>
      <c r="B999" s="4" t="str">
        <f>IF($A999="", "", INDEX(Data!A:A,MATCH($A999,Data!$AF:$AF,1)))</f>
        <v/>
      </c>
      <c r="C999" s="5" t="str">
        <f>IF($A999="", "", INDEX(Data!B:B,MATCH($A999,Data!$AF:$AF,1)))</f>
        <v/>
      </c>
      <c r="D999" s="4" t="str">
        <f>IF($A999="", "", INDEX(Data!C:C,MATCH($A999,Data!$AF:$AF,1)))</f>
        <v/>
      </c>
      <c r="E999" s="5" t="str">
        <f>IF($A999="","",IF(INDEX(Data!D:D,MATCH($A999,Data!$AF:$AF,1))="","",INDEX(Data!D:D,MATCH($A999,Data!$AF:$AF,1))))</f>
        <v/>
      </c>
      <c r="F999" s="5" t="str">
        <f>IF($A999="","",IF(INDEX(Data!E:E,MATCH($A999,Data!$AF:$AF,1))="","",INDEX(Data!E:E,MATCH($A999,Data!$AF:$AF,1))))</f>
        <v/>
      </c>
      <c r="G999" s="36" t="str">
        <f t="shared" si="32"/>
        <v/>
      </c>
    </row>
    <row r="1000" spans="1:7" ht="14" customHeight="1" x14ac:dyDescent="0.35">
      <c r="A1000" s="33" t="str">
        <f t="shared" si="33"/>
        <v/>
      </c>
      <c r="B1000" s="4" t="str">
        <f>IF($A1000="", "", INDEX(Data!A:A,MATCH($A1000,Data!$AF:$AF,1)))</f>
        <v/>
      </c>
      <c r="C1000" s="5" t="str">
        <f>IF($A1000="", "", INDEX(Data!B:B,MATCH($A1000,Data!$AF:$AF,1)))</f>
        <v/>
      </c>
      <c r="D1000" s="4" t="str">
        <f>IF($A1000="", "", INDEX(Data!C:C,MATCH($A1000,Data!$AF:$AF,1)))</f>
        <v/>
      </c>
      <c r="E1000" s="5" t="str">
        <f>IF($A1000="","",IF(INDEX(Data!D:D,MATCH($A1000,Data!$AF:$AF,1))="","",INDEX(Data!D:D,MATCH($A1000,Data!$AF:$AF,1))))</f>
        <v/>
      </c>
      <c r="F1000" s="5" t="str">
        <f>IF($A1000="","",IF(INDEX(Data!E:E,MATCH($A1000,Data!$AF:$AF,1))="","",INDEX(Data!E:E,MATCH($A1000,Data!$AF:$AF,1))))</f>
        <v/>
      </c>
      <c r="G1000" s="36" t="str">
        <f t="shared" si="32"/>
        <v/>
      </c>
    </row>
  </sheetData>
  <sheetProtection sheet="1" objects="1" scenarios="1" formatCells="0" formatColumns="0" formatRows="0"/>
  <mergeCells count="1">
    <mergeCell ref="E6:E9"/>
  </mergeCells>
  <hyperlinks>
    <hyperlink ref="E6" location="'Title page'!A1" display="Return to main search page"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701"/>
  <sheetViews>
    <sheetView topLeftCell="B1" workbookViewId="0">
      <pane ySplit="1" topLeftCell="A2" activePane="bottomLeft" state="frozen"/>
      <selection pane="bottomLeft" activeCell="D10" sqref="D10"/>
    </sheetView>
  </sheetViews>
  <sheetFormatPr defaultRowHeight="19" customHeight="1" x14ac:dyDescent="0.35"/>
  <cols>
    <col min="1" max="1" width="18.7265625" style="15" customWidth="1"/>
    <col min="2" max="2" width="52" style="15" customWidth="1"/>
    <col min="3" max="3" width="8" style="15" customWidth="1"/>
    <col min="4" max="4" width="97.6328125" style="15" customWidth="1"/>
    <col min="5" max="5" width="40.81640625" style="15" customWidth="1"/>
    <col min="6" max="6" width="25.1796875" style="15" customWidth="1"/>
    <col min="7" max="10" width="17.54296875" style="15" customWidth="1"/>
    <col min="11" max="11" width="11.7265625" style="15" bestFit="1" customWidth="1"/>
    <col min="12" max="20" width="13" style="15" customWidth="1"/>
    <col min="21" max="21" width="15.7265625" style="15" customWidth="1"/>
    <col min="22" max="22" width="21.1796875" style="15" customWidth="1"/>
    <col min="23" max="23" width="8.7265625" style="15"/>
    <col min="24" max="24" width="17.7265625" style="15" customWidth="1"/>
    <col min="25" max="25" width="8.7265625" style="15"/>
    <col min="26" max="26" width="19.90625" style="15" customWidth="1"/>
    <col min="27" max="27" width="15.7265625" style="15" customWidth="1"/>
    <col min="28" max="28" width="21.1796875" style="15" customWidth="1"/>
    <col min="29" max="29" width="8.7265625" style="15"/>
    <col min="30" max="30" width="17.7265625" style="15" customWidth="1"/>
    <col min="31" max="31" width="47.1796875" style="15" customWidth="1"/>
    <col min="32" max="32" width="20.1796875" style="15" customWidth="1"/>
    <col min="33" max="16384" width="8.7265625" style="15"/>
  </cols>
  <sheetData>
    <row r="1" spans="1:32" ht="19" customHeight="1" x14ac:dyDescent="0.35">
      <c r="A1" s="13" t="s">
        <v>0</v>
      </c>
      <c r="B1" s="13" t="s">
        <v>1</v>
      </c>
      <c r="C1" s="13" t="s">
        <v>2</v>
      </c>
      <c r="D1" s="13" t="s">
        <v>3</v>
      </c>
      <c r="E1" s="13" t="s">
        <v>2418</v>
      </c>
      <c r="F1" s="13" t="s">
        <v>1962</v>
      </c>
      <c r="G1" s="14" t="s">
        <v>420</v>
      </c>
      <c r="H1" s="13" t="s">
        <v>8</v>
      </c>
      <c r="I1" s="13" t="s">
        <v>19</v>
      </c>
      <c r="J1" s="13" t="s">
        <v>390</v>
      </c>
      <c r="K1" s="13" t="s">
        <v>391</v>
      </c>
      <c r="L1" s="13" t="s">
        <v>392</v>
      </c>
      <c r="M1" s="13" t="s">
        <v>1955</v>
      </c>
      <c r="N1" s="13" t="s">
        <v>395</v>
      </c>
      <c r="O1" s="13" t="s">
        <v>396</v>
      </c>
      <c r="P1" s="13" t="s">
        <v>397</v>
      </c>
      <c r="Q1" s="13" t="s">
        <v>394</v>
      </c>
      <c r="R1" s="13" t="s">
        <v>399</v>
      </c>
      <c r="S1" s="13" t="s">
        <v>393</v>
      </c>
      <c r="T1" s="13" t="s">
        <v>398</v>
      </c>
      <c r="U1" s="14" t="str">
        <f>"Search "&amp;B1</f>
        <v>Search Title</v>
      </c>
      <c r="V1" s="14" t="str">
        <f>"Search "&amp;D1</f>
        <v>Search Abstract</v>
      </c>
      <c r="W1" s="14" t="s">
        <v>402</v>
      </c>
      <c r="X1" s="14" t="s">
        <v>403</v>
      </c>
      <c r="Y1" s="14" t="s">
        <v>404</v>
      </c>
      <c r="Z1" s="14" t="s">
        <v>405</v>
      </c>
      <c r="AA1" s="14" t="str">
        <f>"Set search "&amp;B1</f>
        <v>Set search Title</v>
      </c>
      <c r="AB1" s="14" t="str">
        <f>"Set search "&amp;D1</f>
        <v>Set search Abstract</v>
      </c>
      <c r="AC1" s="14" t="s">
        <v>407</v>
      </c>
      <c r="AD1" s="14" t="s">
        <v>412</v>
      </c>
      <c r="AE1" s="14" t="s">
        <v>404</v>
      </c>
      <c r="AF1" s="14" t="s">
        <v>405</v>
      </c>
    </row>
    <row r="2" spans="1:32" ht="19" customHeight="1" x14ac:dyDescent="0.35">
      <c r="A2" s="16" t="s">
        <v>4</v>
      </c>
      <c r="B2" s="16" t="s">
        <v>5</v>
      </c>
      <c r="C2" s="16">
        <v>2017</v>
      </c>
      <c r="D2" s="16" t="s">
        <v>6</v>
      </c>
      <c r="E2" t="s">
        <v>1976</v>
      </c>
      <c r="F2" s="16" t="s">
        <v>1963</v>
      </c>
      <c r="G2" s="16" t="s">
        <v>7</v>
      </c>
      <c r="H2" s="16" t="s">
        <v>1954</v>
      </c>
      <c r="I2" s="17"/>
      <c r="J2" s="17"/>
      <c r="K2" s="18" t="str">
        <f>IF(COUNTIF($G2:$J2,"*Data*"),"Yes","")</f>
        <v>Yes</v>
      </c>
      <c r="L2" s="18" t="str">
        <f>IF(COUNTIF($G2:$J2,"*Users*"),"Yes","")</f>
        <v/>
      </c>
      <c r="M2" s="19" t="str">
        <f>IF(COUNTIF($G2:$J2,"*Skills*"),"Yes","")</f>
        <v/>
      </c>
      <c r="N2" s="19" t="str">
        <f>IF(COUNTIF($G2:$J2,"*Business*"),"Yes","")</f>
        <v/>
      </c>
      <c r="O2" s="19" t="str">
        <f>IF(COUNTIF($G2:$J2,"*Heating*"),"Yes","")</f>
        <v/>
      </c>
      <c r="P2" s="19" t="str">
        <f>IF(COUNTIF($G2:$J2,"*Mobility*"),"Yes","")</f>
        <v/>
      </c>
      <c r="Q2" s="19" t="str">
        <f>IF(COUNTIF($G2:$J2,"*Ecosystem*"),"Yes","")</f>
        <v/>
      </c>
      <c r="R2" s="19" t="str">
        <f>IF(COUNTIF($G2:$J2,"*Technology*"),"Yes","")</f>
        <v>Yes</v>
      </c>
      <c r="S2" s="19" t="str">
        <f>IF(COUNTIF($G2:$J2,"*Policy*"),"Yes","")</f>
        <v/>
      </c>
      <c r="T2" s="19" t="str">
        <f>IF(COUNTIF($G2:$J2,"*Evaluation*"),"Yes","")</f>
        <v/>
      </c>
      <c r="U2" s="15" t="str">
        <f t="shared" ref="U2:U65" si="0">IF(ISERROR(SEARCH(searchterm, B2)), "No", "Yes")</f>
        <v>Yes</v>
      </c>
      <c r="V2" s="15" t="str">
        <f t="shared" ref="V2:V65" si="1">IF(ISERROR(SEARCH(searchterm, D2)), "No", "Yes")</f>
        <v>Yes</v>
      </c>
      <c r="W2" s="15" t="str">
        <f>IF(OR(U2="Yes", V2="Yes"), "Yes", "No")</f>
        <v>Yes</v>
      </c>
      <c r="X2" s="15">
        <f>IF(W2="Yes", MAX(X$1:X1)+1, "")</f>
        <v>1</v>
      </c>
      <c r="Y2" s="15" t="str">
        <f t="shared" ref="Y2:Y33" si="2">IF(themeselected="All", "Yes", IF(OR(G2=themeselected, H2=themeselected, I2=themeselected, J2=themeselected), "Yes", "No"))</f>
        <v>Yes</v>
      </c>
      <c r="Z2" s="15">
        <f>IF(Y2="Yes", MAX(Z$1:Z1)+1, "")</f>
        <v>1</v>
      </c>
      <c r="AA2" s="15" t="str">
        <f t="shared" ref="AA2:AA65" si="3">IF(ISERROR(SEARCH(searchset, B2)), "No", "Yes")</f>
        <v>No</v>
      </c>
      <c r="AB2" s="15" t="str">
        <f t="shared" ref="AB2:AB65" si="4">IF(ISERROR(SEARCH(searchset, D2)), "No", "Yes")</f>
        <v>No</v>
      </c>
      <c r="AC2" s="15" t="str">
        <f>IF(OR(AA2="Yes", AB2="Yes"), "Yes", "No")</f>
        <v>No</v>
      </c>
      <c r="AD2" s="15" t="str">
        <f>IF(AC2="Yes", MAX(AD$1:AD1)+1, "")</f>
        <v/>
      </c>
      <c r="AE2" s="15" t="str">
        <f t="shared" ref="AE2:AE33" si="5">IF((IF(business="Yes",IF(N2="Yes",1, 0))+IF(data="Yes",IF(K2="Yes",1, 0))+IF(Ecosystem="Yes",IF(Q2="Yes",1, 0))+IF(evaluation="Yes",IF(T2="Yes",1, 0))+IF(heating="Yes",IF(O2="Yes",1, 0))+IF(mobility="Yes",IF(P2="Yes",1, 0))+IF(policy="Yes",IF(S2="Yes",1, 0))+IF(tech="Yes",IF(R2="Yes",1, 0))+IF(users="Yes",IF(L2="Yes",1, 0))+IF(skills="Yes",IF(M2="Yes",1, 0)))&gt;=1, "Yes", "No")</f>
        <v>No</v>
      </c>
      <c r="AF2" s="15" t="str">
        <f>IF(AE2="Yes", MAX(AF$1:AF1)+1, "")</f>
        <v/>
      </c>
    </row>
    <row r="3" spans="1:32" ht="19" customHeight="1" x14ac:dyDescent="0.35">
      <c r="A3" s="16" t="s">
        <v>9</v>
      </c>
      <c r="B3" s="16" t="s">
        <v>10</v>
      </c>
      <c r="C3" s="16">
        <v>2015</v>
      </c>
      <c r="D3" s="17"/>
      <c r="E3" t="s">
        <v>1976</v>
      </c>
      <c r="F3" s="16" t="s">
        <v>1963</v>
      </c>
      <c r="G3" s="16" t="s">
        <v>11</v>
      </c>
      <c r="H3" s="17"/>
      <c r="I3" s="17"/>
      <c r="J3" s="17"/>
      <c r="K3" s="19" t="str">
        <f t="shared" ref="K3:K66" si="6">IF(COUNTIF($G3:$J3,"*Data*"),"Yes","")</f>
        <v/>
      </c>
      <c r="L3" s="19" t="str">
        <f t="shared" ref="L3:L66" si="7">IF(COUNTIF($G3:$J3,"*Users*"),"Yes","")</f>
        <v>Yes</v>
      </c>
      <c r="M3" s="19" t="str">
        <f t="shared" ref="M3:M66" si="8">IF(COUNTIF($G3:$J3,"*Skills*"),"Yes","")</f>
        <v/>
      </c>
      <c r="N3" s="19" t="str">
        <f t="shared" ref="N3:N66" si="9">IF(COUNTIF($G3:$J3,"*Business*"),"Yes","")</f>
        <v/>
      </c>
      <c r="O3" s="19" t="str">
        <f t="shared" ref="O3:O66" si="10">IF(COUNTIF($G3:$J3,"*Heating*"),"Yes","")</f>
        <v/>
      </c>
      <c r="P3" s="19" t="str">
        <f t="shared" ref="P3:P66" si="11">IF(COUNTIF($G3:$J3,"*Mobility*"),"Yes","")</f>
        <v/>
      </c>
      <c r="Q3" s="19" t="str">
        <f t="shared" ref="Q3:Q66" si="12">IF(COUNTIF($G3:$J3,"*Ecosystem*"),"Yes","")</f>
        <v/>
      </c>
      <c r="R3" s="19" t="str">
        <f t="shared" ref="R3:R66" si="13">IF(COUNTIF($G3:$J3,"*Technology*"),"Yes","")</f>
        <v/>
      </c>
      <c r="S3" s="19" t="str">
        <f t="shared" ref="S3:S66" si="14">IF(COUNTIF($G3:$J3,"*Policy*"),"Yes","")</f>
        <v/>
      </c>
      <c r="T3" s="19" t="str">
        <f t="shared" ref="T3:T66" si="15">IF(COUNTIF($G3:$J3,"*Evaluation*"),"Yes","")</f>
        <v/>
      </c>
      <c r="U3" s="15" t="str">
        <f t="shared" si="0"/>
        <v>Yes</v>
      </c>
      <c r="V3" s="15" t="str">
        <f t="shared" si="1"/>
        <v>No</v>
      </c>
      <c r="W3" s="15" t="str">
        <f t="shared" ref="W3:W66" si="16">IF(OR(U3="Yes", V3="Yes"), "Yes", "No")</f>
        <v>Yes</v>
      </c>
      <c r="X3" s="15">
        <f>IF(W3="Yes", MAX(X$1:X2)+1, "")</f>
        <v>2</v>
      </c>
      <c r="Y3" s="15" t="str">
        <f t="shared" si="2"/>
        <v>Yes</v>
      </c>
      <c r="Z3" s="15">
        <f>IF(Y3="Yes", MAX(Z$1:Z2)+1, "")</f>
        <v>2</v>
      </c>
      <c r="AA3" s="15" t="str">
        <f t="shared" si="3"/>
        <v>No</v>
      </c>
      <c r="AB3" s="15" t="str">
        <f t="shared" si="4"/>
        <v>No</v>
      </c>
      <c r="AC3" s="15" t="str">
        <f t="shared" ref="AC3:AC66" si="17">IF(OR(AA3="Yes", AB3="Yes"), "Yes", "No")</f>
        <v>No</v>
      </c>
      <c r="AD3" s="15" t="str">
        <f>IF(AC3="Yes", MAX(AD$1:AD2)+1, "")</f>
        <v/>
      </c>
      <c r="AE3" s="15" t="str">
        <f t="shared" si="5"/>
        <v>No</v>
      </c>
      <c r="AF3" s="15" t="str">
        <f>IF(AE3="Yes", MAX(AF$1:AF2)+1, "")</f>
        <v/>
      </c>
    </row>
    <row r="4" spans="1:32" ht="19" customHeight="1" x14ac:dyDescent="0.35">
      <c r="A4" s="16" t="s">
        <v>12</v>
      </c>
      <c r="B4" s="16" t="s">
        <v>13</v>
      </c>
      <c r="C4" s="16">
        <v>2016</v>
      </c>
      <c r="D4" s="16" t="s">
        <v>14</v>
      </c>
      <c r="E4" t="s">
        <v>1976</v>
      </c>
      <c r="F4" s="16" t="s">
        <v>1963</v>
      </c>
      <c r="G4" s="16" t="s">
        <v>1954</v>
      </c>
      <c r="H4" s="17"/>
      <c r="I4" s="17"/>
      <c r="J4" s="17"/>
      <c r="K4" s="19" t="str">
        <f t="shared" si="6"/>
        <v/>
      </c>
      <c r="L4" s="19" t="str">
        <f t="shared" si="7"/>
        <v/>
      </c>
      <c r="M4" s="19" t="str">
        <f t="shared" si="8"/>
        <v/>
      </c>
      <c r="N4" s="19" t="str">
        <f t="shared" si="9"/>
        <v/>
      </c>
      <c r="O4" s="19" t="str">
        <f t="shared" si="10"/>
        <v/>
      </c>
      <c r="P4" s="19" t="str">
        <f t="shared" si="11"/>
        <v/>
      </c>
      <c r="Q4" s="19" t="str">
        <f t="shared" si="12"/>
        <v/>
      </c>
      <c r="R4" s="19" t="str">
        <f t="shared" si="13"/>
        <v>Yes</v>
      </c>
      <c r="S4" s="19" t="str">
        <f t="shared" si="14"/>
        <v/>
      </c>
      <c r="T4" s="19" t="str">
        <f t="shared" si="15"/>
        <v/>
      </c>
      <c r="U4" s="15" t="str">
        <f t="shared" si="0"/>
        <v>Yes</v>
      </c>
      <c r="V4" s="15" t="str">
        <f t="shared" si="1"/>
        <v>Yes</v>
      </c>
      <c r="W4" s="15" t="str">
        <f t="shared" si="16"/>
        <v>Yes</v>
      </c>
      <c r="X4" s="15">
        <f>IF(W4="Yes", MAX(X$1:X3)+1, "")</f>
        <v>3</v>
      </c>
      <c r="Y4" s="15" t="str">
        <f t="shared" si="2"/>
        <v>Yes</v>
      </c>
      <c r="Z4" s="15">
        <f>IF(Y4="Yes", MAX(Z$1:Z3)+1, "")</f>
        <v>3</v>
      </c>
      <c r="AA4" s="15" t="str">
        <f t="shared" si="3"/>
        <v>No</v>
      </c>
      <c r="AB4" s="15" t="str">
        <f t="shared" si="4"/>
        <v>No</v>
      </c>
      <c r="AC4" s="15" t="str">
        <f t="shared" si="17"/>
        <v>No</v>
      </c>
      <c r="AD4" s="15" t="str">
        <f>IF(AC4="Yes", MAX(AD$1:AD3)+1, "")</f>
        <v/>
      </c>
      <c r="AE4" s="15" t="str">
        <f t="shared" si="5"/>
        <v>No</v>
      </c>
      <c r="AF4" s="15" t="str">
        <f>IF(AE4="Yes", MAX(AF$1:AF3)+1, "")</f>
        <v/>
      </c>
    </row>
    <row r="5" spans="1:32" ht="19" customHeight="1" x14ac:dyDescent="0.35">
      <c r="A5" s="16" t="s">
        <v>15</v>
      </c>
      <c r="B5" s="16" t="s">
        <v>16</v>
      </c>
      <c r="C5" s="16">
        <v>2006</v>
      </c>
      <c r="D5" s="16" t="s">
        <v>17</v>
      </c>
      <c r="E5" t="s">
        <v>1977</v>
      </c>
      <c r="F5" s="16" t="s">
        <v>1963</v>
      </c>
      <c r="G5" s="16" t="s">
        <v>1954</v>
      </c>
      <c r="H5" s="16" t="s">
        <v>18</v>
      </c>
      <c r="I5" s="16" t="s">
        <v>20</v>
      </c>
      <c r="J5" s="17"/>
      <c r="K5" s="19" t="str">
        <f t="shared" si="6"/>
        <v/>
      </c>
      <c r="L5" s="19" t="str">
        <f t="shared" si="7"/>
        <v/>
      </c>
      <c r="M5" s="19" t="str">
        <f t="shared" si="8"/>
        <v/>
      </c>
      <c r="N5" s="19" t="str">
        <f t="shared" si="9"/>
        <v/>
      </c>
      <c r="O5" s="19" t="str">
        <f t="shared" si="10"/>
        <v/>
      </c>
      <c r="P5" s="19" t="str">
        <f t="shared" si="11"/>
        <v/>
      </c>
      <c r="Q5" s="19" t="str">
        <f t="shared" si="12"/>
        <v/>
      </c>
      <c r="R5" s="19" t="str">
        <f t="shared" si="13"/>
        <v>Yes</v>
      </c>
      <c r="S5" s="19" t="str">
        <f t="shared" si="14"/>
        <v>Yes</v>
      </c>
      <c r="T5" s="19" t="str">
        <f t="shared" si="15"/>
        <v>Yes</v>
      </c>
      <c r="U5" s="15" t="str">
        <f t="shared" si="0"/>
        <v>Yes</v>
      </c>
      <c r="V5" s="15" t="str">
        <f t="shared" si="1"/>
        <v>Yes</v>
      </c>
      <c r="W5" s="15" t="str">
        <f t="shared" si="16"/>
        <v>Yes</v>
      </c>
      <c r="X5" s="15">
        <f>IF(W5="Yes", MAX(X$1:X4)+1, "")</f>
        <v>4</v>
      </c>
      <c r="Y5" s="15" t="str">
        <f t="shared" si="2"/>
        <v>Yes</v>
      </c>
      <c r="Z5" s="15">
        <f>IF(Y5="Yes", MAX(Z$1:Z4)+1, "")</f>
        <v>4</v>
      </c>
      <c r="AA5" s="15" t="str">
        <f t="shared" si="3"/>
        <v>No</v>
      </c>
      <c r="AB5" s="15" t="str">
        <f t="shared" si="4"/>
        <v>No</v>
      </c>
      <c r="AC5" s="15" t="str">
        <f t="shared" si="17"/>
        <v>No</v>
      </c>
      <c r="AD5" s="15" t="str">
        <f>IF(AC5="Yes", MAX(AD$1:AD4)+1, "")</f>
        <v/>
      </c>
      <c r="AE5" s="15" t="str">
        <f t="shared" si="5"/>
        <v>No</v>
      </c>
      <c r="AF5" s="15" t="str">
        <f>IF(AE5="Yes", MAX(AF$1:AF4)+1, "")</f>
        <v/>
      </c>
    </row>
    <row r="6" spans="1:32" ht="19" customHeight="1" x14ac:dyDescent="0.35">
      <c r="A6" s="16" t="s">
        <v>21</v>
      </c>
      <c r="B6" s="16" t="s">
        <v>22</v>
      </c>
      <c r="C6" s="16">
        <v>2018</v>
      </c>
      <c r="D6" s="16" t="s">
        <v>23</v>
      </c>
      <c r="E6" t="s">
        <v>1978</v>
      </c>
      <c r="F6" s="16" t="s">
        <v>1963</v>
      </c>
      <c r="G6" s="16" t="s">
        <v>18</v>
      </c>
      <c r="H6" s="17"/>
      <c r="I6" s="17"/>
      <c r="J6" s="17"/>
      <c r="K6" s="19" t="str">
        <f t="shared" si="6"/>
        <v/>
      </c>
      <c r="L6" s="19" t="str">
        <f t="shared" si="7"/>
        <v/>
      </c>
      <c r="M6" s="19" t="str">
        <f t="shared" si="8"/>
        <v/>
      </c>
      <c r="N6" s="19" t="str">
        <f t="shared" si="9"/>
        <v/>
      </c>
      <c r="O6" s="19" t="str">
        <f t="shared" si="10"/>
        <v/>
      </c>
      <c r="P6" s="19" t="str">
        <f t="shared" si="11"/>
        <v/>
      </c>
      <c r="Q6" s="19" t="str">
        <f t="shared" si="12"/>
        <v/>
      </c>
      <c r="R6" s="19" t="str">
        <f t="shared" si="13"/>
        <v/>
      </c>
      <c r="S6" s="19" t="str">
        <f t="shared" si="14"/>
        <v>Yes</v>
      </c>
      <c r="T6" s="19" t="str">
        <f t="shared" si="15"/>
        <v/>
      </c>
      <c r="U6" s="15" t="str">
        <f t="shared" si="0"/>
        <v>Yes</v>
      </c>
      <c r="V6" s="15" t="str">
        <f t="shared" si="1"/>
        <v>Yes</v>
      </c>
      <c r="W6" s="15" t="str">
        <f t="shared" si="16"/>
        <v>Yes</v>
      </c>
      <c r="X6" s="15">
        <f>IF(W6="Yes", MAX(X$1:X5)+1, "")</f>
        <v>5</v>
      </c>
      <c r="Y6" s="15" t="str">
        <f t="shared" si="2"/>
        <v>Yes</v>
      </c>
      <c r="Z6" s="15">
        <f>IF(Y6="Yes", MAX(Z$1:Z5)+1, "")</f>
        <v>5</v>
      </c>
      <c r="AA6" s="15" t="str">
        <f t="shared" si="3"/>
        <v>No</v>
      </c>
      <c r="AB6" s="15" t="str">
        <f t="shared" si="4"/>
        <v>No</v>
      </c>
      <c r="AC6" s="15" t="str">
        <f t="shared" si="17"/>
        <v>No</v>
      </c>
      <c r="AD6" s="15" t="str">
        <f>IF(AC6="Yes", MAX(AD$1:AD5)+1, "")</f>
        <v/>
      </c>
      <c r="AE6" s="15" t="str">
        <f t="shared" si="5"/>
        <v>No</v>
      </c>
      <c r="AF6" s="15" t="str">
        <f>IF(AE6="Yes", MAX(AF$1:AF5)+1, "")</f>
        <v/>
      </c>
    </row>
    <row r="7" spans="1:32" ht="19" customHeight="1" x14ac:dyDescent="0.35">
      <c r="A7" s="16" t="s">
        <v>24</v>
      </c>
      <c r="B7" s="16" t="s">
        <v>25</v>
      </c>
      <c r="C7" s="16">
        <v>2014</v>
      </c>
      <c r="D7" s="16" t="s">
        <v>26</v>
      </c>
      <c r="E7" t="s">
        <v>1979</v>
      </c>
      <c r="F7" s="16" t="s">
        <v>1963</v>
      </c>
      <c r="G7" s="16" t="s">
        <v>1954</v>
      </c>
      <c r="H7" s="16" t="s">
        <v>11</v>
      </c>
      <c r="I7" s="16" t="s">
        <v>27</v>
      </c>
      <c r="J7" s="17"/>
      <c r="K7" s="19" t="str">
        <f t="shared" si="6"/>
        <v>Yes</v>
      </c>
      <c r="L7" s="19" t="str">
        <f t="shared" si="7"/>
        <v>Yes</v>
      </c>
      <c r="M7" s="19" t="str">
        <f t="shared" si="8"/>
        <v/>
      </c>
      <c r="N7" s="19" t="str">
        <f t="shared" si="9"/>
        <v/>
      </c>
      <c r="O7" s="19" t="str">
        <f t="shared" si="10"/>
        <v/>
      </c>
      <c r="P7" s="19" t="str">
        <f t="shared" si="11"/>
        <v/>
      </c>
      <c r="Q7" s="19" t="str">
        <f t="shared" si="12"/>
        <v/>
      </c>
      <c r="R7" s="19" t="str">
        <f t="shared" si="13"/>
        <v>Yes</v>
      </c>
      <c r="S7" s="19" t="str">
        <f t="shared" si="14"/>
        <v/>
      </c>
      <c r="T7" s="19" t="str">
        <f t="shared" si="15"/>
        <v/>
      </c>
      <c r="U7" s="15" t="str">
        <f t="shared" si="0"/>
        <v>Yes</v>
      </c>
      <c r="V7" s="15" t="str">
        <f t="shared" si="1"/>
        <v>Yes</v>
      </c>
      <c r="W7" s="15" t="str">
        <f t="shared" si="16"/>
        <v>Yes</v>
      </c>
      <c r="X7" s="15">
        <f>IF(W7="Yes", MAX(X$1:X6)+1, "")</f>
        <v>6</v>
      </c>
      <c r="Y7" s="15" t="str">
        <f t="shared" si="2"/>
        <v>Yes</v>
      </c>
      <c r="Z7" s="15">
        <f>IF(Y7="Yes", MAX(Z$1:Z6)+1, "")</f>
        <v>6</v>
      </c>
      <c r="AA7" s="15" t="str">
        <f t="shared" si="3"/>
        <v>No</v>
      </c>
      <c r="AB7" s="15" t="str">
        <f t="shared" si="4"/>
        <v>No</v>
      </c>
      <c r="AC7" s="15" t="str">
        <f t="shared" si="17"/>
        <v>No</v>
      </c>
      <c r="AD7" s="15" t="str">
        <f>IF(AC7="Yes", MAX(AD$1:AD6)+1, "")</f>
        <v/>
      </c>
      <c r="AE7" s="15" t="str">
        <f t="shared" si="5"/>
        <v>No</v>
      </c>
      <c r="AF7" s="15" t="str">
        <f>IF(AE7="Yes", MAX(AF$1:AF6)+1, "")</f>
        <v/>
      </c>
    </row>
    <row r="8" spans="1:32" ht="19" customHeight="1" x14ac:dyDescent="0.35">
      <c r="A8" s="16" t="s">
        <v>28</v>
      </c>
      <c r="B8" s="16" t="s">
        <v>29</v>
      </c>
      <c r="C8" s="16">
        <v>2012</v>
      </c>
      <c r="D8" s="17"/>
      <c r="E8" t="s">
        <v>1976</v>
      </c>
      <c r="F8" s="16" t="s">
        <v>1963</v>
      </c>
      <c r="G8" s="16" t="s">
        <v>1954</v>
      </c>
      <c r="H8" s="16" t="s">
        <v>20</v>
      </c>
      <c r="I8" s="17"/>
      <c r="J8" s="17"/>
      <c r="K8" s="19" t="str">
        <f t="shared" si="6"/>
        <v/>
      </c>
      <c r="L8" s="19" t="str">
        <f t="shared" si="7"/>
        <v/>
      </c>
      <c r="M8" s="19" t="str">
        <f t="shared" si="8"/>
        <v/>
      </c>
      <c r="N8" s="19" t="str">
        <f t="shared" si="9"/>
        <v/>
      </c>
      <c r="O8" s="19" t="str">
        <f t="shared" si="10"/>
        <v/>
      </c>
      <c r="P8" s="19" t="str">
        <f t="shared" si="11"/>
        <v/>
      </c>
      <c r="Q8" s="19" t="str">
        <f t="shared" si="12"/>
        <v/>
      </c>
      <c r="R8" s="19" t="str">
        <f t="shared" si="13"/>
        <v>Yes</v>
      </c>
      <c r="S8" s="19" t="str">
        <f t="shared" si="14"/>
        <v/>
      </c>
      <c r="T8" s="19" t="str">
        <f t="shared" si="15"/>
        <v>Yes</v>
      </c>
      <c r="U8" s="15" t="str">
        <f t="shared" si="0"/>
        <v>Yes</v>
      </c>
      <c r="V8" s="15" t="str">
        <f t="shared" si="1"/>
        <v>No</v>
      </c>
      <c r="W8" s="15" t="str">
        <f t="shared" si="16"/>
        <v>Yes</v>
      </c>
      <c r="X8" s="15">
        <f>IF(W8="Yes", MAX(X$1:X7)+1, "")</f>
        <v>7</v>
      </c>
      <c r="Y8" s="15" t="str">
        <f t="shared" si="2"/>
        <v>Yes</v>
      </c>
      <c r="Z8" s="15">
        <f>IF(Y8="Yes", MAX(Z$1:Z7)+1, "")</f>
        <v>7</v>
      </c>
      <c r="AA8" s="15" t="str">
        <f t="shared" si="3"/>
        <v>No</v>
      </c>
      <c r="AB8" s="15" t="str">
        <f t="shared" si="4"/>
        <v>No</v>
      </c>
      <c r="AC8" s="15" t="str">
        <f t="shared" si="17"/>
        <v>No</v>
      </c>
      <c r="AD8" s="15" t="str">
        <f>IF(AC8="Yes", MAX(AD$1:AD7)+1, "")</f>
        <v/>
      </c>
      <c r="AE8" s="15" t="str">
        <f t="shared" si="5"/>
        <v>No</v>
      </c>
      <c r="AF8" s="15" t="str">
        <f>IF(AE8="Yes", MAX(AF$1:AF7)+1, "")</f>
        <v/>
      </c>
    </row>
    <row r="9" spans="1:32" ht="19" customHeight="1" x14ac:dyDescent="0.35">
      <c r="A9" s="16" t="s">
        <v>30</v>
      </c>
      <c r="B9" s="16" t="s">
        <v>31</v>
      </c>
      <c r="C9" s="16">
        <v>2016</v>
      </c>
      <c r="D9" s="16" t="s">
        <v>32</v>
      </c>
      <c r="E9" t="s">
        <v>1980</v>
      </c>
      <c r="F9" s="16" t="s">
        <v>1963</v>
      </c>
      <c r="G9" s="16" t="s">
        <v>1954</v>
      </c>
      <c r="H9" s="16" t="s">
        <v>33</v>
      </c>
      <c r="I9" s="17"/>
      <c r="J9" s="17"/>
      <c r="K9" s="19" t="str">
        <f t="shared" si="6"/>
        <v/>
      </c>
      <c r="L9" s="19" t="str">
        <f t="shared" si="7"/>
        <v/>
      </c>
      <c r="M9" s="19" t="str">
        <f t="shared" si="8"/>
        <v/>
      </c>
      <c r="N9" s="19" t="str">
        <f t="shared" si="9"/>
        <v/>
      </c>
      <c r="O9" s="19" t="str">
        <f t="shared" si="10"/>
        <v>Yes</v>
      </c>
      <c r="P9" s="19" t="str">
        <f t="shared" si="11"/>
        <v/>
      </c>
      <c r="Q9" s="19" t="str">
        <f t="shared" si="12"/>
        <v/>
      </c>
      <c r="R9" s="19" t="str">
        <f t="shared" si="13"/>
        <v>Yes</v>
      </c>
      <c r="S9" s="19" t="str">
        <f t="shared" si="14"/>
        <v/>
      </c>
      <c r="T9" s="19" t="str">
        <f t="shared" si="15"/>
        <v/>
      </c>
      <c r="U9" s="15" t="str">
        <f t="shared" si="0"/>
        <v>Yes</v>
      </c>
      <c r="V9" s="15" t="str">
        <f t="shared" si="1"/>
        <v>Yes</v>
      </c>
      <c r="W9" s="15" t="str">
        <f t="shared" si="16"/>
        <v>Yes</v>
      </c>
      <c r="X9" s="15">
        <f>IF(W9="Yes", MAX(X$1:X8)+1, "")</f>
        <v>8</v>
      </c>
      <c r="Y9" s="15" t="str">
        <f t="shared" si="2"/>
        <v>Yes</v>
      </c>
      <c r="Z9" s="15">
        <f>IF(Y9="Yes", MAX(Z$1:Z8)+1, "")</f>
        <v>8</v>
      </c>
      <c r="AA9" s="15" t="str">
        <f t="shared" si="3"/>
        <v>No</v>
      </c>
      <c r="AB9" s="15" t="str">
        <f t="shared" si="4"/>
        <v>No</v>
      </c>
      <c r="AC9" s="15" t="str">
        <f t="shared" si="17"/>
        <v>No</v>
      </c>
      <c r="AD9" s="15" t="str">
        <f>IF(AC9="Yes", MAX(AD$1:AD8)+1, "")</f>
        <v/>
      </c>
      <c r="AE9" s="15" t="str">
        <f t="shared" si="5"/>
        <v>No</v>
      </c>
      <c r="AF9" s="15" t="str">
        <f>IF(AE9="Yes", MAX(AF$1:AF8)+1, "")</f>
        <v/>
      </c>
    </row>
    <row r="10" spans="1:32" ht="19" customHeight="1" x14ac:dyDescent="0.35">
      <c r="A10" s="16" t="s">
        <v>34</v>
      </c>
      <c r="B10" s="16" t="s">
        <v>35</v>
      </c>
      <c r="C10" s="16">
        <v>2018</v>
      </c>
      <c r="D10" s="16" t="s">
        <v>36</v>
      </c>
      <c r="E10" t="s">
        <v>1981</v>
      </c>
      <c r="F10" s="16" t="s">
        <v>1963</v>
      </c>
      <c r="G10" s="16" t="s">
        <v>11</v>
      </c>
      <c r="H10" s="16" t="s">
        <v>20</v>
      </c>
      <c r="I10" s="17"/>
      <c r="J10" s="17"/>
      <c r="K10" s="19" t="str">
        <f t="shared" si="6"/>
        <v/>
      </c>
      <c r="L10" s="19" t="str">
        <f t="shared" si="7"/>
        <v>Yes</v>
      </c>
      <c r="M10" s="19" t="str">
        <f t="shared" si="8"/>
        <v/>
      </c>
      <c r="N10" s="19" t="str">
        <f t="shared" si="9"/>
        <v/>
      </c>
      <c r="O10" s="19" t="str">
        <f t="shared" si="10"/>
        <v/>
      </c>
      <c r="P10" s="19" t="str">
        <f t="shared" si="11"/>
        <v/>
      </c>
      <c r="Q10" s="19" t="str">
        <f t="shared" si="12"/>
        <v/>
      </c>
      <c r="R10" s="19" t="str">
        <f t="shared" si="13"/>
        <v/>
      </c>
      <c r="S10" s="19" t="str">
        <f t="shared" si="14"/>
        <v/>
      </c>
      <c r="T10" s="19" t="str">
        <f t="shared" si="15"/>
        <v>Yes</v>
      </c>
      <c r="U10" s="15" t="str">
        <f t="shared" si="0"/>
        <v>Yes</v>
      </c>
      <c r="V10" s="15" t="str">
        <f t="shared" si="1"/>
        <v>Yes</v>
      </c>
      <c r="W10" s="15" t="str">
        <f t="shared" si="16"/>
        <v>Yes</v>
      </c>
      <c r="X10" s="15">
        <f>IF(W10="Yes", MAX(X$1:X9)+1, "")</f>
        <v>9</v>
      </c>
      <c r="Y10" s="15" t="str">
        <f t="shared" si="2"/>
        <v>Yes</v>
      </c>
      <c r="Z10" s="15">
        <f>IF(Y10="Yes", MAX(Z$1:Z9)+1, "")</f>
        <v>9</v>
      </c>
      <c r="AA10" s="15" t="str">
        <f t="shared" si="3"/>
        <v>No</v>
      </c>
      <c r="AB10" s="15" t="str">
        <f t="shared" si="4"/>
        <v>No</v>
      </c>
      <c r="AC10" s="15" t="str">
        <f t="shared" si="17"/>
        <v>No</v>
      </c>
      <c r="AD10" s="15" t="str">
        <f>IF(AC10="Yes", MAX(AD$1:AD9)+1, "")</f>
        <v/>
      </c>
      <c r="AE10" s="15" t="str">
        <f t="shared" si="5"/>
        <v>No</v>
      </c>
      <c r="AF10" s="15" t="str">
        <f>IF(AE10="Yes", MAX(AF$1:AF9)+1, "")</f>
        <v/>
      </c>
    </row>
    <row r="11" spans="1:32" ht="19" customHeight="1" x14ac:dyDescent="0.35">
      <c r="A11" s="16" t="s">
        <v>37</v>
      </c>
      <c r="B11" s="16" t="s">
        <v>38</v>
      </c>
      <c r="C11" s="16">
        <v>2017</v>
      </c>
      <c r="D11" s="16" t="s">
        <v>39</v>
      </c>
      <c r="E11" t="s">
        <v>1982</v>
      </c>
      <c r="F11" s="16" t="s">
        <v>1963</v>
      </c>
      <c r="G11" s="16" t="s">
        <v>1954</v>
      </c>
      <c r="H11" s="17"/>
      <c r="I11" s="17"/>
      <c r="J11" s="17"/>
      <c r="K11" s="19" t="str">
        <f t="shared" si="6"/>
        <v/>
      </c>
      <c r="L11" s="19" t="str">
        <f t="shared" si="7"/>
        <v/>
      </c>
      <c r="M11" s="19" t="str">
        <f t="shared" si="8"/>
        <v/>
      </c>
      <c r="N11" s="19" t="str">
        <f t="shared" si="9"/>
        <v/>
      </c>
      <c r="O11" s="19" t="str">
        <f t="shared" si="10"/>
        <v/>
      </c>
      <c r="P11" s="19" t="str">
        <f t="shared" si="11"/>
        <v/>
      </c>
      <c r="Q11" s="19" t="str">
        <f t="shared" si="12"/>
        <v/>
      </c>
      <c r="R11" s="19" t="str">
        <f t="shared" si="13"/>
        <v>Yes</v>
      </c>
      <c r="S11" s="19" t="str">
        <f t="shared" si="14"/>
        <v/>
      </c>
      <c r="T11" s="19" t="str">
        <f t="shared" si="15"/>
        <v/>
      </c>
      <c r="U11" s="15" t="str">
        <f t="shared" si="0"/>
        <v>Yes</v>
      </c>
      <c r="V11" s="15" t="str">
        <f t="shared" si="1"/>
        <v>Yes</v>
      </c>
      <c r="W11" s="15" t="str">
        <f t="shared" si="16"/>
        <v>Yes</v>
      </c>
      <c r="X11" s="15">
        <f>IF(W11="Yes", MAX(X$1:X10)+1, "")</f>
        <v>10</v>
      </c>
      <c r="Y11" s="15" t="str">
        <f t="shared" si="2"/>
        <v>Yes</v>
      </c>
      <c r="Z11" s="15">
        <f>IF(Y11="Yes", MAX(Z$1:Z10)+1, "")</f>
        <v>10</v>
      </c>
      <c r="AA11" s="15" t="str">
        <f t="shared" si="3"/>
        <v>No</v>
      </c>
      <c r="AB11" s="15" t="str">
        <f t="shared" si="4"/>
        <v>No</v>
      </c>
      <c r="AC11" s="15" t="str">
        <f t="shared" si="17"/>
        <v>No</v>
      </c>
      <c r="AD11" s="15" t="str">
        <f>IF(AC11="Yes", MAX(AD$1:AD10)+1, "")</f>
        <v/>
      </c>
      <c r="AE11" s="15" t="str">
        <f t="shared" si="5"/>
        <v>No</v>
      </c>
      <c r="AF11" s="15" t="str">
        <f>IF(AE11="Yes", MAX(AF$1:AF10)+1, "")</f>
        <v/>
      </c>
    </row>
    <row r="12" spans="1:32" ht="19" customHeight="1" x14ac:dyDescent="0.35">
      <c r="A12" s="16" t="s">
        <v>40</v>
      </c>
      <c r="B12" s="16" t="s">
        <v>41</v>
      </c>
      <c r="C12" s="16">
        <v>2017</v>
      </c>
      <c r="D12" s="16" t="s">
        <v>42</v>
      </c>
      <c r="E12" t="s">
        <v>1983</v>
      </c>
      <c r="F12" s="16" t="s">
        <v>1963</v>
      </c>
      <c r="G12" s="16" t="s">
        <v>18</v>
      </c>
      <c r="H12" s="17"/>
      <c r="I12" s="17"/>
      <c r="J12" s="17"/>
      <c r="K12" s="19" t="str">
        <f t="shared" si="6"/>
        <v/>
      </c>
      <c r="L12" s="19" t="str">
        <f t="shared" si="7"/>
        <v/>
      </c>
      <c r="M12" s="19" t="str">
        <f t="shared" si="8"/>
        <v/>
      </c>
      <c r="N12" s="19" t="str">
        <f t="shared" si="9"/>
        <v/>
      </c>
      <c r="O12" s="19" t="str">
        <f t="shared" si="10"/>
        <v/>
      </c>
      <c r="P12" s="19" t="str">
        <f t="shared" si="11"/>
        <v/>
      </c>
      <c r="Q12" s="19" t="str">
        <f t="shared" si="12"/>
        <v/>
      </c>
      <c r="R12" s="19" t="str">
        <f t="shared" si="13"/>
        <v/>
      </c>
      <c r="S12" s="19" t="str">
        <f t="shared" si="14"/>
        <v>Yes</v>
      </c>
      <c r="T12" s="19" t="str">
        <f t="shared" si="15"/>
        <v/>
      </c>
      <c r="U12" s="15" t="str">
        <f t="shared" si="0"/>
        <v>Yes</v>
      </c>
      <c r="V12" s="15" t="str">
        <f t="shared" si="1"/>
        <v>Yes</v>
      </c>
      <c r="W12" s="15" t="str">
        <f t="shared" si="16"/>
        <v>Yes</v>
      </c>
      <c r="X12" s="15">
        <f>IF(W12="Yes", MAX(X$1:X11)+1, "")</f>
        <v>11</v>
      </c>
      <c r="Y12" s="15" t="str">
        <f t="shared" si="2"/>
        <v>Yes</v>
      </c>
      <c r="Z12" s="15">
        <f>IF(Y12="Yes", MAX(Z$1:Z11)+1, "")</f>
        <v>11</v>
      </c>
      <c r="AA12" s="15" t="str">
        <f t="shared" si="3"/>
        <v>No</v>
      </c>
      <c r="AB12" s="15" t="str">
        <f t="shared" si="4"/>
        <v>No</v>
      </c>
      <c r="AC12" s="15" t="str">
        <f t="shared" si="17"/>
        <v>No</v>
      </c>
      <c r="AD12" s="15" t="str">
        <f>IF(AC12="Yes", MAX(AD$1:AD11)+1, "")</f>
        <v/>
      </c>
      <c r="AE12" s="15" t="str">
        <f t="shared" si="5"/>
        <v>No</v>
      </c>
      <c r="AF12" s="15" t="str">
        <f>IF(AE12="Yes", MAX(AF$1:AF11)+1, "")</f>
        <v/>
      </c>
    </row>
    <row r="13" spans="1:32" ht="19" customHeight="1" x14ac:dyDescent="0.35">
      <c r="A13" s="16" t="s">
        <v>43</v>
      </c>
      <c r="B13" s="16" t="s">
        <v>44</v>
      </c>
      <c r="C13" s="16">
        <v>2017</v>
      </c>
      <c r="D13" s="17"/>
      <c r="E13" t="s">
        <v>1976</v>
      </c>
      <c r="F13" s="16" t="s">
        <v>1963</v>
      </c>
      <c r="G13" s="16" t="s">
        <v>1954</v>
      </c>
      <c r="H13" s="17"/>
      <c r="I13" s="17"/>
      <c r="J13" s="17"/>
      <c r="K13" s="19" t="str">
        <f t="shared" si="6"/>
        <v/>
      </c>
      <c r="L13" s="19" t="str">
        <f t="shared" si="7"/>
        <v/>
      </c>
      <c r="M13" s="19" t="str">
        <f t="shared" si="8"/>
        <v/>
      </c>
      <c r="N13" s="19" t="str">
        <f t="shared" si="9"/>
        <v/>
      </c>
      <c r="O13" s="19" t="str">
        <f t="shared" si="10"/>
        <v/>
      </c>
      <c r="P13" s="19" t="str">
        <f t="shared" si="11"/>
        <v/>
      </c>
      <c r="Q13" s="19" t="str">
        <f t="shared" si="12"/>
        <v/>
      </c>
      <c r="R13" s="19" t="str">
        <f t="shared" si="13"/>
        <v>Yes</v>
      </c>
      <c r="S13" s="19" t="str">
        <f t="shared" si="14"/>
        <v/>
      </c>
      <c r="T13" s="19" t="str">
        <f t="shared" si="15"/>
        <v/>
      </c>
      <c r="U13" s="15" t="str">
        <f t="shared" si="0"/>
        <v>Yes</v>
      </c>
      <c r="V13" s="15" t="str">
        <f t="shared" si="1"/>
        <v>No</v>
      </c>
      <c r="W13" s="15" t="str">
        <f t="shared" si="16"/>
        <v>Yes</v>
      </c>
      <c r="X13" s="15">
        <f>IF(W13="Yes", MAX(X$1:X12)+1, "")</f>
        <v>12</v>
      </c>
      <c r="Y13" s="15" t="str">
        <f t="shared" si="2"/>
        <v>Yes</v>
      </c>
      <c r="Z13" s="15">
        <f>IF(Y13="Yes", MAX(Z$1:Z12)+1, "")</f>
        <v>12</v>
      </c>
      <c r="AA13" s="15" t="str">
        <f t="shared" si="3"/>
        <v>No</v>
      </c>
      <c r="AB13" s="15" t="str">
        <f t="shared" si="4"/>
        <v>No</v>
      </c>
      <c r="AC13" s="15" t="str">
        <f t="shared" si="17"/>
        <v>No</v>
      </c>
      <c r="AD13" s="15" t="str">
        <f>IF(AC13="Yes", MAX(AD$1:AD12)+1, "")</f>
        <v/>
      </c>
      <c r="AE13" s="15" t="str">
        <f t="shared" si="5"/>
        <v>No</v>
      </c>
      <c r="AF13" s="15" t="str">
        <f>IF(AE13="Yes", MAX(AF$1:AF12)+1, "")</f>
        <v/>
      </c>
    </row>
    <row r="14" spans="1:32" ht="19" customHeight="1" x14ac:dyDescent="0.35">
      <c r="A14" s="16" t="s">
        <v>45</v>
      </c>
      <c r="B14" s="16" t="s">
        <v>46</v>
      </c>
      <c r="C14" s="16">
        <v>2017</v>
      </c>
      <c r="D14" s="16" t="s">
        <v>47</v>
      </c>
      <c r="E14" t="s">
        <v>1984</v>
      </c>
      <c r="F14" s="16" t="s">
        <v>1963</v>
      </c>
      <c r="G14" s="16" t="s">
        <v>1954</v>
      </c>
      <c r="H14" s="17"/>
      <c r="I14" s="17"/>
      <c r="J14" s="17"/>
      <c r="K14" s="19" t="str">
        <f t="shared" si="6"/>
        <v/>
      </c>
      <c r="L14" s="19" t="str">
        <f t="shared" si="7"/>
        <v/>
      </c>
      <c r="M14" s="19" t="str">
        <f t="shared" si="8"/>
        <v/>
      </c>
      <c r="N14" s="19" t="str">
        <f t="shared" si="9"/>
        <v/>
      </c>
      <c r="O14" s="19" t="str">
        <f t="shared" si="10"/>
        <v/>
      </c>
      <c r="P14" s="19" t="str">
        <f t="shared" si="11"/>
        <v/>
      </c>
      <c r="Q14" s="19" t="str">
        <f t="shared" si="12"/>
        <v/>
      </c>
      <c r="R14" s="19" t="str">
        <f t="shared" si="13"/>
        <v>Yes</v>
      </c>
      <c r="S14" s="19" t="str">
        <f t="shared" si="14"/>
        <v/>
      </c>
      <c r="T14" s="19" t="str">
        <f t="shared" si="15"/>
        <v/>
      </c>
      <c r="U14" s="15" t="str">
        <f t="shared" si="0"/>
        <v>Yes</v>
      </c>
      <c r="V14" s="15" t="str">
        <f t="shared" si="1"/>
        <v>Yes</v>
      </c>
      <c r="W14" s="15" t="str">
        <f t="shared" si="16"/>
        <v>Yes</v>
      </c>
      <c r="X14" s="15">
        <f>IF(W14="Yes", MAX(X$1:X13)+1, "")</f>
        <v>13</v>
      </c>
      <c r="Y14" s="15" t="str">
        <f t="shared" si="2"/>
        <v>Yes</v>
      </c>
      <c r="Z14" s="15">
        <f>IF(Y14="Yes", MAX(Z$1:Z13)+1, "")</f>
        <v>13</v>
      </c>
      <c r="AA14" s="15" t="str">
        <f t="shared" si="3"/>
        <v>No</v>
      </c>
      <c r="AB14" s="15" t="str">
        <f t="shared" si="4"/>
        <v>No</v>
      </c>
      <c r="AC14" s="15" t="str">
        <f t="shared" si="17"/>
        <v>No</v>
      </c>
      <c r="AD14" s="15" t="str">
        <f>IF(AC14="Yes", MAX(AD$1:AD13)+1, "")</f>
        <v/>
      </c>
      <c r="AE14" s="15" t="str">
        <f t="shared" si="5"/>
        <v>No</v>
      </c>
      <c r="AF14" s="15" t="str">
        <f>IF(AE14="Yes", MAX(AF$1:AF13)+1, "")</f>
        <v/>
      </c>
    </row>
    <row r="15" spans="1:32" ht="19" customHeight="1" x14ac:dyDescent="0.35">
      <c r="A15" s="16" t="s">
        <v>48</v>
      </c>
      <c r="B15" s="16" t="s">
        <v>49</v>
      </c>
      <c r="C15" s="16">
        <v>2013</v>
      </c>
      <c r="D15" s="17"/>
      <c r="E15" t="s">
        <v>1976</v>
      </c>
      <c r="F15" s="16" t="s">
        <v>1963</v>
      </c>
      <c r="G15" s="16" t="s">
        <v>1954</v>
      </c>
      <c r="H15" s="16" t="s">
        <v>27</v>
      </c>
      <c r="I15" s="17"/>
      <c r="J15" s="17"/>
      <c r="K15" s="19" t="str">
        <f t="shared" si="6"/>
        <v>Yes</v>
      </c>
      <c r="L15" s="19" t="str">
        <f t="shared" si="7"/>
        <v/>
      </c>
      <c r="M15" s="19" t="str">
        <f t="shared" si="8"/>
        <v/>
      </c>
      <c r="N15" s="19" t="str">
        <f t="shared" si="9"/>
        <v/>
      </c>
      <c r="O15" s="19" t="str">
        <f t="shared" si="10"/>
        <v/>
      </c>
      <c r="P15" s="19" t="str">
        <f t="shared" si="11"/>
        <v/>
      </c>
      <c r="Q15" s="19" t="str">
        <f t="shared" si="12"/>
        <v/>
      </c>
      <c r="R15" s="19" t="str">
        <f t="shared" si="13"/>
        <v>Yes</v>
      </c>
      <c r="S15" s="19" t="str">
        <f t="shared" si="14"/>
        <v/>
      </c>
      <c r="T15" s="19" t="str">
        <f t="shared" si="15"/>
        <v/>
      </c>
      <c r="U15" s="15" t="str">
        <f t="shared" si="0"/>
        <v>Yes</v>
      </c>
      <c r="V15" s="15" t="str">
        <f t="shared" si="1"/>
        <v>No</v>
      </c>
      <c r="W15" s="15" t="str">
        <f t="shared" si="16"/>
        <v>Yes</v>
      </c>
      <c r="X15" s="15">
        <f>IF(W15="Yes", MAX(X$1:X14)+1, "")</f>
        <v>14</v>
      </c>
      <c r="Y15" s="15" t="str">
        <f t="shared" si="2"/>
        <v>Yes</v>
      </c>
      <c r="Z15" s="15">
        <f>IF(Y15="Yes", MAX(Z$1:Z14)+1, "")</f>
        <v>14</v>
      </c>
      <c r="AA15" s="15" t="str">
        <f t="shared" si="3"/>
        <v>No</v>
      </c>
      <c r="AB15" s="15" t="str">
        <f t="shared" si="4"/>
        <v>No</v>
      </c>
      <c r="AC15" s="15" t="str">
        <f t="shared" si="17"/>
        <v>No</v>
      </c>
      <c r="AD15" s="15" t="str">
        <f>IF(AC15="Yes", MAX(AD$1:AD14)+1, "")</f>
        <v/>
      </c>
      <c r="AE15" s="15" t="str">
        <f t="shared" si="5"/>
        <v>No</v>
      </c>
      <c r="AF15" s="15" t="str">
        <f>IF(AE15="Yes", MAX(AF$1:AF14)+1, "")</f>
        <v/>
      </c>
    </row>
    <row r="16" spans="1:32" ht="19" customHeight="1" x14ac:dyDescent="0.35">
      <c r="A16" s="16" t="s">
        <v>50</v>
      </c>
      <c r="B16" s="16" t="s">
        <v>51</v>
      </c>
      <c r="C16" s="16">
        <v>2018</v>
      </c>
      <c r="D16" s="16" t="s">
        <v>52</v>
      </c>
      <c r="E16" t="s">
        <v>1976</v>
      </c>
      <c r="F16" s="16" t="s">
        <v>1963</v>
      </c>
      <c r="G16" s="16" t="s">
        <v>1954</v>
      </c>
      <c r="H16" s="17"/>
      <c r="I16" s="17"/>
      <c r="J16" s="17"/>
      <c r="K16" s="19" t="str">
        <f t="shared" si="6"/>
        <v/>
      </c>
      <c r="L16" s="19" t="str">
        <f t="shared" si="7"/>
        <v/>
      </c>
      <c r="M16" s="19" t="str">
        <f t="shared" si="8"/>
        <v/>
      </c>
      <c r="N16" s="19" t="str">
        <f t="shared" si="9"/>
        <v/>
      </c>
      <c r="O16" s="19" t="str">
        <f t="shared" si="10"/>
        <v/>
      </c>
      <c r="P16" s="19" t="str">
        <f t="shared" si="11"/>
        <v/>
      </c>
      <c r="Q16" s="19" t="str">
        <f t="shared" si="12"/>
        <v/>
      </c>
      <c r="R16" s="19" t="str">
        <f t="shared" si="13"/>
        <v>Yes</v>
      </c>
      <c r="S16" s="19" t="str">
        <f t="shared" si="14"/>
        <v/>
      </c>
      <c r="T16" s="19" t="str">
        <f t="shared" si="15"/>
        <v/>
      </c>
      <c r="U16" s="15" t="str">
        <f t="shared" si="0"/>
        <v>Yes</v>
      </c>
      <c r="V16" s="15" t="str">
        <f t="shared" si="1"/>
        <v>Yes</v>
      </c>
      <c r="W16" s="15" t="str">
        <f t="shared" si="16"/>
        <v>Yes</v>
      </c>
      <c r="X16" s="15">
        <f>IF(W16="Yes", MAX(X$1:X15)+1, "")</f>
        <v>15</v>
      </c>
      <c r="Y16" s="15" t="str">
        <f t="shared" si="2"/>
        <v>Yes</v>
      </c>
      <c r="Z16" s="15">
        <f>IF(Y16="Yes", MAX(Z$1:Z15)+1, "")</f>
        <v>15</v>
      </c>
      <c r="AA16" s="15" t="str">
        <f t="shared" si="3"/>
        <v>No</v>
      </c>
      <c r="AB16" s="15" t="str">
        <f t="shared" si="4"/>
        <v>No</v>
      </c>
      <c r="AC16" s="15" t="str">
        <f t="shared" si="17"/>
        <v>No</v>
      </c>
      <c r="AD16" s="15" t="str">
        <f>IF(AC16="Yes", MAX(AD$1:AD15)+1, "")</f>
        <v/>
      </c>
      <c r="AE16" s="15" t="str">
        <f t="shared" si="5"/>
        <v>No</v>
      </c>
      <c r="AF16" s="15" t="str">
        <f>IF(AE16="Yes", MAX(AF$1:AF15)+1, "")</f>
        <v/>
      </c>
    </row>
    <row r="17" spans="1:32" ht="19" customHeight="1" x14ac:dyDescent="0.35">
      <c r="A17" s="16" t="s">
        <v>53</v>
      </c>
      <c r="B17" s="16" t="s">
        <v>54</v>
      </c>
      <c r="C17" s="16">
        <v>2016</v>
      </c>
      <c r="D17" s="16" t="s">
        <v>55</v>
      </c>
      <c r="E17" t="s">
        <v>1985</v>
      </c>
      <c r="F17" s="16" t="s">
        <v>1963</v>
      </c>
      <c r="G17" s="16" t="s">
        <v>7</v>
      </c>
      <c r="H17" s="17"/>
      <c r="I17" s="17"/>
      <c r="J17" s="17"/>
      <c r="K17" s="19" t="str">
        <f t="shared" si="6"/>
        <v>Yes</v>
      </c>
      <c r="L17" s="19" t="str">
        <f t="shared" si="7"/>
        <v/>
      </c>
      <c r="M17" s="19" t="str">
        <f t="shared" si="8"/>
        <v/>
      </c>
      <c r="N17" s="19" t="str">
        <f t="shared" si="9"/>
        <v/>
      </c>
      <c r="O17" s="19" t="str">
        <f t="shared" si="10"/>
        <v/>
      </c>
      <c r="P17" s="19" t="str">
        <f t="shared" si="11"/>
        <v/>
      </c>
      <c r="Q17" s="19" t="str">
        <f t="shared" si="12"/>
        <v/>
      </c>
      <c r="R17" s="19" t="str">
        <f t="shared" si="13"/>
        <v/>
      </c>
      <c r="S17" s="19" t="str">
        <f t="shared" si="14"/>
        <v/>
      </c>
      <c r="T17" s="19" t="str">
        <f t="shared" si="15"/>
        <v/>
      </c>
      <c r="U17" s="15" t="str">
        <f t="shared" si="0"/>
        <v>Yes</v>
      </c>
      <c r="V17" s="15" t="str">
        <f t="shared" si="1"/>
        <v>Yes</v>
      </c>
      <c r="W17" s="15" t="str">
        <f t="shared" si="16"/>
        <v>Yes</v>
      </c>
      <c r="X17" s="15">
        <f>IF(W17="Yes", MAX(X$1:X16)+1, "")</f>
        <v>16</v>
      </c>
      <c r="Y17" s="15" t="str">
        <f t="shared" si="2"/>
        <v>Yes</v>
      </c>
      <c r="Z17" s="15">
        <f>IF(Y17="Yes", MAX(Z$1:Z16)+1, "")</f>
        <v>16</v>
      </c>
      <c r="AA17" s="15" t="str">
        <f t="shared" si="3"/>
        <v>No</v>
      </c>
      <c r="AB17" s="15" t="str">
        <f t="shared" si="4"/>
        <v>No</v>
      </c>
      <c r="AC17" s="15" t="str">
        <f t="shared" si="17"/>
        <v>No</v>
      </c>
      <c r="AD17" s="15" t="str">
        <f>IF(AC17="Yes", MAX(AD$1:AD16)+1, "")</f>
        <v/>
      </c>
      <c r="AE17" s="15" t="str">
        <f t="shared" si="5"/>
        <v>No</v>
      </c>
      <c r="AF17" s="15" t="str">
        <f>IF(AE17="Yes", MAX(AF$1:AF16)+1, "")</f>
        <v/>
      </c>
    </row>
    <row r="18" spans="1:32" ht="19" customHeight="1" x14ac:dyDescent="0.35">
      <c r="A18" s="16" t="s">
        <v>56</v>
      </c>
      <c r="B18" s="16" t="s">
        <v>57</v>
      </c>
      <c r="C18" s="16">
        <v>2019</v>
      </c>
      <c r="D18" s="16" t="s">
        <v>58</v>
      </c>
      <c r="E18" t="s">
        <v>1986</v>
      </c>
      <c r="F18" s="16" t="s">
        <v>1963</v>
      </c>
      <c r="G18" s="16" t="s">
        <v>1954</v>
      </c>
      <c r="H18" s="16" t="s">
        <v>27</v>
      </c>
      <c r="I18" s="17"/>
      <c r="J18" s="17"/>
      <c r="K18" s="19" t="str">
        <f t="shared" si="6"/>
        <v>Yes</v>
      </c>
      <c r="L18" s="19" t="str">
        <f t="shared" si="7"/>
        <v/>
      </c>
      <c r="M18" s="19" t="str">
        <f t="shared" si="8"/>
        <v/>
      </c>
      <c r="N18" s="19" t="str">
        <f t="shared" si="9"/>
        <v/>
      </c>
      <c r="O18" s="19" t="str">
        <f t="shared" si="10"/>
        <v/>
      </c>
      <c r="P18" s="19" t="str">
        <f t="shared" si="11"/>
        <v/>
      </c>
      <c r="Q18" s="19" t="str">
        <f t="shared" si="12"/>
        <v/>
      </c>
      <c r="R18" s="19" t="str">
        <f t="shared" si="13"/>
        <v>Yes</v>
      </c>
      <c r="S18" s="19" t="str">
        <f t="shared" si="14"/>
        <v/>
      </c>
      <c r="T18" s="19" t="str">
        <f t="shared" si="15"/>
        <v/>
      </c>
      <c r="U18" s="15" t="str">
        <f t="shared" si="0"/>
        <v>Yes</v>
      </c>
      <c r="V18" s="15" t="str">
        <f t="shared" si="1"/>
        <v>Yes</v>
      </c>
      <c r="W18" s="15" t="str">
        <f t="shared" si="16"/>
        <v>Yes</v>
      </c>
      <c r="X18" s="15">
        <f>IF(W18="Yes", MAX(X$1:X17)+1, "")</f>
        <v>17</v>
      </c>
      <c r="Y18" s="15" t="str">
        <f t="shared" si="2"/>
        <v>Yes</v>
      </c>
      <c r="Z18" s="15">
        <f>IF(Y18="Yes", MAX(Z$1:Z17)+1, "")</f>
        <v>17</v>
      </c>
      <c r="AA18" s="15" t="str">
        <f t="shared" si="3"/>
        <v>No</v>
      </c>
      <c r="AB18" s="15" t="str">
        <f t="shared" si="4"/>
        <v>No</v>
      </c>
      <c r="AC18" s="15" t="str">
        <f t="shared" si="17"/>
        <v>No</v>
      </c>
      <c r="AD18" s="15" t="str">
        <f>IF(AC18="Yes", MAX(AD$1:AD17)+1, "")</f>
        <v/>
      </c>
      <c r="AE18" s="15" t="str">
        <f t="shared" si="5"/>
        <v>No</v>
      </c>
      <c r="AF18" s="15" t="str">
        <f>IF(AE18="Yes", MAX(AF$1:AF17)+1, "")</f>
        <v/>
      </c>
    </row>
    <row r="19" spans="1:32" s="23" customFormat="1" ht="19" customHeight="1" x14ac:dyDescent="0.35">
      <c r="A19" s="20" t="s">
        <v>59</v>
      </c>
      <c r="B19" s="20" t="s">
        <v>60</v>
      </c>
      <c r="C19" s="20">
        <v>2016</v>
      </c>
      <c r="D19" s="20" t="s">
        <v>61</v>
      </c>
      <c r="E19" t="s">
        <v>1987</v>
      </c>
      <c r="F19" s="16" t="s">
        <v>1963</v>
      </c>
      <c r="G19" s="20" t="s">
        <v>33</v>
      </c>
      <c r="H19" s="20" t="s">
        <v>11</v>
      </c>
      <c r="I19" s="20" t="s">
        <v>27</v>
      </c>
      <c r="J19" s="21"/>
      <c r="K19" s="22" t="str">
        <f t="shared" si="6"/>
        <v>Yes</v>
      </c>
      <c r="L19" s="22" t="str">
        <f t="shared" si="7"/>
        <v>Yes</v>
      </c>
      <c r="M19" s="22" t="str">
        <f t="shared" si="8"/>
        <v/>
      </c>
      <c r="N19" s="22" t="str">
        <f t="shared" si="9"/>
        <v/>
      </c>
      <c r="O19" s="22" t="str">
        <f t="shared" si="10"/>
        <v>Yes</v>
      </c>
      <c r="P19" s="22" t="str">
        <f t="shared" si="11"/>
        <v/>
      </c>
      <c r="Q19" s="22" t="str">
        <f t="shared" si="12"/>
        <v/>
      </c>
      <c r="R19" s="22" t="str">
        <f t="shared" si="13"/>
        <v/>
      </c>
      <c r="S19" s="22" t="str">
        <f t="shared" si="14"/>
        <v/>
      </c>
      <c r="T19" s="22" t="str">
        <f t="shared" si="15"/>
        <v/>
      </c>
      <c r="U19" s="23" t="str">
        <f t="shared" si="0"/>
        <v>Yes</v>
      </c>
      <c r="V19" s="23" t="str">
        <f t="shared" si="1"/>
        <v>Yes</v>
      </c>
      <c r="W19" s="23" t="str">
        <f t="shared" si="16"/>
        <v>Yes</v>
      </c>
      <c r="X19" s="23">
        <f>IF(W19="Yes", MAX(X$1:X18)+1, "")</f>
        <v>18</v>
      </c>
      <c r="Y19" s="23" t="str">
        <f t="shared" si="2"/>
        <v>Yes</v>
      </c>
      <c r="Z19" s="23">
        <f>IF(Y19="Yes", MAX(Z$1:Z18)+1, "")</f>
        <v>18</v>
      </c>
      <c r="AA19" s="23" t="str">
        <f t="shared" si="3"/>
        <v>No</v>
      </c>
      <c r="AB19" s="23" t="str">
        <f t="shared" si="4"/>
        <v>No</v>
      </c>
      <c r="AC19" s="23" t="str">
        <f t="shared" si="17"/>
        <v>No</v>
      </c>
      <c r="AD19" s="23" t="str">
        <f>IF(AC19="Yes", MAX(AD$1:AD18)+1, "")</f>
        <v/>
      </c>
      <c r="AE19" s="23" t="str">
        <f t="shared" si="5"/>
        <v>No</v>
      </c>
      <c r="AF19" s="23" t="str">
        <f>IF(AE19="Yes", MAX(AF$1:AF18)+1, "")</f>
        <v/>
      </c>
    </row>
    <row r="20" spans="1:32" ht="19" customHeight="1" x14ac:dyDescent="0.35">
      <c r="A20" s="16" t="s">
        <v>62</v>
      </c>
      <c r="B20" s="16" t="s">
        <v>63</v>
      </c>
      <c r="C20" s="16">
        <v>2014</v>
      </c>
      <c r="D20" s="16" t="s">
        <v>64</v>
      </c>
      <c r="E20" t="s">
        <v>1988</v>
      </c>
      <c r="F20" s="16" t="s">
        <v>1963</v>
      </c>
      <c r="G20" s="16" t="s">
        <v>7</v>
      </c>
      <c r="H20" s="16" t="s">
        <v>1954</v>
      </c>
      <c r="I20" s="17"/>
      <c r="J20" s="17"/>
      <c r="K20" s="19" t="str">
        <f t="shared" si="6"/>
        <v>Yes</v>
      </c>
      <c r="L20" s="19" t="str">
        <f t="shared" si="7"/>
        <v/>
      </c>
      <c r="M20" s="19" t="str">
        <f t="shared" si="8"/>
        <v/>
      </c>
      <c r="N20" s="19" t="str">
        <f t="shared" si="9"/>
        <v/>
      </c>
      <c r="O20" s="19" t="str">
        <f t="shared" si="10"/>
        <v/>
      </c>
      <c r="P20" s="19" t="str">
        <f t="shared" si="11"/>
        <v/>
      </c>
      <c r="Q20" s="19" t="str">
        <f t="shared" si="12"/>
        <v/>
      </c>
      <c r="R20" s="19" t="str">
        <f t="shared" si="13"/>
        <v>Yes</v>
      </c>
      <c r="S20" s="19" t="str">
        <f t="shared" si="14"/>
        <v/>
      </c>
      <c r="T20" s="19" t="str">
        <f t="shared" si="15"/>
        <v/>
      </c>
      <c r="U20" s="15" t="str">
        <f t="shared" si="0"/>
        <v>Yes</v>
      </c>
      <c r="V20" s="15" t="str">
        <f t="shared" si="1"/>
        <v>Yes</v>
      </c>
      <c r="W20" s="15" t="str">
        <f t="shared" si="16"/>
        <v>Yes</v>
      </c>
      <c r="X20" s="15">
        <f>IF(W20="Yes", MAX(X$1:X19)+1, "")</f>
        <v>19</v>
      </c>
      <c r="Y20" s="15" t="str">
        <f t="shared" si="2"/>
        <v>Yes</v>
      </c>
      <c r="Z20" s="15">
        <f>IF(Y20="Yes", MAX(Z$1:Z19)+1, "")</f>
        <v>19</v>
      </c>
      <c r="AA20" s="15" t="str">
        <f t="shared" si="3"/>
        <v>No</v>
      </c>
      <c r="AB20" s="15" t="str">
        <f t="shared" si="4"/>
        <v>No</v>
      </c>
      <c r="AC20" s="15" t="str">
        <f t="shared" si="17"/>
        <v>No</v>
      </c>
      <c r="AD20" s="15" t="str">
        <f>IF(AC20="Yes", MAX(AD$1:AD19)+1, "")</f>
        <v/>
      </c>
      <c r="AE20" s="15" t="str">
        <f t="shared" si="5"/>
        <v>No</v>
      </c>
      <c r="AF20" s="15" t="str">
        <f>IF(AE20="Yes", MAX(AF$1:AF19)+1, "")</f>
        <v/>
      </c>
    </row>
    <row r="21" spans="1:32" ht="19" customHeight="1" x14ac:dyDescent="0.35">
      <c r="A21" s="16" t="s">
        <v>65</v>
      </c>
      <c r="B21" s="16" t="s">
        <v>66</v>
      </c>
      <c r="C21" s="16">
        <v>2010</v>
      </c>
      <c r="D21" s="17"/>
      <c r="E21" t="s">
        <v>1976</v>
      </c>
      <c r="F21" s="16" t="s">
        <v>1963</v>
      </c>
      <c r="G21" s="16" t="s">
        <v>1954</v>
      </c>
      <c r="H21" s="16" t="s">
        <v>27</v>
      </c>
      <c r="I21" s="17"/>
      <c r="J21" s="17"/>
      <c r="K21" s="19" t="str">
        <f t="shared" si="6"/>
        <v>Yes</v>
      </c>
      <c r="L21" s="19" t="str">
        <f t="shared" si="7"/>
        <v/>
      </c>
      <c r="M21" s="19" t="str">
        <f t="shared" si="8"/>
        <v/>
      </c>
      <c r="N21" s="19" t="str">
        <f t="shared" si="9"/>
        <v/>
      </c>
      <c r="O21" s="19" t="str">
        <f t="shared" si="10"/>
        <v/>
      </c>
      <c r="P21" s="19" t="str">
        <f t="shared" si="11"/>
        <v/>
      </c>
      <c r="Q21" s="19" t="str">
        <f t="shared" si="12"/>
        <v/>
      </c>
      <c r="R21" s="19" t="str">
        <f t="shared" si="13"/>
        <v>Yes</v>
      </c>
      <c r="S21" s="19" t="str">
        <f t="shared" si="14"/>
        <v/>
      </c>
      <c r="T21" s="19" t="str">
        <f t="shared" si="15"/>
        <v/>
      </c>
      <c r="U21" s="15" t="str">
        <f t="shared" si="0"/>
        <v>Yes</v>
      </c>
      <c r="V21" s="15" t="str">
        <f t="shared" si="1"/>
        <v>No</v>
      </c>
      <c r="W21" s="15" t="str">
        <f t="shared" si="16"/>
        <v>Yes</v>
      </c>
      <c r="X21" s="15">
        <f>IF(W21="Yes", MAX(X$1:X20)+1, "")</f>
        <v>20</v>
      </c>
      <c r="Y21" s="15" t="str">
        <f t="shared" si="2"/>
        <v>Yes</v>
      </c>
      <c r="Z21" s="15">
        <f>IF(Y21="Yes", MAX(Z$1:Z20)+1, "")</f>
        <v>20</v>
      </c>
      <c r="AA21" s="15" t="str">
        <f t="shared" si="3"/>
        <v>No</v>
      </c>
      <c r="AB21" s="15" t="str">
        <f t="shared" si="4"/>
        <v>No</v>
      </c>
      <c r="AC21" s="15" t="str">
        <f t="shared" si="17"/>
        <v>No</v>
      </c>
      <c r="AD21" s="15" t="str">
        <f>IF(AC21="Yes", MAX(AD$1:AD20)+1, "")</f>
        <v/>
      </c>
      <c r="AE21" s="15" t="str">
        <f t="shared" si="5"/>
        <v>No</v>
      </c>
      <c r="AF21" s="15" t="str">
        <f>IF(AE21="Yes", MAX(AF$1:AF20)+1, "")</f>
        <v/>
      </c>
    </row>
    <row r="22" spans="1:32" ht="19" customHeight="1" x14ac:dyDescent="0.35">
      <c r="A22" s="16" t="s">
        <v>67</v>
      </c>
      <c r="B22" s="16" t="s">
        <v>68</v>
      </c>
      <c r="C22" s="16">
        <v>2014</v>
      </c>
      <c r="D22" s="16" t="s">
        <v>69</v>
      </c>
      <c r="E22" t="s">
        <v>1989</v>
      </c>
      <c r="F22" s="16" t="s">
        <v>1963</v>
      </c>
      <c r="G22" s="16" t="s">
        <v>1954</v>
      </c>
      <c r="H22" s="17"/>
      <c r="I22" s="17"/>
      <c r="J22" s="17"/>
      <c r="K22" s="19" t="str">
        <f t="shared" si="6"/>
        <v/>
      </c>
      <c r="L22" s="19" t="str">
        <f t="shared" si="7"/>
        <v/>
      </c>
      <c r="M22" s="19" t="str">
        <f t="shared" si="8"/>
        <v/>
      </c>
      <c r="N22" s="19" t="str">
        <f t="shared" si="9"/>
        <v/>
      </c>
      <c r="O22" s="19" t="str">
        <f t="shared" si="10"/>
        <v/>
      </c>
      <c r="P22" s="19" t="str">
        <f t="shared" si="11"/>
        <v/>
      </c>
      <c r="Q22" s="19" t="str">
        <f t="shared" si="12"/>
        <v/>
      </c>
      <c r="R22" s="19" t="str">
        <f t="shared" si="13"/>
        <v>Yes</v>
      </c>
      <c r="S22" s="19" t="str">
        <f t="shared" si="14"/>
        <v/>
      </c>
      <c r="T22" s="19" t="str">
        <f t="shared" si="15"/>
        <v/>
      </c>
      <c r="U22" s="15" t="str">
        <f t="shared" si="0"/>
        <v>Yes</v>
      </c>
      <c r="V22" s="15" t="str">
        <f t="shared" si="1"/>
        <v>Yes</v>
      </c>
      <c r="W22" s="15" t="str">
        <f t="shared" si="16"/>
        <v>Yes</v>
      </c>
      <c r="X22" s="15">
        <f>IF(W22="Yes", MAX(X$1:X21)+1, "")</f>
        <v>21</v>
      </c>
      <c r="Y22" s="15" t="str">
        <f t="shared" si="2"/>
        <v>Yes</v>
      </c>
      <c r="Z22" s="15">
        <f>IF(Y22="Yes", MAX(Z$1:Z21)+1, "")</f>
        <v>21</v>
      </c>
      <c r="AA22" s="15" t="str">
        <f t="shared" si="3"/>
        <v>No</v>
      </c>
      <c r="AB22" s="15" t="str">
        <f t="shared" si="4"/>
        <v>No</v>
      </c>
      <c r="AC22" s="15" t="str">
        <f t="shared" si="17"/>
        <v>No</v>
      </c>
      <c r="AD22" s="15" t="str">
        <f>IF(AC22="Yes", MAX(AD$1:AD21)+1, "")</f>
        <v/>
      </c>
      <c r="AE22" s="15" t="str">
        <f t="shared" si="5"/>
        <v>No</v>
      </c>
      <c r="AF22" s="15" t="str">
        <f>IF(AE22="Yes", MAX(AF$1:AF21)+1, "")</f>
        <v/>
      </c>
    </row>
    <row r="23" spans="1:32" ht="19" customHeight="1" x14ac:dyDescent="0.35">
      <c r="A23" s="16" t="s">
        <v>70</v>
      </c>
      <c r="B23" s="16" t="s">
        <v>71</v>
      </c>
      <c r="C23" s="16">
        <v>2016</v>
      </c>
      <c r="D23" s="17"/>
      <c r="E23" t="s">
        <v>1976</v>
      </c>
      <c r="F23" s="16" t="s">
        <v>1963</v>
      </c>
      <c r="G23" s="16" t="s">
        <v>1954</v>
      </c>
      <c r="H23" s="16" t="s">
        <v>27</v>
      </c>
      <c r="I23" s="17"/>
      <c r="J23" s="17"/>
      <c r="K23" s="19" t="str">
        <f t="shared" si="6"/>
        <v>Yes</v>
      </c>
      <c r="L23" s="19" t="str">
        <f t="shared" si="7"/>
        <v/>
      </c>
      <c r="M23" s="19" t="str">
        <f t="shared" si="8"/>
        <v/>
      </c>
      <c r="N23" s="19" t="str">
        <f t="shared" si="9"/>
        <v/>
      </c>
      <c r="O23" s="19" t="str">
        <f t="shared" si="10"/>
        <v/>
      </c>
      <c r="P23" s="19" t="str">
        <f t="shared" si="11"/>
        <v/>
      </c>
      <c r="Q23" s="19" t="str">
        <f t="shared" si="12"/>
        <v/>
      </c>
      <c r="R23" s="19" t="str">
        <f t="shared" si="13"/>
        <v>Yes</v>
      </c>
      <c r="S23" s="19" t="str">
        <f t="shared" si="14"/>
        <v/>
      </c>
      <c r="T23" s="19" t="str">
        <f t="shared" si="15"/>
        <v/>
      </c>
      <c r="U23" s="15" t="str">
        <f t="shared" si="0"/>
        <v>Yes</v>
      </c>
      <c r="V23" s="15" t="str">
        <f t="shared" si="1"/>
        <v>No</v>
      </c>
      <c r="W23" s="15" t="str">
        <f t="shared" si="16"/>
        <v>Yes</v>
      </c>
      <c r="X23" s="15">
        <f>IF(W23="Yes", MAX(X$1:X22)+1, "")</f>
        <v>22</v>
      </c>
      <c r="Y23" s="15" t="str">
        <f t="shared" si="2"/>
        <v>Yes</v>
      </c>
      <c r="Z23" s="15">
        <f>IF(Y23="Yes", MAX(Z$1:Z22)+1, "")</f>
        <v>22</v>
      </c>
      <c r="AA23" s="15" t="str">
        <f t="shared" si="3"/>
        <v>No</v>
      </c>
      <c r="AB23" s="15" t="str">
        <f t="shared" si="4"/>
        <v>No</v>
      </c>
      <c r="AC23" s="15" t="str">
        <f t="shared" si="17"/>
        <v>No</v>
      </c>
      <c r="AD23" s="15" t="str">
        <f>IF(AC23="Yes", MAX(AD$1:AD22)+1, "")</f>
        <v/>
      </c>
      <c r="AE23" s="15" t="str">
        <f t="shared" si="5"/>
        <v>No</v>
      </c>
      <c r="AF23" s="15" t="str">
        <f>IF(AE23="Yes", MAX(AF$1:AF22)+1, "")</f>
        <v/>
      </c>
    </row>
    <row r="24" spans="1:32" ht="19" customHeight="1" x14ac:dyDescent="0.35">
      <c r="A24" s="16" t="s">
        <v>72</v>
      </c>
      <c r="B24" s="16" t="s">
        <v>73</v>
      </c>
      <c r="C24" s="16">
        <v>2019</v>
      </c>
      <c r="D24" s="17"/>
      <c r="E24" t="s">
        <v>1976</v>
      </c>
      <c r="F24" s="16" t="s">
        <v>1963</v>
      </c>
      <c r="G24" s="16" t="s">
        <v>11</v>
      </c>
      <c r="H24" s="16" t="s">
        <v>74</v>
      </c>
      <c r="I24" s="16" t="s">
        <v>18</v>
      </c>
      <c r="J24" s="17"/>
      <c r="K24" s="19" t="str">
        <f t="shared" si="6"/>
        <v/>
      </c>
      <c r="L24" s="19" t="str">
        <f t="shared" si="7"/>
        <v>Yes</v>
      </c>
      <c r="M24" s="19" t="str">
        <f t="shared" si="8"/>
        <v/>
      </c>
      <c r="N24" s="19" t="str">
        <f t="shared" si="9"/>
        <v>Yes</v>
      </c>
      <c r="O24" s="19" t="str">
        <f t="shared" si="10"/>
        <v/>
      </c>
      <c r="P24" s="19" t="str">
        <f t="shared" si="11"/>
        <v/>
      </c>
      <c r="Q24" s="19" t="str">
        <f t="shared" si="12"/>
        <v/>
      </c>
      <c r="R24" s="19" t="str">
        <f t="shared" si="13"/>
        <v/>
      </c>
      <c r="S24" s="19" t="str">
        <f t="shared" si="14"/>
        <v>Yes</v>
      </c>
      <c r="T24" s="19" t="str">
        <f t="shared" si="15"/>
        <v/>
      </c>
      <c r="U24" s="15" t="str">
        <f t="shared" si="0"/>
        <v>Yes</v>
      </c>
      <c r="V24" s="15" t="str">
        <f t="shared" si="1"/>
        <v>No</v>
      </c>
      <c r="W24" s="15" t="str">
        <f t="shared" si="16"/>
        <v>Yes</v>
      </c>
      <c r="X24" s="15">
        <f>IF(W24="Yes", MAX(X$1:X23)+1, "")</f>
        <v>23</v>
      </c>
      <c r="Y24" s="15" t="str">
        <f t="shared" si="2"/>
        <v>Yes</v>
      </c>
      <c r="Z24" s="15">
        <f>IF(Y24="Yes", MAX(Z$1:Z23)+1, "")</f>
        <v>23</v>
      </c>
      <c r="AA24" s="15" t="str">
        <f t="shared" si="3"/>
        <v>No</v>
      </c>
      <c r="AB24" s="15" t="str">
        <f t="shared" si="4"/>
        <v>No</v>
      </c>
      <c r="AC24" s="15" t="str">
        <f t="shared" si="17"/>
        <v>No</v>
      </c>
      <c r="AD24" s="15" t="str">
        <f>IF(AC24="Yes", MAX(AD$1:AD23)+1, "")</f>
        <v/>
      </c>
      <c r="AE24" s="15" t="str">
        <f t="shared" si="5"/>
        <v>No</v>
      </c>
      <c r="AF24" s="15" t="str">
        <f>IF(AE24="Yes", MAX(AF$1:AF23)+1, "")</f>
        <v/>
      </c>
    </row>
    <row r="25" spans="1:32" ht="19" customHeight="1" x14ac:dyDescent="0.35">
      <c r="A25" s="16" t="s">
        <v>75</v>
      </c>
      <c r="B25" s="16" t="s">
        <v>76</v>
      </c>
      <c r="C25" s="16">
        <v>2016</v>
      </c>
      <c r="D25" s="16" t="s">
        <v>77</v>
      </c>
      <c r="E25" t="s">
        <v>1990</v>
      </c>
      <c r="F25" s="16" t="s">
        <v>1963</v>
      </c>
      <c r="G25" s="16" t="s">
        <v>11</v>
      </c>
      <c r="H25" s="16" t="s">
        <v>27</v>
      </c>
      <c r="I25" s="16" t="s">
        <v>1954</v>
      </c>
      <c r="J25" s="17"/>
      <c r="K25" s="19" t="str">
        <f t="shared" si="6"/>
        <v>Yes</v>
      </c>
      <c r="L25" s="19" t="str">
        <f t="shared" si="7"/>
        <v>Yes</v>
      </c>
      <c r="M25" s="19" t="str">
        <f t="shared" si="8"/>
        <v/>
      </c>
      <c r="N25" s="19" t="str">
        <f t="shared" si="9"/>
        <v/>
      </c>
      <c r="O25" s="19" t="str">
        <f t="shared" si="10"/>
        <v/>
      </c>
      <c r="P25" s="19" t="str">
        <f t="shared" si="11"/>
        <v/>
      </c>
      <c r="Q25" s="19" t="str">
        <f t="shared" si="12"/>
        <v/>
      </c>
      <c r="R25" s="19" t="str">
        <f t="shared" si="13"/>
        <v>Yes</v>
      </c>
      <c r="S25" s="19" t="str">
        <f t="shared" si="14"/>
        <v/>
      </c>
      <c r="T25" s="19" t="str">
        <f t="shared" si="15"/>
        <v/>
      </c>
      <c r="U25" s="15" t="str">
        <f t="shared" si="0"/>
        <v>Yes</v>
      </c>
      <c r="V25" s="15" t="str">
        <f t="shared" si="1"/>
        <v>Yes</v>
      </c>
      <c r="W25" s="15" t="str">
        <f t="shared" si="16"/>
        <v>Yes</v>
      </c>
      <c r="X25" s="15">
        <f>IF(W25="Yes", MAX(X$1:X24)+1, "")</f>
        <v>24</v>
      </c>
      <c r="Y25" s="15" t="str">
        <f t="shared" si="2"/>
        <v>Yes</v>
      </c>
      <c r="Z25" s="15">
        <f>IF(Y25="Yes", MAX(Z$1:Z24)+1, "")</f>
        <v>24</v>
      </c>
      <c r="AA25" s="15" t="str">
        <f t="shared" si="3"/>
        <v>No</v>
      </c>
      <c r="AB25" s="15" t="str">
        <f t="shared" si="4"/>
        <v>No</v>
      </c>
      <c r="AC25" s="15" t="str">
        <f t="shared" si="17"/>
        <v>No</v>
      </c>
      <c r="AD25" s="15" t="str">
        <f>IF(AC25="Yes", MAX(AD$1:AD24)+1, "")</f>
        <v/>
      </c>
      <c r="AE25" s="15" t="str">
        <f t="shared" si="5"/>
        <v>No</v>
      </c>
      <c r="AF25" s="15" t="str">
        <f>IF(AE25="Yes", MAX(AF$1:AF24)+1, "")</f>
        <v/>
      </c>
    </row>
    <row r="26" spans="1:32" ht="19" customHeight="1" x14ac:dyDescent="0.35">
      <c r="A26" s="16" t="s">
        <v>78</v>
      </c>
      <c r="B26" s="16" t="s">
        <v>79</v>
      </c>
      <c r="C26" s="16">
        <v>2015</v>
      </c>
      <c r="D26" s="17"/>
      <c r="E26" t="s">
        <v>1976</v>
      </c>
      <c r="F26" s="16" t="s">
        <v>1963</v>
      </c>
      <c r="G26" s="16" t="s">
        <v>1954</v>
      </c>
      <c r="H26" s="17"/>
      <c r="I26" s="17"/>
      <c r="J26" s="17"/>
      <c r="K26" s="19" t="str">
        <f t="shared" si="6"/>
        <v/>
      </c>
      <c r="L26" s="19" t="str">
        <f t="shared" si="7"/>
        <v/>
      </c>
      <c r="M26" s="19" t="str">
        <f t="shared" si="8"/>
        <v/>
      </c>
      <c r="N26" s="19" t="str">
        <f t="shared" si="9"/>
        <v/>
      </c>
      <c r="O26" s="19" t="str">
        <f t="shared" si="10"/>
        <v/>
      </c>
      <c r="P26" s="19" t="str">
        <f t="shared" si="11"/>
        <v/>
      </c>
      <c r="Q26" s="19" t="str">
        <f t="shared" si="12"/>
        <v/>
      </c>
      <c r="R26" s="19" t="str">
        <f t="shared" si="13"/>
        <v>Yes</v>
      </c>
      <c r="S26" s="19" t="str">
        <f t="shared" si="14"/>
        <v/>
      </c>
      <c r="T26" s="19" t="str">
        <f t="shared" si="15"/>
        <v/>
      </c>
      <c r="U26" s="15" t="str">
        <f t="shared" si="0"/>
        <v>Yes</v>
      </c>
      <c r="V26" s="15" t="str">
        <f t="shared" si="1"/>
        <v>No</v>
      </c>
      <c r="W26" s="15" t="str">
        <f t="shared" si="16"/>
        <v>Yes</v>
      </c>
      <c r="X26" s="15">
        <f>IF(W26="Yes", MAX(X$1:X25)+1, "")</f>
        <v>25</v>
      </c>
      <c r="Y26" s="15" t="str">
        <f t="shared" si="2"/>
        <v>Yes</v>
      </c>
      <c r="Z26" s="15">
        <f>IF(Y26="Yes", MAX(Z$1:Z25)+1, "")</f>
        <v>25</v>
      </c>
      <c r="AA26" s="15" t="str">
        <f t="shared" si="3"/>
        <v>No</v>
      </c>
      <c r="AB26" s="15" t="str">
        <f t="shared" si="4"/>
        <v>No</v>
      </c>
      <c r="AC26" s="15" t="str">
        <f t="shared" si="17"/>
        <v>No</v>
      </c>
      <c r="AD26" s="15" t="str">
        <f>IF(AC26="Yes", MAX(AD$1:AD25)+1, "")</f>
        <v/>
      </c>
      <c r="AE26" s="15" t="str">
        <f t="shared" si="5"/>
        <v>No</v>
      </c>
      <c r="AF26" s="15" t="str">
        <f>IF(AE26="Yes", MAX(AF$1:AF25)+1, "")</f>
        <v/>
      </c>
    </row>
    <row r="27" spans="1:32" ht="19" customHeight="1" x14ac:dyDescent="0.35">
      <c r="A27" s="16" t="s">
        <v>80</v>
      </c>
      <c r="B27" s="16" t="s">
        <v>81</v>
      </c>
      <c r="C27" s="16">
        <v>2016</v>
      </c>
      <c r="D27" s="17"/>
      <c r="E27" t="s">
        <v>1976</v>
      </c>
      <c r="F27" s="16" t="s">
        <v>1963</v>
      </c>
      <c r="G27" s="16" t="s">
        <v>33</v>
      </c>
      <c r="H27" s="17"/>
      <c r="I27" s="17"/>
      <c r="J27" s="17"/>
      <c r="K27" s="19" t="str">
        <f t="shared" si="6"/>
        <v/>
      </c>
      <c r="L27" s="19" t="str">
        <f t="shared" si="7"/>
        <v/>
      </c>
      <c r="M27" s="19" t="str">
        <f t="shared" si="8"/>
        <v/>
      </c>
      <c r="N27" s="19" t="str">
        <f t="shared" si="9"/>
        <v/>
      </c>
      <c r="O27" s="19" t="str">
        <f t="shared" si="10"/>
        <v>Yes</v>
      </c>
      <c r="P27" s="19" t="str">
        <f t="shared" si="11"/>
        <v/>
      </c>
      <c r="Q27" s="19" t="str">
        <f t="shared" si="12"/>
        <v/>
      </c>
      <c r="R27" s="19" t="str">
        <f t="shared" si="13"/>
        <v/>
      </c>
      <c r="S27" s="19" t="str">
        <f t="shared" si="14"/>
        <v/>
      </c>
      <c r="T27" s="19" t="str">
        <f t="shared" si="15"/>
        <v/>
      </c>
      <c r="U27" s="15" t="str">
        <f t="shared" si="0"/>
        <v>Yes</v>
      </c>
      <c r="V27" s="15" t="str">
        <f t="shared" si="1"/>
        <v>No</v>
      </c>
      <c r="W27" s="15" t="str">
        <f t="shared" si="16"/>
        <v>Yes</v>
      </c>
      <c r="X27" s="15">
        <f>IF(W27="Yes", MAX(X$1:X26)+1, "")</f>
        <v>26</v>
      </c>
      <c r="Y27" s="15" t="str">
        <f t="shared" si="2"/>
        <v>Yes</v>
      </c>
      <c r="Z27" s="15">
        <f>IF(Y27="Yes", MAX(Z$1:Z26)+1, "")</f>
        <v>26</v>
      </c>
      <c r="AA27" s="15" t="str">
        <f t="shared" si="3"/>
        <v>No</v>
      </c>
      <c r="AB27" s="15" t="str">
        <f t="shared" si="4"/>
        <v>No</v>
      </c>
      <c r="AC27" s="15" t="str">
        <f t="shared" si="17"/>
        <v>No</v>
      </c>
      <c r="AD27" s="15" t="str">
        <f>IF(AC27="Yes", MAX(AD$1:AD26)+1, "")</f>
        <v/>
      </c>
      <c r="AE27" s="15" t="str">
        <f t="shared" si="5"/>
        <v>No</v>
      </c>
      <c r="AF27" s="15" t="str">
        <f>IF(AE27="Yes", MAX(AF$1:AF26)+1, "")</f>
        <v/>
      </c>
    </row>
    <row r="28" spans="1:32" ht="19" customHeight="1" x14ac:dyDescent="0.35">
      <c r="A28" s="16" t="s">
        <v>80</v>
      </c>
      <c r="B28" s="16" t="s">
        <v>82</v>
      </c>
      <c r="C28" s="16">
        <v>2016</v>
      </c>
      <c r="D28" s="17"/>
      <c r="E28" t="s">
        <v>1976</v>
      </c>
      <c r="F28" s="16" t="s">
        <v>1963</v>
      </c>
      <c r="G28" s="16" t="s">
        <v>1954</v>
      </c>
      <c r="H28" s="17"/>
      <c r="I28" s="17"/>
      <c r="J28" s="17"/>
      <c r="K28" s="19" t="str">
        <f t="shared" si="6"/>
        <v/>
      </c>
      <c r="L28" s="19" t="str">
        <f t="shared" si="7"/>
        <v/>
      </c>
      <c r="M28" s="19" t="str">
        <f t="shared" si="8"/>
        <v/>
      </c>
      <c r="N28" s="19" t="str">
        <f t="shared" si="9"/>
        <v/>
      </c>
      <c r="O28" s="19" t="str">
        <f t="shared" si="10"/>
        <v/>
      </c>
      <c r="P28" s="19" t="str">
        <f t="shared" si="11"/>
        <v/>
      </c>
      <c r="Q28" s="19" t="str">
        <f t="shared" si="12"/>
        <v/>
      </c>
      <c r="R28" s="19" t="str">
        <f t="shared" si="13"/>
        <v>Yes</v>
      </c>
      <c r="S28" s="19" t="str">
        <f t="shared" si="14"/>
        <v/>
      </c>
      <c r="T28" s="19" t="str">
        <f t="shared" si="15"/>
        <v/>
      </c>
      <c r="U28" s="15" t="str">
        <f t="shared" si="0"/>
        <v>Yes</v>
      </c>
      <c r="V28" s="15" t="str">
        <f t="shared" si="1"/>
        <v>No</v>
      </c>
      <c r="W28" s="15" t="str">
        <f t="shared" si="16"/>
        <v>Yes</v>
      </c>
      <c r="X28" s="15">
        <f>IF(W28="Yes", MAX(X$1:X27)+1, "")</f>
        <v>27</v>
      </c>
      <c r="Y28" s="15" t="str">
        <f t="shared" si="2"/>
        <v>Yes</v>
      </c>
      <c r="Z28" s="15">
        <f>IF(Y28="Yes", MAX(Z$1:Z27)+1, "")</f>
        <v>27</v>
      </c>
      <c r="AA28" s="15" t="str">
        <f t="shared" si="3"/>
        <v>No</v>
      </c>
      <c r="AB28" s="15" t="str">
        <f t="shared" si="4"/>
        <v>No</v>
      </c>
      <c r="AC28" s="15" t="str">
        <f t="shared" si="17"/>
        <v>No</v>
      </c>
      <c r="AD28" s="15" t="str">
        <f>IF(AC28="Yes", MAX(AD$1:AD27)+1, "")</f>
        <v/>
      </c>
      <c r="AE28" s="15" t="str">
        <f t="shared" si="5"/>
        <v>No</v>
      </c>
      <c r="AF28" s="15" t="str">
        <f>IF(AE28="Yes", MAX(AF$1:AF27)+1, "")</f>
        <v/>
      </c>
    </row>
    <row r="29" spans="1:32" ht="19" customHeight="1" x14ac:dyDescent="0.35">
      <c r="A29" s="16" t="s">
        <v>83</v>
      </c>
      <c r="B29" s="16" t="s">
        <v>84</v>
      </c>
      <c r="C29" s="16">
        <v>2013</v>
      </c>
      <c r="D29" s="16" t="s">
        <v>85</v>
      </c>
      <c r="E29" t="s">
        <v>1991</v>
      </c>
      <c r="F29" s="16" t="s">
        <v>1963</v>
      </c>
      <c r="G29" s="16" t="s">
        <v>1954</v>
      </c>
      <c r="H29" s="16" t="s">
        <v>27</v>
      </c>
      <c r="I29" s="17"/>
      <c r="J29" s="17"/>
      <c r="K29" s="19" t="str">
        <f t="shared" si="6"/>
        <v>Yes</v>
      </c>
      <c r="L29" s="19" t="str">
        <f t="shared" si="7"/>
        <v/>
      </c>
      <c r="M29" s="19" t="str">
        <f t="shared" si="8"/>
        <v/>
      </c>
      <c r="N29" s="19" t="str">
        <f t="shared" si="9"/>
        <v/>
      </c>
      <c r="O29" s="19" t="str">
        <f t="shared" si="10"/>
        <v/>
      </c>
      <c r="P29" s="19" t="str">
        <f t="shared" si="11"/>
        <v/>
      </c>
      <c r="Q29" s="19" t="str">
        <f t="shared" si="12"/>
        <v/>
      </c>
      <c r="R29" s="19" t="str">
        <f t="shared" si="13"/>
        <v>Yes</v>
      </c>
      <c r="S29" s="19" t="str">
        <f t="shared" si="14"/>
        <v/>
      </c>
      <c r="T29" s="19" t="str">
        <f t="shared" si="15"/>
        <v/>
      </c>
      <c r="U29" s="15" t="str">
        <f t="shared" si="0"/>
        <v>Yes</v>
      </c>
      <c r="V29" s="15" t="str">
        <f t="shared" si="1"/>
        <v>Yes</v>
      </c>
      <c r="W29" s="15" t="str">
        <f t="shared" si="16"/>
        <v>Yes</v>
      </c>
      <c r="X29" s="15">
        <f>IF(W29="Yes", MAX(X$1:X28)+1, "")</f>
        <v>28</v>
      </c>
      <c r="Y29" s="15" t="str">
        <f t="shared" si="2"/>
        <v>Yes</v>
      </c>
      <c r="Z29" s="15">
        <f>IF(Y29="Yes", MAX(Z$1:Z28)+1, "")</f>
        <v>28</v>
      </c>
      <c r="AA29" s="15" t="str">
        <f t="shared" si="3"/>
        <v>No</v>
      </c>
      <c r="AB29" s="15" t="str">
        <f t="shared" si="4"/>
        <v>No</v>
      </c>
      <c r="AC29" s="15" t="str">
        <f t="shared" si="17"/>
        <v>No</v>
      </c>
      <c r="AD29" s="15" t="str">
        <f>IF(AC29="Yes", MAX(AD$1:AD28)+1, "")</f>
        <v/>
      </c>
      <c r="AE29" s="15" t="str">
        <f t="shared" si="5"/>
        <v>No</v>
      </c>
      <c r="AF29" s="15" t="str">
        <f>IF(AE29="Yes", MAX(AF$1:AF28)+1, "")</f>
        <v/>
      </c>
    </row>
    <row r="30" spans="1:32" ht="19" customHeight="1" x14ac:dyDescent="0.35">
      <c r="A30" s="16" t="s">
        <v>86</v>
      </c>
      <c r="B30" s="16" t="s">
        <v>87</v>
      </c>
      <c r="C30" s="16">
        <v>2014</v>
      </c>
      <c r="D30" s="17"/>
      <c r="E30" t="s">
        <v>1976</v>
      </c>
      <c r="F30" s="16" t="s">
        <v>1963</v>
      </c>
      <c r="G30" s="16" t="s">
        <v>7</v>
      </c>
      <c r="H30" s="17"/>
      <c r="I30" s="17"/>
      <c r="J30" s="17"/>
      <c r="K30" s="19" t="str">
        <f t="shared" si="6"/>
        <v>Yes</v>
      </c>
      <c r="L30" s="19" t="str">
        <f t="shared" si="7"/>
        <v/>
      </c>
      <c r="M30" s="19" t="str">
        <f t="shared" si="8"/>
        <v/>
      </c>
      <c r="N30" s="19" t="str">
        <f t="shared" si="9"/>
        <v/>
      </c>
      <c r="O30" s="19" t="str">
        <f t="shared" si="10"/>
        <v/>
      </c>
      <c r="P30" s="19" t="str">
        <f t="shared" si="11"/>
        <v/>
      </c>
      <c r="Q30" s="19" t="str">
        <f t="shared" si="12"/>
        <v/>
      </c>
      <c r="R30" s="19" t="str">
        <f t="shared" si="13"/>
        <v/>
      </c>
      <c r="S30" s="19" t="str">
        <f t="shared" si="14"/>
        <v/>
      </c>
      <c r="T30" s="19" t="str">
        <f t="shared" si="15"/>
        <v/>
      </c>
      <c r="U30" s="15" t="str">
        <f t="shared" si="0"/>
        <v>Yes</v>
      </c>
      <c r="V30" s="15" t="str">
        <f t="shared" si="1"/>
        <v>No</v>
      </c>
      <c r="W30" s="15" t="str">
        <f t="shared" si="16"/>
        <v>Yes</v>
      </c>
      <c r="X30" s="15">
        <f>IF(W30="Yes", MAX(X$1:X29)+1, "")</f>
        <v>29</v>
      </c>
      <c r="Y30" s="15" t="str">
        <f t="shared" si="2"/>
        <v>Yes</v>
      </c>
      <c r="Z30" s="15">
        <f>IF(Y30="Yes", MAX(Z$1:Z29)+1, "")</f>
        <v>29</v>
      </c>
      <c r="AA30" s="15" t="str">
        <f t="shared" si="3"/>
        <v>No</v>
      </c>
      <c r="AB30" s="15" t="str">
        <f t="shared" si="4"/>
        <v>No</v>
      </c>
      <c r="AC30" s="15" t="str">
        <f t="shared" si="17"/>
        <v>No</v>
      </c>
      <c r="AD30" s="15" t="str">
        <f>IF(AC30="Yes", MAX(AD$1:AD29)+1, "")</f>
        <v/>
      </c>
      <c r="AE30" s="15" t="str">
        <f t="shared" si="5"/>
        <v>No</v>
      </c>
      <c r="AF30" s="15" t="str">
        <f>IF(AE30="Yes", MAX(AF$1:AF29)+1, "")</f>
        <v/>
      </c>
    </row>
    <row r="31" spans="1:32" ht="19" customHeight="1" x14ac:dyDescent="0.35">
      <c r="A31" s="16" t="s">
        <v>88</v>
      </c>
      <c r="B31" s="16" t="s">
        <v>89</v>
      </c>
      <c r="C31" s="16">
        <v>2019</v>
      </c>
      <c r="D31" s="16" t="s">
        <v>90</v>
      </c>
      <c r="E31" t="s">
        <v>1992</v>
      </c>
      <c r="F31" s="16" t="s">
        <v>1963</v>
      </c>
      <c r="G31" s="16" t="s">
        <v>11</v>
      </c>
      <c r="H31" s="17"/>
      <c r="I31" s="17"/>
      <c r="J31" s="17"/>
      <c r="K31" s="19" t="str">
        <f t="shared" si="6"/>
        <v/>
      </c>
      <c r="L31" s="19" t="str">
        <f t="shared" si="7"/>
        <v>Yes</v>
      </c>
      <c r="M31" s="19" t="str">
        <f t="shared" si="8"/>
        <v/>
      </c>
      <c r="N31" s="19" t="str">
        <f t="shared" si="9"/>
        <v/>
      </c>
      <c r="O31" s="19" t="str">
        <f t="shared" si="10"/>
        <v/>
      </c>
      <c r="P31" s="19" t="str">
        <f t="shared" si="11"/>
        <v/>
      </c>
      <c r="Q31" s="19" t="str">
        <f t="shared" si="12"/>
        <v/>
      </c>
      <c r="R31" s="19" t="str">
        <f t="shared" si="13"/>
        <v/>
      </c>
      <c r="S31" s="19" t="str">
        <f t="shared" si="14"/>
        <v/>
      </c>
      <c r="T31" s="19" t="str">
        <f t="shared" si="15"/>
        <v/>
      </c>
      <c r="U31" s="15" t="str">
        <f t="shared" si="0"/>
        <v>Yes</v>
      </c>
      <c r="V31" s="15" t="str">
        <f t="shared" si="1"/>
        <v>Yes</v>
      </c>
      <c r="W31" s="15" t="str">
        <f t="shared" si="16"/>
        <v>Yes</v>
      </c>
      <c r="X31" s="15">
        <f>IF(W31="Yes", MAX(X$1:X30)+1, "")</f>
        <v>30</v>
      </c>
      <c r="Y31" s="15" t="str">
        <f t="shared" si="2"/>
        <v>Yes</v>
      </c>
      <c r="Z31" s="15">
        <f>IF(Y31="Yes", MAX(Z$1:Z30)+1, "")</f>
        <v>30</v>
      </c>
      <c r="AA31" s="15" t="str">
        <f t="shared" si="3"/>
        <v>No</v>
      </c>
      <c r="AB31" s="15" t="str">
        <f t="shared" si="4"/>
        <v>No</v>
      </c>
      <c r="AC31" s="15" t="str">
        <f t="shared" si="17"/>
        <v>No</v>
      </c>
      <c r="AD31" s="15" t="str">
        <f>IF(AC31="Yes", MAX(AD$1:AD30)+1, "")</f>
        <v/>
      </c>
      <c r="AE31" s="15" t="str">
        <f t="shared" si="5"/>
        <v>No</v>
      </c>
      <c r="AF31" s="15" t="str">
        <f>IF(AE31="Yes", MAX(AF$1:AF30)+1, "")</f>
        <v/>
      </c>
    </row>
    <row r="32" spans="1:32" ht="19" customHeight="1" x14ac:dyDescent="0.35">
      <c r="A32" s="16" t="s">
        <v>91</v>
      </c>
      <c r="B32" s="16" t="s">
        <v>92</v>
      </c>
      <c r="C32" s="16">
        <v>2011</v>
      </c>
      <c r="D32" s="16" t="s">
        <v>93</v>
      </c>
      <c r="E32" t="s">
        <v>1993</v>
      </c>
      <c r="F32" s="16" t="s">
        <v>1963</v>
      </c>
      <c r="G32" s="16" t="s">
        <v>94</v>
      </c>
      <c r="H32" s="16" t="s">
        <v>1954</v>
      </c>
      <c r="I32" s="17"/>
      <c r="J32" s="17"/>
      <c r="K32" s="19" t="str">
        <f t="shared" si="6"/>
        <v/>
      </c>
      <c r="L32" s="19" t="str">
        <f t="shared" si="7"/>
        <v/>
      </c>
      <c r="M32" s="19" t="str">
        <f t="shared" si="8"/>
        <v/>
      </c>
      <c r="N32" s="19" t="str">
        <f t="shared" si="9"/>
        <v/>
      </c>
      <c r="O32" s="19" t="str">
        <f t="shared" si="10"/>
        <v/>
      </c>
      <c r="P32" s="19" t="str">
        <f t="shared" si="11"/>
        <v>Yes</v>
      </c>
      <c r="Q32" s="19" t="str">
        <f t="shared" si="12"/>
        <v/>
      </c>
      <c r="R32" s="19" t="str">
        <f t="shared" si="13"/>
        <v>Yes</v>
      </c>
      <c r="S32" s="19" t="str">
        <f t="shared" si="14"/>
        <v/>
      </c>
      <c r="T32" s="19" t="str">
        <f t="shared" si="15"/>
        <v/>
      </c>
      <c r="U32" s="15" t="str">
        <f t="shared" si="0"/>
        <v>Yes</v>
      </c>
      <c r="V32" s="15" t="str">
        <f t="shared" si="1"/>
        <v>Yes</v>
      </c>
      <c r="W32" s="15" t="str">
        <f t="shared" si="16"/>
        <v>Yes</v>
      </c>
      <c r="X32" s="15">
        <f>IF(W32="Yes", MAX(X$1:X31)+1, "")</f>
        <v>31</v>
      </c>
      <c r="Y32" s="15" t="str">
        <f t="shared" si="2"/>
        <v>Yes</v>
      </c>
      <c r="Z32" s="15">
        <f>IF(Y32="Yes", MAX(Z$1:Z31)+1, "")</f>
        <v>31</v>
      </c>
      <c r="AA32" s="15" t="str">
        <f t="shared" si="3"/>
        <v>No</v>
      </c>
      <c r="AB32" s="15" t="str">
        <f t="shared" si="4"/>
        <v>No</v>
      </c>
      <c r="AC32" s="15" t="str">
        <f t="shared" si="17"/>
        <v>No</v>
      </c>
      <c r="AD32" s="15" t="str">
        <f>IF(AC32="Yes", MAX(AD$1:AD31)+1, "")</f>
        <v/>
      </c>
      <c r="AE32" s="15" t="str">
        <f t="shared" si="5"/>
        <v>No</v>
      </c>
      <c r="AF32" s="15" t="str">
        <f>IF(AE32="Yes", MAX(AF$1:AF31)+1, "")</f>
        <v/>
      </c>
    </row>
    <row r="33" spans="1:32" ht="19" customHeight="1" x14ac:dyDescent="0.35">
      <c r="A33" s="16" t="s">
        <v>95</v>
      </c>
      <c r="B33" s="16" t="s">
        <v>96</v>
      </c>
      <c r="C33" s="16">
        <v>2017</v>
      </c>
      <c r="D33" s="17"/>
      <c r="E33" t="s">
        <v>1976</v>
      </c>
      <c r="F33" s="16" t="s">
        <v>1963</v>
      </c>
      <c r="G33" s="16" t="s">
        <v>18</v>
      </c>
      <c r="H33" s="16" t="s">
        <v>33</v>
      </c>
      <c r="I33" s="17"/>
      <c r="J33" s="17"/>
      <c r="K33" s="19" t="str">
        <f t="shared" si="6"/>
        <v/>
      </c>
      <c r="L33" s="19" t="str">
        <f t="shared" si="7"/>
        <v/>
      </c>
      <c r="M33" s="19" t="str">
        <f t="shared" si="8"/>
        <v/>
      </c>
      <c r="N33" s="19" t="str">
        <f t="shared" si="9"/>
        <v/>
      </c>
      <c r="O33" s="19" t="str">
        <f t="shared" si="10"/>
        <v>Yes</v>
      </c>
      <c r="P33" s="19" t="str">
        <f t="shared" si="11"/>
        <v/>
      </c>
      <c r="Q33" s="19" t="str">
        <f t="shared" si="12"/>
        <v/>
      </c>
      <c r="R33" s="19" t="str">
        <f t="shared" si="13"/>
        <v/>
      </c>
      <c r="S33" s="19" t="str">
        <f t="shared" si="14"/>
        <v>Yes</v>
      </c>
      <c r="T33" s="19" t="str">
        <f t="shared" si="15"/>
        <v/>
      </c>
      <c r="U33" s="15" t="str">
        <f t="shared" si="0"/>
        <v>Yes</v>
      </c>
      <c r="V33" s="15" t="str">
        <f t="shared" si="1"/>
        <v>No</v>
      </c>
      <c r="W33" s="15" t="str">
        <f t="shared" si="16"/>
        <v>Yes</v>
      </c>
      <c r="X33" s="15">
        <f>IF(W33="Yes", MAX(X$1:X32)+1, "")</f>
        <v>32</v>
      </c>
      <c r="Y33" s="15" t="str">
        <f t="shared" si="2"/>
        <v>Yes</v>
      </c>
      <c r="Z33" s="15">
        <f>IF(Y33="Yes", MAX(Z$1:Z32)+1, "")</f>
        <v>32</v>
      </c>
      <c r="AA33" s="15" t="str">
        <f t="shared" si="3"/>
        <v>No</v>
      </c>
      <c r="AB33" s="15" t="str">
        <f t="shared" si="4"/>
        <v>No</v>
      </c>
      <c r="AC33" s="15" t="str">
        <f t="shared" si="17"/>
        <v>No</v>
      </c>
      <c r="AD33" s="15" t="str">
        <f>IF(AC33="Yes", MAX(AD$1:AD32)+1, "")</f>
        <v/>
      </c>
      <c r="AE33" s="15" t="str">
        <f t="shared" si="5"/>
        <v>No</v>
      </c>
      <c r="AF33" s="15" t="str">
        <f>IF(AE33="Yes", MAX(AF$1:AF32)+1, "")</f>
        <v/>
      </c>
    </row>
    <row r="34" spans="1:32" ht="19" customHeight="1" x14ac:dyDescent="0.35">
      <c r="A34" s="16" t="s">
        <v>97</v>
      </c>
      <c r="B34" s="16" t="s">
        <v>98</v>
      </c>
      <c r="C34" s="16">
        <v>2015</v>
      </c>
      <c r="D34" s="17"/>
      <c r="E34" t="s">
        <v>1976</v>
      </c>
      <c r="F34" s="16" t="s">
        <v>1963</v>
      </c>
      <c r="G34" s="16" t="s">
        <v>1954</v>
      </c>
      <c r="H34" s="16" t="s">
        <v>27</v>
      </c>
      <c r="I34" s="17"/>
      <c r="J34" s="17"/>
      <c r="K34" s="19" t="str">
        <f t="shared" si="6"/>
        <v>Yes</v>
      </c>
      <c r="L34" s="19" t="str">
        <f t="shared" si="7"/>
        <v/>
      </c>
      <c r="M34" s="19" t="str">
        <f t="shared" si="8"/>
        <v/>
      </c>
      <c r="N34" s="19" t="str">
        <f t="shared" si="9"/>
        <v/>
      </c>
      <c r="O34" s="19" t="str">
        <f t="shared" si="10"/>
        <v/>
      </c>
      <c r="P34" s="19" t="str">
        <f t="shared" si="11"/>
        <v/>
      </c>
      <c r="Q34" s="19" t="str">
        <f t="shared" si="12"/>
        <v/>
      </c>
      <c r="R34" s="19" t="str">
        <f t="shared" si="13"/>
        <v>Yes</v>
      </c>
      <c r="S34" s="19" t="str">
        <f t="shared" si="14"/>
        <v/>
      </c>
      <c r="T34" s="19" t="str">
        <f t="shared" si="15"/>
        <v/>
      </c>
      <c r="U34" s="15" t="str">
        <f t="shared" si="0"/>
        <v>Yes</v>
      </c>
      <c r="V34" s="15" t="str">
        <f t="shared" si="1"/>
        <v>No</v>
      </c>
      <c r="W34" s="15" t="str">
        <f t="shared" si="16"/>
        <v>Yes</v>
      </c>
      <c r="X34" s="15">
        <f>IF(W34="Yes", MAX(X$1:X33)+1, "")</f>
        <v>33</v>
      </c>
      <c r="Y34" s="15" t="str">
        <f t="shared" ref="Y34:Y65" si="18">IF(themeselected="All", "Yes", IF(OR(G34=themeselected, H34=themeselected, I34=themeselected, J34=themeselected), "Yes", "No"))</f>
        <v>Yes</v>
      </c>
      <c r="Z34" s="15">
        <f>IF(Y34="Yes", MAX(Z$1:Z33)+1, "")</f>
        <v>33</v>
      </c>
      <c r="AA34" s="15" t="str">
        <f t="shared" si="3"/>
        <v>No</v>
      </c>
      <c r="AB34" s="15" t="str">
        <f t="shared" si="4"/>
        <v>No</v>
      </c>
      <c r="AC34" s="15" t="str">
        <f t="shared" si="17"/>
        <v>No</v>
      </c>
      <c r="AD34" s="15" t="str">
        <f>IF(AC34="Yes", MAX(AD$1:AD33)+1, "")</f>
        <v/>
      </c>
      <c r="AE34" s="15" t="str">
        <f t="shared" ref="AE34:AE65" si="19">IF((IF(business="Yes",IF(N34="Yes",1, 0))+IF(data="Yes",IF(K34="Yes",1, 0))+IF(Ecosystem="Yes",IF(Q34="Yes",1, 0))+IF(evaluation="Yes",IF(T34="Yes",1, 0))+IF(heating="Yes",IF(O34="Yes",1, 0))+IF(mobility="Yes",IF(P34="Yes",1, 0))+IF(policy="Yes",IF(S34="Yes",1, 0))+IF(tech="Yes",IF(R34="Yes",1, 0))+IF(users="Yes",IF(L34="Yes",1, 0))+IF(skills="Yes",IF(M34="Yes",1, 0)))&gt;=1, "Yes", "No")</f>
        <v>No</v>
      </c>
      <c r="AF34" s="15" t="str">
        <f>IF(AE34="Yes", MAX(AF$1:AF33)+1, "")</f>
        <v/>
      </c>
    </row>
    <row r="35" spans="1:32" ht="19" customHeight="1" x14ac:dyDescent="0.35">
      <c r="A35" s="16" t="s">
        <v>99</v>
      </c>
      <c r="B35" s="16" t="s">
        <v>100</v>
      </c>
      <c r="C35" s="16">
        <v>2012</v>
      </c>
      <c r="D35" s="17"/>
      <c r="E35" t="s">
        <v>1976</v>
      </c>
      <c r="F35" s="16" t="s">
        <v>1963</v>
      </c>
      <c r="G35" s="16" t="s">
        <v>7</v>
      </c>
      <c r="H35" s="17"/>
      <c r="I35" s="17"/>
      <c r="J35" s="17"/>
      <c r="K35" s="19" t="str">
        <f t="shared" si="6"/>
        <v>Yes</v>
      </c>
      <c r="L35" s="19" t="str">
        <f t="shared" si="7"/>
        <v/>
      </c>
      <c r="M35" s="19" t="str">
        <f t="shared" si="8"/>
        <v/>
      </c>
      <c r="N35" s="19" t="str">
        <f t="shared" si="9"/>
        <v/>
      </c>
      <c r="O35" s="19" t="str">
        <f t="shared" si="10"/>
        <v/>
      </c>
      <c r="P35" s="19" t="str">
        <f t="shared" si="11"/>
        <v/>
      </c>
      <c r="Q35" s="19" t="str">
        <f t="shared" si="12"/>
        <v/>
      </c>
      <c r="R35" s="19" t="str">
        <f t="shared" si="13"/>
        <v/>
      </c>
      <c r="S35" s="19" t="str">
        <f t="shared" si="14"/>
        <v/>
      </c>
      <c r="T35" s="19" t="str">
        <f t="shared" si="15"/>
        <v/>
      </c>
      <c r="U35" s="15" t="str">
        <f t="shared" si="0"/>
        <v>Yes</v>
      </c>
      <c r="V35" s="15" t="str">
        <f t="shared" si="1"/>
        <v>No</v>
      </c>
      <c r="W35" s="15" t="str">
        <f t="shared" si="16"/>
        <v>Yes</v>
      </c>
      <c r="X35" s="15">
        <f>IF(W35="Yes", MAX(X$1:X34)+1, "")</f>
        <v>34</v>
      </c>
      <c r="Y35" s="15" t="str">
        <f t="shared" si="18"/>
        <v>Yes</v>
      </c>
      <c r="Z35" s="15">
        <f>IF(Y35="Yes", MAX(Z$1:Z34)+1, "")</f>
        <v>34</v>
      </c>
      <c r="AA35" s="15" t="str">
        <f t="shared" si="3"/>
        <v>No</v>
      </c>
      <c r="AB35" s="15" t="str">
        <f t="shared" si="4"/>
        <v>No</v>
      </c>
      <c r="AC35" s="15" t="str">
        <f t="shared" si="17"/>
        <v>No</v>
      </c>
      <c r="AD35" s="15" t="str">
        <f>IF(AC35="Yes", MAX(AD$1:AD34)+1, "")</f>
        <v/>
      </c>
      <c r="AE35" s="15" t="str">
        <f t="shared" si="19"/>
        <v>No</v>
      </c>
      <c r="AF35" s="15" t="str">
        <f>IF(AE35="Yes", MAX(AF$1:AF34)+1, "")</f>
        <v/>
      </c>
    </row>
    <row r="36" spans="1:32" ht="19" customHeight="1" x14ac:dyDescent="0.35">
      <c r="A36" s="16" t="s">
        <v>101</v>
      </c>
      <c r="B36" s="16" t="s">
        <v>102</v>
      </c>
      <c r="C36" s="16">
        <v>2017</v>
      </c>
      <c r="D36" s="16" t="s">
        <v>103</v>
      </c>
      <c r="E36" t="s">
        <v>1994</v>
      </c>
      <c r="F36" s="16" t="s">
        <v>1963</v>
      </c>
      <c r="G36" s="16" t="s">
        <v>94</v>
      </c>
      <c r="H36" s="17"/>
      <c r="I36" s="17"/>
      <c r="J36" s="17"/>
      <c r="K36" s="19" t="str">
        <f t="shared" si="6"/>
        <v/>
      </c>
      <c r="L36" s="19" t="str">
        <f t="shared" si="7"/>
        <v/>
      </c>
      <c r="M36" s="19" t="str">
        <f t="shared" si="8"/>
        <v/>
      </c>
      <c r="N36" s="19" t="str">
        <f t="shared" si="9"/>
        <v/>
      </c>
      <c r="O36" s="19" t="str">
        <f t="shared" si="10"/>
        <v/>
      </c>
      <c r="P36" s="19" t="str">
        <f t="shared" si="11"/>
        <v>Yes</v>
      </c>
      <c r="Q36" s="19" t="str">
        <f t="shared" si="12"/>
        <v/>
      </c>
      <c r="R36" s="19" t="str">
        <f t="shared" si="13"/>
        <v/>
      </c>
      <c r="S36" s="19" t="str">
        <f t="shared" si="14"/>
        <v/>
      </c>
      <c r="T36" s="19" t="str">
        <f t="shared" si="15"/>
        <v/>
      </c>
      <c r="U36" s="15" t="str">
        <f t="shared" si="0"/>
        <v>Yes</v>
      </c>
      <c r="V36" s="15" t="str">
        <f t="shared" si="1"/>
        <v>Yes</v>
      </c>
      <c r="W36" s="15" t="str">
        <f t="shared" si="16"/>
        <v>Yes</v>
      </c>
      <c r="X36" s="15">
        <f>IF(W36="Yes", MAX(X$1:X35)+1, "")</f>
        <v>35</v>
      </c>
      <c r="Y36" s="15" t="str">
        <f t="shared" si="18"/>
        <v>Yes</v>
      </c>
      <c r="Z36" s="15">
        <f>IF(Y36="Yes", MAX(Z$1:Z35)+1, "")</f>
        <v>35</v>
      </c>
      <c r="AA36" s="15" t="str">
        <f t="shared" si="3"/>
        <v>No</v>
      </c>
      <c r="AB36" s="15" t="str">
        <f t="shared" si="4"/>
        <v>No</v>
      </c>
      <c r="AC36" s="15" t="str">
        <f t="shared" si="17"/>
        <v>No</v>
      </c>
      <c r="AD36" s="15" t="str">
        <f>IF(AC36="Yes", MAX(AD$1:AD35)+1, "")</f>
        <v/>
      </c>
      <c r="AE36" s="15" t="str">
        <f t="shared" si="19"/>
        <v>No</v>
      </c>
      <c r="AF36" s="15" t="str">
        <f>IF(AE36="Yes", MAX(AF$1:AF35)+1, "")</f>
        <v/>
      </c>
    </row>
    <row r="37" spans="1:32" ht="19" customHeight="1" x14ac:dyDescent="0.35">
      <c r="A37" s="16" t="s">
        <v>104</v>
      </c>
      <c r="B37" s="16" t="s">
        <v>105</v>
      </c>
      <c r="C37" s="16">
        <v>2013</v>
      </c>
      <c r="D37" s="16" t="s">
        <v>106</v>
      </c>
      <c r="E37" t="s">
        <v>1995</v>
      </c>
      <c r="F37" s="16" t="s">
        <v>1963</v>
      </c>
      <c r="G37" s="16" t="s">
        <v>7</v>
      </c>
      <c r="H37" s="16" t="s">
        <v>1954</v>
      </c>
      <c r="I37" s="17"/>
      <c r="J37" s="17"/>
      <c r="K37" s="19" t="str">
        <f t="shared" si="6"/>
        <v>Yes</v>
      </c>
      <c r="L37" s="19" t="str">
        <f t="shared" si="7"/>
        <v/>
      </c>
      <c r="M37" s="19" t="str">
        <f t="shared" si="8"/>
        <v/>
      </c>
      <c r="N37" s="19" t="str">
        <f t="shared" si="9"/>
        <v/>
      </c>
      <c r="O37" s="19" t="str">
        <f t="shared" si="10"/>
        <v/>
      </c>
      <c r="P37" s="19" t="str">
        <f t="shared" si="11"/>
        <v/>
      </c>
      <c r="Q37" s="19" t="str">
        <f t="shared" si="12"/>
        <v/>
      </c>
      <c r="R37" s="19" t="str">
        <f t="shared" si="13"/>
        <v>Yes</v>
      </c>
      <c r="S37" s="19" t="str">
        <f t="shared" si="14"/>
        <v/>
      </c>
      <c r="T37" s="19" t="str">
        <f t="shared" si="15"/>
        <v/>
      </c>
      <c r="U37" s="15" t="str">
        <f t="shared" si="0"/>
        <v>Yes</v>
      </c>
      <c r="V37" s="15" t="str">
        <f t="shared" si="1"/>
        <v>Yes</v>
      </c>
      <c r="W37" s="15" t="str">
        <f t="shared" si="16"/>
        <v>Yes</v>
      </c>
      <c r="X37" s="15">
        <f>IF(W37="Yes", MAX(X$1:X36)+1, "")</f>
        <v>36</v>
      </c>
      <c r="Y37" s="15" t="str">
        <f t="shared" si="18"/>
        <v>Yes</v>
      </c>
      <c r="Z37" s="15">
        <f>IF(Y37="Yes", MAX(Z$1:Z36)+1, "")</f>
        <v>36</v>
      </c>
      <c r="AA37" s="15" t="str">
        <f t="shared" si="3"/>
        <v>No</v>
      </c>
      <c r="AB37" s="15" t="str">
        <f t="shared" si="4"/>
        <v>No</v>
      </c>
      <c r="AC37" s="15" t="str">
        <f t="shared" si="17"/>
        <v>No</v>
      </c>
      <c r="AD37" s="15" t="str">
        <f>IF(AC37="Yes", MAX(AD$1:AD36)+1, "")</f>
        <v/>
      </c>
      <c r="AE37" s="15" t="str">
        <f t="shared" si="19"/>
        <v>No</v>
      </c>
      <c r="AF37" s="15" t="str">
        <f>IF(AE37="Yes", MAX(AF$1:AF36)+1, "")</f>
        <v/>
      </c>
    </row>
    <row r="38" spans="1:32" ht="19" customHeight="1" x14ac:dyDescent="0.35">
      <c r="A38" s="16" t="s">
        <v>107</v>
      </c>
      <c r="B38" s="16" t="s">
        <v>108</v>
      </c>
      <c r="C38" s="16">
        <v>2014</v>
      </c>
      <c r="D38" s="16" t="s">
        <v>109</v>
      </c>
      <c r="E38" t="s">
        <v>1996</v>
      </c>
      <c r="F38" s="16" t="s">
        <v>1963</v>
      </c>
      <c r="G38" s="16" t="s">
        <v>18</v>
      </c>
      <c r="H38" s="17"/>
      <c r="I38" s="17"/>
      <c r="J38" s="17"/>
      <c r="K38" s="19" t="str">
        <f t="shared" si="6"/>
        <v/>
      </c>
      <c r="L38" s="19" t="str">
        <f t="shared" si="7"/>
        <v/>
      </c>
      <c r="M38" s="19" t="str">
        <f t="shared" si="8"/>
        <v/>
      </c>
      <c r="N38" s="19" t="str">
        <f t="shared" si="9"/>
        <v/>
      </c>
      <c r="O38" s="19" t="str">
        <f t="shared" si="10"/>
        <v/>
      </c>
      <c r="P38" s="19" t="str">
        <f t="shared" si="11"/>
        <v/>
      </c>
      <c r="Q38" s="19" t="str">
        <f t="shared" si="12"/>
        <v/>
      </c>
      <c r="R38" s="19" t="str">
        <f t="shared" si="13"/>
        <v/>
      </c>
      <c r="S38" s="19" t="str">
        <f t="shared" si="14"/>
        <v>Yes</v>
      </c>
      <c r="T38" s="19" t="str">
        <f t="shared" si="15"/>
        <v/>
      </c>
      <c r="U38" s="15" t="str">
        <f t="shared" si="0"/>
        <v>Yes</v>
      </c>
      <c r="V38" s="15" t="str">
        <f t="shared" si="1"/>
        <v>Yes</v>
      </c>
      <c r="W38" s="15" t="str">
        <f t="shared" si="16"/>
        <v>Yes</v>
      </c>
      <c r="X38" s="15">
        <f>IF(W38="Yes", MAX(X$1:X37)+1, "")</f>
        <v>37</v>
      </c>
      <c r="Y38" s="15" t="str">
        <f t="shared" si="18"/>
        <v>Yes</v>
      </c>
      <c r="Z38" s="15">
        <f>IF(Y38="Yes", MAX(Z$1:Z37)+1, "")</f>
        <v>37</v>
      </c>
      <c r="AA38" s="15" t="str">
        <f t="shared" si="3"/>
        <v>No</v>
      </c>
      <c r="AB38" s="15" t="str">
        <f t="shared" si="4"/>
        <v>No</v>
      </c>
      <c r="AC38" s="15" t="str">
        <f t="shared" si="17"/>
        <v>No</v>
      </c>
      <c r="AD38" s="15" t="str">
        <f>IF(AC38="Yes", MAX(AD$1:AD37)+1, "")</f>
        <v/>
      </c>
      <c r="AE38" s="15" t="str">
        <f t="shared" si="19"/>
        <v>No</v>
      </c>
      <c r="AF38" s="15" t="str">
        <f>IF(AE38="Yes", MAX(AF$1:AF37)+1, "")</f>
        <v/>
      </c>
    </row>
    <row r="39" spans="1:32" ht="19" customHeight="1" x14ac:dyDescent="0.35">
      <c r="A39" s="16" t="s">
        <v>110</v>
      </c>
      <c r="B39" s="16" t="s">
        <v>111</v>
      </c>
      <c r="C39" s="16">
        <v>2014</v>
      </c>
      <c r="D39" s="16" t="s">
        <v>112</v>
      </c>
      <c r="E39" t="s">
        <v>1997</v>
      </c>
      <c r="F39" s="16" t="s">
        <v>1963</v>
      </c>
      <c r="G39" s="16" t="s">
        <v>11</v>
      </c>
      <c r="H39" s="17"/>
      <c r="I39" s="17"/>
      <c r="J39" s="17"/>
      <c r="K39" s="19" t="str">
        <f t="shared" si="6"/>
        <v/>
      </c>
      <c r="L39" s="19" t="str">
        <f t="shared" si="7"/>
        <v>Yes</v>
      </c>
      <c r="M39" s="19" t="str">
        <f t="shared" si="8"/>
        <v/>
      </c>
      <c r="N39" s="19" t="str">
        <f t="shared" si="9"/>
        <v/>
      </c>
      <c r="O39" s="19" t="str">
        <f t="shared" si="10"/>
        <v/>
      </c>
      <c r="P39" s="19" t="str">
        <f t="shared" si="11"/>
        <v/>
      </c>
      <c r="Q39" s="19" t="str">
        <f t="shared" si="12"/>
        <v/>
      </c>
      <c r="R39" s="19" t="str">
        <f t="shared" si="13"/>
        <v/>
      </c>
      <c r="S39" s="19" t="str">
        <f t="shared" si="14"/>
        <v/>
      </c>
      <c r="T39" s="19" t="str">
        <f t="shared" si="15"/>
        <v/>
      </c>
      <c r="U39" s="15" t="str">
        <f t="shared" si="0"/>
        <v>Yes</v>
      </c>
      <c r="V39" s="15" t="str">
        <f t="shared" si="1"/>
        <v>Yes</v>
      </c>
      <c r="W39" s="15" t="str">
        <f t="shared" si="16"/>
        <v>Yes</v>
      </c>
      <c r="X39" s="15">
        <f>IF(W39="Yes", MAX(X$1:X38)+1, "")</f>
        <v>38</v>
      </c>
      <c r="Y39" s="15" t="str">
        <f t="shared" si="18"/>
        <v>Yes</v>
      </c>
      <c r="Z39" s="15">
        <f>IF(Y39="Yes", MAX(Z$1:Z38)+1, "")</f>
        <v>38</v>
      </c>
      <c r="AA39" s="15" t="str">
        <f t="shared" si="3"/>
        <v>No</v>
      </c>
      <c r="AB39" s="15" t="str">
        <f t="shared" si="4"/>
        <v>No</v>
      </c>
      <c r="AC39" s="15" t="str">
        <f t="shared" si="17"/>
        <v>No</v>
      </c>
      <c r="AD39" s="15" t="str">
        <f>IF(AC39="Yes", MAX(AD$1:AD38)+1, "")</f>
        <v/>
      </c>
      <c r="AE39" s="15" t="str">
        <f t="shared" si="19"/>
        <v>No</v>
      </c>
      <c r="AF39" s="15" t="str">
        <f>IF(AE39="Yes", MAX(AF$1:AF38)+1, "")</f>
        <v/>
      </c>
    </row>
    <row r="40" spans="1:32" ht="19" customHeight="1" x14ac:dyDescent="0.35">
      <c r="A40" s="16" t="s">
        <v>113</v>
      </c>
      <c r="B40" s="16" t="s">
        <v>114</v>
      </c>
      <c r="C40" s="16">
        <v>2010</v>
      </c>
      <c r="D40" s="17"/>
      <c r="E40" t="s">
        <v>1976</v>
      </c>
      <c r="F40" s="16" t="s">
        <v>1963</v>
      </c>
      <c r="G40" s="16" t="s">
        <v>7</v>
      </c>
      <c r="H40" s="17"/>
      <c r="I40" s="17"/>
      <c r="J40" s="17"/>
      <c r="K40" s="19" t="str">
        <f t="shared" si="6"/>
        <v>Yes</v>
      </c>
      <c r="L40" s="19" t="str">
        <f t="shared" si="7"/>
        <v/>
      </c>
      <c r="M40" s="19" t="str">
        <f t="shared" si="8"/>
        <v/>
      </c>
      <c r="N40" s="19" t="str">
        <f t="shared" si="9"/>
        <v/>
      </c>
      <c r="O40" s="19" t="str">
        <f t="shared" si="10"/>
        <v/>
      </c>
      <c r="P40" s="19" t="str">
        <f t="shared" si="11"/>
        <v/>
      </c>
      <c r="Q40" s="19" t="str">
        <f t="shared" si="12"/>
        <v/>
      </c>
      <c r="R40" s="19" t="str">
        <f t="shared" si="13"/>
        <v/>
      </c>
      <c r="S40" s="19" t="str">
        <f t="shared" si="14"/>
        <v/>
      </c>
      <c r="T40" s="19" t="str">
        <f t="shared" si="15"/>
        <v/>
      </c>
      <c r="U40" s="15" t="str">
        <f t="shared" si="0"/>
        <v>Yes</v>
      </c>
      <c r="V40" s="15" t="str">
        <f t="shared" si="1"/>
        <v>No</v>
      </c>
      <c r="W40" s="15" t="str">
        <f t="shared" si="16"/>
        <v>Yes</v>
      </c>
      <c r="X40" s="15">
        <f>IF(W40="Yes", MAX(X$1:X39)+1, "")</f>
        <v>39</v>
      </c>
      <c r="Y40" s="15" t="str">
        <f t="shared" si="18"/>
        <v>Yes</v>
      </c>
      <c r="Z40" s="15">
        <f>IF(Y40="Yes", MAX(Z$1:Z39)+1, "")</f>
        <v>39</v>
      </c>
      <c r="AA40" s="15" t="str">
        <f t="shared" si="3"/>
        <v>No</v>
      </c>
      <c r="AB40" s="15" t="str">
        <f t="shared" si="4"/>
        <v>No</v>
      </c>
      <c r="AC40" s="15" t="str">
        <f t="shared" si="17"/>
        <v>No</v>
      </c>
      <c r="AD40" s="15" t="str">
        <f>IF(AC40="Yes", MAX(AD$1:AD39)+1, "")</f>
        <v/>
      </c>
      <c r="AE40" s="15" t="str">
        <f t="shared" si="19"/>
        <v>No</v>
      </c>
      <c r="AF40" s="15" t="str">
        <f>IF(AE40="Yes", MAX(AF$1:AF39)+1, "")</f>
        <v/>
      </c>
    </row>
    <row r="41" spans="1:32" ht="19" customHeight="1" x14ac:dyDescent="0.35">
      <c r="A41" s="16" t="s">
        <v>115</v>
      </c>
      <c r="B41" s="16" t="s">
        <v>116</v>
      </c>
      <c r="C41" s="16">
        <v>2018</v>
      </c>
      <c r="D41" s="17"/>
      <c r="E41" t="s">
        <v>1976</v>
      </c>
      <c r="F41" s="16" t="s">
        <v>1963</v>
      </c>
      <c r="G41" s="16" t="s">
        <v>7</v>
      </c>
      <c r="H41" s="17"/>
      <c r="I41" s="17"/>
      <c r="J41" s="17"/>
      <c r="K41" s="19" t="str">
        <f t="shared" si="6"/>
        <v>Yes</v>
      </c>
      <c r="L41" s="19" t="str">
        <f t="shared" si="7"/>
        <v/>
      </c>
      <c r="M41" s="19" t="str">
        <f t="shared" si="8"/>
        <v/>
      </c>
      <c r="N41" s="19" t="str">
        <f t="shared" si="9"/>
        <v/>
      </c>
      <c r="O41" s="19" t="str">
        <f t="shared" si="10"/>
        <v/>
      </c>
      <c r="P41" s="19" t="str">
        <f t="shared" si="11"/>
        <v/>
      </c>
      <c r="Q41" s="19" t="str">
        <f t="shared" si="12"/>
        <v/>
      </c>
      <c r="R41" s="19" t="str">
        <f t="shared" si="13"/>
        <v/>
      </c>
      <c r="S41" s="19" t="str">
        <f t="shared" si="14"/>
        <v/>
      </c>
      <c r="T41" s="19" t="str">
        <f t="shared" si="15"/>
        <v/>
      </c>
      <c r="U41" s="15" t="str">
        <f t="shared" si="0"/>
        <v>Yes</v>
      </c>
      <c r="V41" s="15" t="str">
        <f t="shared" si="1"/>
        <v>No</v>
      </c>
      <c r="W41" s="15" t="str">
        <f t="shared" si="16"/>
        <v>Yes</v>
      </c>
      <c r="X41" s="15">
        <f>IF(W41="Yes", MAX(X$1:X40)+1, "")</f>
        <v>40</v>
      </c>
      <c r="Y41" s="15" t="str">
        <f t="shared" si="18"/>
        <v>Yes</v>
      </c>
      <c r="Z41" s="15">
        <f>IF(Y41="Yes", MAX(Z$1:Z40)+1, "")</f>
        <v>40</v>
      </c>
      <c r="AA41" s="15" t="str">
        <f t="shared" si="3"/>
        <v>No</v>
      </c>
      <c r="AB41" s="15" t="str">
        <f t="shared" si="4"/>
        <v>No</v>
      </c>
      <c r="AC41" s="15" t="str">
        <f t="shared" si="17"/>
        <v>No</v>
      </c>
      <c r="AD41" s="15" t="str">
        <f>IF(AC41="Yes", MAX(AD$1:AD40)+1, "")</f>
        <v/>
      </c>
      <c r="AE41" s="15" t="str">
        <f t="shared" si="19"/>
        <v>No</v>
      </c>
      <c r="AF41" s="15" t="str">
        <f>IF(AE41="Yes", MAX(AF$1:AF40)+1, "")</f>
        <v/>
      </c>
    </row>
    <row r="42" spans="1:32" ht="19" customHeight="1" x14ac:dyDescent="0.35">
      <c r="A42" s="16" t="s">
        <v>117</v>
      </c>
      <c r="B42" s="16" t="s">
        <v>118</v>
      </c>
      <c r="C42" s="16">
        <v>2018</v>
      </c>
      <c r="D42" s="16" t="s">
        <v>119</v>
      </c>
      <c r="E42" t="s">
        <v>1998</v>
      </c>
      <c r="F42" s="16" t="s">
        <v>1963</v>
      </c>
      <c r="G42" s="16" t="s">
        <v>18</v>
      </c>
      <c r="H42" s="16" t="s">
        <v>1954</v>
      </c>
      <c r="I42" s="17"/>
      <c r="J42" s="17"/>
      <c r="K42" s="19" t="str">
        <f t="shared" si="6"/>
        <v/>
      </c>
      <c r="L42" s="19" t="str">
        <f t="shared" si="7"/>
        <v/>
      </c>
      <c r="M42" s="19" t="str">
        <f t="shared" si="8"/>
        <v/>
      </c>
      <c r="N42" s="19" t="str">
        <f t="shared" si="9"/>
        <v/>
      </c>
      <c r="O42" s="19" t="str">
        <f t="shared" si="10"/>
        <v/>
      </c>
      <c r="P42" s="19" t="str">
        <f t="shared" si="11"/>
        <v/>
      </c>
      <c r="Q42" s="19" t="str">
        <f t="shared" si="12"/>
        <v/>
      </c>
      <c r="R42" s="19" t="str">
        <f t="shared" si="13"/>
        <v>Yes</v>
      </c>
      <c r="S42" s="19" t="str">
        <f t="shared" si="14"/>
        <v>Yes</v>
      </c>
      <c r="T42" s="19" t="str">
        <f t="shared" si="15"/>
        <v/>
      </c>
      <c r="U42" s="15" t="str">
        <f t="shared" si="0"/>
        <v>Yes</v>
      </c>
      <c r="V42" s="15" t="str">
        <f t="shared" si="1"/>
        <v>Yes</v>
      </c>
      <c r="W42" s="15" t="str">
        <f t="shared" si="16"/>
        <v>Yes</v>
      </c>
      <c r="X42" s="15">
        <f>IF(W42="Yes", MAX(X$1:X41)+1, "")</f>
        <v>41</v>
      </c>
      <c r="Y42" s="15" t="str">
        <f t="shared" si="18"/>
        <v>Yes</v>
      </c>
      <c r="Z42" s="15">
        <f>IF(Y42="Yes", MAX(Z$1:Z41)+1, "")</f>
        <v>41</v>
      </c>
      <c r="AA42" s="15" t="str">
        <f t="shared" si="3"/>
        <v>No</v>
      </c>
      <c r="AB42" s="15" t="str">
        <f t="shared" si="4"/>
        <v>No</v>
      </c>
      <c r="AC42" s="15" t="str">
        <f t="shared" si="17"/>
        <v>No</v>
      </c>
      <c r="AD42" s="15" t="str">
        <f>IF(AC42="Yes", MAX(AD$1:AD41)+1, "")</f>
        <v/>
      </c>
      <c r="AE42" s="15" t="str">
        <f t="shared" si="19"/>
        <v>No</v>
      </c>
      <c r="AF42" s="15" t="str">
        <f>IF(AE42="Yes", MAX(AF$1:AF41)+1, "")</f>
        <v/>
      </c>
    </row>
    <row r="43" spans="1:32" ht="19" customHeight="1" x14ac:dyDescent="0.35">
      <c r="A43" s="16" t="s">
        <v>120</v>
      </c>
      <c r="B43" s="16" t="s">
        <v>121</v>
      </c>
      <c r="C43" s="16">
        <v>2014</v>
      </c>
      <c r="D43" s="17"/>
      <c r="E43" t="s">
        <v>1976</v>
      </c>
      <c r="F43" s="16" t="s">
        <v>1963</v>
      </c>
      <c r="G43" s="16" t="s">
        <v>7</v>
      </c>
      <c r="H43" s="17"/>
      <c r="I43" s="17"/>
      <c r="J43" s="17"/>
      <c r="K43" s="19" t="str">
        <f t="shared" si="6"/>
        <v>Yes</v>
      </c>
      <c r="L43" s="19" t="str">
        <f t="shared" si="7"/>
        <v/>
      </c>
      <c r="M43" s="19" t="str">
        <f t="shared" si="8"/>
        <v/>
      </c>
      <c r="N43" s="19" t="str">
        <f t="shared" si="9"/>
        <v/>
      </c>
      <c r="O43" s="19" t="str">
        <f t="shared" si="10"/>
        <v/>
      </c>
      <c r="P43" s="19" t="str">
        <f t="shared" si="11"/>
        <v/>
      </c>
      <c r="Q43" s="19" t="str">
        <f t="shared" si="12"/>
        <v/>
      </c>
      <c r="R43" s="19" t="str">
        <f t="shared" si="13"/>
        <v/>
      </c>
      <c r="S43" s="19" t="str">
        <f t="shared" si="14"/>
        <v/>
      </c>
      <c r="T43" s="19" t="str">
        <f t="shared" si="15"/>
        <v/>
      </c>
      <c r="U43" s="15" t="str">
        <f t="shared" si="0"/>
        <v>Yes</v>
      </c>
      <c r="V43" s="15" t="str">
        <f t="shared" si="1"/>
        <v>No</v>
      </c>
      <c r="W43" s="15" t="str">
        <f t="shared" si="16"/>
        <v>Yes</v>
      </c>
      <c r="X43" s="15">
        <f>IF(W43="Yes", MAX(X$1:X42)+1, "")</f>
        <v>42</v>
      </c>
      <c r="Y43" s="15" t="str">
        <f t="shared" si="18"/>
        <v>Yes</v>
      </c>
      <c r="Z43" s="15">
        <f>IF(Y43="Yes", MAX(Z$1:Z42)+1, "")</f>
        <v>42</v>
      </c>
      <c r="AA43" s="15" t="str">
        <f t="shared" si="3"/>
        <v>No</v>
      </c>
      <c r="AB43" s="15" t="str">
        <f t="shared" si="4"/>
        <v>No</v>
      </c>
      <c r="AC43" s="15" t="str">
        <f t="shared" si="17"/>
        <v>No</v>
      </c>
      <c r="AD43" s="15" t="str">
        <f>IF(AC43="Yes", MAX(AD$1:AD42)+1, "")</f>
        <v/>
      </c>
      <c r="AE43" s="15" t="str">
        <f t="shared" si="19"/>
        <v>No</v>
      </c>
      <c r="AF43" s="15" t="str">
        <f>IF(AE43="Yes", MAX(AF$1:AF42)+1, "")</f>
        <v/>
      </c>
    </row>
    <row r="44" spans="1:32" ht="19" customHeight="1" x14ac:dyDescent="0.35">
      <c r="A44" s="16" t="s">
        <v>122</v>
      </c>
      <c r="B44" s="16" t="s">
        <v>123</v>
      </c>
      <c r="C44" s="16">
        <v>2013</v>
      </c>
      <c r="D44" s="17"/>
      <c r="E44" t="s">
        <v>1976</v>
      </c>
      <c r="F44" s="16" t="s">
        <v>1963</v>
      </c>
      <c r="G44" s="16" t="s">
        <v>7</v>
      </c>
      <c r="H44" s="17"/>
      <c r="I44" s="17"/>
      <c r="J44" s="17"/>
      <c r="K44" s="19" t="str">
        <f t="shared" si="6"/>
        <v>Yes</v>
      </c>
      <c r="L44" s="19" t="str">
        <f t="shared" si="7"/>
        <v/>
      </c>
      <c r="M44" s="19" t="str">
        <f t="shared" si="8"/>
        <v/>
      </c>
      <c r="N44" s="19" t="str">
        <f t="shared" si="9"/>
        <v/>
      </c>
      <c r="O44" s="19" t="str">
        <f t="shared" si="10"/>
        <v/>
      </c>
      <c r="P44" s="19" t="str">
        <f t="shared" si="11"/>
        <v/>
      </c>
      <c r="Q44" s="19" t="str">
        <f t="shared" si="12"/>
        <v/>
      </c>
      <c r="R44" s="19" t="str">
        <f t="shared" si="13"/>
        <v/>
      </c>
      <c r="S44" s="19" t="str">
        <f t="shared" si="14"/>
        <v/>
      </c>
      <c r="T44" s="19" t="str">
        <f t="shared" si="15"/>
        <v/>
      </c>
      <c r="U44" s="15" t="str">
        <f t="shared" si="0"/>
        <v>Yes</v>
      </c>
      <c r="V44" s="15" t="str">
        <f t="shared" si="1"/>
        <v>No</v>
      </c>
      <c r="W44" s="15" t="str">
        <f t="shared" si="16"/>
        <v>Yes</v>
      </c>
      <c r="X44" s="15">
        <f>IF(W44="Yes", MAX(X$1:X43)+1, "")</f>
        <v>43</v>
      </c>
      <c r="Y44" s="15" t="str">
        <f t="shared" si="18"/>
        <v>Yes</v>
      </c>
      <c r="Z44" s="15">
        <f>IF(Y44="Yes", MAX(Z$1:Z43)+1, "")</f>
        <v>43</v>
      </c>
      <c r="AA44" s="15" t="str">
        <f t="shared" si="3"/>
        <v>No</v>
      </c>
      <c r="AB44" s="15" t="str">
        <f t="shared" si="4"/>
        <v>No</v>
      </c>
      <c r="AC44" s="15" t="str">
        <f t="shared" si="17"/>
        <v>No</v>
      </c>
      <c r="AD44" s="15" t="str">
        <f>IF(AC44="Yes", MAX(AD$1:AD43)+1, "")</f>
        <v/>
      </c>
      <c r="AE44" s="15" t="str">
        <f t="shared" si="19"/>
        <v>No</v>
      </c>
      <c r="AF44" s="15" t="str">
        <f>IF(AE44="Yes", MAX(AF$1:AF43)+1, "")</f>
        <v/>
      </c>
    </row>
    <row r="45" spans="1:32" ht="19" customHeight="1" x14ac:dyDescent="0.35">
      <c r="A45" s="16" t="s">
        <v>124</v>
      </c>
      <c r="B45" s="16" t="s">
        <v>125</v>
      </c>
      <c r="C45" s="16">
        <v>2018</v>
      </c>
      <c r="D45" s="17"/>
      <c r="E45" t="s">
        <v>1976</v>
      </c>
      <c r="F45" s="16" t="s">
        <v>1963</v>
      </c>
      <c r="G45" s="16" t="s">
        <v>7</v>
      </c>
      <c r="H45" s="17"/>
      <c r="I45" s="17"/>
      <c r="J45" s="17"/>
      <c r="K45" s="19" t="str">
        <f t="shared" si="6"/>
        <v>Yes</v>
      </c>
      <c r="L45" s="19" t="str">
        <f t="shared" si="7"/>
        <v/>
      </c>
      <c r="M45" s="19" t="str">
        <f t="shared" si="8"/>
        <v/>
      </c>
      <c r="N45" s="19" t="str">
        <f t="shared" si="9"/>
        <v/>
      </c>
      <c r="O45" s="19" t="str">
        <f t="shared" si="10"/>
        <v/>
      </c>
      <c r="P45" s="19" t="str">
        <f t="shared" si="11"/>
        <v/>
      </c>
      <c r="Q45" s="19" t="str">
        <f t="shared" si="12"/>
        <v/>
      </c>
      <c r="R45" s="19" t="str">
        <f t="shared" si="13"/>
        <v/>
      </c>
      <c r="S45" s="19" t="str">
        <f t="shared" si="14"/>
        <v/>
      </c>
      <c r="T45" s="19" t="str">
        <f t="shared" si="15"/>
        <v/>
      </c>
      <c r="U45" s="15" t="str">
        <f t="shared" si="0"/>
        <v>Yes</v>
      </c>
      <c r="V45" s="15" t="str">
        <f t="shared" si="1"/>
        <v>No</v>
      </c>
      <c r="W45" s="15" t="str">
        <f t="shared" si="16"/>
        <v>Yes</v>
      </c>
      <c r="X45" s="15">
        <f>IF(W45="Yes", MAX(X$1:X44)+1, "")</f>
        <v>44</v>
      </c>
      <c r="Y45" s="15" t="str">
        <f t="shared" si="18"/>
        <v>Yes</v>
      </c>
      <c r="Z45" s="15">
        <f>IF(Y45="Yes", MAX(Z$1:Z44)+1, "")</f>
        <v>44</v>
      </c>
      <c r="AA45" s="15" t="str">
        <f t="shared" si="3"/>
        <v>No</v>
      </c>
      <c r="AB45" s="15" t="str">
        <f t="shared" si="4"/>
        <v>No</v>
      </c>
      <c r="AC45" s="15" t="str">
        <f t="shared" si="17"/>
        <v>No</v>
      </c>
      <c r="AD45" s="15" t="str">
        <f>IF(AC45="Yes", MAX(AD$1:AD44)+1, "")</f>
        <v/>
      </c>
      <c r="AE45" s="15" t="str">
        <f t="shared" si="19"/>
        <v>No</v>
      </c>
      <c r="AF45" s="15" t="str">
        <f>IF(AE45="Yes", MAX(AF$1:AF44)+1, "")</f>
        <v/>
      </c>
    </row>
    <row r="46" spans="1:32" ht="19" customHeight="1" x14ac:dyDescent="0.35">
      <c r="A46" s="16" t="s">
        <v>126</v>
      </c>
      <c r="B46" s="16" t="s">
        <v>127</v>
      </c>
      <c r="C46" s="16">
        <v>2014</v>
      </c>
      <c r="D46" s="17"/>
      <c r="E46" t="s">
        <v>1976</v>
      </c>
      <c r="F46" s="16" t="s">
        <v>1963</v>
      </c>
      <c r="G46" s="16" t="s">
        <v>33</v>
      </c>
      <c r="H46" s="17"/>
      <c r="I46" s="17"/>
      <c r="J46" s="17"/>
      <c r="K46" s="19" t="str">
        <f t="shared" si="6"/>
        <v/>
      </c>
      <c r="L46" s="19" t="str">
        <f t="shared" si="7"/>
        <v/>
      </c>
      <c r="M46" s="19" t="str">
        <f t="shared" si="8"/>
        <v/>
      </c>
      <c r="N46" s="19" t="str">
        <f t="shared" si="9"/>
        <v/>
      </c>
      <c r="O46" s="19" t="str">
        <f t="shared" si="10"/>
        <v>Yes</v>
      </c>
      <c r="P46" s="19" t="str">
        <f t="shared" si="11"/>
        <v/>
      </c>
      <c r="Q46" s="19" t="str">
        <f t="shared" si="12"/>
        <v/>
      </c>
      <c r="R46" s="19" t="str">
        <f t="shared" si="13"/>
        <v/>
      </c>
      <c r="S46" s="19" t="str">
        <f t="shared" si="14"/>
        <v/>
      </c>
      <c r="T46" s="19" t="str">
        <f t="shared" si="15"/>
        <v/>
      </c>
      <c r="U46" s="15" t="str">
        <f t="shared" si="0"/>
        <v>Yes</v>
      </c>
      <c r="V46" s="15" t="str">
        <f t="shared" si="1"/>
        <v>No</v>
      </c>
      <c r="W46" s="15" t="str">
        <f t="shared" si="16"/>
        <v>Yes</v>
      </c>
      <c r="X46" s="15">
        <f>IF(W46="Yes", MAX(X$1:X45)+1, "")</f>
        <v>45</v>
      </c>
      <c r="Y46" s="15" t="str">
        <f t="shared" si="18"/>
        <v>Yes</v>
      </c>
      <c r="Z46" s="15">
        <f>IF(Y46="Yes", MAX(Z$1:Z45)+1, "")</f>
        <v>45</v>
      </c>
      <c r="AA46" s="15" t="str">
        <f t="shared" si="3"/>
        <v>No</v>
      </c>
      <c r="AB46" s="15" t="str">
        <f t="shared" si="4"/>
        <v>No</v>
      </c>
      <c r="AC46" s="15" t="str">
        <f t="shared" si="17"/>
        <v>No</v>
      </c>
      <c r="AD46" s="15" t="str">
        <f>IF(AC46="Yes", MAX(AD$1:AD45)+1, "")</f>
        <v/>
      </c>
      <c r="AE46" s="15" t="str">
        <f t="shared" si="19"/>
        <v>No</v>
      </c>
      <c r="AF46" s="15" t="str">
        <f>IF(AE46="Yes", MAX(AF$1:AF45)+1, "")</f>
        <v/>
      </c>
    </row>
    <row r="47" spans="1:32" ht="19" customHeight="1" x14ac:dyDescent="0.35">
      <c r="A47" s="16" t="s">
        <v>128</v>
      </c>
      <c r="B47" s="16" t="s">
        <v>129</v>
      </c>
      <c r="C47" s="16">
        <v>2013</v>
      </c>
      <c r="D47" s="17"/>
      <c r="E47" t="s">
        <v>1976</v>
      </c>
      <c r="F47" s="16" t="s">
        <v>1963</v>
      </c>
      <c r="G47" s="16" t="s">
        <v>7</v>
      </c>
      <c r="H47" s="17"/>
      <c r="I47" s="17"/>
      <c r="J47" s="17"/>
      <c r="K47" s="19" t="str">
        <f t="shared" si="6"/>
        <v>Yes</v>
      </c>
      <c r="L47" s="19" t="str">
        <f t="shared" si="7"/>
        <v/>
      </c>
      <c r="M47" s="19" t="str">
        <f t="shared" si="8"/>
        <v/>
      </c>
      <c r="N47" s="19" t="str">
        <f t="shared" si="9"/>
        <v/>
      </c>
      <c r="O47" s="19" t="str">
        <f t="shared" si="10"/>
        <v/>
      </c>
      <c r="P47" s="19" t="str">
        <f t="shared" si="11"/>
        <v/>
      </c>
      <c r="Q47" s="19" t="str">
        <f t="shared" si="12"/>
        <v/>
      </c>
      <c r="R47" s="19" t="str">
        <f t="shared" si="13"/>
        <v/>
      </c>
      <c r="S47" s="19" t="str">
        <f t="shared" si="14"/>
        <v/>
      </c>
      <c r="T47" s="19" t="str">
        <f t="shared" si="15"/>
        <v/>
      </c>
      <c r="U47" s="15" t="str">
        <f t="shared" si="0"/>
        <v>Yes</v>
      </c>
      <c r="V47" s="15" t="str">
        <f t="shared" si="1"/>
        <v>No</v>
      </c>
      <c r="W47" s="15" t="str">
        <f t="shared" si="16"/>
        <v>Yes</v>
      </c>
      <c r="X47" s="15">
        <f>IF(W47="Yes", MAX(X$1:X46)+1, "")</f>
        <v>46</v>
      </c>
      <c r="Y47" s="15" t="str">
        <f t="shared" si="18"/>
        <v>Yes</v>
      </c>
      <c r="Z47" s="15">
        <f>IF(Y47="Yes", MAX(Z$1:Z46)+1, "")</f>
        <v>46</v>
      </c>
      <c r="AA47" s="15" t="str">
        <f t="shared" si="3"/>
        <v>No</v>
      </c>
      <c r="AB47" s="15" t="str">
        <f t="shared" si="4"/>
        <v>No</v>
      </c>
      <c r="AC47" s="15" t="str">
        <f t="shared" si="17"/>
        <v>No</v>
      </c>
      <c r="AD47" s="15" t="str">
        <f>IF(AC47="Yes", MAX(AD$1:AD46)+1, "")</f>
        <v/>
      </c>
      <c r="AE47" s="15" t="str">
        <f t="shared" si="19"/>
        <v>No</v>
      </c>
      <c r="AF47" s="15" t="str">
        <f>IF(AE47="Yes", MAX(AF$1:AF46)+1, "")</f>
        <v/>
      </c>
    </row>
    <row r="48" spans="1:32" ht="19" customHeight="1" x14ac:dyDescent="0.35">
      <c r="A48" s="16" t="s">
        <v>130</v>
      </c>
      <c r="B48" s="16" t="s">
        <v>131</v>
      </c>
      <c r="C48" s="16">
        <v>2009</v>
      </c>
      <c r="D48" s="17"/>
      <c r="E48" t="s">
        <v>1976</v>
      </c>
      <c r="F48" s="16" t="s">
        <v>1963</v>
      </c>
      <c r="G48" s="16" t="s">
        <v>7</v>
      </c>
      <c r="H48" s="17"/>
      <c r="I48" s="17"/>
      <c r="J48" s="17"/>
      <c r="K48" s="19" t="str">
        <f t="shared" si="6"/>
        <v>Yes</v>
      </c>
      <c r="L48" s="19" t="str">
        <f t="shared" si="7"/>
        <v/>
      </c>
      <c r="M48" s="19" t="str">
        <f t="shared" si="8"/>
        <v/>
      </c>
      <c r="N48" s="19" t="str">
        <f t="shared" si="9"/>
        <v/>
      </c>
      <c r="O48" s="19" t="str">
        <f t="shared" si="10"/>
        <v/>
      </c>
      <c r="P48" s="19" t="str">
        <f t="shared" si="11"/>
        <v/>
      </c>
      <c r="Q48" s="19" t="str">
        <f t="shared" si="12"/>
        <v/>
      </c>
      <c r="R48" s="19" t="str">
        <f t="shared" si="13"/>
        <v/>
      </c>
      <c r="S48" s="19" t="str">
        <f t="shared" si="14"/>
        <v/>
      </c>
      <c r="T48" s="19" t="str">
        <f t="shared" si="15"/>
        <v/>
      </c>
      <c r="U48" s="15" t="str">
        <f t="shared" si="0"/>
        <v>Yes</v>
      </c>
      <c r="V48" s="15" t="str">
        <f t="shared" si="1"/>
        <v>No</v>
      </c>
      <c r="W48" s="15" t="str">
        <f t="shared" si="16"/>
        <v>Yes</v>
      </c>
      <c r="X48" s="15">
        <f>IF(W48="Yes", MAX(X$1:X47)+1, "")</f>
        <v>47</v>
      </c>
      <c r="Y48" s="15" t="str">
        <f t="shared" si="18"/>
        <v>Yes</v>
      </c>
      <c r="Z48" s="15">
        <f>IF(Y48="Yes", MAX(Z$1:Z47)+1, "")</f>
        <v>47</v>
      </c>
      <c r="AA48" s="15" t="str">
        <f t="shared" si="3"/>
        <v>No</v>
      </c>
      <c r="AB48" s="15" t="str">
        <f t="shared" si="4"/>
        <v>No</v>
      </c>
      <c r="AC48" s="15" t="str">
        <f t="shared" si="17"/>
        <v>No</v>
      </c>
      <c r="AD48" s="15" t="str">
        <f>IF(AC48="Yes", MAX(AD$1:AD47)+1, "")</f>
        <v/>
      </c>
      <c r="AE48" s="15" t="str">
        <f t="shared" si="19"/>
        <v>No</v>
      </c>
      <c r="AF48" s="15" t="str">
        <f>IF(AE48="Yes", MAX(AF$1:AF47)+1, "")</f>
        <v/>
      </c>
    </row>
    <row r="49" spans="1:32" ht="19" customHeight="1" x14ac:dyDescent="0.35">
      <c r="A49" s="16" t="s">
        <v>132</v>
      </c>
      <c r="B49" s="16" t="s">
        <v>133</v>
      </c>
      <c r="C49" s="16">
        <v>2018</v>
      </c>
      <c r="D49" s="17"/>
      <c r="E49" t="s">
        <v>1976</v>
      </c>
      <c r="F49" s="16" t="s">
        <v>1963</v>
      </c>
      <c r="G49" s="16" t="s">
        <v>11</v>
      </c>
      <c r="H49" s="16" t="s">
        <v>74</v>
      </c>
      <c r="I49" s="16" t="s">
        <v>27</v>
      </c>
      <c r="J49" s="17"/>
      <c r="K49" s="19" t="str">
        <f t="shared" si="6"/>
        <v>Yes</v>
      </c>
      <c r="L49" s="19" t="str">
        <f t="shared" si="7"/>
        <v>Yes</v>
      </c>
      <c r="M49" s="19" t="str">
        <f t="shared" si="8"/>
        <v/>
      </c>
      <c r="N49" s="19" t="str">
        <f t="shared" si="9"/>
        <v>Yes</v>
      </c>
      <c r="O49" s="19" t="str">
        <f t="shared" si="10"/>
        <v/>
      </c>
      <c r="P49" s="19" t="str">
        <f t="shared" si="11"/>
        <v/>
      </c>
      <c r="Q49" s="19" t="str">
        <f t="shared" si="12"/>
        <v/>
      </c>
      <c r="R49" s="19" t="str">
        <f t="shared" si="13"/>
        <v/>
      </c>
      <c r="S49" s="19" t="str">
        <f t="shared" si="14"/>
        <v/>
      </c>
      <c r="T49" s="19" t="str">
        <f t="shared" si="15"/>
        <v/>
      </c>
      <c r="U49" s="15" t="str">
        <f t="shared" si="0"/>
        <v>Yes</v>
      </c>
      <c r="V49" s="15" t="str">
        <f t="shared" si="1"/>
        <v>No</v>
      </c>
      <c r="W49" s="15" t="str">
        <f t="shared" si="16"/>
        <v>Yes</v>
      </c>
      <c r="X49" s="15">
        <f>IF(W49="Yes", MAX(X$1:X48)+1, "")</f>
        <v>48</v>
      </c>
      <c r="Y49" s="15" t="str">
        <f t="shared" si="18"/>
        <v>Yes</v>
      </c>
      <c r="Z49" s="15">
        <f>IF(Y49="Yes", MAX(Z$1:Z48)+1, "")</f>
        <v>48</v>
      </c>
      <c r="AA49" s="15" t="str">
        <f t="shared" si="3"/>
        <v>No</v>
      </c>
      <c r="AB49" s="15" t="str">
        <f t="shared" si="4"/>
        <v>No</v>
      </c>
      <c r="AC49" s="15" t="str">
        <f t="shared" si="17"/>
        <v>No</v>
      </c>
      <c r="AD49" s="15" t="str">
        <f>IF(AC49="Yes", MAX(AD$1:AD48)+1, "")</f>
        <v/>
      </c>
      <c r="AE49" s="15" t="str">
        <f t="shared" si="19"/>
        <v>No</v>
      </c>
      <c r="AF49" s="15" t="str">
        <f>IF(AE49="Yes", MAX(AF$1:AF48)+1, "")</f>
        <v/>
      </c>
    </row>
    <row r="50" spans="1:32" ht="19" customHeight="1" x14ac:dyDescent="0.35">
      <c r="A50" s="16" t="s">
        <v>134</v>
      </c>
      <c r="B50" s="16" t="s">
        <v>135</v>
      </c>
      <c r="C50" s="16">
        <v>2017</v>
      </c>
      <c r="D50" s="16" t="s">
        <v>136</v>
      </c>
      <c r="E50" t="s">
        <v>1999</v>
      </c>
      <c r="F50" s="16" t="s">
        <v>1963</v>
      </c>
      <c r="G50" s="16" t="s">
        <v>1954</v>
      </c>
      <c r="H50" s="16" t="s">
        <v>33</v>
      </c>
      <c r="I50" s="17"/>
      <c r="J50" s="17"/>
      <c r="K50" s="19" t="str">
        <f t="shared" si="6"/>
        <v/>
      </c>
      <c r="L50" s="19" t="str">
        <f t="shared" si="7"/>
        <v/>
      </c>
      <c r="M50" s="19" t="str">
        <f t="shared" si="8"/>
        <v/>
      </c>
      <c r="N50" s="19" t="str">
        <f t="shared" si="9"/>
        <v/>
      </c>
      <c r="O50" s="19" t="str">
        <f t="shared" si="10"/>
        <v>Yes</v>
      </c>
      <c r="P50" s="19" t="str">
        <f t="shared" si="11"/>
        <v/>
      </c>
      <c r="Q50" s="19" t="str">
        <f t="shared" si="12"/>
        <v/>
      </c>
      <c r="R50" s="19" t="str">
        <f t="shared" si="13"/>
        <v>Yes</v>
      </c>
      <c r="S50" s="19" t="str">
        <f t="shared" si="14"/>
        <v/>
      </c>
      <c r="T50" s="19" t="str">
        <f t="shared" si="15"/>
        <v/>
      </c>
      <c r="U50" s="15" t="str">
        <f t="shared" si="0"/>
        <v>Yes</v>
      </c>
      <c r="V50" s="15" t="str">
        <f t="shared" si="1"/>
        <v>Yes</v>
      </c>
      <c r="W50" s="15" t="str">
        <f t="shared" si="16"/>
        <v>Yes</v>
      </c>
      <c r="X50" s="15">
        <f>IF(W50="Yes", MAX(X$1:X49)+1, "")</f>
        <v>49</v>
      </c>
      <c r="Y50" s="15" t="str">
        <f t="shared" si="18"/>
        <v>Yes</v>
      </c>
      <c r="Z50" s="15">
        <f>IF(Y50="Yes", MAX(Z$1:Z49)+1, "")</f>
        <v>49</v>
      </c>
      <c r="AA50" s="15" t="str">
        <f t="shared" si="3"/>
        <v>No</v>
      </c>
      <c r="AB50" s="15" t="str">
        <f t="shared" si="4"/>
        <v>No</v>
      </c>
      <c r="AC50" s="15" t="str">
        <f t="shared" si="17"/>
        <v>No</v>
      </c>
      <c r="AD50" s="15" t="str">
        <f>IF(AC50="Yes", MAX(AD$1:AD49)+1, "")</f>
        <v/>
      </c>
      <c r="AE50" s="15" t="str">
        <f t="shared" si="19"/>
        <v>No</v>
      </c>
      <c r="AF50" s="15" t="str">
        <f>IF(AE50="Yes", MAX(AF$1:AF49)+1, "")</f>
        <v/>
      </c>
    </row>
    <row r="51" spans="1:32" ht="19" customHeight="1" x14ac:dyDescent="0.35">
      <c r="A51" s="16" t="s">
        <v>134</v>
      </c>
      <c r="B51" s="16" t="s">
        <v>137</v>
      </c>
      <c r="C51" s="16">
        <v>2017</v>
      </c>
      <c r="D51" s="16" t="s">
        <v>138</v>
      </c>
      <c r="E51" t="s">
        <v>2000</v>
      </c>
      <c r="F51" s="16" t="s">
        <v>1963</v>
      </c>
      <c r="G51" s="16" t="s">
        <v>33</v>
      </c>
      <c r="H51" s="16" t="s">
        <v>1954</v>
      </c>
      <c r="I51" s="17"/>
      <c r="J51" s="17"/>
      <c r="K51" s="19" t="str">
        <f t="shared" si="6"/>
        <v/>
      </c>
      <c r="L51" s="19" t="str">
        <f t="shared" si="7"/>
        <v/>
      </c>
      <c r="M51" s="19" t="str">
        <f t="shared" si="8"/>
        <v/>
      </c>
      <c r="N51" s="19" t="str">
        <f t="shared" si="9"/>
        <v/>
      </c>
      <c r="O51" s="19" t="str">
        <f t="shared" si="10"/>
        <v>Yes</v>
      </c>
      <c r="P51" s="19" t="str">
        <f t="shared" si="11"/>
        <v/>
      </c>
      <c r="Q51" s="19" t="str">
        <f t="shared" si="12"/>
        <v/>
      </c>
      <c r="R51" s="19" t="str">
        <f t="shared" si="13"/>
        <v>Yes</v>
      </c>
      <c r="S51" s="19" t="str">
        <f t="shared" si="14"/>
        <v/>
      </c>
      <c r="T51" s="19" t="str">
        <f t="shared" si="15"/>
        <v/>
      </c>
      <c r="U51" s="15" t="str">
        <f t="shared" si="0"/>
        <v>Yes</v>
      </c>
      <c r="V51" s="15" t="str">
        <f t="shared" si="1"/>
        <v>Yes</v>
      </c>
      <c r="W51" s="15" t="str">
        <f t="shared" si="16"/>
        <v>Yes</v>
      </c>
      <c r="X51" s="15">
        <f>IF(W51="Yes", MAX(X$1:X50)+1, "")</f>
        <v>50</v>
      </c>
      <c r="Y51" s="15" t="str">
        <f t="shared" si="18"/>
        <v>Yes</v>
      </c>
      <c r="Z51" s="15">
        <f>IF(Y51="Yes", MAX(Z$1:Z50)+1, "")</f>
        <v>50</v>
      </c>
      <c r="AA51" s="15" t="str">
        <f t="shared" si="3"/>
        <v>No</v>
      </c>
      <c r="AB51" s="15" t="str">
        <f t="shared" si="4"/>
        <v>No</v>
      </c>
      <c r="AC51" s="15" t="str">
        <f t="shared" si="17"/>
        <v>No</v>
      </c>
      <c r="AD51" s="15" t="str">
        <f>IF(AC51="Yes", MAX(AD$1:AD50)+1, "")</f>
        <v/>
      </c>
      <c r="AE51" s="15" t="str">
        <f t="shared" si="19"/>
        <v>No</v>
      </c>
      <c r="AF51" s="15" t="str">
        <f>IF(AE51="Yes", MAX(AF$1:AF50)+1, "")</f>
        <v/>
      </c>
    </row>
    <row r="52" spans="1:32" ht="19" customHeight="1" x14ac:dyDescent="0.35">
      <c r="A52" s="16" t="s">
        <v>139</v>
      </c>
      <c r="B52" s="16" t="s">
        <v>140</v>
      </c>
      <c r="C52" s="16">
        <v>2017</v>
      </c>
      <c r="D52" s="16" t="s">
        <v>141</v>
      </c>
      <c r="E52" t="s">
        <v>2001</v>
      </c>
      <c r="F52" s="16" t="s">
        <v>1963</v>
      </c>
      <c r="G52" s="16" t="s">
        <v>18</v>
      </c>
      <c r="H52" s="16" t="s">
        <v>74</v>
      </c>
      <c r="I52" s="17"/>
      <c r="J52" s="17"/>
      <c r="K52" s="19" t="str">
        <f t="shared" si="6"/>
        <v/>
      </c>
      <c r="L52" s="19" t="str">
        <f t="shared" si="7"/>
        <v/>
      </c>
      <c r="M52" s="19" t="str">
        <f t="shared" si="8"/>
        <v/>
      </c>
      <c r="N52" s="19" t="str">
        <f t="shared" si="9"/>
        <v>Yes</v>
      </c>
      <c r="O52" s="19" t="str">
        <f t="shared" si="10"/>
        <v/>
      </c>
      <c r="P52" s="19" t="str">
        <f t="shared" si="11"/>
        <v/>
      </c>
      <c r="Q52" s="19" t="str">
        <f t="shared" si="12"/>
        <v/>
      </c>
      <c r="R52" s="19" t="str">
        <f t="shared" si="13"/>
        <v/>
      </c>
      <c r="S52" s="19" t="str">
        <f t="shared" si="14"/>
        <v>Yes</v>
      </c>
      <c r="T52" s="19" t="str">
        <f t="shared" si="15"/>
        <v/>
      </c>
      <c r="U52" s="15" t="str">
        <f t="shared" si="0"/>
        <v>Yes</v>
      </c>
      <c r="V52" s="15" t="str">
        <f t="shared" si="1"/>
        <v>Yes</v>
      </c>
      <c r="W52" s="15" t="str">
        <f t="shared" si="16"/>
        <v>Yes</v>
      </c>
      <c r="X52" s="15">
        <f>IF(W52="Yes", MAX(X$1:X51)+1, "")</f>
        <v>51</v>
      </c>
      <c r="Y52" s="15" t="str">
        <f t="shared" si="18"/>
        <v>Yes</v>
      </c>
      <c r="Z52" s="15">
        <f>IF(Y52="Yes", MAX(Z$1:Z51)+1, "")</f>
        <v>51</v>
      </c>
      <c r="AA52" s="15" t="str">
        <f t="shared" si="3"/>
        <v>No</v>
      </c>
      <c r="AB52" s="15" t="str">
        <f t="shared" si="4"/>
        <v>No</v>
      </c>
      <c r="AC52" s="15" t="str">
        <f t="shared" si="17"/>
        <v>No</v>
      </c>
      <c r="AD52" s="15" t="str">
        <f>IF(AC52="Yes", MAX(AD$1:AD51)+1, "")</f>
        <v/>
      </c>
      <c r="AE52" s="15" t="str">
        <f t="shared" si="19"/>
        <v>No</v>
      </c>
      <c r="AF52" s="15" t="str">
        <f>IF(AE52="Yes", MAX(AF$1:AF51)+1, "")</f>
        <v/>
      </c>
    </row>
    <row r="53" spans="1:32" ht="19" customHeight="1" x14ac:dyDescent="0.35">
      <c r="A53" s="16" t="s">
        <v>142</v>
      </c>
      <c r="B53" s="16" t="s">
        <v>143</v>
      </c>
      <c r="C53" s="16">
        <v>2014</v>
      </c>
      <c r="D53" s="16" t="s">
        <v>144</v>
      </c>
      <c r="E53" t="s">
        <v>2002</v>
      </c>
      <c r="F53" s="16" t="s">
        <v>1963</v>
      </c>
      <c r="G53" s="16" t="s">
        <v>18</v>
      </c>
      <c r="H53" s="17"/>
      <c r="I53" s="17"/>
      <c r="J53" s="17"/>
      <c r="K53" s="19" t="str">
        <f t="shared" si="6"/>
        <v/>
      </c>
      <c r="L53" s="19" t="str">
        <f t="shared" si="7"/>
        <v/>
      </c>
      <c r="M53" s="19" t="str">
        <f t="shared" si="8"/>
        <v/>
      </c>
      <c r="N53" s="19" t="str">
        <f t="shared" si="9"/>
        <v/>
      </c>
      <c r="O53" s="19" t="str">
        <f t="shared" si="10"/>
        <v/>
      </c>
      <c r="P53" s="19" t="str">
        <f t="shared" si="11"/>
        <v/>
      </c>
      <c r="Q53" s="19" t="str">
        <f t="shared" si="12"/>
        <v/>
      </c>
      <c r="R53" s="19" t="str">
        <f t="shared" si="13"/>
        <v/>
      </c>
      <c r="S53" s="19" t="str">
        <f t="shared" si="14"/>
        <v>Yes</v>
      </c>
      <c r="T53" s="19" t="str">
        <f t="shared" si="15"/>
        <v/>
      </c>
      <c r="U53" s="15" t="str">
        <f t="shared" si="0"/>
        <v>Yes</v>
      </c>
      <c r="V53" s="15" t="str">
        <f t="shared" si="1"/>
        <v>Yes</v>
      </c>
      <c r="W53" s="15" t="str">
        <f t="shared" si="16"/>
        <v>Yes</v>
      </c>
      <c r="X53" s="15">
        <f>IF(W53="Yes", MAX(X$1:X52)+1, "")</f>
        <v>52</v>
      </c>
      <c r="Y53" s="15" t="str">
        <f t="shared" si="18"/>
        <v>Yes</v>
      </c>
      <c r="Z53" s="15">
        <f>IF(Y53="Yes", MAX(Z$1:Z52)+1, "")</f>
        <v>52</v>
      </c>
      <c r="AA53" s="15" t="str">
        <f t="shared" si="3"/>
        <v>No</v>
      </c>
      <c r="AB53" s="15" t="str">
        <f t="shared" si="4"/>
        <v>No</v>
      </c>
      <c r="AC53" s="15" t="str">
        <f t="shared" si="17"/>
        <v>No</v>
      </c>
      <c r="AD53" s="15" t="str">
        <f>IF(AC53="Yes", MAX(AD$1:AD52)+1, "")</f>
        <v/>
      </c>
      <c r="AE53" s="15" t="str">
        <f t="shared" si="19"/>
        <v>No</v>
      </c>
      <c r="AF53" s="15" t="str">
        <f>IF(AE53="Yes", MAX(AF$1:AF52)+1, "")</f>
        <v/>
      </c>
    </row>
    <row r="54" spans="1:32" ht="19" customHeight="1" x14ac:dyDescent="0.35">
      <c r="A54" s="16" t="s">
        <v>145</v>
      </c>
      <c r="B54" s="16" t="s">
        <v>146</v>
      </c>
      <c r="C54" s="16">
        <v>2018</v>
      </c>
      <c r="D54" s="16" t="s">
        <v>147</v>
      </c>
      <c r="E54" t="s">
        <v>1976</v>
      </c>
      <c r="F54" s="16" t="s">
        <v>1963</v>
      </c>
      <c r="G54" s="16" t="s">
        <v>33</v>
      </c>
      <c r="H54" s="16" t="s">
        <v>1954</v>
      </c>
      <c r="I54" s="17"/>
      <c r="J54" s="17"/>
      <c r="K54" s="19" t="str">
        <f t="shared" si="6"/>
        <v/>
      </c>
      <c r="L54" s="19" t="str">
        <f t="shared" si="7"/>
        <v/>
      </c>
      <c r="M54" s="19" t="str">
        <f t="shared" si="8"/>
        <v/>
      </c>
      <c r="N54" s="19" t="str">
        <f t="shared" si="9"/>
        <v/>
      </c>
      <c r="O54" s="19" t="str">
        <f t="shared" si="10"/>
        <v>Yes</v>
      </c>
      <c r="P54" s="19" t="str">
        <f t="shared" si="11"/>
        <v/>
      </c>
      <c r="Q54" s="19" t="str">
        <f t="shared" si="12"/>
        <v/>
      </c>
      <c r="R54" s="19" t="str">
        <f t="shared" si="13"/>
        <v>Yes</v>
      </c>
      <c r="S54" s="19" t="str">
        <f t="shared" si="14"/>
        <v/>
      </c>
      <c r="T54" s="19" t="str">
        <f t="shared" si="15"/>
        <v/>
      </c>
      <c r="U54" s="15" t="str">
        <f t="shared" si="0"/>
        <v>Yes</v>
      </c>
      <c r="V54" s="15" t="str">
        <f t="shared" si="1"/>
        <v>Yes</v>
      </c>
      <c r="W54" s="15" t="str">
        <f t="shared" si="16"/>
        <v>Yes</v>
      </c>
      <c r="X54" s="15">
        <f>IF(W54="Yes", MAX(X$1:X53)+1, "")</f>
        <v>53</v>
      </c>
      <c r="Y54" s="15" t="str">
        <f t="shared" si="18"/>
        <v>Yes</v>
      </c>
      <c r="Z54" s="15">
        <f>IF(Y54="Yes", MAX(Z$1:Z53)+1, "")</f>
        <v>53</v>
      </c>
      <c r="AA54" s="15" t="str">
        <f t="shared" si="3"/>
        <v>No</v>
      </c>
      <c r="AB54" s="15" t="str">
        <f t="shared" si="4"/>
        <v>No</v>
      </c>
      <c r="AC54" s="15" t="str">
        <f t="shared" si="17"/>
        <v>No</v>
      </c>
      <c r="AD54" s="15" t="str">
        <f>IF(AC54="Yes", MAX(AD$1:AD53)+1, "")</f>
        <v/>
      </c>
      <c r="AE54" s="15" t="str">
        <f t="shared" si="19"/>
        <v>No</v>
      </c>
      <c r="AF54" s="15" t="str">
        <f>IF(AE54="Yes", MAX(AF$1:AF53)+1, "")</f>
        <v/>
      </c>
    </row>
    <row r="55" spans="1:32" ht="19" customHeight="1" x14ac:dyDescent="0.35">
      <c r="A55" s="16" t="s">
        <v>148</v>
      </c>
      <c r="B55" s="16" t="s">
        <v>149</v>
      </c>
      <c r="C55" s="16">
        <v>2010</v>
      </c>
      <c r="D55" s="16" t="s">
        <v>150</v>
      </c>
      <c r="E55" t="s">
        <v>2003</v>
      </c>
      <c r="F55" s="16" t="s">
        <v>1963</v>
      </c>
      <c r="G55" s="16" t="s">
        <v>151</v>
      </c>
      <c r="H55" s="16" t="s">
        <v>18</v>
      </c>
      <c r="I55" s="17"/>
      <c r="J55" s="17"/>
      <c r="K55" s="19" t="str">
        <f t="shared" si="6"/>
        <v/>
      </c>
      <c r="L55" s="19" t="str">
        <f t="shared" si="7"/>
        <v/>
      </c>
      <c r="M55" s="19" t="str">
        <f t="shared" si="8"/>
        <v/>
      </c>
      <c r="N55" s="19" t="str">
        <f t="shared" si="9"/>
        <v/>
      </c>
      <c r="O55" s="19" t="str">
        <f t="shared" si="10"/>
        <v/>
      </c>
      <c r="P55" s="19" t="str">
        <f t="shared" si="11"/>
        <v/>
      </c>
      <c r="Q55" s="19" t="str">
        <f t="shared" si="12"/>
        <v>Yes</v>
      </c>
      <c r="R55" s="19" t="str">
        <f t="shared" si="13"/>
        <v/>
      </c>
      <c r="S55" s="19" t="str">
        <f t="shared" si="14"/>
        <v>Yes</v>
      </c>
      <c r="T55" s="19" t="str">
        <f t="shared" si="15"/>
        <v/>
      </c>
      <c r="U55" s="15" t="str">
        <f t="shared" si="0"/>
        <v>Yes</v>
      </c>
      <c r="V55" s="15" t="str">
        <f t="shared" si="1"/>
        <v>Yes</v>
      </c>
      <c r="W55" s="15" t="str">
        <f t="shared" si="16"/>
        <v>Yes</v>
      </c>
      <c r="X55" s="15">
        <f>IF(W55="Yes", MAX(X$1:X54)+1, "")</f>
        <v>54</v>
      </c>
      <c r="Y55" s="15" t="str">
        <f t="shared" si="18"/>
        <v>Yes</v>
      </c>
      <c r="Z55" s="15">
        <f>IF(Y55="Yes", MAX(Z$1:Z54)+1, "")</f>
        <v>54</v>
      </c>
      <c r="AA55" s="15" t="str">
        <f t="shared" si="3"/>
        <v>No</v>
      </c>
      <c r="AB55" s="15" t="str">
        <f t="shared" si="4"/>
        <v>No</v>
      </c>
      <c r="AC55" s="15" t="str">
        <f t="shared" si="17"/>
        <v>No</v>
      </c>
      <c r="AD55" s="15" t="str">
        <f>IF(AC55="Yes", MAX(AD$1:AD54)+1, "")</f>
        <v/>
      </c>
      <c r="AE55" s="15" t="str">
        <f t="shared" si="19"/>
        <v>No</v>
      </c>
      <c r="AF55" s="15" t="str">
        <f>IF(AE55="Yes", MAX(AF$1:AF54)+1, "")</f>
        <v/>
      </c>
    </row>
    <row r="56" spans="1:32" ht="19" customHeight="1" x14ac:dyDescent="0.35">
      <c r="A56" s="16" t="s">
        <v>152</v>
      </c>
      <c r="B56" s="16" t="s">
        <v>153</v>
      </c>
      <c r="C56" s="16">
        <v>2011</v>
      </c>
      <c r="D56" s="16" t="s">
        <v>154</v>
      </c>
      <c r="E56" t="s">
        <v>2004</v>
      </c>
      <c r="F56" s="16" t="s">
        <v>1963</v>
      </c>
      <c r="G56" s="16" t="s">
        <v>7</v>
      </c>
      <c r="H56" s="17"/>
      <c r="I56" s="17"/>
      <c r="J56" s="17"/>
      <c r="K56" s="19" t="str">
        <f t="shared" si="6"/>
        <v>Yes</v>
      </c>
      <c r="L56" s="19" t="str">
        <f t="shared" si="7"/>
        <v/>
      </c>
      <c r="M56" s="19" t="str">
        <f t="shared" si="8"/>
        <v/>
      </c>
      <c r="N56" s="19" t="str">
        <f t="shared" si="9"/>
        <v/>
      </c>
      <c r="O56" s="19" t="str">
        <f t="shared" si="10"/>
        <v/>
      </c>
      <c r="P56" s="19" t="str">
        <f t="shared" si="11"/>
        <v/>
      </c>
      <c r="Q56" s="19" t="str">
        <f t="shared" si="12"/>
        <v/>
      </c>
      <c r="R56" s="19" t="str">
        <f t="shared" si="13"/>
        <v/>
      </c>
      <c r="S56" s="19" t="str">
        <f t="shared" si="14"/>
        <v/>
      </c>
      <c r="T56" s="19" t="str">
        <f t="shared" si="15"/>
        <v/>
      </c>
      <c r="U56" s="15" t="str">
        <f t="shared" si="0"/>
        <v>Yes</v>
      </c>
      <c r="V56" s="15" t="str">
        <f t="shared" si="1"/>
        <v>Yes</v>
      </c>
      <c r="W56" s="15" t="str">
        <f t="shared" si="16"/>
        <v>Yes</v>
      </c>
      <c r="X56" s="15">
        <f>IF(W56="Yes", MAX(X$1:X55)+1, "")</f>
        <v>55</v>
      </c>
      <c r="Y56" s="15" t="str">
        <f t="shared" si="18"/>
        <v>Yes</v>
      </c>
      <c r="Z56" s="15">
        <f>IF(Y56="Yes", MAX(Z$1:Z55)+1, "")</f>
        <v>55</v>
      </c>
      <c r="AA56" s="15" t="str">
        <f t="shared" si="3"/>
        <v>No</v>
      </c>
      <c r="AB56" s="15" t="str">
        <f t="shared" si="4"/>
        <v>No</v>
      </c>
      <c r="AC56" s="15" t="str">
        <f t="shared" si="17"/>
        <v>No</v>
      </c>
      <c r="AD56" s="15" t="str">
        <f>IF(AC56="Yes", MAX(AD$1:AD55)+1, "")</f>
        <v/>
      </c>
      <c r="AE56" s="15" t="str">
        <f t="shared" si="19"/>
        <v>No</v>
      </c>
      <c r="AF56" s="15" t="str">
        <f>IF(AE56="Yes", MAX(AF$1:AF55)+1, "")</f>
        <v/>
      </c>
    </row>
    <row r="57" spans="1:32" ht="19" customHeight="1" x14ac:dyDescent="0.35">
      <c r="A57" s="16" t="s">
        <v>155</v>
      </c>
      <c r="B57" s="16" t="s">
        <v>156</v>
      </c>
      <c r="C57" s="16">
        <v>2017</v>
      </c>
      <c r="D57" s="16" t="s">
        <v>157</v>
      </c>
      <c r="E57" t="s">
        <v>2005</v>
      </c>
      <c r="F57" s="16" t="s">
        <v>1963</v>
      </c>
      <c r="G57" s="16" t="s">
        <v>7</v>
      </c>
      <c r="H57" s="16" t="s">
        <v>1954</v>
      </c>
      <c r="I57" s="17"/>
      <c r="J57" s="17"/>
      <c r="K57" s="19" t="str">
        <f t="shared" si="6"/>
        <v>Yes</v>
      </c>
      <c r="L57" s="19" t="str">
        <f t="shared" si="7"/>
        <v/>
      </c>
      <c r="M57" s="19" t="str">
        <f t="shared" si="8"/>
        <v/>
      </c>
      <c r="N57" s="19" t="str">
        <f t="shared" si="9"/>
        <v/>
      </c>
      <c r="O57" s="19" t="str">
        <f t="shared" si="10"/>
        <v/>
      </c>
      <c r="P57" s="19" t="str">
        <f t="shared" si="11"/>
        <v/>
      </c>
      <c r="Q57" s="19" t="str">
        <f t="shared" si="12"/>
        <v/>
      </c>
      <c r="R57" s="19" t="str">
        <f t="shared" si="13"/>
        <v>Yes</v>
      </c>
      <c r="S57" s="19" t="str">
        <f t="shared" si="14"/>
        <v/>
      </c>
      <c r="T57" s="19" t="str">
        <f t="shared" si="15"/>
        <v/>
      </c>
      <c r="U57" s="15" t="str">
        <f t="shared" si="0"/>
        <v>Yes</v>
      </c>
      <c r="V57" s="15" t="str">
        <f t="shared" si="1"/>
        <v>Yes</v>
      </c>
      <c r="W57" s="15" t="str">
        <f t="shared" si="16"/>
        <v>Yes</v>
      </c>
      <c r="X57" s="15">
        <f>IF(W57="Yes", MAX(X$1:X56)+1, "")</f>
        <v>56</v>
      </c>
      <c r="Y57" s="15" t="str">
        <f t="shared" si="18"/>
        <v>Yes</v>
      </c>
      <c r="Z57" s="15">
        <f>IF(Y57="Yes", MAX(Z$1:Z56)+1, "")</f>
        <v>56</v>
      </c>
      <c r="AA57" s="15" t="str">
        <f t="shared" si="3"/>
        <v>No</v>
      </c>
      <c r="AB57" s="15" t="str">
        <f t="shared" si="4"/>
        <v>No</v>
      </c>
      <c r="AC57" s="15" t="str">
        <f t="shared" si="17"/>
        <v>No</v>
      </c>
      <c r="AD57" s="15" t="str">
        <f>IF(AC57="Yes", MAX(AD$1:AD56)+1, "")</f>
        <v/>
      </c>
      <c r="AE57" s="15" t="str">
        <f t="shared" si="19"/>
        <v>No</v>
      </c>
      <c r="AF57" s="15" t="str">
        <f>IF(AE57="Yes", MAX(AF$1:AF56)+1, "")</f>
        <v/>
      </c>
    </row>
    <row r="58" spans="1:32" ht="19" customHeight="1" x14ac:dyDescent="0.35">
      <c r="A58" s="16" t="s">
        <v>158</v>
      </c>
      <c r="B58" s="16" t="s">
        <v>159</v>
      </c>
      <c r="C58" s="16">
        <v>2018</v>
      </c>
      <c r="D58" s="16" t="s">
        <v>160</v>
      </c>
      <c r="E58" t="s">
        <v>2006</v>
      </c>
      <c r="F58" s="16" t="s">
        <v>1963</v>
      </c>
      <c r="G58" s="16" t="s">
        <v>1954</v>
      </c>
      <c r="H58" s="16" t="s">
        <v>27</v>
      </c>
      <c r="I58" s="17"/>
      <c r="J58" s="17"/>
      <c r="K58" s="19" t="str">
        <f t="shared" si="6"/>
        <v>Yes</v>
      </c>
      <c r="L58" s="19" t="str">
        <f t="shared" si="7"/>
        <v/>
      </c>
      <c r="M58" s="19" t="str">
        <f t="shared" si="8"/>
        <v/>
      </c>
      <c r="N58" s="19" t="str">
        <f t="shared" si="9"/>
        <v/>
      </c>
      <c r="O58" s="19" t="str">
        <f t="shared" si="10"/>
        <v/>
      </c>
      <c r="P58" s="19" t="str">
        <f t="shared" si="11"/>
        <v/>
      </c>
      <c r="Q58" s="19" t="str">
        <f t="shared" si="12"/>
        <v/>
      </c>
      <c r="R58" s="19" t="str">
        <f t="shared" si="13"/>
        <v>Yes</v>
      </c>
      <c r="S58" s="19" t="str">
        <f t="shared" si="14"/>
        <v/>
      </c>
      <c r="T58" s="19" t="str">
        <f t="shared" si="15"/>
        <v/>
      </c>
      <c r="U58" s="15" t="str">
        <f t="shared" si="0"/>
        <v>Yes</v>
      </c>
      <c r="V58" s="15" t="str">
        <f t="shared" si="1"/>
        <v>Yes</v>
      </c>
      <c r="W58" s="15" t="str">
        <f t="shared" si="16"/>
        <v>Yes</v>
      </c>
      <c r="X58" s="15">
        <f>IF(W58="Yes", MAX(X$1:X57)+1, "")</f>
        <v>57</v>
      </c>
      <c r="Y58" s="15" t="str">
        <f t="shared" si="18"/>
        <v>Yes</v>
      </c>
      <c r="Z58" s="15">
        <f>IF(Y58="Yes", MAX(Z$1:Z57)+1, "")</f>
        <v>57</v>
      </c>
      <c r="AA58" s="15" t="str">
        <f t="shared" si="3"/>
        <v>No</v>
      </c>
      <c r="AB58" s="15" t="str">
        <f t="shared" si="4"/>
        <v>No</v>
      </c>
      <c r="AC58" s="15" t="str">
        <f t="shared" si="17"/>
        <v>No</v>
      </c>
      <c r="AD58" s="15" t="str">
        <f>IF(AC58="Yes", MAX(AD$1:AD57)+1, "")</f>
        <v/>
      </c>
      <c r="AE58" s="15" t="str">
        <f t="shared" si="19"/>
        <v>No</v>
      </c>
      <c r="AF58" s="15" t="str">
        <f>IF(AE58="Yes", MAX(AF$1:AF57)+1, "")</f>
        <v/>
      </c>
    </row>
    <row r="59" spans="1:32" ht="19" customHeight="1" x14ac:dyDescent="0.35">
      <c r="A59" s="16" t="s">
        <v>161</v>
      </c>
      <c r="B59" s="16" t="s">
        <v>162</v>
      </c>
      <c r="C59" s="16">
        <v>2017</v>
      </c>
      <c r="D59" s="16" t="s">
        <v>163</v>
      </c>
      <c r="E59" t="s">
        <v>2007</v>
      </c>
      <c r="F59" s="16" t="s">
        <v>1963</v>
      </c>
      <c r="G59" s="16" t="s">
        <v>7</v>
      </c>
      <c r="H59" s="17"/>
      <c r="I59" s="17"/>
      <c r="J59" s="17"/>
      <c r="K59" s="19" t="str">
        <f t="shared" si="6"/>
        <v>Yes</v>
      </c>
      <c r="L59" s="19" t="str">
        <f t="shared" si="7"/>
        <v/>
      </c>
      <c r="M59" s="19" t="str">
        <f t="shared" si="8"/>
        <v/>
      </c>
      <c r="N59" s="19" t="str">
        <f t="shared" si="9"/>
        <v/>
      </c>
      <c r="O59" s="19" t="str">
        <f t="shared" si="10"/>
        <v/>
      </c>
      <c r="P59" s="19" t="str">
        <f t="shared" si="11"/>
        <v/>
      </c>
      <c r="Q59" s="19" t="str">
        <f t="shared" si="12"/>
        <v/>
      </c>
      <c r="R59" s="19" t="str">
        <f t="shared" si="13"/>
        <v/>
      </c>
      <c r="S59" s="19" t="str">
        <f t="shared" si="14"/>
        <v/>
      </c>
      <c r="T59" s="19" t="str">
        <f t="shared" si="15"/>
        <v/>
      </c>
      <c r="U59" s="15" t="str">
        <f t="shared" si="0"/>
        <v>Yes</v>
      </c>
      <c r="V59" s="15" t="str">
        <f t="shared" si="1"/>
        <v>Yes</v>
      </c>
      <c r="W59" s="15" t="str">
        <f t="shared" si="16"/>
        <v>Yes</v>
      </c>
      <c r="X59" s="15">
        <f>IF(W59="Yes", MAX(X$1:X58)+1, "")</f>
        <v>58</v>
      </c>
      <c r="Y59" s="15" t="str">
        <f t="shared" si="18"/>
        <v>Yes</v>
      </c>
      <c r="Z59" s="15">
        <f>IF(Y59="Yes", MAX(Z$1:Z58)+1, "")</f>
        <v>58</v>
      </c>
      <c r="AA59" s="15" t="str">
        <f t="shared" si="3"/>
        <v>No</v>
      </c>
      <c r="AB59" s="15" t="str">
        <f t="shared" si="4"/>
        <v>No</v>
      </c>
      <c r="AC59" s="15" t="str">
        <f t="shared" si="17"/>
        <v>No</v>
      </c>
      <c r="AD59" s="15" t="str">
        <f>IF(AC59="Yes", MAX(AD$1:AD58)+1, "")</f>
        <v/>
      </c>
      <c r="AE59" s="15" t="str">
        <f t="shared" si="19"/>
        <v>No</v>
      </c>
      <c r="AF59" s="15" t="str">
        <f>IF(AE59="Yes", MAX(AF$1:AF58)+1, "")</f>
        <v/>
      </c>
    </row>
    <row r="60" spans="1:32" ht="19" customHeight="1" x14ac:dyDescent="0.35">
      <c r="A60" s="16" t="s">
        <v>164</v>
      </c>
      <c r="B60" s="16" t="s">
        <v>165</v>
      </c>
      <c r="C60" s="16">
        <v>2013</v>
      </c>
      <c r="D60" s="16" t="s">
        <v>166</v>
      </c>
      <c r="E60" t="s">
        <v>2008</v>
      </c>
      <c r="F60" s="16" t="s">
        <v>1963</v>
      </c>
      <c r="G60" s="16" t="s">
        <v>18</v>
      </c>
      <c r="H60" s="16" t="s">
        <v>1954</v>
      </c>
      <c r="I60" s="16" t="s">
        <v>419</v>
      </c>
      <c r="J60" s="17"/>
      <c r="K60" s="19" t="str">
        <f t="shared" si="6"/>
        <v/>
      </c>
      <c r="L60" s="19" t="str">
        <f t="shared" si="7"/>
        <v/>
      </c>
      <c r="M60" s="19" t="str">
        <f t="shared" si="8"/>
        <v>Yes</v>
      </c>
      <c r="N60" s="19" t="str">
        <f t="shared" si="9"/>
        <v/>
      </c>
      <c r="O60" s="19" t="str">
        <f t="shared" si="10"/>
        <v/>
      </c>
      <c r="P60" s="19" t="str">
        <f t="shared" si="11"/>
        <v/>
      </c>
      <c r="Q60" s="19" t="str">
        <f t="shared" si="12"/>
        <v/>
      </c>
      <c r="R60" s="19" t="str">
        <f t="shared" si="13"/>
        <v>Yes</v>
      </c>
      <c r="S60" s="19" t="str">
        <f t="shared" si="14"/>
        <v>Yes</v>
      </c>
      <c r="T60" s="19" t="str">
        <f t="shared" si="15"/>
        <v/>
      </c>
      <c r="U60" s="15" t="str">
        <f t="shared" si="0"/>
        <v>Yes</v>
      </c>
      <c r="V60" s="15" t="str">
        <f t="shared" si="1"/>
        <v>Yes</v>
      </c>
      <c r="W60" s="15" t="str">
        <f t="shared" si="16"/>
        <v>Yes</v>
      </c>
      <c r="X60" s="15">
        <f>IF(W60="Yes", MAX(X$1:X59)+1, "")</f>
        <v>59</v>
      </c>
      <c r="Y60" s="15" t="str">
        <f t="shared" si="18"/>
        <v>Yes</v>
      </c>
      <c r="Z60" s="15">
        <f>IF(Y60="Yes", MAX(Z$1:Z59)+1, "")</f>
        <v>59</v>
      </c>
      <c r="AA60" s="15" t="str">
        <f t="shared" si="3"/>
        <v>No</v>
      </c>
      <c r="AB60" s="15" t="str">
        <f t="shared" si="4"/>
        <v>No</v>
      </c>
      <c r="AC60" s="15" t="str">
        <f t="shared" si="17"/>
        <v>No</v>
      </c>
      <c r="AD60" s="15" t="str">
        <f>IF(AC60="Yes", MAX(AD$1:AD59)+1, "")</f>
        <v/>
      </c>
      <c r="AE60" s="15" t="str">
        <f t="shared" si="19"/>
        <v>No</v>
      </c>
      <c r="AF60" s="15" t="str">
        <f>IF(AE60="Yes", MAX(AF$1:AF59)+1, "")</f>
        <v/>
      </c>
    </row>
    <row r="61" spans="1:32" ht="19" customHeight="1" x14ac:dyDescent="0.35">
      <c r="A61" s="16" t="s">
        <v>167</v>
      </c>
      <c r="B61" s="16" t="s">
        <v>168</v>
      </c>
      <c r="C61" s="16">
        <v>2014</v>
      </c>
      <c r="D61" s="16" t="s">
        <v>169</v>
      </c>
      <c r="E61" t="s">
        <v>2009</v>
      </c>
      <c r="F61" s="16" t="s">
        <v>1963</v>
      </c>
      <c r="G61" s="16" t="s">
        <v>1954</v>
      </c>
      <c r="H61" s="16" t="s">
        <v>27</v>
      </c>
      <c r="I61" s="17"/>
      <c r="J61" s="17"/>
      <c r="K61" s="19" t="str">
        <f t="shared" si="6"/>
        <v>Yes</v>
      </c>
      <c r="L61" s="19" t="str">
        <f t="shared" si="7"/>
        <v/>
      </c>
      <c r="M61" s="19" t="str">
        <f t="shared" si="8"/>
        <v/>
      </c>
      <c r="N61" s="19" t="str">
        <f t="shared" si="9"/>
        <v/>
      </c>
      <c r="O61" s="19" t="str">
        <f t="shared" si="10"/>
        <v/>
      </c>
      <c r="P61" s="19" t="str">
        <f t="shared" si="11"/>
        <v/>
      </c>
      <c r="Q61" s="19" t="str">
        <f t="shared" si="12"/>
        <v/>
      </c>
      <c r="R61" s="19" t="str">
        <f t="shared" si="13"/>
        <v>Yes</v>
      </c>
      <c r="S61" s="19" t="str">
        <f t="shared" si="14"/>
        <v/>
      </c>
      <c r="T61" s="19" t="str">
        <f t="shared" si="15"/>
        <v/>
      </c>
      <c r="U61" s="15" t="str">
        <f t="shared" si="0"/>
        <v>Yes</v>
      </c>
      <c r="V61" s="15" t="str">
        <f t="shared" si="1"/>
        <v>Yes</v>
      </c>
      <c r="W61" s="15" t="str">
        <f t="shared" si="16"/>
        <v>Yes</v>
      </c>
      <c r="X61" s="15">
        <f>IF(W61="Yes", MAX(X$1:X60)+1, "")</f>
        <v>60</v>
      </c>
      <c r="Y61" s="15" t="str">
        <f t="shared" si="18"/>
        <v>Yes</v>
      </c>
      <c r="Z61" s="15">
        <f>IF(Y61="Yes", MAX(Z$1:Z60)+1, "")</f>
        <v>60</v>
      </c>
      <c r="AA61" s="15" t="str">
        <f t="shared" si="3"/>
        <v>No</v>
      </c>
      <c r="AB61" s="15" t="str">
        <f t="shared" si="4"/>
        <v>No</v>
      </c>
      <c r="AC61" s="15" t="str">
        <f t="shared" si="17"/>
        <v>No</v>
      </c>
      <c r="AD61" s="15" t="str">
        <f>IF(AC61="Yes", MAX(AD$1:AD60)+1, "")</f>
        <v/>
      </c>
      <c r="AE61" s="15" t="str">
        <f t="shared" si="19"/>
        <v>No</v>
      </c>
      <c r="AF61" s="15" t="str">
        <f>IF(AE61="Yes", MAX(AF$1:AF60)+1, "")</f>
        <v/>
      </c>
    </row>
    <row r="62" spans="1:32" ht="19" customHeight="1" x14ac:dyDescent="0.35">
      <c r="A62" s="16" t="s">
        <v>170</v>
      </c>
      <c r="B62" s="16" t="s">
        <v>171</v>
      </c>
      <c r="C62" s="16">
        <v>2017</v>
      </c>
      <c r="D62" s="16" t="s">
        <v>172</v>
      </c>
      <c r="E62" t="s">
        <v>1976</v>
      </c>
      <c r="F62" s="16" t="s">
        <v>1963</v>
      </c>
      <c r="G62" s="16" t="s">
        <v>33</v>
      </c>
      <c r="H62" s="16" t="s">
        <v>27</v>
      </c>
      <c r="I62" s="17"/>
      <c r="J62" s="17"/>
      <c r="K62" s="19" t="str">
        <f t="shared" si="6"/>
        <v>Yes</v>
      </c>
      <c r="L62" s="19" t="str">
        <f t="shared" si="7"/>
        <v/>
      </c>
      <c r="M62" s="19" t="str">
        <f t="shared" si="8"/>
        <v/>
      </c>
      <c r="N62" s="19" t="str">
        <f t="shared" si="9"/>
        <v/>
      </c>
      <c r="O62" s="19" t="str">
        <f t="shared" si="10"/>
        <v>Yes</v>
      </c>
      <c r="P62" s="19" t="str">
        <f t="shared" si="11"/>
        <v/>
      </c>
      <c r="Q62" s="19" t="str">
        <f t="shared" si="12"/>
        <v/>
      </c>
      <c r="R62" s="19" t="str">
        <f t="shared" si="13"/>
        <v/>
      </c>
      <c r="S62" s="19" t="str">
        <f t="shared" si="14"/>
        <v/>
      </c>
      <c r="T62" s="19" t="str">
        <f t="shared" si="15"/>
        <v/>
      </c>
      <c r="U62" s="15" t="str">
        <f t="shared" si="0"/>
        <v>Yes</v>
      </c>
      <c r="V62" s="15" t="str">
        <f t="shared" si="1"/>
        <v>Yes</v>
      </c>
      <c r="W62" s="15" t="str">
        <f t="shared" si="16"/>
        <v>Yes</v>
      </c>
      <c r="X62" s="15">
        <f>IF(W62="Yes", MAX(X$1:X61)+1, "")</f>
        <v>61</v>
      </c>
      <c r="Y62" s="15" t="str">
        <f t="shared" si="18"/>
        <v>Yes</v>
      </c>
      <c r="Z62" s="15">
        <f>IF(Y62="Yes", MAX(Z$1:Z61)+1, "")</f>
        <v>61</v>
      </c>
      <c r="AA62" s="15" t="str">
        <f t="shared" si="3"/>
        <v>No</v>
      </c>
      <c r="AB62" s="15" t="str">
        <f t="shared" si="4"/>
        <v>No</v>
      </c>
      <c r="AC62" s="15" t="str">
        <f t="shared" si="17"/>
        <v>No</v>
      </c>
      <c r="AD62" s="15" t="str">
        <f>IF(AC62="Yes", MAX(AD$1:AD61)+1, "")</f>
        <v/>
      </c>
      <c r="AE62" s="15" t="str">
        <f t="shared" si="19"/>
        <v>No</v>
      </c>
      <c r="AF62" s="15" t="str">
        <f>IF(AE62="Yes", MAX(AF$1:AF61)+1, "")</f>
        <v/>
      </c>
    </row>
    <row r="63" spans="1:32" ht="19" customHeight="1" x14ac:dyDescent="0.35">
      <c r="A63" s="16" t="s">
        <v>173</v>
      </c>
      <c r="B63" s="16" t="s">
        <v>174</v>
      </c>
      <c r="C63" s="16">
        <v>2014</v>
      </c>
      <c r="D63" s="17"/>
      <c r="E63" t="s">
        <v>1976</v>
      </c>
      <c r="F63" s="16" t="s">
        <v>1963</v>
      </c>
      <c r="G63" s="16" t="s">
        <v>7</v>
      </c>
      <c r="H63" s="17"/>
      <c r="I63" s="17"/>
      <c r="J63" s="17"/>
      <c r="K63" s="19" t="str">
        <f t="shared" si="6"/>
        <v>Yes</v>
      </c>
      <c r="L63" s="19" t="str">
        <f t="shared" si="7"/>
        <v/>
      </c>
      <c r="M63" s="19" t="str">
        <f t="shared" si="8"/>
        <v/>
      </c>
      <c r="N63" s="19" t="str">
        <f t="shared" si="9"/>
        <v/>
      </c>
      <c r="O63" s="19" t="str">
        <f t="shared" si="10"/>
        <v/>
      </c>
      <c r="P63" s="19" t="str">
        <f t="shared" si="11"/>
        <v/>
      </c>
      <c r="Q63" s="19" t="str">
        <f t="shared" si="12"/>
        <v/>
      </c>
      <c r="R63" s="19" t="str">
        <f t="shared" si="13"/>
        <v/>
      </c>
      <c r="S63" s="19" t="str">
        <f t="shared" si="14"/>
        <v/>
      </c>
      <c r="T63" s="19" t="str">
        <f t="shared" si="15"/>
        <v/>
      </c>
      <c r="U63" s="15" t="str">
        <f t="shared" si="0"/>
        <v>Yes</v>
      </c>
      <c r="V63" s="15" t="str">
        <f t="shared" si="1"/>
        <v>No</v>
      </c>
      <c r="W63" s="15" t="str">
        <f t="shared" si="16"/>
        <v>Yes</v>
      </c>
      <c r="X63" s="15">
        <f>IF(W63="Yes", MAX(X$1:X62)+1, "")</f>
        <v>62</v>
      </c>
      <c r="Y63" s="15" t="str">
        <f t="shared" si="18"/>
        <v>Yes</v>
      </c>
      <c r="Z63" s="15">
        <f>IF(Y63="Yes", MAX(Z$1:Z62)+1, "")</f>
        <v>62</v>
      </c>
      <c r="AA63" s="15" t="str">
        <f t="shared" si="3"/>
        <v>No</v>
      </c>
      <c r="AB63" s="15" t="str">
        <f t="shared" si="4"/>
        <v>No</v>
      </c>
      <c r="AC63" s="15" t="str">
        <f t="shared" si="17"/>
        <v>No</v>
      </c>
      <c r="AD63" s="15" t="str">
        <f>IF(AC63="Yes", MAX(AD$1:AD62)+1, "")</f>
        <v/>
      </c>
      <c r="AE63" s="15" t="str">
        <f t="shared" si="19"/>
        <v>No</v>
      </c>
      <c r="AF63" s="15" t="str">
        <f>IF(AE63="Yes", MAX(AF$1:AF62)+1, "")</f>
        <v/>
      </c>
    </row>
    <row r="64" spans="1:32" ht="19" customHeight="1" x14ac:dyDescent="0.35">
      <c r="A64" s="16" t="s">
        <v>175</v>
      </c>
      <c r="B64" s="16" t="s">
        <v>176</v>
      </c>
      <c r="C64" s="16">
        <v>2016</v>
      </c>
      <c r="D64" s="17"/>
      <c r="E64" t="s">
        <v>2010</v>
      </c>
      <c r="F64" s="16" t="s">
        <v>1963</v>
      </c>
      <c r="G64" s="16" t="s">
        <v>1954</v>
      </c>
      <c r="H64" s="17"/>
      <c r="I64" s="17"/>
      <c r="J64" s="17"/>
      <c r="K64" s="19" t="str">
        <f t="shared" si="6"/>
        <v/>
      </c>
      <c r="L64" s="19" t="str">
        <f t="shared" si="7"/>
        <v/>
      </c>
      <c r="M64" s="19" t="str">
        <f t="shared" si="8"/>
        <v/>
      </c>
      <c r="N64" s="19" t="str">
        <f t="shared" si="9"/>
        <v/>
      </c>
      <c r="O64" s="19" t="str">
        <f t="shared" si="10"/>
        <v/>
      </c>
      <c r="P64" s="19" t="str">
        <f t="shared" si="11"/>
        <v/>
      </c>
      <c r="Q64" s="19" t="str">
        <f t="shared" si="12"/>
        <v/>
      </c>
      <c r="R64" s="19" t="str">
        <f t="shared" si="13"/>
        <v>Yes</v>
      </c>
      <c r="S64" s="19" t="str">
        <f t="shared" si="14"/>
        <v/>
      </c>
      <c r="T64" s="19" t="str">
        <f t="shared" si="15"/>
        <v/>
      </c>
      <c r="U64" s="15" t="str">
        <f t="shared" si="0"/>
        <v>Yes</v>
      </c>
      <c r="V64" s="15" t="str">
        <f t="shared" si="1"/>
        <v>No</v>
      </c>
      <c r="W64" s="15" t="str">
        <f t="shared" si="16"/>
        <v>Yes</v>
      </c>
      <c r="X64" s="15">
        <f>IF(W64="Yes", MAX(X$1:X63)+1, "")</f>
        <v>63</v>
      </c>
      <c r="Y64" s="15" t="str">
        <f t="shared" si="18"/>
        <v>Yes</v>
      </c>
      <c r="Z64" s="15">
        <f>IF(Y64="Yes", MAX(Z$1:Z63)+1, "")</f>
        <v>63</v>
      </c>
      <c r="AA64" s="15" t="str">
        <f t="shared" si="3"/>
        <v>No</v>
      </c>
      <c r="AB64" s="15" t="str">
        <f t="shared" si="4"/>
        <v>No</v>
      </c>
      <c r="AC64" s="15" t="str">
        <f t="shared" si="17"/>
        <v>No</v>
      </c>
      <c r="AD64" s="15" t="str">
        <f>IF(AC64="Yes", MAX(AD$1:AD63)+1, "")</f>
        <v/>
      </c>
      <c r="AE64" s="15" t="str">
        <f t="shared" si="19"/>
        <v>No</v>
      </c>
      <c r="AF64" s="15" t="str">
        <f>IF(AE64="Yes", MAX(AF$1:AF63)+1, "")</f>
        <v/>
      </c>
    </row>
    <row r="65" spans="1:32" ht="19" customHeight="1" x14ac:dyDescent="0.35">
      <c r="A65" s="16" t="s">
        <v>177</v>
      </c>
      <c r="B65" s="16" t="s">
        <v>178</v>
      </c>
      <c r="C65" s="16">
        <v>2009</v>
      </c>
      <c r="D65" s="16" t="s">
        <v>179</v>
      </c>
      <c r="E65" t="s">
        <v>2011</v>
      </c>
      <c r="F65" s="16" t="s">
        <v>1963</v>
      </c>
      <c r="G65" s="16" t="s">
        <v>33</v>
      </c>
      <c r="H65" s="16" t="s">
        <v>1954</v>
      </c>
      <c r="I65" s="16" t="s">
        <v>11</v>
      </c>
      <c r="J65" s="17"/>
      <c r="K65" s="19" t="str">
        <f t="shared" si="6"/>
        <v/>
      </c>
      <c r="L65" s="19" t="str">
        <f t="shared" si="7"/>
        <v>Yes</v>
      </c>
      <c r="M65" s="19" t="str">
        <f t="shared" si="8"/>
        <v/>
      </c>
      <c r="N65" s="19" t="str">
        <f t="shared" si="9"/>
        <v/>
      </c>
      <c r="O65" s="19" t="str">
        <f t="shared" si="10"/>
        <v>Yes</v>
      </c>
      <c r="P65" s="19" t="str">
        <f t="shared" si="11"/>
        <v/>
      </c>
      <c r="Q65" s="19" t="str">
        <f t="shared" si="12"/>
        <v/>
      </c>
      <c r="R65" s="19" t="str">
        <f t="shared" si="13"/>
        <v>Yes</v>
      </c>
      <c r="S65" s="19" t="str">
        <f t="shared" si="14"/>
        <v/>
      </c>
      <c r="T65" s="19" t="str">
        <f t="shared" si="15"/>
        <v/>
      </c>
      <c r="U65" s="15" t="str">
        <f t="shared" si="0"/>
        <v>Yes</v>
      </c>
      <c r="V65" s="15" t="str">
        <f t="shared" si="1"/>
        <v>Yes</v>
      </c>
      <c r="W65" s="15" t="str">
        <f t="shared" si="16"/>
        <v>Yes</v>
      </c>
      <c r="X65" s="15">
        <f>IF(W65="Yes", MAX(X$1:X64)+1, "")</f>
        <v>64</v>
      </c>
      <c r="Y65" s="15" t="str">
        <f t="shared" si="18"/>
        <v>Yes</v>
      </c>
      <c r="Z65" s="15">
        <f>IF(Y65="Yes", MAX(Z$1:Z64)+1, "")</f>
        <v>64</v>
      </c>
      <c r="AA65" s="15" t="str">
        <f t="shared" si="3"/>
        <v>No</v>
      </c>
      <c r="AB65" s="15" t="str">
        <f t="shared" si="4"/>
        <v>No</v>
      </c>
      <c r="AC65" s="15" t="str">
        <f t="shared" si="17"/>
        <v>No</v>
      </c>
      <c r="AD65" s="15" t="str">
        <f>IF(AC65="Yes", MAX(AD$1:AD64)+1, "")</f>
        <v/>
      </c>
      <c r="AE65" s="15" t="str">
        <f t="shared" si="19"/>
        <v>No</v>
      </c>
      <c r="AF65" s="15" t="str">
        <f>IF(AE65="Yes", MAX(AF$1:AF64)+1, "")</f>
        <v/>
      </c>
    </row>
    <row r="66" spans="1:32" ht="19" customHeight="1" x14ac:dyDescent="0.35">
      <c r="A66" s="16" t="s">
        <v>180</v>
      </c>
      <c r="B66" s="16" t="s">
        <v>181</v>
      </c>
      <c r="C66" s="16">
        <v>2018</v>
      </c>
      <c r="D66" s="17"/>
      <c r="E66" t="s">
        <v>1976</v>
      </c>
      <c r="F66" s="16" t="s">
        <v>1963</v>
      </c>
      <c r="G66" s="16" t="s">
        <v>74</v>
      </c>
      <c r="H66" s="17"/>
      <c r="I66" s="17"/>
      <c r="J66" s="17"/>
      <c r="K66" s="19" t="str">
        <f t="shared" si="6"/>
        <v/>
      </c>
      <c r="L66" s="19" t="str">
        <f t="shared" si="7"/>
        <v/>
      </c>
      <c r="M66" s="19" t="str">
        <f t="shared" si="8"/>
        <v/>
      </c>
      <c r="N66" s="19" t="str">
        <f t="shared" si="9"/>
        <v>Yes</v>
      </c>
      <c r="O66" s="19" t="str">
        <f t="shared" si="10"/>
        <v/>
      </c>
      <c r="P66" s="19" t="str">
        <f t="shared" si="11"/>
        <v/>
      </c>
      <c r="Q66" s="19" t="str">
        <f t="shared" si="12"/>
        <v/>
      </c>
      <c r="R66" s="19" t="str">
        <f t="shared" si="13"/>
        <v/>
      </c>
      <c r="S66" s="19" t="str">
        <f t="shared" si="14"/>
        <v/>
      </c>
      <c r="T66" s="19" t="str">
        <f t="shared" si="15"/>
        <v/>
      </c>
      <c r="U66" s="15" t="str">
        <f t="shared" ref="U66:U129" si="20">IF(ISERROR(SEARCH(searchterm, B66)), "No", "Yes")</f>
        <v>Yes</v>
      </c>
      <c r="V66" s="15" t="str">
        <f t="shared" ref="V66:V129" si="21">IF(ISERROR(SEARCH(searchterm, D66)), "No", "Yes")</f>
        <v>No</v>
      </c>
      <c r="W66" s="15" t="str">
        <f t="shared" si="16"/>
        <v>Yes</v>
      </c>
      <c r="X66" s="15">
        <f>IF(W66="Yes", MAX(X$1:X65)+1, "")</f>
        <v>65</v>
      </c>
      <c r="Y66" s="15" t="str">
        <f t="shared" ref="Y66:Y97" si="22">IF(themeselected="All", "Yes", IF(OR(G66=themeselected, H66=themeselected, I66=themeselected, J66=themeselected), "Yes", "No"))</f>
        <v>Yes</v>
      </c>
      <c r="Z66" s="15">
        <f>IF(Y66="Yes", MAX(Z$1:Z65)+1, "")</f>
        <v>65</v>
      </c>
      <c r="AA66" s="15" t="str">
        <f t="shared" ref="AA66:AA129" si="23">IF(ISERROR(SEARCH(searchset, B66)), "No", "Yes")</f>
        <v>No</v>
      </c>
      <c r="AB66" s="15" t="str">
        <f t="shared" ref="AB66:AB129" si="24">IF(ISERROR(SEARCH(searchset, D66)), "No", "Yes")</f>
        <v>No</v>
      </c>
      <c r="AC66" s="15" t="str">
        <f t="shared" si="17"/>
        <v>No</v>
      </c>
      <c r="AD66" s="15" t="str">
        <f>IF(AC66="Yes", MAX(AD$1:AD65)+1, "")</f>
        <v/>
      </c>
      <c r="AE66" s="15" t="str">
        <f t="shared" ref="AE66:AE97" si="25">IF((IF(business="Yes",IF(N66="Yes",1, 0))+IF(data="Yes",IF(K66="Yes",1, 0))+IF(Ecosystem="Yes",IF(Q66="Yes",1, 0))+IF(evaluation="Yes",IF(T66="Yes",1, 0))+IF(heating="Yes",IF(O66="Yes",1, 0))+IF(mobility="Yes",IF(P66="Yes",1, 0))+IF(policy="Yes",IF(S66="Yes",1, 0))+IF(tech="Yes",IF(R66="Yes",1, 0))+IF(users="Yes",IF(L66="Yes",1, 0))+IF(skills="Yes",IF(M66="Yes",1, 0)))&gt;=1, "Yes", "No")</f>
        <v>No</v>
      </c>
      <c r="AF66" s="15" t="str">
        <f>IF(AE66="Yes", MAX(AF$1:AF65)+1, "")</f>
        <v/>
      </c>
    </row>
    <row r="67" spans="1:32" ht="19" customHeight="1" x14ac:dyDescent="0.35">
      <c r="A67" s="16" t="s">
        <v>182</v>
      </c>
      <c r="B67" s="16" t="s">
        <v>183</v>
      </c>
      <c r="C67" s="16">
        <v>2019</v>
      </c>
      <c r="D67" s="16" t="s">
        <v>184</v>
      </c>
      <c r="E67" t="s">
        <v>2012</v>
      </c>
      <c r="F67" s="16" t="s">
        <v>1963</v>
      </c>
      <c r="G67" s="16" t="s">
        <v>7</v>
      </c>
      <c r="H67" s="16" t="s">
        <v>1954</v>
      </c>
      <c r="I67" s="17"/>
      <c r="J67" s="17"/>
      <c r="K67" s="19" t="str">
        <f t="shared" ref="K67:K130" si="26">IF(COUNTIF($G67:$J67,"*Data*"),"Yes","")</f>
        <v>Yes</v>
      </c>
      <c r="L67" s="19" t="str">
        <f t="shared" ref="L67:L130" si="27">IF(COUNTIF($G67:$J67,"*Users*"),"Yes","")</f>
        <v/>
      </c>
      <c r="M67" s="19" t="str">
        <f t="shared" ref="M67:M130" si="28">IF(COUNTIF($G67:$J67,"*Skills*"),"Yes","")</f>
        <v/>
      </c>
      <c r="N67" s="19" t="str">
        <f t="shared" ref="N67:N130" si="29">IF(COUNTIF($G67:$J67,"*Business*"),"Yes","")</f>
        <v/>
      </c>
      <c r="O67" s="19" t="str">
        <f t="shared" ref="O67:O130" si="30">IF(COUNTIF($G67:$J67,"*Heating*"),"Yes","")</f>
        <v/>
      </c>
      <c r="P67" s="19" t="str">
        <f t="shared" ref="P67:P130" si="31">IF(COUNTIF($G67:$J67,"*Mobility*"),"Yes","")</f>
        <v/>
      </c>
      <c r="Q67" s="19" t="str">
        <f t="shared" ref="Q67:Q130" si="32">IF(COUNTIF($G67:$J67,"*Ecosystem*"),"Yes","")</f>
        <v/>
      </c>
      <c r="R67" s="19" t="str">
        <f t="shared" ref="R67:R130" si="33">IF(COUNTIF($G67:$J67,"*Technology*"),"Yes","")</f>
        <v>Yes</v>
      </c>
      <c r="S67" s="19" t="str">
        <f t="shared" ref="S67:S130" si="34">IF(COUNTIF($G67:$J67,"*Policy*"),"Yes","")</f>
        <v/>
      </c>
      <c r="T67" s="19" t="str">
        <f t="shared" ref="T67:T130" si="35">IF(COUNTIF($G67:$J67,"*Evaluation*"),"Yes","")</f>
        <v/>
      </c>
      <c r="U67" s="15" t="str">
        <f t="shared" si="20"/>
        <v>Yes</v>
      </c>
      <c r="V67" s="15" t="str">
        <f t="shared" si="21"/>
        <v>Yes</v>
      </c>
      <c r="W67" s="15" t="str">
        <f t="shared" ref="W67:W130" si="36">IF(OR(U67="Yes", V67="Yes"), "Yes", "No")</f>
        <v>Yes</v>
      </c>
      <c r="X67" s="15">
        <f>IF(W67="Yes", MAX(X$1:X66)+1, "")</f>
        <v>66</v>
      </c>
      <c r="Y67" s="15" t="str">
        <f t="shared" si="22"/>
        <v>Yes</v>
      </c>
      <c r="Z67" s="15">
        <f>IF(Y67="Yes", MAX(Z$1:Z66)+1, "")</f>
        <v>66</v>
      </c>
      <c r="AA67" s="15" t="str">
        <f t="shared" si="23"/>
        <v>No</v>
      </c>
      <c r="AB67" s="15" t="str">
        <f t="shared" si="24"/>
        <v>No</v>
      </c>
      <c r="AC67" s="15" t="str">
        <f t="shared" ref="AC67:AC130" si="37">IF(OR(AA67="Yes", AB67="Yes"), "Yes", "No")</f>
        <v>No</v>
      </c>
      <c r="AD67" s="15" t="str">
        <f>IF(AC67="Yes", MAX(AD$1:AD66)+1, "")</f>
        <v/>
      </c>
      <c r="AE67" s="15" t="str">
        <f t="shared" si="25"/>
        <v>No</v>
      </c>
      <c r="AF67" s="15" t="str">
        <f>IF(AE67="Yes", MAX(AF$1:AF66)+1, "")</f>
        <v/>
      </c>
    </row>
    <row r="68" spans="1:32" ht="19" customHeight="1" x14ac:dyDescent="0.35">
      <c r="A68" s="16" t="s">
        <v>185</v>
      </c>
      <c r="B68" s="16" t="s">
        <v>186</v>
      </c>
      <c r="C68" s="16">
        <v>2014</v>
      </c>
      <c r="D68" s="17"/>
      <c r="E68" t="s">
        <v>1976</v>
      </c>
      <c r="F68" s="16" t="s">
        <v>1963</v>
      </c>
      <c r="G68" s="16" t="s">
        <v>7</v>
      </c>
      <c r="H68" s="17"/>
      <c r="I68" s="17"/>
      <c r="J68" s="17"/>
      <c r="K68" s="19" t="str">
        <f t="shared" si="26"/>
        <v>Yes</v>
      </c>
      <c r="L68" s="19" t="str">
        <f t="shared" si="27"/>
        <v/>
      </c>
      <c r="M68" s="19" t="str">
        <f t="shared" si="28"/>
        <v/>
      </c>
      <c r="N68" s="19" t="str">
        <f t="shared" si="29"/>
        <v/>
      </c>
      <c r="O68" s="19" t="str">
        <f t="shared" si="30"/>
        <v/>
      </c>
      <c r="P68" s="19" t="str">
        <f t="shared" si="31"/>
        <v/>
      </c>
      <c r="Q68" s="19" t="str">
        <f t="shared" si="32"/>
        <v/>
      </c>
      <c r="R68" s="19" t="str">
        <f t="shared" si="33"/>
        <v/>
      </c>
      <c r="S68" s="19" t="str">
        <f t="shared" si="34"/>
        <v/>
      </c>
      <c r="T68" s="19" t="str">
        <f t="shared" si="35"/>
        <v/>
      </c>
      <c r="U68" s="15" t="str">
        <f t="shared" si="20"/>
        <v>Yes</v>
      </c>
      <c r="V68" s="15" t="str">
        <f t="shared" si="21"/>
        <v>No</v>
      </c>
      <c r="W68" s="15" t="str">
        <f t="shared" si="36"/>
        <v>Yes</v>
      </c>
      <c r="X68" s="15">
        <f>IF(W68="Yes", MAX(X$1:X67)+1, "")</f>
        <v>67</v>
      </c>
      <c r="Y68" s="15" t="str">
        <f t="shared" si="22"/>
        <v>Yes</v>
      </c>
      <c r="Z68" s="15">
        <f>IF(Y68="Yes", MAX(Z$1:Z67)+1, "")</f>
        <v>67</v>
      </c>
      <c r="AA68" s="15" t="str">
        <f t="shared" si="23"/>
        <v>No</v>
      </c>
      <c r="AB68" s="15" t="str">
        <f t="shared" si="24"/>
        <v>No</v>
      </c>
      <c r="AC68" s="15" t="str">
        <f t="shared" si="37"/>
        <v>No</v>
      </c>
      <c r="AD68" s="15" t="str">
        <f>IF(AC68="Yes", MAX(AD$1:AD67)+1, "")</f>
        <v/>
      </c>
      <c r="AE68" s="15" t="str">
        <f t="shared" si="25"/>
        <v>No</v>
      </c>
      <c r="AF68" s="15" t="str">
        <f>IF(AE68="Yes", MAX(AF$1:AF67)+1, "")</f>
        <v/>
      </c>
    </row>
    <row r="69" spans="1:32" ht="19" customHeight="1" x14ac:dyDescent="0.35">
      <c r="A69" s="16" t="s">
        <v>187</v>
      </c>
      <c r="B69" s="16" t="s">
        <v>188</v>
      </c>
      <c r="C69" s="16">
        <v>2013</v>
      </c>
      <c r="D69" s="17"/>
      <c r="E69" t="s">
        <v>1976</v>
      </c>
      <c r="F69" s="16" t="s">
        <v>1963</v>
      </c>
      <c r="G69" s="16" t="s">
        <v>7</v>
      </c>
      <c r="H69" s="17"/>
      <c r="I69" s="17"/>
      <c r="J69" s="17"/>
      <c r="K69" s="19" t="str">
        <f t="shared" si="26"/>
        <v>Yes</v>
      </c>
      <c r="L69" s="19" t="str">
        <f t="shared" si="27"/>
        <v/>
      </c>
      <c r="M69" s="19" t="str">
        <f t="shared" si="28"/>
        <v/>
      </c>
      <c r="N69" s="19" t="str">
        <f t="shared" si="29"/>
        <v/>
      </c>
      <c r="O69" s="19" t="str">
        <f t="shared" si="30"/>
        <v/>
      </c>
      <c r="P69" s="19" t="str">
        <f t="shared" si="31"/>
        <v/>
      </c>
      <c r="Q69" s="19" t="str">
        <f t="shared" si="32"/>
        <v/>
      </c>
      <c r="R69" s="19" t="str">
        <f t="shared" si="33"/>
        <v/>
      </c>
      <c r="S69" s="19" t="str">
        <f t="shared" si="34"/>
        <v/>
      </c>
      <c r="T69" s="19" t="str">
        <f t="shared" si="35"/>
        <v/>
      </c>
      <c r="U69" s="15" t="str">
        <f t="shared" si="20"/>
        <v>Yes</v>
      </c>
      <c r="V69" s="15" t="str">
        <f t="shared" si="21"/>
        <v>No</v>
      </c>
      <c r="W69" s="15" t="str">
        <f t="shared" si="36"/>
        <v>Yes</v>
      </c>
      <c r="X69" s="15">
        <f>IF(W69="Yes", MAX(X$1:X68)+1, "")</f>
        <v>68</v>
      </c>
      <c r="Y69" s="15" t="str">
        <f t="shared" si="22"/>
        <v>Yes</v>
      </c>
      <c r="Z69" s="15">
        <f>IF(Y69="Yes", MAX(Z$1:Z68)+1, "")</f>
        <v>68</v>
      </c>
      <c r="AA69" s="15" t="str">
        <f t="shared" si="23"/>
        <v>No</v>
      </c>
      <c r="AB69" s="15" t="str">
        <f t="shared" si="24"/>
        <v>No</v>
      </c>
      <c r="AC69" s="15" t="str">
        <f t="shared" si="37"/>
        <v>No</v>
      </c>
      <c r="AD69" s="15" t="str">
        <f>IF(AC69="Yes", MAX(AD$1:AD68)+1, "")</f>
        <v/>
      </c>
      <c r="AE69" s="15" t="str">
        <f t="shared" si="25"/>
        <v>No</v>
      </c>
      <c r="AF69" s="15" t="str">
        <f>IF(AE69="Yes", MAX(AF$1:AF68)+1, "")</f>
        <v/>
      </c>
    </row>
    <row r="70" spans="1:32" ht="19" customHeight="1" x14ac:dyDescent="0.35">
      <c r="A70" s="16" t="s">
        <v>189</v>
      </c>
      <c r="B70" s="16" t="s">
        <v>190</v>
      </c>
      <c r="C70" s="16">
        <v>2015</v>
      </c>
      <c r="D70" s="16" t="s">
        <v>191</v>
      </c>
      <c r="E70" t="s">
        <v>1976</v>
      </c>
      <c r="F70" s="16" t="s">
        <v>1963</v>
      </c>
      <c r="G70" s="16" t="s">
        <v>7</v>
      </c>
      <c r="H70" s="16" t="s">
        <v>1954</v>
      </c>
      <c r="I70" s="17"/>
      <c r="J70" s="17"/>
      <c r="K70" s="19" t="str">
        <f t="shared" si="26"/>
        <v>Yes</v>
      </c>
      <c r="L70" s="19" t="str">
        <f t="shared" si="27"/>
        <v/>
      </c>
      <c r="M70" s="19" t="str">
        <f t="shared" si="28"/>
        <v/>
      </c>
      <c r="N70" s="19" t="str">
        <f t="shared" si="29"/>
        <v/>
      </c>
      <c r="O70" s="19" t="str">
        <f t="shared" si="30"/>
        <v/>
      </c>
      <c r="P70" s="19" t="str">
        <f t="shared" si="31"/>
        <v/>
      </c>
      <c r="Q70" s="19" t="str">
        <f t="shared" si="32"/>
        <v/>
      </c>
      <c r="R70" s="19" t="str">
        <f t="shared" si="33"/>
        <v>Yes</v>
      </c>
      <c r="S70" s="19" t="str">
        <f t="shared" si="34"/>
        <v/>
      </c>
      <c r="T70" s="19" t="str">
        <f t="shared" si="35"/>
        <v/>
      </c>
      <c r="U70" s="15" t="str">
        <f t="shared" si="20"/>
        <v>Yes</v>
      </c>
      <c r="V70" s="15" t="str">
        <f t="shared" si="21"/>
        <v>Yes</v>
      </c>
      <c r="W70" s="15" t="str">
        <f t="shared" si="36"/>
        <v>Yes</v>
      </c>
      <c r="X70" s="15">
        <f>IF(W70="Yes", MAX(X$1:X69)+1, "")</f>
        <v>69</v>
      </c>
      <c r="Y70" s="15" t="str">
        <f t="shared" si="22"/>
        <v>Yes</v>
      </c>
      <c r="Z70" s="15">
        <f>IF(Y70="Yes", MAX(Z$1:Z69)+1, "")</f>
        <v>69</v>
      </c>
      <c r="AA70" s="15" t="str">
        <f t="shared" si="23"/>
        <v>No</v>
      </c>
      <c r="AB70" s="15" t="str">
        <f t="shared" si="24"/>
        <v>No</v>
      </c>
      <c r="AC70" s="15" t="str">
        <f t="shared" si="37"/>
        <v>No</v>
      </c>
      <c r="AD70" s="15" t="str">
        <f>IF(AC70="Yes", MAX(AD$1:AD69)+1, "")</f>
        <v/>
      </c>
      <c r="AE70" s="15" t="str">
        <f t="shared" si="25"/>
        <v>No</v>
      </c>
      <c r="AF70" s="15" t="str">
        <f>IF(AE70="Yes", MAX(AF$1:AF69)+1, "")</f>
        <v/>
      </c>
    </row>
    <row r="71" spans="1:32" ht="19" customHeight="1" x14ac:dyDescent="0.35">
      <c r="A71" s="16" t="s">
        <v>192</v>
      </c>
      <c r="B71" s="16" t="s">
        <v>193</v>
      </c>
      <c r="C71" s="16">
        <v>2012</v>
      </c>
      <c r="D71" s="17"/>
      <c r="E71" t="s">
        <v>1976</v>
      </c>
      <c r="F71" s="16" t="s">
        <v>1963</v>
      </c>
      <c r="G71" s="16" t="s">
        <v>7</v>
      </c>
      <c r="H71" s="17"/>
      <c r="I71" s="17"/>
      <c r="J71" s="17"/>
      <c r="K71" s="19" t="str">
        <f t="shared" si="26"/>
        <v>Yes</v>
      </c>
      <c r="L71" s="19" t="str">
        <f t="shared" si="27"/>
        <v/>
      </c>
      <c r="M71" s="19" t="str">
        <f t="shared" si="28"/>
        <v/>
      </c>
      <c r="N71" s="19" t="str">
        <f t="shared" si="29"/>
        <v/>
      </c>
      <c r="O71" s="19" t="str">
        <f t="shared" si="30"/>
        <v/>
      </c>
      <c r="P71" s="19" t="str">
        <f t="shared" si="31"/>
        <v/>
      </c>
      <c r="Q71" s="19" t="str">
        <f t="shared" si="32"/>
        <v/>
      </c>
      <c r="R71" s="19" t="str">
        <f t="shared" si="33"/>
        <v/>
      </c>
      <c r="S71" s="19" t="str">
        <f t="shared" si="34"/>
        <v/>
      </c>
      <c r="T71" s="19" t="str">
        <f t="shared" si="35"/>
        <v/>
      </c>
      <c r="U71" s="15" t="str">
        <f t="shared" si="20"/>
        <v>Yes</v>
      </c>
      <c r="V71" s="15" t="str">
        <f t="shared" si="21"/>
        <v>No</v>
      </c>
      <c r="W71" s="15" t="str">
        <f t="shared" si="36"/>
        <v>Yes</v>
      </c>
      <c r="X71" s="15">
        <f>IF(W71="Yes", MAX(X$1:X70)+1, "")</f>
        <v>70</v>
      </c>
      <c r="Y71" s="15" t="str">
        <f t="shared" si="22"/>
        <v>Yes</v>
      </c>
      <c r="Z71" s="15">
        <f>IF(Y71="Yes", MAX(Z$1:Z70)+1, "")</f>
        <v>70</v>
      </c>
      <c r="AA71" s="15" t="str">
        <f t="shared" si="23"/>
        <v>No</v>
      </c>
      <c r="AB71" s="15" t="str">
        <f t="shared" si="24"/>
        <v>No</v>
      </c>
      <c r="AC71" s="15" t="str">
        <f t="shared" si="37"/>
        <v>No</v>
      </c>
      <c r="AD71" s="15" t="str">
        <f>IF(AC71="Yes", MAX(AD$1:AD70)+1, "")</f>
        <v/>
      </c>
      <c r="AE71" s="15" t="str">
        <f t="shared" si="25"/>
        <v>No</v>
      </c>
      <c r="AF71" s="15" t="str">
        <f>IF(AE71="Yes", MAX(AF$1:AF70)+1, "")</f>
        <v/>
      </c>
    </row>
    <row r="72" spans="1:32" ht="19" customHeight="1" x14ac:dyDescent="0.35">
      <c r="A72" s="16" t="s">
        <v>194</v>
      </c>
      <c r="B72" s="16" t="s">
        <v>195</v>
      </c>
      <c r="C72" s="16">
        <v>2013</v>
      </c>
      <c r="D72" s="16" t="s">
        <v>196</v>
      </c>
      <c r="E72" t="s">
        <v>2013</v>
      </c>
      <c r="F72" s="16" t="s">
        <v>1963</v>
      </c>
      <c r="G72" s="16" t="s">
        <v>74</v>
      </c>
      <c r="H72" s="16" t="s">
        <v>1954</v>
      </c>
      <c r="I72" s="17"/>
      <c r="J72" s="17"/>
      <c r="K72" s="19" t="str">
        <f t="shared" si="26"/>
        <v/>
      </c>
      <c r="L72" s="19" t="str">
        <f t="shared" si="27"/>
        <v/>
      </c>
      <c r="M72" s="19" t="str">
        <f t="shared" si="28"/>
        <v/>
      </c>
      <c r="N72" s="19" t="str">
        <f t="shared" si="29"/>
        <v>Yes</v>
      </c>
      <c r="O72" s="19" t="str">
        <f t="shared" si="30"/>
        <v/>
      </c>
      <c r="P72" s="19" t="str">
        <f t="shared" si="31"/>
        <v/>
      </c>
      <c r="Q72" s="19" t="str">
        <f t="shared" si="32"/>
        <v/>
      </c>
      <c r="R72" s="19" t="str">
        <f t="shared" si="33"/>
        <v>Yes</v>
      </c>
      <c r="S72" s="19" t="str">
        <f t="shared" si="34"/>
        <v/>
      </c>
      <c r="T72" s="19" t="str">
        <f t="shared" si="35"/>
        <v/>
      </c>
      <c r="U72" s="15" t="str">
        <f t="shared" si="20"/>
        <v>Yes</v>
      </c>
      <c r="V72" s="15" t="str">
        <f t="shared" si="21"/>
        <v>Yes</v>
      </c>
      <c r="W72" s="15" t="str">
        <f t="shared" si="36"/>
        <v>Yes</v>
      </c>
      <c r="X72" s="15">
        <f>IF(W72="Yes", MAX(X$1:X71)+1, "")</f>
        <v>71</v>
      </c>
      <c r="Y72" s="15" t="str">
        <f t="shared" si="22"/>
        <v>Yes</v>
      </c>
      <c r="Z72" s="15">
        <f>IF(Y72="Yes", MAX(Z$1:Z71)+1, "")</f>
        <v>71</v>
      </c>
      <c r="AA72" s="15" t="str">
        <f t="shared" si="23"/>
        <v>No</v>
      </c>
      <c r="AB72" s="15" t="str">
        <f t="shared" si="24"/>
        <v>No</v>
      </c>
      <c r="AC72" s="15" t="str">
        <f t="shared" si="37"/>
        <v>No</v>
      </c>
      <c r="AD72" s="15" t="str">
        <f>IF(AC72="Yes", MAX(AD$1:AD71)+1, "")</f>
        <v/>
      </c>
      <c r="AE72" s="15" t="str">
        <f t="shared" si="25"/>
        <v>No</v>
      </c>
      <c r="AF72" s="15" t="str">
        <f>IF(AE72="Yes", MAX(AF$1:AF71)+1, "")</f>
        <v/>
      </c>
    </row>
    <row r="73" spans="1:32" ht="19" customHeight="1" x14ac:dyDescent="0.35">
      <c r="A73" s="16" t="s">
        <v>197</v>
      </c>
      <c r="B73" s="16" t="s">
        <v>198</v>
      </c>
      <c r="C73" s="16">
        <v>2016</v>
      </c>
      <c r="D73" s="16" t="s">
        <v>199</v>
      </c>
      <c r="E73" t="s">
        <v>2014</v>
      </c>
      <c r="F73" s="16" t="s">
        <v>1963</v>
      </c>
      <c r="G73" s="16" t="s">
        <v>7</v>
      </c>
      <c r="H73" s="17"/>
      <c r="I73" s="17"/>
      <c r="J73" s="17"/>
      <c r="K73" s="19" t="str">
        <f t="shared" si="26"/>
        <v>Yes</v>
      </c>
      <c r="L73" s="19" t="str">
        <f t="shared" si="27"/>
        <v/>
      </c>
      <c r="M73" s="19" t="str">
        <f t="shared" si="28"/>
        <v/>
      </c>
      <c r="N73" s="19" t="str">
        <f t="shared" si="29"/>
        <v/>
      </c>
      <c r="O73" s="19" t="str">
        <f t="shared" si="30"/>
        <v/>
      </c>
      <c r="P73" s="19" t="str">
        <f t="shared" si="31"/>
        <v/>
      </c>
      <c r="Q73" s="19" t="str">
        <f t="shared" si="32"/>
        <v/>
      </c>
      <c r="R73" s="19" t="str">
        <f t="shared" si="33"/>
        <v/>
      </c>
      <c r="S73" s="19" t="str">
        <f t="shared" si="34"/>
        <v/>
      </c>
      <c r="T73" s="19" t="str">
        <f t="shared" si="35"/>
        <v/>
      </c>
      <c r="U73" s="15" t="str">
        <f t="shared" si="20"/>
        <v>Yes</v>
      </c>
      <c r="V73" s="15" t="str">
        <f t="shared" si="21"/>
        <v>Yes</v>
      </c>
      <c r="W73" s="15" t="str">
        <f t="shared" si="36"/>
        <v>Yes</v>
      </c>
      <c r="X73" s="15">
        <f>IF(W73="Yes", MAX(X$1:X72)+1, "")</f>
        <v>72</v>
      </c>
      <c r="Y73" s="15" t="str">
        <f t="shared" si="22"/>
        <v>Yes</v>
      </c>
      <c r="Z73" s="15">
        <f>IF(Y73="Yes", MAX(Z$1:Z72)+1, "")</f>
        <v>72</v>
      </c>
      <c r="AA73" s="15" t="str">
        <f t="shared" si="23"/>
        <v>No</v>
      </c>
      <c r="AB73" s="15" t="str">
        <f t="shared" si="24"/>
        <v>No</v>
      </c>
      <c r="AC73" s="15" t="str">
        <f t="shared" si="37"/>
        <v>No</v>
      </c>
      <c r="AD73" s="15" t="str">
        <f>IF(AC73="Yes", MAX(AD$1:AD72)+1, "")</f>
        <v/>
      </c>
      <c r="AE73" s="15" t="str">
        <f t="shared" si="25"/>
        <v>No</v>
      </c>
      <c r="AF73" s="15" t="str">
        <f>IF(AE73="Yes", MAX(AF$1:AF72)+1, "")</f>
        <v/>
      </c>
    </row>
    <row r="74" spans="1:32" ht="19" customHeight="1" x14ac:dyDescent="0.35">
      <c r="A74" s="16" t="s">
        <v>200</v>
      </c>
      <c r="B74" s="16" t="s">
        <v>201</v>
      </c>
      <c r="C74" s="16">
        <v>2017</v>
      </c>
      <c r="D74" s="16" t="s">
        <v>202</v>
      </c>
      <c r="E74" t="s">
        <v>2015</v>
      </c>
      <c r="F74" s="16" t="s">
        <v>1963</v>
      </c>
      <c r="G74" s="16" t="s">
        <v>7</v>
      </c>
      <c r="H74" s="17"/>
      <c r="I74" s="17"/>
      <c r="J74" s="17"/>
      <c r="K74" s="19" t="str">
        <f t="shared" si="26"/>
        <v>Yes</v>
      </c>
      <c r="L74" s="19" t="str">
        <f t="shared" si="27"/>
        <v/>
      </c>
      <c r="M74" s="19" t="str">
        <f t="shared" si="28"/>
        <v/>
      </c>
      <c r="N74" s="19" t="str">
        <f t="shared" si="29"/>
        <v/>
      </c>
      <c r="O74" s="19" t="str">
        <f t="shared" si="30"/>
        <v/>
      </c>
      <c r="P74" s="19" t="str">
        <f t="shared" si="31"/>
        <v/>
      </c>
      <c r="Q74" s="19" t="str">
        <f t="shared" si="32"/>
        <v/>
      </c>
      <c r="R74" s="19" t="str">
        <f t="shared" si="33"/>
        <v/>
      </c>
      <c r="S74" s="19" t="str">
        <f t="shared" si="34"/>
        <v/>
      </c>
      <c r="T74" s="19" t="str">
        <f t="shared" si="35"/>
        <v/>
      </c>
      <c r="U74" s="15" t="str">
        <f t="shared" si="20"/>
        <v>Yes</v>
      </c>
      <c r="V74" s="15" t="str">
        <f t="shared" si="21"/>
        <v>Yes</v>
      </c>
      <c r="W74" s="15" t="str">
        <f t="shared" si="36"/>
        <v>Yes</v>
      </c>
      <c r="X74" s="15">
        <f>IF(W74="Yes", MAX(X$1:X73)+1, "")</f>
        <v>73</v>
      </c>
      <c r="Y74" s="15" t="str">
        <f t="shared" si="22"/>
        <v>Yes</v>
      </c>
      <c r="Z74" s="15">
        <f>IF(Y74="Yes", MAX(Z$1:Z73)+1, "")</f>
        <v>73</v>
      </c>
      <c r="AA74" s="15" t="str">
        <f t="shared" si="23"/>
        <v>No</v>
      </c>
      <c r="AB74" s="15" t="str">
        <f t="shared" si="24"/>
        <v>No</v>
      </c>
      <c r="AC74" s="15" t="str">
        <f t="shared" si="37"/>
        <v>No</v>
      </c>
      <c r="AD74" s="15" t="str">
        <f>IF(AC74="Yes", MAX(AD$1:AD73)+1, "")</f>
        <v/>
      </c>
      <c r="AE74" s="15" t="str">
        <f t="shared" si="25"/>
        <v>No</v>
      </c>
      <c r="AF74" s="15" t="str">
        <f>IF(AE74="Yes", MAX(AF$1:AF73)+1, "")</f>
        <v/>
      </c>
    </row>
    <row r="75" spans="1:32" ht="19" customHeight="1" x14ac:dyDescent="0.35">
      <c r="A75" s="16" t="s">
        <v>203</v>
      </c>
      <c r="B75" s="16" t="s">
        <v>204</v>
      </c>
      <c r="C75" s="16">
        <v>2018</v>
      </c>
      <c r="D75" s="17"/>
      <c r="E75" t="s">
        <v>1976</v>
      </c>
      <c r="F75" s="16" t="s">
        <v>1963</v>
      </c>
      <c r="G75" s="16" t="s">
        <v>1954</v>
      </c>
      <c r="H75" s="16" t="s">
        <v>18</v>
      </c>
      <c r="I75" s="17"/>
      <c r="J75" s="17"/>
      <c r="K75" s="19" t="str">
        <f t="shared" si="26"/>
        <v/>
      </c>
      <c r="L75" s="19" t="str">
        <f t="shared" si="27"/>
        <v/>
      </c>
      <c r="M75" s="19" t="str">
        <f t="shared" si="28"/>
        <v/>
      </c>
      <c r="N75" s="19" t="str">
        <f t="shared" si="29"/>
        <v/>
      </c>
      <c r="O75" s="19" t="str">
        <f t="shared" si="30"/>
        <v/>
      </c>
      <c r="P75" s="19" t="str">
        <f t="shared" si="31"/>
        <v/>
      </c>
      <c r="Q75" s="19" t="str">
        <f t="shared" si="32"/>
        <v/>
      </c>
      <c r="R75" s="19" t="str">
        <f t="shared" si="33"/>
        <v>Yes</v>
      </c>
      <c r="S75" s="19" t="str">
        <f t="shared" si="34"/>
        <v>Yes</v>
      </c>
      <c r="T75" s="19" t="str">
        <f t="shared" si="35"/>
        <v/>
      </c>
      <c r="U75" s="15" t="str">
        <f t="shared" si="20"/>
        <v>Yes</v>
      </c>
      <c r="V75" s="15" t="str">
        <f t="shared" si="21"/>
        <v>No</v>
      </c>
      <c r="W75" s="15" t="str">
        <f t="shared" si="36"/>
        <v>Yes</v>
      </c>
      <c r="X75" s="15">
        <f>IF(W75="Yes", MAX(X$1:X74)+1, "")</f>
        <v>74</v>
      </c>
      <c r="Y75" s="15" t="str">
        <f t="shared" si="22"/>
        <v>Yes</v>
      </c>
      <c r="Z75" s="15">
        <f>IF(Y75="Yes", MAX(Z$1:Z74)+1, "")</f>
        <v>74</v>
      </c>
      <c r="AA75" s="15" t="str">
        <f t="shared" si="23"/>
        <v>No</v>
      </c>
      <c r="AB75" s="15" t="str">
        <f t="shared" si="24"/>
        <v>No</v>
      </c>
      <c r="AC75" s="15" t="str">
        <f t="shared" si="37"/>
        <v>No</v>
      </c>
      <c r="AD75" s="15" t="str">
        <f>IF(AC75="Yes", MAX(AD$1:AD74)+1, "")</f>
        <v/>
      </c>
      <c r="AE75" s="15" t="str">
        <f t="shared" si="25"/>
        <v>No</v>
      </c>
      <c r="AF75" s="15" t="str">
        <f>IF(AE75="Yes", MAX(AF$1:AF74)+1, "")</f>
        <v/>
      </c>
    </row>
    <row r="76" spans="1:32" ht="19" customHeight="1" x14ac:dyDescent="0.35">
      <c r="A76" s="16" t="s">
        <v>205</v>
      </c>
      <c r="B76" s="16" t="s">
        <v>206</v>
      </c>
      <c r="C76" s="16">
        <v>2016</v>
      </c>
      <c r="D76" s="16" t="s">
        <v>207</v>
      </c>
      <c r="E76" t="s">
        <v>2016</v>
      </c>
      <c r="F76" s="16" t="s">
        <v>1963</v>
      </c>
      <c r="G76" s="16" t="s">
        <v>20</v>
      </c>
      <c r="H76" s="16" t="s">
        <v>27</v>
      </c>
      <c r="I76" s="17"/>
      <c r="J76" s="17"/>
      <c r="K76" s="19" t="str">
        <f t="shared" si="26"/>
        <v>Yes</v>
      </c>
      <c r="L76" s="19" t="str">
        <f t="shared" si="27"/>
        <v/>
      </c>
      <c r="M76" s="19" t="str">
        <f t="shared" si="28"/>
        <v/>
      </c>
      <c r="N76" s="19" t="str">
        <f t="shared" si="29"/>
        <v/>
      </c>
      <c r="O76" s="19" t="str">
        <f t="shared" si="30"/>
        <v/>
      </c>
      <c r="P76" s="19" t="str">
        <f t="shared" si="31"/>
        <v/>
      </c>
      <c r="Q76" s="19" t="str">
        <f t="shared" si="32"/>
        <v/>
      </c>
      <c r="R76" s="19" t="str">
        <f t="shared" si="33"/>
        <v/>
      </c>
      <c r="S76" s="19" t="str">
        <f t="shared" si="34"/>
        <v/>
      </c>
      <c r="T76" s="19" t="str">
        <f t="shared" si="35"/>
        <v>Yes</v>
      </c>
      <c r="U76" s="15" t="str">
        <f t="shared" si="20"/>
        <v>Yes</v>
      </c>
      <c r="V76" s="15" t="str">
        <f t="shared" si="21"/>
        <v>Yes</v>
      </c>
      <c r="W76" s="15" t="str">
        <f t="shared" si="36"/>
        <v>Yes</v>
      </c>
      <c r="X76" s="15">
        <f>IF(W76="Yes", MAX(X$1:X75)+1, "")</f>
        <v>75</v>
      </c>
      <c r="Y76" s="15" t="str">
        <f t="shared" si="22"/>
        <v>Yes</v>
      </c>
      <c r="Z76" s="15">
        <f>IF(Y76="Yes", MAX(Z$1:Z75)+1, "")</f>
        <v>75</v>
      </c>
      <c r="AA76" s="15" t="str">
        <f t="shared" si="23"/>
        <v>No</v>
      </c>
      <c r="AB76" s="15" t="str">
        <f t="shared" si="24"/>
        <v>No</v>
      </c>
      <c r="AC76" s="15" t="str">
        <f t="shared" si="37"/>
        <v>No</v>
      </c>
      <c r="AD76" s="15" t="str">
        <f>IF(AC76="Yes", MAX(AD$1:AD75)+1, "")</f>
        <v/>
      </c>
      <c r="AE76" s="15" t="str">
        <f t="shared" si="25"/>
        <v>No</v>
      </c>
      <c r="AF76" s="15" t="str">
        <f>IF(AE76="Yes", MAX(AF$1:AF75)+1, "")</f>
        <v/>
      </c>
    </row>
    <row r="77" spans="1:32" ht="19" customHeight="1" x14ac:dyDescent="0.35">
      <c r="A77" s="16" t="s">
        <v>208</v>
      </c>
      <c r="B77" s="16" t="s">
        <v>209</v>
      </c>
      <c r="C77" s="16">
        <v>2013</v>
      </c>
      <c r="D77" s="16" t="s">
        <v>210</v>
      </c>
      <c r="E77" t="s">
        <v>2017</v>
      </c>
      <c r="F77" s="16" t="s">
        <v>1963</v>
      </c>
      <c r="G77" s="16" t="s">
        <v>1954</v>
      </c>
      <c r="H77" s="16" t="s">
        <v>27</v>
      </c>
      <c r="I77" s="17"/>
      <c r="J77" s="17"/>
      <c r="K77" s="19" t="str">
        <f t="shared" si="26"/>
        <v>Yes</v>
      </c>
      <c r="L77" s="19" t="str">
        <f t="shared" si="27"/>
        <v/>
      </c>
      <c r="M77" s="19" t="str">
        <f t="shared" si="28"/>
        <v/>
      </c>
      <c r="N77" s="19" t="str">
        <f t="shared" si="29"/>
        <v/>
      </c>
      <c r="O77" s="19" t="str">
        <f t="shared" si="30"/>
        <v/>
      </c>
      <c r="P77" s="19" t="str">
        <f t="shared" si="31"/>
        <v/>
      </c>
      <c r="Q77" s="19" t="str">
        <f t="shared" si="32"/>
        <v/>
      </c>
      <c r="R77" s="19" t="str">
        <f t="shared" si="33"/>
        <v>Yes</v>
      </c>
      <c r="S77" s="19" t="str">
        <f t="shared" si="34"/>
        <v/>
      </c>
      <c r="T77" s="19" t="str">
        <f t="shared" si="35"/>
        <v/>
      </c>
      <c r="U77" s="15" t="str">
        <f t="shared" si="20"/>
        <v>Yes</v>
      </c>
      <c r="V77" s="15" t="str">
        <f t="shared" si="21"/>
        <v>Yes</v>
      </c>
      <c r="W77" s="15" t="str">
        <f t="shared" si="36"/>
        <v>Yes</v>
      </c>
      <c r="X77" s="15">
        <f>IF(W77="Yes", MAX(X$1:X76)+1, "")</f>
        <v>76</v>
      </c>
      <c r="Y77" s="15" t="str">
        <f t="shared" si="22"/>
        <v>Yes</v>
      </c>
      <c r="Z77" s="15">
        <f>IF(Y77="Yes", MAX(Z$1:Z76)+1, "")</f>
        <v>76</v>
      </c>
      <c r="AA77" s="15" t="str">
        <f t="shared" si="23"/>
        <v>No</v>
      </c>
      <c r="AB77" s="15" t="str">
        <f t="shared" si="24"/>
        <v>No</v>
      </c>
      <c r="AC77" s="15" t="str">
        <f t="shared" si="37"/>
        <v>No</v>
      </c>
      <c r="AD77" s="15" t="str">
        <f>IF(AC77="Yes", MAX(AD$1:AD76)+1, "")</f>
        <v/>
      </c>
      <c r="AE77" s="15" t="str">
        <f t="shared" si="25"/>
        <v>No</v>
      </c>
      <c r="AF77" s="15" t="str">
        <f>IF(AE77="Yes", MAX(AF$1:AF76)+1, "")</f>
        <v/>
      </c>
    </row>
    <row r="78" spans="1:32" ht="19" customHeight="1" x14ac:dyDescent="0.35">
      <c r="A78" s="16" t="s">
        <v>211</v>
      </c>
      <c r="B78" s="16" t="s">
        <v>212</v>
      </c>
      <c r="C78" s="16">
        <v>2016</v>
      </c>
      <c r="D78" s="16" t="s">
        <v>213</v>
      </c>
      <c r="E78" t="s">
        <v>2018</v>
      </c>
      <c r="F78" s="16" t="s">
        <v>1963</v>
      </c>
      <c r="G78" s="16" t="s">
        <v>18</v>
      </c>
      <c r="H78" s="17"/>
      <c r="I78" s="17"/>
      <c r="J78" s="17"/>
      <c r="K78" s="19" t="str">
        <f t="shared" si="26"/>
        <v/>
      </c>
      <c r="L78" s="19" t="str">
        <f t="shared" si="27"/>
        <v/>
      </c>
      <c r="M78" s="19" t="str">
        <f t="shared" si="28"/>
        <v/>
      </c>
      <c r="N78" s="19" t="str">
        <f t="shared" si="29"/>
        <v/>
      </c>
      <c r="O78" s="19" t="str">
        <f t="shared" si="30"/>
        <v/>
      </c>
      <c r="P78" s="19" t="str">
        <f t="shared" si="31"/>
        <v/>
      </c>
      <c r="Q78" s="19" t="str">
        <f t="shared" si="32"/>
        <v/>
      </c>
      <c r="R78" s="19" t="str">
        <f t="shared" si="33"/>
        <v/>
      </c>
      <c r="S78" s="19" t="str">
        <f t="shared" si="34"/>
        <v>Yes</v>
      </c>
      <c r="T78" s="19" t="str">
        <f t="shared" si="35"/>
        <v/>
      </c>
      <c r="U78" s="15" t="str">
        <f t="shared" si="20"/>
        <v>Yes</v>
      </c>
      <c r="V78" s="15" t="str">
        <f t="shared" si="21"/>
        <v>Yes</v>
      </c>
      <c r="W78" s="15" t="str">
        <f t="shared" si="36"/>
        <v>Yes</v>
      </c>
      <c r="X78" s="15">
        <f>IF(W78="Yes", MAX(X$1:X77)+1, "")</f>
        <v>77</v>
      </c>
      <c r="Y78" s="15" t="str">
        <f t="shared" si="22"/>
        <v>Yes</v>
      </c>
      <c r="Z78" s="15">
        <f>IF(Y78="Yes", MAX(Z$1:Z77)+1, "")</f>
        <v>77</v>
      </c>
      <c r="AA78" s="15" t="str">
        <f t="shared" si="23"/>
        <v>No</v>
      </c>
      <c r="AB78" s="15" t="str">
        <f t="shared" si="24"/>
        <v>No</v>
      </c>
      <c r="AC78" s="15" t="str">
        <f t="shared" si="37"/>
        <v>No</v>
      </c>
      <c r="AD78" s="15" t="str">
        <f>IF(AC78="Yes", MAX(AD$1:AD77)+1, "")</f>
        <v/>
      </c>
      <c r="AE78" s="15" t="str">
        <f t="shared" si="25"/>
        <v>No</v>
      </c>
      <c r="AF78" s="15" t="str">
        <f>IF(AE78="Yes", MAX(AF$1:AF77)+1, "")</f>
        <v/>
      </c>
    </row>
    <row r="79" spans="1:32" ht="19" customHeight="1" x14ac:dyDescent="0.35">
      <c r="A79" s="16" t="s">
        <v>214</v>
      </c>
      <c r="B79" s="16" t="s">
        <v>215</v>
      </c>
      <c r="C79" s="16">
        <v>2017</v>
      </c>
      <c r="D79" s="16" t="s">
        <v>216</v>
      </c>
      <c r="E79" t="s">
        <v>2019</v>
      </c>
      <c r="F79" s="16" t="s">
        <v>1963</v>
      </c>
      <c r="G79" s="16" t="s">
        <v>1954</v>
      </c>
      <c r="H79" s="17"/>
      <c r="I79" s="17"/>
      <c r="J79" s="17"/>
      <c r="K79" s="19" t="str">
        <f t="shared" si="26"/>
        <v/>
      </c>
      <c r="L79" s="19" t="str">
        <f t="shared" si="27"/>
        <v/>
      </c>
      <c r="M79" s="19" t="str">
        <f t="shared" si="28"/>
        <v/>
      </c>
      <c r="N79" s="19" t="str">
        <f t="shared" si="29"/>
        <v/>
      </c>
      <c r="O79" s="19" t="str">
        <f t="shared" si="30"/>
        <v/>
      </c>
      <c r="P79" s="19" t="str">
        <f t="shared" si="31"/>
        <v/>
      </c>
      <c r="Q79" s="19" t="str">
        <f t="shared" si="32"/>
        <v/>
      </c>
      <c r="R79" s="19" t="str">
        <f t="shared" si="33"/>
        <v>Yes</v>
      </c>
      <c r="S79" s="19" t="str">
        <f t="shared" si="34"/>
        <v/>
      </c>
      <c r="T79" s="19" t="str">
        <f t="shared" si="35"/>
        <v/>
      </c>
      <c r="U79" s="15" t="str">
        <f t="shared" si="20"/>
        <v>Yes</v>
      </c>
      <c r="V79" s="15" t="str">
        <f t="shared" si="21"/>
        <v>Yes</v>
      </c>
      <c r="W79" s="15" t="str">
        <f t="shared" si="36"/>
        <v>Yes</v>
      </c>
      <c r="X79" s="15">
        <f>IF(W79="Yes", MAX(X$1:X78)+1, "")</f>
        <v>78</v>
      </c>
      <c r="Y79" s="15" t="str">
        <f t="shared" si="22"/>
        <v>Yes</v>
      </c>
      <c r="Z79" s="15">
        <f>IF(Y79="Yes", MAX(Z$1:Z78)+1, "")</f>
        <v>78</v>
      </c>
      <c r="AA79" s="15" t="str">
        <f t="shared" si="23"/>
        <v>No</v>
      </c>
      <c r="AB79" s="15" t="str">
        <f t="shared" si="24"/>
        <v>No</v>
      </c>
      <c r="AC79" s="15" t="str">
        <f t="shared" si="37"/>
        <v>No</v>
      </c>
      <c r="AD79" s="15" t="str">
        <f>IF(AC79="Yes", MAX(AD$1:AD78)+1, "")</f>
        <v/>
      </c>
      <c r="AE79" s="15" t="str">
        <f t="shared" si="25"/>
        <v>No</v>
      </c>
      <c r="AF79" s="15" t="str">
        <f>IF(AE79="Yes", MAX(AF$1:AF78)+1, "")</f>
        <v/>
      </c>
    </row>
    <row r="80" spans="1:32" ht="19" customHeight="1" x14ac:dyDescent="0.35">
      <c r="A80" s="16" t="s">
        <v>217</v>
      </c>
      <c r="B80" s="16" t="s">
        <v>218</v>
      </c>
      <c r="C80" s="16">
        <v>2014</v>
      </c>
      <c r="D80" s="16" t="s">
        <v>219</v>
      </c>
      <c r="E80" t="s">
        <v>2020</v>
      </c>
      <c r="F80" s="16" t="s">
        <v>1963</v>
      </c>
      <c r="G80" s="16" t="s">
        <v>94</v>
      </c>
      <c r="H80" s="16" t="s">
        <v>27</v>
      </c>
      <c r="I80" s="17"/>
      <c r="J80" s="17"/>
      <c r="K80" s="19" t="str">
        <f t="shared" si="26"/>
        <v>Yes</v>
      </c>
      <c r="L80" s="19" t="str">
        <f t="shared" si="27"/>
        <v/>
      </c>
      <c r="M80" s="19" t="str">
        <f t="shared" si="28"/>
        <v/>
      </c>
      <c r="N80" s="19" t="str">
        <f t="shared" si="29"/>
        <v/>
      </c>
      <c r="O80" s="19" t="str">
        <f t="shared" si="30"/>
        <v/>
      </c>
      <c r="P80" s="19" t="str">
        <f t="shared" si="31"/>
        <v>Yes</v>
      </c>
      <c r="Q80" s="19" t="str">
        <f t="shared" si="32"/>
        <v/>
      </c>
      <c r="R80" s="19" t="str">
        <f t="shared" si="33"/>
        <v/>
      </c>
      <c r="S80" s="19" t="str">
        <f t="shared" si="34"/>
        <v/>
      </c>
      <c r="T80" s="19" t="str">
        <f t="shared" si="35"/>
        <v/>
      </c>
      <c r="U80" s="15" t="str">
        <f t="shared" si="20"/>
        <v>Yes</v>
      </c>
      <c r="V80" s="15" t="str">
        <f t="shared" si="21"/>
        <v>Yes</v>
      </c>
      <c r="W80" s="15" t="str">
        <f t="shared" si="36"/>
        <v>Yes</v>
      </c>
      <c r="X80" s="15">
        <f>IF(W80="Yes", MAX(X$1:X79)+1, "")</f>
        <v>79</v>
      </c>
      <c r="Y80" s="15" t="str">
        <f t="shared" si="22"/>
        <v>Yes</v>
      </c>
      <c r="Z80" s="15">
        <f>IF(Y80="Yes", MAX(Z$1:Z79)+1, "")</f>
        <v>79</v>
      </c>
      <c r="AA80" s="15" t="str">
        <f t="shared" si="23"/>
        <v>No</v>
      </c>
      <c r="AB80" s="15" t="str">
        <f t="shared" si="24"/>
        <v>No</v>
      </c>
      <c r="AC80" s="15" t="str">
        <f t="shared" si="37"/>
        <v>No</v>
      </c>
      <c r="AD80" s="15" t="str">
        <f>IF(AC80="Yes", MAX(AD$1:AD79)+1, "")</f>
        <v/>
      </c>
      <c r="AE80" s="15" t="str">
        <f t="shared" si="25"/>
        <v>No</v>
      </c>
      <c r="AF80" s="15" t="str">
        <f>IF(AE80="Yes", MAX(AF$1:AF79)+1, "")</f>
        <v/>
      </c>
    </row>
    <row r="81" spans="1:32" ht="19" customHeight="1" x14ac:dyDescent="0.35">
      <c r="A81" s="16" t="s">
        <v>220</v>
      </c>
      <c r="B81" s="16" t="s">
        <v>221</v>
      </c>
      <c r="C81" s="16">
        <v>2018</v>
      </c>
      <c r="D81" s="17"/>
      <c r="E81" t="s">
        <v>1976</v>
      </c>
      <c r="F81" s="16" t="s">
        <v>1963</v>
      </c>
      <c r="G81" s="16" t="s">
        <v>20</v>
      </c>
      <c r="H81" s="16" t="s">
        <v>27</v>
      </c>
      <c r="I81" s="17"/>
      <c r="J81" s="17"/>
      <c r="K81" s="19" t="str">
        <f t="shared" si="26"/>
        <v>Yes</v>
      </c>
      <c r="L81" s="19" t="str">
        <f t="shared" si="27"/>
        <v/>
      </c>
      <c r="M81" s="19" t="str">
        <f t="shared" si="28"/>
        <v/>
      </c>
      <c r="N81" s="19" t="str">
        <f t="shared" si="29"/>
        <v/>
      </c>
      <c r="O81" s="19" t="str">
        <f t="shared" si="30"/>
        <v/>
      </c>
      <c r="P81" s="19" t="str">
        <f t="shared" si="31"/>
        <v/>
      </c>
      <c r="Q81" s="19" t="str">
        <f t="shared" si="32"/>
        <v/>
      </c>
      <c r="R81" s="19" t="str">
        <f t="shared" si="33"/>
        <v/>
      </c>
      <c r="S81" s="19" t="str">
        <f t="shared" si="34"/>
        <v/>
      </c>
      <c r="T81" s="19" t="str">
        <f t="shared" si="35"/>
        <v>Yes</v>
      </c>
      <c r="U81" s="15" t="str">
        <f t="shared" si="20"/>
        <v>Yes</v>
      </c>
      <c r="V81" s="15" t="str">
        <f t="shared" si="21"/>
        <v>No</v>
      </c>
      <c r="W81" s="15" t="str">
        <f t="shared" si="36"/>
        <v>Yes</v>
      </c>
      <c r="X81" s="15">
        <f>IF(W81="Yes", MAX(X$1:X80)+1, "")</f>
        <v>80</v>
      </c>
      <c r="Y81" s="15" t="str">
        <f t="shared" si="22"/>
        <v>Yes</v>
      </c>
      <c r="Z81" s="15">
        <f>IF(Y81="Yes", MAX(Z$1:Z80)+1, "")</f>
        <v>80</v>
      </c>
      <c r="AA81" s="15" t="str">
        <f t="shared" si="23"/>
        <v>No</v>
      </c>
      <c r="AB81" s="15" t="str">
        <f t="shared" si="24"/>
        <v>No</v>
      </c>
      <c r="AC81" s="15" t="str">
        <f t="shared" si="37"/>
        <v>No</v>
      </c>
      <c r="AD81" s="15" t="str">
        <f>IF(AC81="Yes", MAX(AD$1:AD80)+1, "")</f>
        <v/>
      </c>
      <c r="AE81" s="15" t="str">
        <f t="shared" si="25"/>
        <v>No</v>
      </c>
      <c r="AF81" s="15" t="str">
        <f>IF(AE81="Yes", MAX(AF$1:AF80)+1, "")</f>
        <v/>
      </c>
    </row>
    <row r="82" spans="1:32" ht="19" customHeight="1" x14ac:dyDescent="0.35">
      <c r="A82" s="16" t="s">
        <v>222</v>
      </c>
      <c r="B82" s="16" t="s">
        <v>223</v>
      </c>
      <c r="C82" s="16">
        <v>2019</v>
      </c>
      <c r="D82" s="17"/>
      <c r="E82" t="s">
        <v>1976</v>
      </c>
      <c r="F82" s="16" t="s">
        <v>1963</v>
      </c>
      <c r="G82" s="16" t="s">
        <v>7</v>
      </c>
      <c r="H82" s="17"/>
      <c r="I82" s="17"/>
      <c r="J82" s="17"/>
      <c r="K82" s="19" t="str">
        <f t="shared" si="26"/>
        <v>Yes</v>
      </c>
      <c r="L82" s="19" t="str">
        <f t="shared" si="27"/>
        <v/>
      </c>
      <c r="M82" s="19" t="str">
        <f t="shared" si="28"/>
        <v/>
      </c>
      <c r="N82" s="19" t="str">
        <f t="shared" si="29"/>
        <v/>
      </c>
      <c r="O82" s="19" t="str">
        <f t="shared" si="30"/>
        <v/>
      </c>
      <c r="P82" s="19" t="str">
        <f t="shared" si="31"/>
        <v/>
      </c>
      <c r="Q82" s="19" t="str">
        <f t="shared" si="32"/>
        <v/>
      </c>
      <c r="R82" s="19" t="str">
        <f t="shared" si="33"/>
        <v/>
      </c>
      <c r="S82" s="19" t="str">
        <f t="shared" si="34"/>
        <v/>
      </c>
      <c r="T82" s="19" t="str">
        <f t="shared" si="35"/>
        <v/>
      </c>
      <c r="U82" s="15" t="str">
        <f t="shared" si="20"/>
        <v>Yes</v>
      </c>
      <c r="V82" s="15" t="str">
        <f t="shared" si="21"/>
        <v>No</v>
      </c>
      <c r="W82" s="15" t="str">
        <f t="shared" si="36"/>
        <v>Yes</v>
      </c>
      <c r="X82" s="15">
        <f>IF(W82="Yes", MAX(X$1:X81)+1, "")</f>
        <v>81</v>
      </c>
      <c r="Y82" s="15" t="str">
        <f t="shared" si="22"/>
        <v>Yes</v>
      </c>
      <c r="Z82" s="15">
        <f>IF(Y82="Yes", MAX(Z$1:Z81)+1, "")</f>
        <v>81</v>
      </c>
      <c r="AA82" s="15" t="str">
        <f t="shared" si="23"/>
        <v>No</v>
      </c>
      <c r="AB82" s="15" t="str">
        <f t="shared" si="24"/>
        <v>No</v>
      </c>
      <c r="AC82" s="15" t="str">
        <f t="shared" si="37"/>
        <v>No</v>
      </c>
      <c r="AD82" s="15" t="str">
        <f>IF(AC82="Yes", MAX(AD$1:AD81)+1, "")</f>
        <v/>
      </c>
      <c r="AE82" s="15" t="str">
        <f t="shared" si="25"/>
        <v>No</v>
      </c>
      <c r="AF82" s="15" t="str">
        <f>IF(AE82="Yes", MAX(AF$1:AF81)+1, "")</f>
        <v/>
      </c>
    </row>
    <row r="83" spans="1:32" ht="19" customHeight="1" x14ac:dyDescent="0.35">
      <c r="A83" s="16" t="s">
        <v>224</v>
      </c>
      <c r="B83" s="16" t="s">
        <v>225</v>
      </c>
      <c r="C83" s="16">
        <v>2016</v>
      </c>
      <c r="D83" s="17"/>
      <c r="E83" t="s">
        <v>1976</v>
      </c>
      <c r="F83" s="16" t="s">
        <v>1963</v>
      </c>
      <c r="G83" s="16" t="s">
        <v>7</v>
      </c>
      <c r="H83" s="16" t="s">
        <v>1954</v>
      </c>
      <c r="I83" s="17"/>
      <c r="J83" s="17"/>
      <c r="K83" s="19" t="str">
        <f t="shared" si="26"/>
        <v>Yes</v>
      </c>
      <c r="L83" s="19" t="str">
        <f t="shared" si="27"/>
        <v/>
      </c>
      <c r="M83" s="19" t="str">
        <f t="shared" si="28"/>
        <v/>
      </c>
      <c r="N83" s="19" t="str">
        <f t="shared" si="29"/>
        <v/>
      </c>
      <c r="O83" s="19" t="str">
        <f t="shared" si="30"/>
        <v/>
      </c>
      <c r="P83" s="19" t="str">
        <f t="shared" si="31"/>
        <v/>
      </c>
      <c r="Q83" s="19" t="str">
        <f t="shared" si="32"/>
        <v/>
      </c>
      <c r="R83" s="19" t="str">
        <f t="shared" si="33"/>
        <v>Yes</v>
      </c>
      <c r="S83" s="19" t="str">
        <f t="shared" si="34"/>
        <v/>
      </c>
      <c r="T83" s="19" t="str">
        <f t="shared" si="35"/>
        <v/>
      </c>
      <c r="U83" s="15" t="str">
        <f t="shared" si="20"/>
        <v>Yes</v>
      </c>
      <c r="V83" s="15" t="str">
        <f t="shared" si="21"/>
        <v>No</v>
      </c>
      <c r="W83" s="15" t="str">
        <f t="shared" si="36"/>
        <v>Yes</v>
      </c>
      <c r="X83" s="15">
        <f>IF(W83="Yes", MAX(X$1:X82)+1, "")</f>
        <v>82</v>
      </c>
      <c r="Y83" s="15" t="str">
        <f t="shared" si="22"/>
        <v>Yes</v>
      </c>
      <c r="Z83" s="15">
        <f>IF(Y83="Yes", MAX(Z$1:Z82)+1, "")</f>
        <v>82</v>
      </c>
      <c r="AA83" s="15" t="str">
        <f t="shared" si="23"/>
        <v>No</v>
      </c>
      <c r="AB83" s="15" t="str">
        <f t="shared" si="24"/>
        <v>No</v>
      </c>
      <c r="AC83" s="15" t="str">
        <f t="shared" si="37"/>
        <v>No</v>
      </c>
      <c r="AD83" s="15" t="str">
        <f>IF(AC83="Yes", MAX(AD$1:AD82)+1, "")</f>
        <v/>
      </c>
      <c r="AE83" s="15" t="str">
        <f t="shared" si="25"/>
        <v>No</v>
      </c>
      <c r="AF83" s="15" t="str">
        <f>IF(AE83="Yes", MAX(AF$1:AF82)+1, "")</f>
        <v/>
      </c>
    </row>
    <row r="84" spans="1:32" ht="19" customHeight="1" x14ac:dyDescent="0.35">
      <c r="A84" s="16" t="s">
        <v>226</v>
      </c>
      <c r="B84" s="16" t="s">
        <v>227</v>
      </c>
      <c r="C84" s="16">
        <v>2012</v>
      </c>
      <c r="D84" s="16" t="s">
        <v>228</v>
      </c>
      <c r="E84" t="s">
        <v>2021</v>
      </c>
      <c r="F84" s="16" t="s">
        <v>1963</v>
      </c>
      <c r="G84" s="16" t="s">
        <v>94</v>
      </c>
      <c r="H84" s="16" t="s">
        <v>74</v>
      </c>
      <c r="I84" s="17"/>
      <c r="J84" s="17"/>
      <c r="K84" s="19" t="str">
        <f t="shared" si="26"/>
        <v/>
      </c>
      <c r="L84" s="19" t="str">
        <f t="shared" si="27"/>
        <v/>
      </c>
      <c r="M84" s="19" t="str">
        <f t="shared" si="28"/>
        <v/>
      </c>
      <c r="N84" s="19" t="str">
        <f t="shared" si="29"/>
        <v>Yes</v>
      </c>
      <c r="O84" s="19" t="str">
        <f t="shared" si="30"/>
        <v/>
      </c>
      <c r="P84" s="19" t="str">
        <f t="shared" si="31"/>
        <v>Yes</v>
      </c>
      <c r="Q84" s="19" t="str">
        <f t="shared" si="32"/>
        <v/>
      </c>
      <c r="R84" s="19" t="str">
        <f t="shared" si="33"/>
        <v/>
      </c>
      <c r="S84" s="19" t="str">
        <f t="shared" si="34"/>
        <v/>
      </c>
      <c r="T84" s="19" t="str">
        <f t="shared" si="35"/>
        <v/>
      </c>
      <c r="U84" s="15" t="str">
        <f t="shared" si="20"/>
        <v>Yes</v>
      </c>
      <c r="V84" s="15" t="str">
        <f t="shared" si="21"/>
        <v>Yes</v>
      </c>
      <c r="W84" s="15" t="str">
        <f t="shared" si="36"/>
        <v>Yes</v>
      </c>
      <c r="X84" s="15">
        <f>IF(W84="Yes", MAX(X$1:X83)+1, "")</f>
        <v>83</v>
      </c>
      <c r="Y84" s="15" t="str">
        <f t="shared" si="22"/>
        <v>Yes</v>
      </c>
      <c r="Z84" s="15">
        <f>IF(Y84="Yes", MAX(Z$1:Z83)+1, "")</f>
        <v>83</v>
      </c>
      <c r="AA84" s="15" t="str">
        <f t="shared" si="23"/>
        <v>No</v>
      </c>
      <c r="AB84" s="15" t="str">
        <f t="shared" si="24"/>
        <v>No</v>
      </c>
      <c r="AC84" s="15" t="str">
        <f t="shared" si="37"/>
        <v>No</v>
      </c>
      <c r="AD84" s="15" t="str">
        <f>IF(AC84="Yes", MAX(AD$1:AD83)+1, "")</f>
        <v/>
      </c>
      <c r="AE84" s="15" t="str">
        <f t="shared" si="25"/>
        <v>No</v>
      </c>
      <c r="AF84" s="15" t="str">
        <f>IF(AE84="Yes", MAX(AF$1:AF83)+1, "")</f>
        <v/>
      </c>
    </row>
    <row r="85" spans="1:32" ht="19" customHeight="1" x14ac:dyDescent="0.35">
      <c r="A85" s="16" t="s">
        <v>229</v>
      </c>
      <c r="B85" s="16" t="s">
        <v>230</v>
      </c>
      <c r="C85" s="16">
        <v>2013</v>
      </c>
      <c r="D85" s="16" t="s">
        <v>231</v>
      </c>
      <c r="E85" t="s">
        <v>2022</v>
      </c>
      <c r="F85" s="16" t="s">
        <v>1963</v>
      </c>
      <c r="G85" s="16" t="s">
        <v>20</v>
      </c>
      <c r="H85" s="16" t="s">
        <v>18</v>
      </c>
      <c r="I85" s="17"/>
      <c r="J85" s="17"/>
      <c r="K85" s="19" t="str">
        <f t="shared" si="26"/>
        <v/>
      </c>
      <c r="L85" s="19" t="str">
        <f t="shared" si="27"/>
        <v/>
      </c>
      <c r="M85" s="19" t="str">
        <f t="shared" si="28"/>
        <v/>
      </c>
      <c r="N85" s="19" t="str">
        <f t="shared" si="29"/>
        <v/>
      </c>
      <c r="O85" s="19" t="str">
        <f t="shared" si="30"/>
        <v/>
      </c>
      <c r="P85" s="19" t="str">
        <f t="shared" si="31"/>
        <v/>
      </c>
      <c r="Q85" s="19" t="str">
        <f t="shared" si="32"/>
        <v/>
      </c>
      <c r="R85" s="19" t="str">
        <f t="shared" si="33"/>
        <v/>
      </c>
      <c r="S85" s="19" t="str">
        <f t="shared" si="34"/>
        <v>Yes</v>
      </c>
      <c r="T85" s="19" t="str">
        <f t="shared" si="35"/>
        <v>Yes</v>
      </c>
      <c r="U85" s="15" t="str">
        <f t="shared" si="20"/>
        <v>Yes</v>
      </c>
      <c r="V85" s="15" t="str">
        <f t="shared" si="21"/>
        <v>Yes</v>
      </c>
      <c r="W85" s="15" t="str">
        <f t="shared" si="36"/>
        <v>Yes</v>
      </c>
      <c r="X85" s="15">
        <f>IF(W85="Yes", MAX(X$1:X84)+1, "")</f>
        <v>84</v>
      </c>
      <c r="Y85" s="15" t="str">
        <f t="shared" si="22"/>
        <v>Yes</v>
      </c>
      <c r="Z85" s="15">
        <f>IF(Y85="Yes", MAX(Z$1:Z84)+1, "")</f>
        <v>84</v>
      </c>
      <c r="AA85" s="15" t="str">
        <f t="shared" si="23"/>
        <v>No</v>
      </c>
      <c r="AB85" s="15" t="str">
        <f t="shared" si="24"/>
        <v>No</v>
      </c>
      <c r="AC85" s="15" t="str">
        <f t="shared" si="37"/>
        <v>No</v>
      </c>
      <c r="AD85" s="15" t="str">
        <f>IF(AC85="Yes", MAX(AD$1:AD84)+1, "")</f>
        <v/>
      </c>
      <c r="AE85" s="15" t="str">
        <f t="shared" si="25"/>
        <v>No</v>
      </c>
      <c r="AF85" s="15" t="str">
        <f>IF(AE85="Yes", MAX(AF$1:AF84)+1, "")</f>
        <v/>
      </c>
    </row>
    <row r="86" spans="1:32" ht="19" customHeight="1" x14ac:dyDescent="0.35">
      <c r="A86" s="16" t="s">
        <v>232</v>
      </c>
      <c r="B86" s="16" t="s">
        <v>233</v>
      </c>
      <c r="C86" s="16">
        <v>2017</v>
      </c>
      <c r="D86" s="16" t="s">
        <v>234</v>
      </c>
      <c r="E86" t="s">
        <v>2023</v>
      </c>
      <c r="F86" s="16" t="s">
        <v>1963</v>
      </c>
      <c r="G86" s="16" t="s">
        <v>7</v>
      </c>
      <c r="H86" s="16" t="s">
        <v>11</v>
      </c>
      <c r="I86" s="17"/>
      <c r="J86" s="17"/>
      <c r="K86" s="19" t="str">
        <f t="shared" si="26"/>
        <v>Yes</v>
      </c>
      <c r="L86" s="19" t="str">
        <f t="shared" si="27"/>
        <v>Yes</v>
      </c>
      <c r="M86" s="19" t="str">
        <f t="shared" si="28"/>
        <v/>
      </c>
      <c r="N86" s="19" t="str">
        <f t="shared" si="29"/>
        <v/>
      </c>
      <c r="O86" s="19" t="str">
        <f t="shared" si="30"/>
        <v/>
      </c>
      <c r="P86" s="19" t="str">
        <f t="shared" si="31"/>
        <v/>
      </c>
      <c r="Q86" s="19" t="str">
        <f t="shared" si="32"/>
        <v/>
      </c>
      <c r="R86" s="19" t="str">
        <f t="shared" si="33"/>
        <v/>
      </c>
      <c r="S86" s="19" t="str">
        <f t="shared" si="34"/>
        <v/>
      </c>
      <c r="T86" s="19" t="str">
        <f t="shared" si="35"/>
        <v/>
      </c>
      <c r="U86" s="15" t="str">
        <f t="shared" si="20"/>
        <v>Yes</v>
      </c>
      <c r="V86" s="15" t="str">
        <f t="shared" si="21"/>
        <v>Yes</v>
      </c>
      <c r="W86" s="15" t="str">
        <f t="shared" si="36"/>
        <v>Yes</v>
      </c>
      <c r="X86" s="15">
        <f>IF(W86="Yes", MAX(X$1:X85)+1, "")</f>
        <v>85</v>
      </c>
      <c r="Y86" s="15" t="str">
        <f t="shared" si="22"/>
        <v>Yes</v>
      </c>
      <c r="Z86" s="15">
        <f>IF(Y86="Yes", MAX(Z$1:Z85)+1, "")</f>
        <v>85</v>
      </c>
      <c r="AA86" s="15" t="str">
        <f t="shared" si="23"/>
        <v>No</v>
      </c>
      <c r="AB86" s="15" t="str">
        <f t="shared" si="24"/>
        <v>No</v>
      </c>
      <c r="AC86" s="15" t="str">
        <f t="shared" si="37"/>
        <v>No</v>
      </c>
      <c r="AD86" s="15" t="str">
        <f>IF(AC86="Yes", MAX(AD$1:AD85)+1, "")</f>
        <v/>
      </c>
      <c r="AE86" s="15" t="str">
        <f t="shared" si="25"/>
        <v>No</v>
      </c>
      <c r="AF86" s="15" t="str">
        <f>IF(AE86="Yes", MAX(AF$1:AF85)+1, "")</f>
        <v/>
      </c>
    </row>
    <row r="87" spans="1:32" ht="19" customHeight="1" x14ac:dyDescent="0.35">
      <c r="A87" s="16" t="s">
        <v>235</v>
      </c>
      <c r="B87" s="16" t="s">
        <v>236</v>
      </c>
      <c r="C87" s="16">
        <v>2015</v>
      </c>
      <c r="D87" s="17"/>
      <c r="E87" t="s">
        <v>1976</v>
      </c>
      <c r="F87" s="16" t="s">
        <v>1963</v>
      </c>
      <c r="G87" s="16" t="s">
        <v>7</v>
      </c>
      <c r="H87" s="16" t="s">
        <v>1954</v>
      </c>
      <c r="I87" s="17"/>
      <c r="J87" s="17"/>
      <c r="K87" s="19" t="str">
        <f t="shared" si="26"/>
        <v>Yes</v>
      </c>
      <c r="L87" s="19" t="str">
        <f t="shared" si="27"/>
        <v/>
      </c>
      <c r="M87" s="19" t="str">
        <f t="shared" si="28"/>
        <v/>
      </c>
      <c r="N87" s="19" t="str">
        <f t="shared" si="29"/>
        <v/>
      </c>
      <c r="O87" s="19" t="str">
        <f t="shared" si="30"/>
        <v/>
      </c>
      <c r="P87" s="19" t="str">
        <f t="shared" si="31"/>
        <v/>
      </c>
      <c r="Q87" s="19" t="str">
        <f t="shared" si="32"/>
        <v/>
      </c>
      <c r="R87" s="19" t="str">
        <f t="shared" si="33"/>
        <v>Yes</v>
      </c>
      <c r="S87" s="19" t="str">
        <f t="shared" si="34"/>
        <v/>
      </c>
      <c r="T87" s="19" t="str">
        <f t="shared" si="35"/>
        <v/>
      </c>
      <c r="U87" s="15" t="str">
        <f t="shared" si="20"/>
        <v>Yes</v>
      </c>
      <c r="V87" s="15" t="str">
        <f t="shared" si="21"/>
        <v>No</v>
      </c>
      <c r="W87" s="15" t="str">
        <f t="shared" si="36"/>
        <v>Yes</v>
      </c>
      <c r="X87" s="15">
        <f>IF(W87="Yes", MAX(X$1:X86)+1, "")</f>
        <v>86</v>
      </c>
      <c r="Y87" s="15" t="str">
        <f t="shared" si="22"/>
        <v>Yes</v>
      </c>
      <c r="Z87" s="15">
        <f>IF(Y87="Yes", MAX(Z$1:Z86)+1, "")</f>
        <v>86</v>
      </c>
      <c r="AA87" s="15" t="str">
        <f t="shared" si="23"/>
        <v>No</v>
      </c>
      <c r="AB87" s="15" t="str">
        <f t="shared" si="24"/>
        <v>No</v>
      </c>
      <c r="AC87" s="15" t="str">
        <f t="shared" si="37"/>
        <v>No</v>
      </c>
      <c r="AD87" s="15" t="str">
        <f>IF(AC87="Yes", MAX(AD$1:AD86)+1, "")</f>
        <v/>
      </c>
      <c r="AE87" s="15" t="str">
        <f t="shared" si="25"/>
        <v>No</v>
      </c>
      <c r="AF87" s="15" t="str">
        <f>IF(AE87="Yes", MAX(AF$1:AF86)+1, "")</f>
        <v/>
      </c>
    </row>
    <row r="88" spans="1:32" ht="19" customHeight="1" x14ac:dyDescent="0.35">
      <c r="A88" s="16" t="s">
        <v>237</v>
      </c>
      <c r="B88" s="16" t="s">
        <v>238</v>
      </c>
      <c r="C88" s="16">
        <v>2018</v>
      </c>
      <c r="D88" s="16" t="s">
        <v>239</v>
      </c>
      <c r="E88" t="s">
        <v>2024</v>
      </c>
      <c r="F88" s="16" t="s">
        <v>1963</v>
      </c>
      <c r="G88" s="16" t="s">
        <v>7</v>
      </c>
      <c r="H88" s="17"/>
      <c r="I88" s="17"/>
      <c r="J88" s="17"/>
      <c r="K88" s="19" t="str">
        <f t="shared" si="26"/>
        <v>Yes</v>
      </c>
      <c r="L88" s="19" t="str">
        <f t="shared" si="27"/>
        <v/>
      </c>
      <c r="M88" s="19" t="str">
        <f t="shared" si="28"/>
        <v/>
      </c>
      <c r="N88" s="19" t="str">
        <f t="shared" si="29"/>
        <v/>
      </c>
      <c r="O88" s="19" t="str">
        <f t="shared" si="30"/>
        <v/>
      </c>
      <c r="P88" s="19" t="str">
        <f t="shared" si="31"/>
        <v/>
      </c>
      <c r="Q88" s="19" t="str">
        <f t="shared" si="32"/>
        <v/>
      </c>
      <c r="R88" s="19" t="str">
        <f t="shared" si="33"/>
        <v/>
      </c>
      <c r="S88" s="19" t="str">
        <f t="shared" si="34"/>
        <v/>
      </c>
      <c r="T88" s="19" t="str">
        <f t="shared" si="35"/>
        <v/>
      </c>
      <c r="U88" s="15" t="str">
        <f t="shared" si="20"/>
        <v>Yes</v>
      </c>
      <c r="V88" s="15" t="str">
        <f t="shared" si="21"/>
        <v>Yes</v>
      </c>
      <c r="W88" s="15" t="str">
        <f t="shared" si="36"/>
        <v>Yes</v>
      </c>
      <c r="X88" s="15">
        <f>IF(W88="Yes", MAX(X$1:X87)+1, "")</f>
        <v>87</v>
      </c>
      <c r="Y88" s="15" t="str">
        <f t="shared" si="22"/>
        <v>Yes</v>
      </c>
      <c r="Z88" s="15">
        <f>IF(Y88="Yes", MAX(Z$1:Z87)+1, "")</f>
        <v>87</v>
      </c>
      <c r="AA88" s="15" t="str">
        <f t="shared" si="23"/>
        <v>No</v>
      </c>
      <c r="AB88" s="15" t="str">
        <f t="shared" si="24"/>
        <v>No</v>
      </c>
      <c r="AC88" s="15" t="str">
        <f t="shared" si="37"/>
        <v>No</v>
      </c>
      <c r="AD88" s="15" t="str">
        <f>IF(AC88="Yes", MAX(AD$1:AD87)+1, "")</f>
        <v/>
      </c>
      <c r="AE88" s="15" t="str">
        <f t="shared" si="25"/>
        <v>No</v>
      </c>
      <c r="AF88" s="15" t="str">
        <f>IF(AE88="Yes", MAX(AF$1:AF87)+1, "")</f>
        <v/>
      </c>
    </row>
    <row r="89" spans="1:32" ht="19" customHeight="1" x14ac:dyDescent="0.35">
      <c r="A89" s="16" t="s">
        <v>240</v>
      </c>
      <c r="B89" s="16" t="s">
        <v>241</v>
      </c>
      <c r="C89" s="16">
        <v>2015</v>
      </c>
      <c r="D89" s="16" t="s">
        <v>242</v>
      </c>
      <c r="E89" t="s">
        <v>2025</v>
      </c>
      <c r="F89" s="16" t="s">
        <v>1963</v>
      </c>
      <c r="G89" s="16" t="s">
        <v>1954</v>
      </c>
      <c r="H89" s="16" t="s">
        <v>74</v>
      </c>
      <c r="I89" s="17"/>
      <c r="J89" s="17"/>
      <c r="K89" s="19" t="str">
        <f t="shared" si="26"/>
        <v/>
      </c>
      <c r="L89" s="19" t="str">
        <f t="shared" si="27"/>
        <v/>
      </c>
      <c r="M89" s="19" t="str">
        <f t="shared" si="28"/>
        <v/>
      </c>
      <c r="N89" s="19" t="str">
        <f t="shared" si="29"/>
        <v>Yes</v>
      </c>
      <c r="O89" s="19" t="str">
        <f t="shared" si="30"/>
        <v/>
      </c>
      <c r="P89" s="19" t="str">
        <f t="shared" si="31"/>
        <v/>
      </c>
      <c r="Q89" s="19" t="str">
        <f t="shared" si="32"/>
        <v/>
      </c>
      <c r="R89" s="19" t="str">
        <f t="shared" si="33"/>
        <v>Yes</v>
      </c>
      <c r="S89" s="19" t="str">
        <f t="shared" si="34"/>
        <v/>
      </c>
      <c r="T89" s="19" t="str">
        <f t="shared" si="35"/>
        <v/>
      </c>
      <c r="U89" s="15" t="str">
        <f t="shared" si="20"/>
        <v>Yes</v>
      </c>
      <c r="V89" s="15" t="str">
        <f t="shared" si="21"/>
        <v>Yes</v>
      </c>
      <c r="W89" s="15" t="str">
        <f t="shared" si="36"/>
        <v>Yes</v>
      </c>
      <c r="X89" s="15">
        <f>IF(W89="Yes", MAX(X$1:X88)+1, "")</f>
        <v>88</v>
      </c>
      <c r="Y89" s="15" t="str">
        <f t="shared" si="22"/>
        <v>Yes</v>
      </c>
      <c r="Z89" s="15">
        <f>IF(Y89="Yes", MAX(Z$1:Z88)+1, "")</f>
        <v>88</v>
      </c>
      <c r="AA89" s="15" t="str">
        <f t="shared" si="23"/>
        <v>No</v>
      </c>
      <c r="AB89" s="15" t="str">
        <f t="shared" si="24"/>
        <v>No</v>
      </c>
      <c r="AC89" s="15" t="str">
        <f t="shared" si="37"/>
        <v>No</v>
      </c>
      <c r="AD89" s="15" t="str">
        <f>IF(AC89="Yes", MAX(AD$1:AD88)+1, "")</f>
        <v/>
      </c>
      <c r="AE89" s="15" t="str">
        <f t="shared" si="25"/>
        <v>No</v>
      </c>
      <c r="AF89" s="15" t="str">
        <f>IF(AE89="Yes", MAX(AF$1:AF88)+1, "")</f>
        <v/>
      </c>
    </row>
    <row r="90" spans="1:32" ht="19" customHeight="1" x14ac:dyDescent="0.35">
      <c r="A90" s="16" t="s">
        <v>243</v>
      </c>
      <c r="B90" s="16" t="s">
        <v>244</v>
      </c>
      <c r="C90" s="16">
        <v>2011</v>
      </c>
      <c r="D90" s="16" t="s">
        <v>245</v>
      </c>
      <c r="E90" t="s">
        <v>1976</v>
      </c>
      <c r="F90" s="16" t="s">
        <v>1963</v>
      </c>
      <c r="G90" s="16" t="s">
        <v>20</v>
      </c>
      <c r="H90" s="16" t="s">
        <v>1954</v>
      </c>
      <c r="I90" s="17"/>
      <c r="J90" s="17"/>
      <c r="K90" s="19" t="str">
        <f t="shared" si="26"/>
        <v/>
      </c>
      <c r="L90" s="19" t="str">
        <f t="shared" si="27"/>
        <v/>
      </c>
      <c r="M90" s="19" t="str">
        <f t="shared" si="28"/>
        <v/>
      </c>
      <c r="N90" s="19" t="str">
        <f t="shared" si="29"/>
        <v/>
      </c>
      <c r="O90" s="19" t="str">
        <f t="shared" si="30"/>
        <v/>
      </c>
      <c r="P90" s="19" t="str">
        <f t="shared" si="31"/>
        <v/>
      </c>
      <c r="Q90" s="19" t="str">
        <f t="shared" si="32"/>
        <v/>
      </c>
      <c r="R90" s="19" t="str">
        <f t="shared" si="33"/>
        <v>Yes</v>
      </c>
      <c r="S90" s="19" t="str">
        <f t="shared" si="34"/>
        <v/>
      </c>
      <c r="T90" s="19" t="str">
        <f t="shared" si="35"/>
        <v>Yes</v>
      </c>
      <c r="U90" s="15" t="str">
        <f t="shared" si="20"/>
        <v>Yes</v>
      </c>
      <c r="V90" s="15" t="str">
        <f t="shared" si="21"/>
        <v>Yes</v>
      </c>
      <c r="W90" s="15" t="str">
        <f t="shared" si="36"/>
        <v>Yes</v>
      </c>
      <c r="X90" s="15">
        <f>IF(W90="Yes", MAX(X$1:X89)+1, "")</f>
        <v>89</v>
      </c>
      <c r="Y90" s="15" t="str">
        <f t="shared" si="22"/>
        <v>Yes</v>
      </c>
      <c r="Z90" s="15">
        <f>IF(Y90="Yes", MAX(Z$1:Z89)+1, "")</f>
        <v>89</v>
      </c>
      <c r="AA90" s="15" t="str">
        <f t="shared" si="23"/>
        <v>No</v>
      </c>
      <c r="AB90" s="15" t="str">
        <f t="shared" si="24"/>
        <v>No</v>
      </c>
      <c r="AC90" s="15" t="str">
        <f t="shared" si="37"/>
        <v>No</v>
      </c>
      <c r="AD90" s="15" t="str">
        <f>IF(AC90="Yes", MAX(AD$1:AD89)+1, "")</f>
        <v/>
      </c>
      <c r="AE90" s="15" t="str">
        <f t="shared" si="25"/>
        <v>No</v>
      </c>
      <c r="AF90" s="15" t="str">
        <f>IF(AE90="Yes", MAX(AF$1:AF89)+1, "")</f>
        <v/>
      </c>
    </row>
    <row r="91" spans="1:32" ht="19" customHeight="1" x14ac:dyDescent="0.35">
      <c r="A91" s="16" t="s">
        <v>246</v>
      </c>
      <c r="B91" s="16" t="s">
        <v>247</v>
      </c>
      <c r="C91" s="16">
        <v>2013</v>
      </c>
      <c r="D91" s="16" t="s">
        <v>248</v>
      </c>
      <c r="E91" t="s">
        <v>2026</v>
      </c>
      <c r="F91" s="16" t="s">
        <v>1963</v>
      </c>
      <c r="G91" s="16" t="s">
        <v>1954</v>
      </c>
      <c r="H91" s="17"/>
      <c r="I91" s="17"/>
      <c r="J91" s="17"/>
      <c r="K91" s="19" t="str">
        <f t="shared" si="26"/>
        <v/>
      </c>
      <c r="L91" s="19" t="str">
        <f t="shared" si="27"/>
        <v/>
      </c>
      <c r="M91" s="19" t="str">
        <f t="shared" si="28"/>
        <v/>
      </c>
      <c r="N91" s="19" t="str">
        <f t="shared" si="29"/>
        <v/>
      </c>
      <c r="O91" s="19" t="str">
        <f t="shared" si="30"/>
        <v/>
      </c>
      <c r="P91" s="19" t="str">
        <f t="shared" si="31"/>
        <v/>
      </c>
      <c r="Q91" s="19" t="str">
        <f t="shared" si="32"/>
        <v/>
      </c>
      <c r="R91" s="19" t="str">
        <f t="shared" si="33"/>
        <v>Yes</v>
      </c>
      <c r="S91" s="19" t="str">
        <f t="shared" si="34"/>
        <v/>
      </c>
      <c r="T91" s="19" t="str">
        <f t="shared" si="35"/>
        <v/>
      </c>
      <c r="U91" s="15" t="str">
        <f t="shared" si="20"/>
        <v>Yes</v>
      </c>
      <c r="V91" s="15" t="str">
        <f t="shared" si="21"/>
        <v>Yes</v>
      </c>
      <c r="W91" s="15" t="str">
        <f t="shared" si="36"/>
        <v>Yes</v>
      </c>
      <c r="X91" s="15">
        <f>IF(W91="Yes", MAX(X$1:X90)+1, "")</f>
        <v>90</v>
      </c>
      <c r="Y91" s="15" t="str">
        <f t="shared" si="22"/>
        <v>Yes</v>
      </c>
      <c r="Z91" s="15">
        <f>IF(Y91="Yes", MAX(Z$1:Z90)+1, "")</f>
        <v>90</v>
      </c>
      <c r="AA91" s="15" t="str">
        <f t="shared" si="23"/>
        <v>No</v>
      </c>
      <c r="AB91" s="15" t="str">
        <f t="shared" si="24"/>
        <v>No</v>
      </c>
      <c r="AC91" s="15" t="str">
        <f t="shared" si="37"/>
        <v>No</v>
      </c>
      <c r="AD91" s="15" t="str">
        <f>IF(AC91="Yes", MAX(AD$1:AD90)+1, "")</f>
        <v/>
      </c>
      <c r="AE91" s="15" t="str">
        <f t="shared" si="25"/>
        <v>No</v>
      </c>
      <c r="AF91" s="15" t="str">
        <f>IF(AE91="Yes", MAX(AF$1:AF90)+1, "")</f>
        <v/>
      </c>
    </row>
    <row r="92" spans="1:32" ht="19" customHeight="1" x14ac:dyDescent="0.35">
      <c r="A92" s="16" t="s">
        <v>249</v>
      </c>
      <c r="B92" s="16" t="s">
        <v>250</v>
      </c>
      <c r="C92" s="16">
        <v>2014</v>
      </c>
      <c r="D92" s="17"/>
      <c r="E92" t="s">
        <v>2027</v>
      </c>
      <c r="F92" s="16" t="s">
        <v>1963</v>
      </c>
      <c r="G92" s="16" t="s">
        <v>33</v>
      </c>
      <c r="H92" s="17"/>
      <c r="I92" s="17"/>
      <c r="J92" s="17"/>
      <c r="K92" s="19" t="str">
        <f t="shared" si="26"/>
        <v/>
      </c>
      <c r="L92" s="19" t="str">
        <f t="shared" si="27"/>
        <v/>
      </c>
      <c r="M92" s="19" t="str">
        <f t="shared" si="28"/>
        <v/>
      </c>
      <c r="N92" s="19" t="str">
        <f t="shared" si="29"/>
        <v/>
      </c>
      <c r="O92" s="19" t="str">
        <f t="shared" si="30"/>
        <v>Yes</v>
      </c>
      <c r="P92" s="19" t="str">
        <f t="shared" si="31"/>
        <v/>
      </c>
      <c r="Q92" s="19" t="str">
        <f t="shared" si="32"/>
        <v/>
      </c>
      <c r="R92" s="19" t="str">
        <f t="shared" si="33"/>
        <v/>
      </c>
      <c r="S92" s="19" t="str">
        <f t="shared" si="34"/>
        <v/>
      </c>
      <c r="T92" s="19" t="str">
        <f t="shared" si="35"/>
        <v/>
      </c>
      <c r="U92" s="15" t="str">
        <f t="shared" si="20"/>
        <v>Yes</v>
      </c>
      <c r="V92" s="15" t="str">
        <f t="shared" si="21"/>
        <v>No</v>
      </c>
      <c r="W92" s="15" t="str">
        <f t="shared" si="36"/>
        <v>Yes</v>
      </c>
      <c r="X92" s="15">
        <f>IF(W92="Yes", MAX(X$1:X91)+1, "")</f>
        <v>91</v>
      </c>
      <c r="Y92" s="15" t="str">
        <f t="shared" si="22"/>
        <v>Yes</v>
      </c>
      <c r="Z92" s="15">
        <f>IF(Y92="Yes", MAX(Z$1:Z91)+1, "")</f>
        <v>91</v>
      </c>
      <c r="AA92" s="15" t="str">
        <f t="shared" si="23"/>
        <v>No</v>
      </c>
      <c r="AB92" s="15" t="str">
        <f t="shared" si="24"/>
        <v>No</v>
      </c>
      <c r="AC92" s="15" t="str">
        <f t="shared" si="37"/>
        <v>No</v>
      </c>
      <c r="AD92" s="15" t="str">
        <f>IF(AC92="Yes", MAX(AD$1:AD91)+1, "")</f>
        <v/>
      </c>
      <c r="AE92" s="15" t="str">
        <f t="shared" si="25"/>
        <v>No</v>
      </c>
      <c r="AF92" s="15" t="str">
        <f>IF(AE92="Yes", MAX(AF$1:AF91)+1, "")</f>
        <v/>
      </c>
    </row>
    <row r="93" spans="1:32" ht="19" customHeight="1" x14ac:dyDescent="0.35">
      <c r="A93" s="16" t="s">
        <v>251</v>
      </c>
      <c r="B93" s="16" t="s">
        <v>252</v>
      </c>
      <c r="C93" s="16">
        <v>2015</v>
      </c>
      <c r="D93" s="16" t="s">
        <v>253</v>
      </c>
      <c r="E93" t="s">
        <v>1976</v>
      </c>
      <c r="F93" s="16" t="s">
        <v>1963</v>
      </c>
      <c r="G93" s="16" t="s">
        <v>11</v>
      </c>
      <c r="H93" s="17"/>
      <c r="I93" s="17"/>
      <c r="J93" s="17"/>
      <c r="K93" s="19" t="str">
        <f t="shared" si="26"/>
        <v/>
      </c>
      <c r="L93" s="19" t="str">
        <f t="shared" si="27"/>
        <v>Yes</v>
      </c>
      <c r="M93" s="19" t="str">
        <f t="shared" si="28"/>
        <v/>
      </c>
      <c r="N93" s="19" t="str">
        <f t="shared" si="29"/>
        <v/>
      </c>
      <c r="O93" s="19" t="str">
        <f t="shared" si="30"/>
        <v/>
      </c>
      <c r="P93" s="19" t="str">
        <f t="shared" si="31"/>
        <v/>
      </c>
      <c r="Q93" s="19" t="str">
        <f t="shared" si="32"/>
        <v/>
      </c>
      <c r="R93" s="19" t="str">
        <f t="shared" si="33"/>
        <v/>
      </c>
      <c r="S93" s="19" t="str">
        <f t="shared" si="34"/>
        <v/>
      </c>
      <c r="T93" s="19" t="str">
        <f t="shared" si="35"/>
        <v/>
      </c>
      <c r="U93" s="15" t="str">
        <f t="shared" si="20"/>
        <v>Yes</v>
      </c>
      <c r="V93" s="15" t="str">
        <f t="shared" si="21"/>
        <v>Yes</v>
      </c>
      <c r="W93" s="15" t="str">
        <f t="shared" si="36"/>
        <v>Yes</v>
      </c>
      <c r="X93" s="15">
        <f>IF(W93="Yes", MAX(X$1:X92)+1, "")</f>
        <v>92</v>
      </c>
      <c r="Y93" s="15" t="str">
        <f t="shared" si="22"/>
        <v>Yes</v>
      </c>
      <c r="Z93" s="15">
        <f>IF(Y93="Yes", MAX(Z$1:Z92)+1, "")</f>
        <v>92</v>
      </c>
      <c r="AA93" s="15" t="str">
        <f t="shared" si="23"/>
        <v>No</v>
      </c>
      <c r="AB93" s="15" t="str">
        <f t="shared" si="24"/>
        <v>No</v>
      </c>
      <c r="AC93" s="15" t="str">
        <f t="shared" si="37"/>
        <v>No</v>
      </c>
      <c r="AD93" s="15" t="str">
        <f>IF(AC93="Yes", MAX(AD$1:AD92)+1, "")</f>
        <v/>
      </c>
      <c r="AE93" s="15" t="str">
        <f t="shared" si="25"/>
        <v>No</v>
      </c>
      <c r="AF93" s="15" t="str">
        <f>IF(AE93="Yes", MAX(AF$1:AF92)+1, "")</f>
        <v/>
      </c>
    </row>
    <row r="94" spans="1:32" ht="19" customHeight="1" x14ac:dyDescent="0.35">
      <c r="A94" s="16" t="s">
        <v>254</v>
      </c>
      <c r="B94" s="16" t="s">
        <v>255</v>
      </c>
      <c r="C94" s="16">
        <v>2015</v>
      </c>
      <c r="D94" s="16" t="s">
        <v>256</v>
      </c>
      <c r="E94" t="s">
        <v>2028</v>
      </c>
      <c r="F94" s="16" t="s">
        <v>1963</v>
      </c>
      <c r="G94" s="16" t="s">
        <v>11</v>
      </c>
      <c r="H94" s="16" t="s">
        <v>18</v>
      </c>
      <c r="I94" s="17"/>
      <c r="J94" s="17"/>
      <c r="K94" s="19" t="str">
        <f t="shared" si="26"/>
        <v/>
      </c>
      <c r="L94" s="19" t="str">
        <f t="shared" si="27"/>
        <v>Yes</v>
      </c>
      <c r="M94" s="19" t="str">
        <f t="shared" si="28"/>
        <v/>
      </c>
      <c r="N94" s="19" t="str">
        <f t="shared" si="29"/>
        <v/>
      </c>
      <c r="O94" s="19" t="str">
        <f t="shared" si="30"/>
        <v/>
      </c>
      <c r="P94" s="19" t="str">
        <f t="shared" si="31"/>
        <v/>
      </c>
      <c r="Q94" s="19" t="str">
        <f t="shared" si="32"/>
        <v/>
      </c>
      <c r="R94" s="19" t="str">
        <f t="shared" si="33"/>
        <v/>
      </c>
      <c r="S94" s="19" t="str">
        <f t="shared" si="34"/>
        <v>Yes</v>
      </c>
      <c r="T94" s="19" t="str">
        <f t="shared" si="35"/>
        <v/>
      </c>
      <c r="U94" s="15" t="str">
        <f t="shared" si="20"/>
        <v>Yes</v>
      </c>
      <c r="V94" s="15" t="str">
        <f t="shared" si="21"/>
        <v>Yes</v>
      </c>
      <c r="W94" s="15" t="str">
        <f t="shared" si="36"/>
        <v>Yes</v>
      </c>
      <c r="X94" s="15">
        <f>IF(W94="Yes", MAX(X$1:X93)+1, "")</f>
        <v>93</v>
      </c>
      <c r="Y94" s="15" t="str">
        <f t="shared" si="22"/>
        <v>Yes</v>
      </c>
      <c r="Z94" s="15">
        <f>IF(Y94="Yes", MAX(Z$1:Z93)+1, "")</f>
        <v>93</v>
      </c>
      <c r="AA94" s="15" t="str">
        <f t="shared" si="23"/>
        <v>No</v>
      </c>
      <c r="AB94" s="15" t="str">
        <f t="shared" si="24"/>
        <v>No</v>
      </c>
      <c r="AC94" s="15" t="str">
        <f t="shared" si="37"/>
        <v>No</v>
      </c>
      <c r="AD94" s="15" t="str">
        <f>IF(AC94="Yes", MAX(AD$1:AD93)+1, "")</f>
        <v/>
      </c>
      <c r="AE94" s="15" t="str">
        <f t="shared" si="25"/>
        <v>No</v>
      </c>
      <c r="AF94" s="15" t="str">
        <f>IF(AE94="Yes", MAX(AF$1:AF93)+1, "")</f>
        <v/>
      </c>
    </row>
    <row r="95" spans="1:32" ht="19" customHeight="1" x14ac:dyDescent="0.35">
      <c r="A95" s="16" t="s">
        <v>257</v>
      </c>
      <c r="B95" s="16" t="s">
        <v>258</v>
      </c>
      <c r="C95" s="16">
        <v>2013</v>
      </c>
      <c r="D95" s="16" t="s">
        <v>259</v>
      </c>
      <c r="E95" t="s">
        <v>2029</v>
      </c>
      <c r="F95" s="16" t="s">
        <v>1963</v>
      </c>
      <c r="G95" s="16" t="s">
        <v>1954</v>
      </c>
      <c r="H95" s="16" t="s">
        <v>18</v>
      </c>
      <c r="I95" s="17"/>
      <c r="J95" s="17"/>
      <c r="K95" s="19" t="str">
        <f t="shared" si="26"/>
        <v/>
      </c>
      <c r="L95" s="19" t="str">
        <f t="shared" si="27"/>
        <v/>
      </c>
      <c r="M95" s="19" t="str">
        <f t="shared" si="28"/>
        <v/>
      </c>
      <c r="N95" s="19" t="str">
        <f t="shared" si="29"/>
        <v/>
      </c>
      <c r="O95" s="19" t="str">
        <f t="shared" si="30"/>
        <v/>
      </c>
      <c r="P95" s="19" t="str">
        <f t="shared" si="31"/>
        <v/>
      </c>
      <c r="Q95" s="19" t="str">
        <f t="shared" si="32"/>
        <v/>
      </c>
      <c r="R95" s="19" t="str">
        <f t="shared" si="33"/>
        <v>Yes</v>
      </c>
      <c r="S95" s="19" t="str">
        <f t="shared" si="34"/>
        <v>Yes</v>
      </c>
      <c r="T95" s="19" t="str">
        <f t="shared" si="35"/>
        <v/>
      </c>
      <c r="U95" s="15" t="str">
        <f t="shared" si="20"/>
        <v>Yes</v>
      </c>
      <c r="V95" s="15" t="str">
        <f t="shared" si="21"/>
        <v>Yes</v>
      </c>
      <c r="W95" s="15" t="str">
        <f t="shared" si="36"/>
        <v>Yes</v>
      </c>
      <c r="X95" s="15">
        <f>IF(W95="Yes", MAX(X$1:X94)+1, "")</f>
        <v>94</v>
      </c>
      <c r="Y95" s="15" t="str">
        <f t="shared" si="22"/>
        <v>Yes</v>
      </c>
      <c r="Z95" s="15">
        <f>IF(Y95="Yes", MAX(Z$1:Z94)+1, "")</f>
        <v>94</v>
      </c>
      <c r="AA95" s="15" t="str">
        <f t="shared" si="23"/>
        <v>No</v>
      </c>
      <c r="AB95" s="15" t="str">
        <f t="shared" si="24"/>
        <v>No</v>
      </c>
      <c r="AC95" s="15" t="str">
        <f t="shared" si="37"/>
        <v>No</v>
      </c>
      <c r="AD95" s="15" t="str">
        <f>IF(AC95="Yes", MAX(AD$1:AD94)+1, "")</f>
        <v/>
      </c>
      <c r="AE95" s="15" t="str">
        <f t="shared" si="25"/>
        <v>No</v>
      </c>
      <c r="AF95" s="15" t="str">
        <f>IF(AE95="Yes", MAX(AF$1:AF94)+1, "")</f>
        <v/>
      </c>
    </row>
    <row r="96" spans="1:32" ht="19" customHeight="1" x14ac:dyDescent="0.35">
      <c r="A96" s="16" t="s">
        <v>260</v>
      </c>
      <c r="B96" s="16" t="s">
        <v>261</v>
      </c>
      <c r="C96" s="16">
        <v>2019</v>
      </c>
      <c r="D96" s="16" t="s">
        <v>262</v>
      </c>
      <c r="E96" t="s">
        <v>2030</v>
      </c>
      <c r="F96" s="16" t="s">
        <v>1963</v>
      </c>
      <c r="G96" s="16" t="s">
        <v>1954</v>
      </c>
      <c r="H96" s="16" t="s">
        <v>74</v>
      </c>
      <c r="I96" s="17"/>
      <c r="J96" s="17"/>
      <c r="K96" s="19" t="str">
        <f t="shared" si="26"/>
        <v/>
      </c>
      <c r="L96" s="19" t="str">
        <f t="shared" si="27"/>
        <v/>
      </c>
      <c r="M96" s="19" t="str">
        <f t="shared" si="28"/>
        <v/>
      </c>
      <c r="N96" s="19" t="str">
        <f t="shared" si="29"/>
        <v>Yes</v>
      </c>
      <c r="O96" s="19" t="str">
        <f t="shared" si="30"/>
        <v/>
      </c>
      <c r="P96" s="19" t="str">
        <f t="shared" si="31"/>
        <v/>
      </c>
      <c r="Q96" s="19" t="str">
        <f t="shared" si="32"/>
        <v/>
      </c>
      <c r="R96" s="19" t="str">
        <f t="shared" si="33"/>
        <v>Yes</v>
      </c>
      <c r="S96" s="19" t="str">
        <f t="shared" si="34"/>
        <v/>
      </c>
      <c r="T96" s="19" t="str">
        <f t="shared" si="35"/>
        <v/>
      </c>
      <c r="U96" s="15" t="str">
        <f t="shared" si="20"/>
        <v>Yes</v>
      </c>
      <c r="V96" s="15" t="str">
        <f t="shared" si="21"/>
        <v>Yes</v>
      </c>
      <c r="W96" s="15" t="str">
        <f t="shared" si="36"/>
        <v>Yes</v>
      </c>
      <c r="X96" s="15">
        <f>IF(W96="Yes", MAX(X$1:X95)+1, "")</f>
        <v>95</v>
      </c>
      <c r="Y96" s="15" t="str">
        <f t="shared" si="22"/>
        <v>Yes</v>
      </c>
      <c r="Z96" s="15">
        <f>IF(Y96="Yes", MAX(Z$1:Z95)+1, "")</f>
        <v>95</v>
      </c>
      <c r="AA96" s="15" t="str">
        <f t="shared" si="23"/>
        <v>No</v>
      </c>
      <c r="AB96" s="15" t="str">
        <f t="shared" si="24"/>
        <v>No</v>
      </c>
      <c r="AC96" s="15" t="str">
        <f t="shared" si="37"/>
        <v>No</v>
      </c>
      <c r="AD96" s="15" t="str">
        <f>IF(AC96="Yes", MAX(AD$1:AD95)+1, "")</f>
        <v/>
      </c>
      <c r="AE96" s="15" t="str">
        <f t="shared" si="25"/>
        <v>No</v>
      </c>
      <c r="AF96" s="15" t="str">
        <f>IF(AE96="Yes", MAX(AF$1:AF95)+1, "")</f>
        <v/>
      </c>
    </row>
    <row r="97" spans="1:32" ht="19" customHeight="1" x14ac:dyDescent="0.35">
      <c r="A97" s="16" t="s">
        <v>263</v>
      </c>
      <c r="B97" s="16" t="s">
        <v>264</v>
      </c>
      <c r="C97" s="16">
        <v>2018</v>
      </c>
      <c r="D97" s="16" t="s">
        <v>265</v>
      </c>
      <c r="E97" t="s">
        <v>1976</v>
      </c>
      <c r="F97" s="16" t="s">
        <v>1963</v>
      </c>
      <c r="G97" s="16" t="s">
        <v>18</v>
      </c>
      <c r="H97" s="16" t="s">
        <v>20</v>
      </c>
      <c r="I97" s="17"/>
      <c r="J97" s="17"/>
      <c r="K97" s="19" t="str">
        <f t="shared" si="26"/>
        <v/>
      </c>
      <c r="L97" s="19" t="str">
        <f t="shared" si="27"/>
        <v/>
      </c>
      <c r="M97" s="19" t="str">
        <f t="shared" si="28"/>
        <v/>
      </c>
      <c r="N97" s="19" t="str">
        <f t="shared" si="29"/>
        <v/>
      </c>
      <c r="O97" s="19" t="str">
        <f t="shared" si="30"/>
        <v/>
      </c>
      <c r="P97" s="19" t="str">
        <f t="shared" si="31"/>
        <v/>
      </c>
      <c r="Q97" s="19" t="str">
        <f t="shared" si="32"/>
        <v/>
      </c>
      <c r="R97" s="19" t="str">
        <f t="shared" si="33"/>
        <v/>
      </c>
      <c r="S97" s="19" t="str">
        <f t="shared" si="34"/>
        <v>Yes</v>
      </c>
      <c r="T97" s="19" t="str">
        <f t="shared" si="35"/>
        <v>Yes</v>
      </c>
      <c r="U97" s="15" t="str">
        <f t="shared" si="20"/>
        <v>Yes</v>
      </c>
      <c r="V97" s="15" t="str">
        <f t="shared" si="21"/>
        <v>Yes</v>
      </c>
      <c r="W97" s="15" t="str">
        <f t="shared" si="36"/>
        <v>Yes</v>
      </c>
      <c r="X97" s="15">
        <f>IF(W97="Yes", MAX(X$1:X96)+1, "")</f>
        <v>96</v>
      </c>
      <c r="Y97" s="15" t="str">
        <f t="shared" si="22"/>
        <v>Yes</v>
      </c>
      <c r="Z97" s="15">
        <f>IF(Y97="Yes", MAX(Z$1:Z96)+1, "")</f>
        <v>96</v>
      </c>
      <c r="AA97" s="15" t="str">
        <f t="shared" si="23"/>
        <v>No</v>
      </c>
      <c r="AB97" s="15" t="str">
        <f t="shared" si="24"/>
        <v>No</v>
      </c>
      <c r="AC97" s="15" t="str">
        <f t="shared" si="37"/>
        <v>No</v>
      </c>
      <c r="AD97" s="15" t="str">
        <f>IF(AC97="Yes", MAX(AD$1:AD96)+1, "")</f>
        <v/>
      </c>
      <c r="AE97" s="15" t="str">
        <f t="shared" si="25"/>
        <v>No</v>
      </c>
      <c r="AF97" s="15" t="str">
        <f>IF(AE97="Yes", MAX(AF$1:AF96)+1, "")</f>
        <v/>
      </c>
    </row>
    <row r="98" spans="1:32" ht="19" customHeight="1" x14ac:dyDescent="0.35">
      <c r="A98" s="16" t="s">
        <v>266</v>
      </c>
      <c r="B98" s="16" t="s">
        <v>267</v>
      </c>
      <c r="C98" s="16">
        <v>2018</v>
      </c>
      <c r="D98" s="16" t="s">
        <v>268</v>
      </c>
      <c r="E98" t="s">
        <v>2031</v>
      </c>
      <c r="F98" s="16" t="s">
        <v>1963</v>
      </c>
      <c r="G98" s="16" t="s">
        <v>1954</v>
      </c>
      <c r="H98" s="17"/>
      <c r="I98" s="17"/>
      <c r="J98" s="17"/>
      <c r="K98" s="19" t="str">
        <f t="shared" si="26"/>
        <v/>
      </c>
      <c r="L98" s="19" t="str">
        <f t="shared" si="27"/>
        <v/>
      </c>
      <c r="M98" s="19" t="str">
        <f t="shared" si="28"/>
        <v/>
      </c>
      <c r="N98" s="19" t="str">
        <f t="shared" si="29"/>
        <v/>
      </c>
      <c r="O98" s="19" t="str">
        <f t="shared" si="30"/>
        <v/>
      </c>
      <c r="P98" s="19" t="str">
        <f t="shared" si="31"/>
        <v/>
      </c>
      <c r="Q98" s="19" t="str">
        <f t="shared" si="32"/>
        <v/>
      </c>
      <c r="R98" s="19" t="str">
        <f t="shared" si="33"/>
        <v>Yes</v>
      </c>
      <c r="S98" s="19" t="str">
        <f t="shared" si="34"/>
        <v/>
      </c>
      <c r="T98" s="19" t="str">
        <f t="shared" si="35"/>
        <v/>
      </c>
      <c r="U98" s="15" t="str">
        <f t="shared" si="20"/>
        <v>Yes</v>
      </c>
      <c r="V98" s="15" t="str">
        <f t="shared" si="21"/>
        <v>Yes</v>
      </c>
      <c r="W98" s="15" t="str">
        <f t="shared" si="36"/>
        <v>Yes</v>
      </c>
      <c r="X98" s="15">
        <f>IF(W98="Yes", MAX(X$1:X97)+1, "")</f>
        <v>97</v>
      </c>
      <c r="Y98" s="15" t="str">
        <f t="shared" ref="Y98:Y129" si="38">IF(themeselected="All", "Yes", IF(OR(G98=themeselected, H98=themeselected, I98=themeselected, J98=themeselected), "Yes", "No"))</f>
        <v>Yes</v>
      </c>
      <c r="Z98" s="15">
        <f>IF(Y98="Yes", MAX(Z$1:Z97)+1, "")</f>
        <v>97</v>
      </c>
      <c r="AA98" s="15" t="str">
        <f t="shared" si="23"/>
        <v>No</v>
      </c>
      <c r="AB98" s="15" t="str">
        <f t="shared" si="24"/>
        <v>No</v>
      </c>
      <c r="AC98" s="15" t="str">
        <f t="shared" si="37"/>
        <v>No</v>
      </c>
      <c r="AD98" s="15" t="str">
        <f>IF(AC98="Yes", MAX(AD$1:AD97)+1, "")</f>
        <v/>
      </c>
      <c r="AE98" s="15" t="str">
        <f t="shared" ref="AE98:AE129" si="39">IF((IF(business="Yes",IF(N98="Yes",1, 0))+IF(data="Yes",IF(K98="Yes",1, 0))+IF(Ecosystem="Yes",IF(Q98="Yes",1, 0))+IF(evaluation="Yes",IF(T98="Yes",1, 0))+IF(heating="Yes",IF(O98="Yes",1, 0))+IF(mobility="Yes",IF(P98="Yes",1, 0))+IF(policy="Yes",IF(S98="Yes",1, 0))+IF(tech="Yes",IF(R98="Yes",1, 0))+IF(users="Yes",IF(L98="Yes",1, 0))+IF(skills="Yes",IF(M98="Yes",1, 0)))&gt;=1, "Yes", "No")</f>
        <v>No</v>
      </c>
      <c r="AF98" s="15" t="str">
        <f>IF(AE98="Yes", MAX(AF$1:AF97)+1, "")</f>
        <v/>
      </c>
    </row>
    <row r="99" spans="1:32" ht="19" customHeight="1" x14ac:dyDescent="0.35">
      <c r="A99" s="16" t="s">
        <v>269</v>
      </c>
      <c r="B99" s="16" t="s">
        <v>270</v>
      </c>
      <c r="C99" s="16">
        <v>2016</v>
      </c>
      <c r="D99" s="16" t="s">
        <v>271</v>
      </c>
      <c r="E99" t="s">
        <v>2032</v>
      </c>
      <c r="F99" s="16" t="s">
        <v>1963</v>
      </c>
      <c r="G99" s="16" t="s">
        <v>11</v>
      </c>
      <c r="H99" s="17"/>
      <c r="I99" s="17"/>
      <c r="J99" s="17"/>
      <c r="K99" s="19" t="str">
        <f t="shared" si="26"/>
        <v/>
      </c>
      <c r="L99" s="19" t="str">
        <f t="shared" si="27"/>
        <v>Yes</v>
      </c>
      <c r="M99" s="19" t="str">
        <f t="shared" si="28"/>
        <v/>
      </c>
      <c r="N99" s="19" t="str">
        <f t="shared" si="29"/>
        <v/>
      </c>
      <c r="O99" s="19" t="str">
        <f t="shared" si="30"/>
        <v/>
      </c>
      <c r="P99" s="19" t="str">
        <f t="shared" si="31"/>
        <v/>
      </c>
      <c r="Q99" s="19" t="str">
        <f t="shared" si="32"/>
        <v/>
      </c>
      <c r="R99" s="19" t="str">
        <f t="shared" si="33"/>
        <v/>
      </c>
      <c r="S99" s="19" t="str">
        <f t="shared" si="34"/>
        <v/>
      </c>
      <c r="T99" s="19" t="str">
        <f t="shared" si="35"/>
        <v/>
      </c>
      <c r="U99" s="15" t="str">
        <f t="shared" si="20"/>
        <v>Yes</v>
      </c>
      <c r="V99" s="15" t="str">
        <f t="shared" si="21"/>
        <v>Yes</v>
      </c>
      <c r="W99" s="15" t="str">
        <f t="shared" si="36"/>
        <v>Yes</v>
      </c>
      <c r="X99" s="15">
        <f>IF(W99="Yes", MAX(X$1:X98)+1, "")</f>
        <v>98</v>
      </c>
      <c r="Y99" s="15" t="str">
        <f t="shared" si="38"/>
        <v>Yes</v>
      </c>
      <c r="Z99" s="15">
        <f>IF(Y99="Yes", MAX(Z$1:Z98)+1, "")</f>
        <v>98</v>
      </c>
      <c r="AA99" s="15" t="str">
        <f t="shared" si="23"/>
        <v>No</v>
      </c>
      <c r="AB99" s="15" t="str">
        <f t="shared" si="24"/>
        <v>No</v>
      </c>
      <c r="AC99" s="15" t="str">
        <f t="shared" si="37"/>
        <v>No</v>
      </c>
      <c r="AD99" s="15" t="str">
        <f>IF(AC99="Yes", MAX(AD$1:AD98)+1, "")</f>
        <v/>
      </c>
      <c r="AE99" s="15" t="str">
        <f t="shared" si="39"/>
        <v>No</v>
      </c>
      <c r="AF99" s="15" t="str">
        <f>IF(AE99="Yes", MAX(AF$1:AF98)+1, "")</f>
        <v/>
      </c>
    </row>
    <row r="100" spans="1:32" ht="19" customHeight="1" x14ac:dyDescent="0.35">
      <c r="A100" s="16" t="s">
        <v>272</v>
      </c>
      <c r="B100" s="16" t="s">
        <v>273</v>
      </c>
      <c r="C100" s="16">
        <v>2018</v>
      </c>
      <c r="D100" s="16" t="s">
        <v>274</v>
      </c>
      <c r="E100" t="s">
        <v>2033</v>
      </c>
      <c r="F100" s="16" t="s">
        <v>1963</v>
      </c>
      <c r="G100" s="16" t="s">
        <v>18</v>
      </c>
      <c r="H100" s="17"/>
      <c r="I100" s="17"/>
      <c r="J100" s="17"/>
      <c r="K100" s="19" t="str">
        <f t="shared" si="26"/>
        <v/>
      </c>
      <c r="L100" s="19" t="str">
        <f t="shared" si="27"/>
        <v/>
      </c>
      <c r="M100" s="19" t="str">
        <f t="shared" si="28"/>
        <v/>
      </c>
      <c r="N100" s="19" t="str">
        <f t="shared" si="29"/>
        <v/>
      </c>
      <c r="O100" s="19" t="str">
        <f t="shared" si="30"/>
        <v/>
      </c>
      <c r="P100" s="19" t="str">
        <f t="shared" si="31"/>
        <v/>
      </c>
      <c r="Q100" s="19" t="str">
        <f t="shared" si="32"/>
        <v/>
      </c>
      <c r="R100" s="19" t="str">
        <f t="shared" si="33"/>
        <v/>
      </c>
      <c r="S100" s="19" t="str">
        <f t="shared" si="34"/>
        <v>Yes</v>
      </c>
      <c r="T100" s="19" t="str">
        <f t="shared" si="35"/>
        <v/>
      </c>
      <c r="U100" s="15" t="str">
        <f t="shared" si="20"/>
        <v>Yes</v>
      </c>
      <c r="V100" s="15" t="str">
        <f t="shared" si="21"/>
        <v>Yes</v>
      </c>
      <c r="W100" s="15" t="str">
        <f t="shared" si="36"/>
        <v>Yes</v>
      </c>
      <c r="X100" s="15">
        <f>IF(W100="Yes", MAX(X$1:X99)+1, "")</f>
        <v>99</v>
      </c>
      <c r="Y100" s="15" t="str">
        <f t="shared" si="38"/>
        <v>Yes</v>
      </c>
      <c r="Z100" s="15">
        <f>IF(Y100="Yes", MAX(Z$1:Z99)+1, "")</f>
        <v>99</v>
      </c>
      <c r="AA100" s="15" t="str">
        <f t="shared" si="23"/>
        <v>No</v>
      </c>
      <c r="AB100" s="15" t="str">
        <f t="shared" si="24"/>
        <v>No</v>
      </c>
      <c r="AC100" s="15" t="str">
        <f t="shared" si="37"/>
        <v>No</v>
      </c>
      <c r="AD100" s="15" t="str">
        <f>IF(AC100="Yes", MAX(AD$1:AD99)+1, "")</f>
        <v/>
      </c>
      <c r="AE100" s="15" t="str">
        <f t="shared" si="39"/>
        <v>No</v>
      </c>
      <c r="AF100" s="15" t="str">
        <f>IF(AE100="Yes", MAX(AF$1:AF99)+1, "")</f>
        <v/>
      </c>
    </row>
    <row r="101" spans="1:32" ht="19" customHeight="1" x14ac:dyDescent="0.35">
      <c r="A101" s="16" t="s">
        <v>275</v>
      </c>
      <c r="B101" s="16" t="s">
        <v>276</v>
      </c>
      <c r="C101" s="16">
        <v>2019</v>
      </c>
      <c r="D101" s="16" t="s">
        <v>277</v>
      </c>
      <c r="E101" t="s">
        <v>2034</v>
      </c>
      <c r="F101" s="16" t="s">
        <v>1963</v>
      </c>
      <c r="G101" s="16" t="s">
        <v>11</v>
      </c>
      <c r="H101" s="16" t="s">
        <v>27</v>
      </c>
      <c r="I101" s="17"/>
      <c r="J101" s="17"/>
      <c r="K101" s="19" t="str">
        <f t="shared" si="26"/>
        <v>Yes</v>
      </c>
      <c r="L101" s="19" t="str">
        <f t="shared" si="27"/>
        <v>Yes</v>
      </c>
      <c r="M101" s="19" t="str">
        <f t="shared" si="28"/>
        <v/>
      </c>
      <c r="N101" s="19" t="str">
        <f t="shared" si="29"/>
        <v/>
      </c>
      <c r="O101" s="19" t="str">
        <f t="shared" si="30"/>
        <v/>
      </c>
      <c r="P101" s="19" t="str">
        <f t="shared" si="31"/>
        <v/>
      </c>
      <c r="Q101" s="19" t="str">
        <f t="shared" si="32"/>
        <v/>
      </c>
      <c r="R101" s="19" t="str">
        <f t="shared" si="33"/>
        <v/>
      </c>
      <c r="S101" s="19" t="str">
        <f t="shared" si="34"/>
        <v/>
      </c>
      <c r="T101" s="19" t="str">
        <f t="shared" si="35"/>
        <v/>
      </c>
      <c r="U101" s="15" t="str">
        <f t="shared" si="20"/>
        <v>Yes</v>
      </c>
      <c r="V101" s="15" t="str">
        <f t="shared" si="21"/>
        <v>Yes</v>
      </c>
      <c r="W101" s="15" t="str">
        <f t="shared" si="36"/>
        <v>Yes</v>
      </c>
      <c r="X101" s="15">
        <f>IF(W101="Yes", MAX(X$1:X100)+1, "")</f>
        <v>100</v>
      </c>
      <c r="Y101" s="15" t="str">
        <f t="shared" si="38"/>
        <v>Yes</v>
      </c>
      <c r="Z101" s="15">
        <f>IF(Y101="Yes", MAX(Z$1:Z100)+1, "")</f>
        <v>100</v>
      </c>
      <c r="AA101" s="15" t="str">
        <f t="shared" si="23"/>
        <v>No</v>
      </c>
      <c r="AB101" s="15" t="str">
        <f t="shared" si="24"/>
        <v>No</v>
      </c>
      <c r="AC101" s="15" t="str">
        <f t="shared" si="37"/>
        <v>No</v>
      </c>
      <c r="AD101" s="15" t="str">
        <f>IF(AC101="Yes", MAX(AD$1:AD100)+1, "")</f>
        <v/>
      </c>
      <c r="AE101" s="15" t="str">
        <f t="shared" si="39"/>
        <v>No</v>
      </c>
      <c r="AF101" s="15" t="str">
        <f>IF(AE101="Yes", MAX(AF$1:AF100)+1, "")</f>
        <v/>
      </c>
    </row>
    <row r="102" spans="1:32" ht="19" customHeight="1" x14ac:dyDescent="0.35">
      <c r="A102" s="16" t="s">
        <v>278</v>
      </c>
      <c r="B102" s="16" t="s">
        <v>279</v>
      </c>
      <c r="C102" s="16">
        <v>2019</v>
      </c>
      <c r="D102" s="16" t="s">
        <v>280</v>
      </c>
      <c r="E102" t="s">
        <v>2035</v>
      </c>
      <c r="F102" s="16" t="s">
        <v>1963</v>
      </c>
      <c r="G102" s="16" t="s">
        <v>33</v>
      </c>
      <c r="H102" s="17"/>
      <c r="I102" s="17"/>
      <c r="J102" s="17"/>
      <c r="K102" s="19" t="str">
        <f t="shared" si="26"/>
        <v/>
      </c>
      <c r="L102" s="19" t="str">
        <f t="shared" si="27"/>
        <v/>
      </c>
      <c r="M102" s="19" t="str">
        <f t="shared" si="28"/>
        <v/>
      </c>
      <c r="N102" s="19" t="str">
        <f t="shared" si="29"/>
        <v/>
      </c>
      <c r="O102" s="19" t="str">
        <f t="shared" si="30"/>
        <v>Yes</v>
      </c>
      <c r="P102" s="19" t="str">
        <f t="shared" si="31"/>
        <v/>
      </c>
      <c r="Q102" s="19" t="str">
        <f t="shared" si="32"/>
        <v/>
      </c>
      <c r="R102" s="19" t="str">
        <f t="shared" si="33"/>
        <v/>
      </c>
      <c r="S102" s="19" t="str">
        <f t="shared" si="34"/>
        <v/>
      </c>
      <c r="T102" s="19" t="str">
        <f t="shared" si="35"/>
        <v/>
      </c>
      <c r="U102" s="15" t="str">
        <f t="shared" si="20"/>
        <v>Yes</v>
      </c>
      <c r="V102" s="15" t="str">
        <f t="shared" si="21"/>
        <v>Yes</v>
      </c>
      <c r="W102" s="15" t="str">
        <f t="shared" si="36"/>
        <v>Yes</v>
      </c>
      <c r="X102" s="15">
        <f>IF(W102="Yes", MAX(X$1:X101)+1, "")</f>
        <v>101</v>
      </c>
      <c r="Y102" s="15" t="str">
        <f t="shared" si="38"/>
        <v>Yes</v>
      </c>
      <c r="Z102" s="15">
        <f>IF(Y102="Yes", MAX(Z$1:Z101)+1, "")</f>
        <v>101</v>
      </c>
      <c r="AA102" s="15" t="str">
        <f t="shared" si="23"/>
        <v>No</v>
      </c>
      <c r="AB102" s="15" t="str">
        <f t="shared" si="24"/>
        <v>No</v>
      </c>
      <c r="AC102" s="15" t="str">
        <f t="shared" si="37"/>
        <v>No</v>
      </c>
      <c r="AD102" s="15" t="str">
        <f>IF(AC102="Yes", MAX(AD$1:AD101)+1, "")</f>
        <v/>
      </c>
      <c r="AE102" s="15" t="str">
        <f t="shared" si="39"/>
        <v>No</v>
      </c>
      <c r="AF102" s="15" t="str">
        <f>IF(AE102="Yes", MAX(AF$1:AF101)+1, "")</f>
        <v/>
      </c>
    </row>
    <row r="103" spans="1:32" ht="19" customHeight="1" x14ac:dyDescent="0.35">
      <c r="A103" s="16" t="s">
        <v>281</v>
      </c>
      <c r="B103" s="16" t="s">
        <v>282</v>
      </c>
      <c r="C103" s="16">
        <v>2016</v>
      </c>
      <c r="D103" s="16" t="s">
        <v>283</v>
      </c>
      <c r="E103" t="s">
        <v>2036</v>
      </c>
      <c r="F103" s="16" t="s">
        <v>1963</v>
      </c>
      <c r="G103" s="16" t="s">
        <v>18</v>
      </c>
      <c r="H103" s="17"/>
      <c r="I103" s="17"/>
      <c r="J103" s="17"/>
      <c r="K103" s="19" t="str">
        <f t="shared" si="26"/>
        <v/>
      </c>
      <c r="L103" s="19" t="str">
        <f t="shared" si="27"/>
        <v/>
      </c>
      <c r="M103" s="19" t="str">
        <f t="shared" si="28"/>
        <v/>
      </c>
      <c r="N103" s="19" t="str">
        <f t="shared" si="29"/>
        <v/>
      </c>
      <c r="O103" s="19" t="str">
        <f t="shared" si="30"/>
        <v/>
      </c>
      <c r="P103" s="19" t="str">
        <f t="shared" si="31"/>
        <v/>
      </c>
      <c r="Q103" s="19" t="str">
        <f t="shared" si="32"/>
        <v/>
      </c>
      <c r="R103" s="19" t="str">
        <f t="shared" si="33"/>
        <v/>
      </c>
      <c r="S103" s="19" t="str">
        <f t="shared" si="34"/>
        <v>Yes</v>
      </c>
      <c r="T103" s="19" t="str">
        <f t="shared" si="35"/>
        <v/>
      </c>
      <c r="U103" s="15" t="str">
        <f t="shared" si="20"/>
        <v>Yes</v>
      </c>
      <c r="V103" s="15" t="str">
        <f t="shared" si="21"/>
        <v>Yes</v>
      </c>
      <c r="W103" s="15" t="str">
        <f t="shared" si="36"/>
        <v>Yes</v>
      </c>
      <c r="X103" s="15">
        <f>IF(W103="Yes", MAX(X$1:X102)+1, "")</f>
        <v>102</v>
      </c>
      <c r="Y103" s="15" t="str">
        <f t="shared" si="38"/>
        <v>Yes</v>
      </c>
      <c r="Z103" s="15">
        <f>IF(Y103="Yes", MAX(Z$1:Z102)+1, "")</f>
        <v>102</v>
      </c>
      <c r="AA103" s="15" t="str">
        <f t="shared" si="23"/>
        <v>No</v>
      </c>
      <c r="AB103" s="15" t="str">
        <f t="shared" si="24"/>
        <v>No</v>
      </c>
      <c r="AC103" s="15" t="str">
        <f t="shared" si="37"/>
        <v>No</v>
      </c>
      <c r="AD103" s="15" t="str">
        <f>IF(AC103="Yes", MAX(AD$1:AD102)+1, "")</f>
        <v/>
      </c>
      <c r="AE103" s="15" t="str">
        <f t="shared" si="39"/>
        <v>No</v>
      </c>
      <c r="AF103" s="15" t="str">
        <f>IF(AE103="Yes", MAX(AF$1:AF102)+1, "")</f>
        <v/>
      </c>
    </row>
    <row r="104" spans="1:32" ht="19" customHeight="1" x14ac:dyDescent="0.35">
      <c r="A104" s="16" t="s">
        <v>284</v>
      </c>
      <c r="B104" s="16" t="s">
        <v>285</v>
      </c>
      <c r="C104" s="16">
        <v>2015</v>
      </c>
      <c r="D104" s="16" t="s">
        <v>286</v>
      </c>
      <c r="E104" t="s">
        <v>2037</v>
      </c>
      <c r="F104" s="16" t="s">
        <v>1963</v>
      </c>
      <c r="G104" s="16" t="s">
        <v>1954</v>
      </c>
      <c r="H104" s="17"/>
      <c r="I104" s="17"/>
      <c r="J104" s="17"/>
      <c r="K104" s="19" t="str">
        <f t="shared" si="26"/>
        <v/>
      </c>
      <c r="L104" s="19" t="str">
        <f t="shared" si="27"/>
        <v/>
      </c>
      <c r="M104" s="19" t="str">
        <f t="shared" si="28"/>
        <v/>
      </c>
      <c r="N104" s="19" t="str">
        <f t="shared" si="29"/>
        <v/>
      </c>
      <c r="O104" s="19" t="str">
        <f t="shared" si="30"/>
        <v/>
      </c>
      <c r="P104" s="19" t="str">
        <f t="shared" si="31"/>
        <v/>
      </c>
      <c r="Q104" s="19" t="str">
        <f t="shared" si="32"/>
        <v/>
      </c>
      <c r="R104" s="19" t="str">
        <f t="shared" si="33"/>
        <v>Yes</v>
      </c>
      <c r="S104" s="19" t="str">
        <f t="shared" si="34"/>
        <v/>
      </c>
      <c r="T104" s="19" t="str">
        <f t="shared" si="35"/>
        <v/>
      </c>
      <c r="U104" s="15" t="str">
        <f t="shared" si="20"/>
        <v>Yes</v>
      </c>
      <c r="V104" s="15" t="str">
        <f t="shared" si="21"/>
        <v>Yes</v>
      </c>
      <c r="W104" s="15" t="str">
        <f t="shared" si="36"/>
        <v>Yes</v>
      </c>
      <c r="X104" s="15">
        <f>IF(W104="Yes", MAX(X$1:X103)+1, "")</f>
        <v>103</v>
      </c>
      <c r="Y104" s="15" t="str">
        <f t="shared" si="38"/>
        <v>Yes</v>
      </c>
      <c r="Z104" s="15">
        <f>IF(Y104="Yes", MAX(Z$1:Z103)+1, "")</f>
        <v>103</v>
      </c>
      <c r="AA104" s="15" t="str">
        <f t="shared" si="23"/>
        <v>No</v>
      </c>
      <c r="AB104" s="15" t="str">
        <f t="shared" si="24"/>
        <v>No</v>
      </c>
      <c r="AC104" s="15" t="str">
        <f t="shared" si="37"/>
        <v>No</v>
      </c>
      <c r="AD104" s="15" t="str">
        <f>IF(AC104="Yes", MAX(AD$1:AD103)+1, "")</f>
        <v/>
      </c>
      <c r="AE104" s="15" t="str">
        <f t="shared" si="39"/>
        <v>No</v>
      </c>
      <c r="AF104" s="15" t="str">
        <f>IF(AE104="Yes", MAX(AF$1:AF103)+1, "")</f>
        <v/>
      </c>
    </row>
    <row r="105" spans="1:32" ht="19" customHeight="1" x14ac:dyDescent="0.35">
      <c r="A105" s="16" t="s">
        <v>287</v>
      </c>
      <c r="B105" s="16" t="s">
        <v>288</v>
      </c>
      <c r="C105" s="16">
        <v>2014</v>
      </c>
      <c r="D105" s="16" t="s">
        <v>289</v>
      </c>
      <c r="E105" t="s">
        <v>2038</v>
      </c>
      <c r="F105" s="16" t="s">
        <v>1963</v>
      </c>
      <c r="G105" s="16" t="s">
        <v>7</v>
      </c>
      <c r="H105" s="17"/>
      <c r="I105" s="17"/>
      <c r="J105" s="17"/>
      <c r="K105" s="19" t="str">
        <f t="shared" si="26"/>
        <v>Yes</v>
      </c>
      <c r="L105" s="19" t="str">
        <f t="shared" si="27"/>
        <v/>
      </c>
      <c r="M105" s="19" t="str">
        <f t="shared" si="28"/>
        <v/>
      </c>
      <c r="N105" s="19" t="str">
        <f t="shared" si="29"/>
        <v/>
      </c>
      <c r="O105" s="19" t="str">
        <f t="shared" si="30"/>
        <v/>
      </c>
      <c r="P105" s="19" t="str">
        <f t="shared" si="31"/>
        <v/>
      </c>
      <c r="Q105" s="19" t="str">
        <f t="shared" si="32"/>
        <v/>
      </c>
      <c r="R105" s="19" t="str">
        <f t="shared" si="33"/>
        <v/>
      </c>
      <c r="S105" s="19" t="str">
        <f t="shared" si="34"/>
        <v/>
      </c>
      <c r="T105" s="19" t="str">
        <f t="shared" si="35"/>
        <v/>
      </c>
      <c r="U105" s="15" t="str">
        <f t="shared" si="20"/>
        <v>Yes</v>
      </c>
      <c r="V105" s="15" t="str">
        <f t="shared" si="21"/>
        <v>Yes</v>
      </c>
      <c r="W105" s="15" t="str">
        <f t="shared" si="36"/>
        <v>Yes</v>
      </c>
      <c r="X105" s="15">
        <f>IF(W105="Yes", MAX(X$1:X104)+1, "")</f>
        <v>104</v>
      </c>
      <c r="Y105" s="15" t="str">
        <f t="shared" si="38"/>
        <v>Yes</v>
      </c>
      <c r="Z105" s="15">
        <f>IF(Y105="Yes", MAX(Z$1:Z104)+1, "")</f>
        <v>104</v>
      </c>
      <c r="AA105" s="15" t="str">
        <f t="shared" si="23"/>
        <v>No</v>
      </c>
      <c r="AB105" s="15" t="str">
        <f t="shared" si="24"/>
        <v>No</v>
      </c>
      <c r="AC105" s="15" t="str">
        <f t="shared" si="37"/>
        <v>No</v>
      </c>
      <c r="AD105" s="15" t="str">
        <f>IF(AC105="Yes", MAX(AD$1:AD104)+1, "")</f>
        <v/>
      </c>
      <c r="AE105" s="15" t="str">
        <f t="shared" si="39"/>
        <v>No</v>
      </c>
      <c r="AF105" s="15" t="str">
        <f>IF(AE105="Yes", MAX(AF$1:AF104)+1, "")</f>
        <v/>
      </c>
    </row>
    <row r="106" spans="1:32" ht="19" customHeight="1" x14ac:dyDescent="0.35">
      <c r="A106" s="16" t="s">
        <v>290</v>
      </c>
      <c r="B106" s="16" t="s">
        <v>291</v>
      </c>
      <c r="C106" s="16">
        <v>2016</v>
      </c>
      <c r="D106" s="16" t="s">
        <v>292</v>
      </c>
      <c r="E106" t="s">
        <v>1976</v>
      </c>
      <c r="F106" s="16" t="s">
        <v>1963</v>
      </c>
      <c r="G106" s="16" t="s">
        <v>7</v>
      </c>
      <c r="H106" s="17"/>
      <c r="I106" s="17"/>
      <c r="J106" s="17"/>
      <c r="K106" s="19" t="str">
        <f t="shared" si="26"/>
        <v>Yes</v>
      </c>
      <c r="L106" s="19" t="str">
        <f t="shared" si="27"/>
        <v/>
      </c>
      <c r="M106" s="19" t="str">
        <f t="shared" si="28"/>
        <v/>
      </c>
      <c r="N106" s="19" t="str">
        <f t="shared" si="29"/>
        <v/>
      </c>
      <c r="O106" s="19" t="str">
        <f t="shared" si="30"/>
        <v/>
      </c>
      <c r="P106" s="19" t="str">
        <f t="shared" si="31"/>
        <v/>
      </c>
      <c r="Q106" s="19" t="str">
        <f t="shared" si="32"/>
        <v/>
      </c>
      <c r="R106" s="19" t="str">
        <f t="shared" si="33"/>
        <v/>
      </c>
      <c r="S106" s="19" t="str">
        <f t="shared" si="34"/>
        <v/>
      </c>
      <c r="T106" s="19" t="str">
        <f t="shared" si="35"/>
        <v/>
      </c>
      <c r="U106" s="15" t="str">
        <f t="shared" si="20"/>
        <v>Yes</v>
      </c>
      <c r="V106" s="15" t="str">
        <f t="shared" si="21"/>
        <v>Yes</v>
      </c>
      <c r="W106" s="15" t="str">
        <f t="shared" si="36"/>
        <v>Yes</v>
      </c>
      <c r="X106" s="15">
        <f>IF(W106="Yes", MAX(X$1:X105)+1, "")</f>
        <v>105</v>
      </c>
      <c r="Y106" s="15" t="str">
        <f t="shared" si="38"/>
        <v>Yes</v>
      </c>
      <c r="Z106" s="15">
        <f>IF(Y106="Yes", MAX(Z$1:Z105)+1, "")</f>
        <v>105</v>
      </c>
      <c r="AA106" s="15" t="str">
        <f t="shared" si="23"/>
        <v>No</v>
      </c>
      <c r="AB106" s="15" t="str">
        <f t="shared" si="24"/>
        <v>No</v>
      </c>
      <c r="AC106" s="15" t="str">
        <f t="shared" si="37"/>
        <v>No</v>
      </c>
      <c r="AD106" s="15" t="str">
        <f>IF(AC106="Yes", MAX(AD$1:AD105)+1, "")</f>
        <v/>
      </c>
      <c r="AE106" s="15" t="str">
        <f t="shared" si="39"/>
        <v>No</v>
      </c>
      <c r="AF106" s="15" t="str">
        <f>IF(AE106="Yes", MAX(AF$1:AF105)+1, "")</f>
        <v/>
      </c>
    </row>
    <row r="107" spans="1:32" ht="19" customHeight="1" x14ac:dyDescent="0.35">
      <c r="A107" s="16" t="s">
        <v>293</v>
      </c>
      <c r="B107" s="16" t="s">
        <v>294</v>
      </c>
      <c r="C107" s="16">
        <v>2017</v>
      </c>
      <c r="D107" s="16" t="s">
        <v>295</v>
      </c>
      <c r="E107" t="s">
        <v>2039</v>
      </c>
      <c r="F107" s="16" t="s">
        <v>1963</v>
      </c>
      <c r="G107" s="16" t="s">
        <v>1954</v>
      </c>
      <c r="H107" s="17"/>
      <c r="I107" s="17"/>
      <c r="J107" s="17"/>
      <c r="K107" s="19" t="str">
        <f t="shared" si="26"/>
        <v/>
      </c>
      <c r="L107" s="19" t="str">
        <f t="shared" si="27"/>
        <v/>
      </c>
      <c r="M107" s="19" t="str">
        <f t="shared" si="28"/>
        <v/>
      </c>
      <c r="N107" s="19" t="str">
        <f t="shared" si="29"/>
        <v/>
      </c>
      <c r="O107" s="19" t="str">
        <f t="shared" si="30"/>
        <v/>
      </c>
      <c r="P107" s="19" t="str">
        <f t="shared" si="31"/>
        <v/>
      </c>
      <c r="Q107" s="19" t="str">
        <f t="shared" si="32"/>
        <v/>
      </c>
      <c r="R107" s="19" t="str">
        <f t="shared" si="33"/>
        <v>Yes</v>
      </c>
      <c r="S107" s="19" t="str">
        <f t="shared" si="34"/>
        <v/>
      </c>
      <c r="T107" s="19" t="str">
        <f t="shared" si="35"/>
        <v/>
      </c>
      <c r="U107" s="15" t="str">
        <f t="shared" si="20"/>
        <v>Yes</v>
      </c>
      <c r="V107" s="15" t="str">
        <f t="shared" si="21"/>
        <v>Yes</v>
      </c>
      <c r="W107" s="15" t="str">
        <f t="shared" si="36"/>
        <v>Yes</v>
      </c>
      <c r="X107" s="15">
        <f>IF(W107="Yes", MAX(X$1:X106)+1, "")</f>
        <v>106</v>
      </c>
      <c r="Y107" s="15" t="str">
        <f t="shared" si="38"/>
        <v>Yes</v>
      </c>
      <c r="Z107" s="15">
        <f>IF(Y107="Yes", MAX(Z$1:Z106)+1, "")</f>
        <v>106</v>
      </c>
      <c r="AA107" s="15" t="str">
        <f t="shared" si="23"/>
        <v>No</v>
      </c>
      <c r="AB107" s="15" t="str">
        <f t="shared" si="24"/>
        <v>No</v>
      </c>
      <c r="AC107" s="15" t="str">
        <f t="shared" si="37"/>
        <v>No</v>
      </c>
      <c r="AD107" s="15" t="str">
        <f>IF(AC107="Yes", MAX(AD$1:AD106)+1, "")</f>
        <v/>
      </c>
      <c r="AE107" s="15" t="str">
        <f t="shared" si="39"/>
        <v>No</v>
      </c>
      <c r="AF107" s="15" t="str">
        <f>IF(AE107="Yes", MAX(AF$1:AF106)+1, "")</f>
        <v/>
      </c>
    </row>
    <row r="108" spans="1:32" ht="19" customHeight="1" x14ac:dyDescent="0.35">
      <c r="A108" s="16" t="s">
        <v>296</v>
      </c>
      <c r="B108" s="16" t="s">
        <v>297</v>
      </c>
      <c r="C108" s="16">
        <v>2019</v>
      </c>
      <c r="D108" s="16" t="s">
        <v>298</v>
      </c>
      <c r="E108" t="s">
        <v>2040</v>
      </c>
      <c r="F108" s="16" t="s">
        <v>1963</v>
      </c>
      <c r="G108" s="16" t="s">
        <v>1954</v>
      </c>
      <c r="H108" s="17"/>
      <c r="I108" s="17"/>
      <c r="J108" s="17"/>
      <c r="K108" s="19" t="str">
        <f t="shared" si="26"/>
        <v/>
      </c>
      <c r="L108" s="19" t="str">
        <f t="shared" si="27"/>
        <v/>
      </c>
      <c r="M108" s="19" t="str">
        <f t="shared" si="28"/>
        <v/>
      </c>
      <c r="N108" s="19" t="str">
        <f t="shared" si="29"/>
        <v/>
      </c>
      <c r="O108" s="19" t="str">
        <f t="shared" si="30"/>
        <v/>
      </c>
      <c r="P108" s="19" t="str">
        <f t="shared" si="31"/>
        <v/>
      </c>
      <c r="Q108" s="19" t="str">
        <f t="shared" si="32"/>
        <v/>
      </c>
      <c r="R108" s="19" t="str">
        <f t="shared" si="33"/>
        <v>Yes</v>
      </c>
      <c r="S108" s="19" t="str">
        <f t="shared" si="34"/>
        <v/>
      </c>
      <c r="T108" s="19" t="str">
        <f t="shared" si="35"/>
        <v/>
      </c>
      <c r="U108" s="15" t="str">
        <f t="shared" si="20"/>
        <v>Yes</v>
      </c>
      <c r="V108" s="15" t="str">
        <f t="shared" si="21"/>
        <v>Yes</v>
      </c>
      <c r="W108" s="15" t="str">
        <f t="shared" si="36"/>
        <v>Yes</v>
      </c>
      <c r="X108" s="15">
        <f>IF(W108="Yes", MAX(X$1:X107)+1, "")</f>
        <v>107</v>
      </c>
      <c r="Y108" s="15" t="str">
        <f t="shared" si="38"/>
        <v>Yes</v>
      </c>
      <c r="Z108" s="15">
        <f>IF(Y108="Yes", MAX(Z$1:Z107)+1, "")</f>
        <v>107</v>
      </c>
      <c r="AA108" s="15" t="str">
        <f t="shared" si="23"/>
        <v>No</v>
      </c>
      <c r="AB108" s="15" t="str">
        <f t="shared" si="24"/>
        <v>No</v>
      </c>
      <c r="AC108" s="15" t="str">
        <f t="shared" si="37"/>
        <v>No</v>
      </c>
      <c r="AD108" s="15" t="str">
        <f>IF(AC108="Yes", MAX(AD$1:AD107)+1, "")</f>
        <v/>
      </c>
      <c r="AE108" s="15" t="str">
        <f t="shared" si="39"/>
        <v>No</v>
      </c>
      <c r="AF108" s="15" t="str">
        <f>IF(AE108="Yes", MAX(AF$1:AF107)+1, "")</f>
        <v/>
      </c>
    </row>
    <row r="109" spans="1:32" ht="19" customHeight="1" x14ac:dyDescent="0.35">
      <c r="A109" s="16" t="s">
        <v>299</v>
      </c>
      <c r="B109" s="16" t="s">
        <v>300</v>
      </c>
      <c r="C109" s="16">
        <v>2016</v>
      </c>
      <c r="D109" s="16" t="s">
        <v>301</v>
      </c>
      <c r="E109" t="s">
        <v>2041</v>
      </c>
      <c r="F109" s="16" t="s">
        <v>1963</v>
      </c>
      <c r="G109" s="16" t="s">
        <v>94</v>
      </c>
      <c r="H109" s="16" t="s">
        <v>1954</v>
      </c>
      <c r="I109" s="17"/>
      <c r="J109" s="17"/>
      <c r="K109" s="19" t="str">
        <f t="shared" si="26"/>
        <v/>
      </c>
      <c r="L109" s="19" t="str">
        <f t="shared" si="27"/>
        <v/>
      </c>
      <c r="M109" s="19" t="str">
        <f t="shared" si="28"/>
        <v/>
      </c>
      <c r="N109" s="19" t="str">
        <f t="shared" si="29"/>
        <v/>
      </c>
      <c r="O109" s="19" t="str">
        <f t="shared" si="30"/>
        <v/>
      </c>
      <c r="P109" s="19" t="str">
        <f t="shared" si="31"/>
        <v>Yes</v>
      </c>
      <c r="Q109" s="19" t="str">
        <f t="shared" si="32"/>
        <v/>
      </c>
      <c r="R109" s="19" t="str">
        <f t="shared" si="33"/>
        <v>Yes</v>
      </c>
      <c r="S109" s="19" t="str">
        <f t="shared" si="34"/>
        <v/>
      </c>
      <c r="T109" s="19" t="str">
        <f t="shared" si="35"/>
        <v/>
      </c>
      <c r="U109" s="15" t="str">
        <f t="shared" si="20"/>
        <v>Yes</v>
      </c>
      <c r="V109" s="15" t="str">
        <f t="shared" si="21"/>
        <v>Yes</v>
      </c>
      <c r="W109" s="15" t="str">
        <f t="shared" si="36"/>
        <v>Yes</v>
      </c>
      <c r="X109" s="15">
        <f>IF(W109="Yes", MAX(X$1:X108)+1, "")</f>
        <v>108</v>
      </c>
      <c r="Y109" s="15" t="str">
        <f t="shared" si="38"/>
        <v>Yes</v>
      </c>
      <c r="Z109" s="15">
        <f>IF(Y109="Yes", MAX(Z$1:Z108)+1, "")</f>
        <v>108</v>
      </c>
      <c r="AA109" s="15" t="str">
        <f t="shared" si="23"/>
        <v>No</v>
      </c>
      <c r="AB109" s="15" t="str">
        <f t="shared" si="24"/>
        <v>No</v>
      </c>
      <c r="AC109" s="15" t="str">
        <f t="shared" si="37"/>
        <v>No</v>
      </c>
      <c r="AD109" s="15" t="str">
        <f>IF(AC109="Yes", MAX(AD$1:AD108)+1, "")</f>
        <v/>
      </c>
      <c r="AE109" s="15" t="str">
        <f t="shared" si="39"/>
        <v>No</v>
      </c>
      <c r="AF109" s="15" t="str">
        <f>IF(AE109="Yes", MAX(AF$1:AF108)+1, "")</f>
        <v/>
      </c>
    </row>
    <row r="110" spans="1:32" ht="19" customHeight="1" x14ac:dyDescent="0.35">
      <c r="A110" s="16" t="s">
        <v>302</v>
      </c>
      <c r="B110" s="16" t="s">
        <v>303</v>
      </c>
      <c r="C110" s="16">
        <v>2016</v>
      </c>
      <c r="D110" s="16" t="s">
        <v>304</v>
      </c>
      <c r="E110" t="s">
        <v>2042</v>
      </c>
      <c r="F110" s="16" t="s">
        <v>1963</v>
      </c>
      <c r="G110" s="16" t="s">
        <v>18</v>
      </c>
      <c r="H110" s="16" t="s">
        <v>74</v>
      </c>
      <c r="I110" s="17"/>
      <c r="J110" s="17"/>
      <c r="K110" s="19" t="str">
        <f t="shared" si="26"/>
        <v/>
      </c>
      <c r="L110" s="19" t="str">
        <f t="shared" si="27"/>
        <v/>
      </c>
      <c r="M110" s="19" t="str">
        <f t="shared" si="28"/>
        <v/>
      </c>
      <c r="N110" s="19" t="str">
        <f t="shared" si="29"/>
        <v>Yes</v>
      </c>
      <c r="O110" s="19" t="str">
        <f t="shared" si="30"/>
        <v/>
      </c>
      <c r="P110" s="19" t="str">
        <f t="shared" si="31"/>
        <v/>
      </c>
      <c r="Q110" s="19" t="str">
        <f t="shared" si="32"/>
        <v/>
      </c>
      <c r="R110" s="19" t="str">
        <f t="shared" si="33"/>
        <v/>
      </c>
      <c r="S110" s="19" t="str">
        <f t="shared" si="34"/>
        <v>Yes</v>
      </c>
      <c r="T110" s="19" t="str">
        <f t="shared" si="35"/>
        <v/>
      </c>
      <c r="U110" s="15" t="str">
        <f t="shared" si="20"/>
        <v>Yes</v>
      </c>
      <c r="V110" s="15" t="str">
        <f t="shared" si="21"/>
        <v>Yes</v>
      </c>
      <c r="W110" s="15" t="str">
        <f t="shared" si="36"/>
        <v>Yes</v>
      </c>
      <c r="X110" s="15">
        <f>IF(W110="Yes", MAX(X$1:X109)+1, "")</f>
        <v>109</v>
      </c>
      <c r="Y110" s="15" t="str">
        <f t="shared" si="38"/>
        <v>Yes</v>
      </c>
      <c r="Z110" s="15">
        <f>IF(Y110="Yes", MAX(Z$1:Z109)+1, "")</f>
        <v>109</v>
      </c>
      <c r="AA110" s="15" t="str">
        <f t="shared" si="23"/>
        <v>No</v>
      </c>
      <c r="AB110" s="15" t="str">
        <f t="shared" si="24"/>
        <v>No</v>
      </c>
      <c r="AC110" s="15" t="str">
        <f t="shared" si="37"/>
        <v>No</v>
      </c>
      <c r="AD110" s="15" t="str">
        <f>IF(AC110="Yes", MAX(AD$1:AD109)+1, "")</f>
        <v/>
      </c>
      <c r="AE110" s="15" t="str">
        <f t="shared" si="39"/>
        <v>No</v>
      </c>
      <c r="AF110" s="15" t="str">
        <f>IF(AE110="Yes", MAX(AF$1:AF109)+1, "")</f>
        <v/>
      </c>
    </row>
    <row r="111" spans="1:32" ht="19" customHeight="1" x14ac:dyDescent="0.35">
      <c r="A111" s="16" t="s">
        <v>305</v>
      </c>
      <c r="B111" s="16" t="s">
        <v>306</v>
      </c>
      <c r="C111" s="16">
        <v>2013</v>
      </c>
      <c r="D111" s="16" t="s">
        <v>307</v>
      </c>
      <c r="E111" t="s">
        <v>2043</v>
      </c>
      <c r="F111" s="16" t="s">
        <v>1963</v>
      </c>
      <c r="G111" s="16" t="s">
        <v>94</v>
      </c>
      <c r="H111" s="16" t="s">
        <v>1954</v>
      </c>
      <c r="I111" s="17"/>
      <c r="J111" s="17"/>
      <c r="K111" s="19" t="str">
        <f t="shared" si="26"/>
        <v/>
      </c>
      <c r="L111" s="19" t="str">
        <f t="shared" si="27"/>
        <v/>
      </c>
      <c r="M111" s="19" t="str">
        <f t="shared" si="28"/>
        <v/>
      </c>
      <c r="N111" s="19" t="str">
        <f t="shared" si="29"/>
        <v/>
      </c>
      <c r="O111" s="19" t="str">
        <f t="shared" si="30"/>
        <v/>
      </c>
      <c r="P111" s="19" t="str">
        <f t="shared" si="31"/>
        <v>Yes</v>
      </c>
      <c r="Q111" s="19" t="str">
        <f t="shared" si="32"/>
        <v/>
      </c>
      <c r="R111" s="19" t="str">
        <f t="shared" si="33"/>
        <v>Yes</v>
      </c>
      <c r="S111" s="19" t="str">
        <f t="shared" si="34"/>
        <v/>
      </c>
      <c r="T111" s="19" t="str">
        <f t="shared" si="35"/>
        <v/>
      </c>
      <c r="U111" s="15" t="str">
        <f t="shared" si="20"/>
        <v>Yes</v>
      </c>
      <c r="V111" s="15" t="str">
        <f t="shared" si="21"/>
        <v>Yes</v>
      </c>
      <c r="W111" s="15" t="str">
        <f t="shared" si="36"/>
        <v>Yes</v>
      </c>
      <c r="X111" s="15">
        <f>IF(W111="Yes", MAX(X$1:X110)+1, "")</f>
        <v>110</v>
      </c>
      <c r="Y111" s="15" t="str">
        <f t="shared" si="38"/>
        <v>Yes</v>
      </c>
      <c r="Z111" s="15">
        <f>IF(Y111="Yes", MAX(Z$1:Z110)+1, "")</f>
        <v>110</v>
      </c>
      <c r="AA111" s="15" t="str">
        <f t="shared" si="23"/>
        <v>No</v>
      </c>
      <c r="AB111" s="15" t="str">
        <f t="shared" si="24"/>
        <v>No</v>
      </c>
      <c r="AC111" s="15" t="str">
        <f t="shared" si="37"/>
        <v>No</v>
      </c>
      <c r="AD111" s="15" t="str">
        <f>IF(AC111="Yes", MAX(AD$1:AD110)+1, "")</f>
        <v/>
      </c>
      <c r="AE111" s="15" t="str">
        <f t="shared" si="39"/>
        <v>No</v>
      </c>
      <c r="AF111" s="15" t="str">
        <f>IF(AE111="Yes", MAX(AF$1:AF110)+1, "")</f>
        <v/>
      </c>
    </row>
    <row r="112" spans="1:32" ht="19" customHeight="1" x14ac:dyDescent="0.35">
      <c r="A112" s="16" t="s">
        <v>308</v>
      </c>
      <c r="B112" s="16" t="s">
        <v>309</v>
      </c>
      <c r="C112" s="16">
        <v>2011</v>
      </c>
      <c r="D112" s="16" t="s">
        <v>310</v>
      </c>
      <c r="E112" t="s">
        <v>2044</v>
      </c>
      <c r="F112" s="16" t="s">
        <v>1963</v>
      </c>
      <c r="G112" s="16" t="s">
        <v>1954</v>
      </c>
      <c r="H112" s="17"/>
      <c r="I112" s="17"/>
      <c r="J112" s="17"/>
      <c r="K112" s="19" t="str">
        <f t="shared" si="26"/>
        <v/>
      </c>
      <c r="L112" s="19" t="str">
        <f t="shared" si="27"/>
        <v/>
      </c>
      <c r="M112" s="19" t="str">
        <f t="shared" si="28"/>
        <v/>
      </c>
      <c r="N112" s="19" t="str">
        <f t="shared" si="29"/>
        <v/>
      </c>
      <c r="O112" s="19" t="str">
        <f t="shared" si="30"/>
        <v/>
      </c>
      <c r="P112" s="19" t="str">
        <f t="shared" si="31"/>
        <v/>
      </c>
      <c r="Q112" s="19" t="str">
        <f t="shared" si="32"/>
        <v/>
      </c>
      <c r="R112" s="19" t="str">
        <f t="shared" si="33"/>
        <v>Yes</v>
      </c>
      <c r="S112" s="19" t="str">
        <f t="shared" si="34"/>
        <v/>
      </c>
      <c r="T112" s="19" t="str">
        <f t="shared" si="35"/>
        <v/>
      </c>
      <c r="U112" s="15" t="str">
        <f t="shared" si="20"/>
        <v>Yes</v>
      </c>
      <c r="V112" s="15" t="str">
        <f t="shared" si="21"/>
        <v>Yes</v>
      </c>
      <c r="W112" s="15" t="str">
        <f t="shared" si="36"/>
        <v>Yes</v>
      </c>
      <c r="X112" s="15">
        <f>IF(W112="Yes", MAX(X$1:X111)+1, "")</f>
        <v>111</v>
      </c>
      <c r="Y112" s="15" t="str">
        <f t="shared" si="38"/>
        <v>Yes</v>
      </c>
      <c r="Z112" s="15">
        <f>IF(Y112="Yes", MAX(Z$1:Z111)+1, "")</f>
        <v>111</v>
      </c>
      <c r="AA112" s="15" t="str">
        <f t="shared" si="23"/>
        <v>No</v>
      </c>
      <c r="AB112" s="15" t="str">
        <f t="shared" si="24"/>
        <v>No</v>
      </c>
      <c r="AC112" s="15" t="str">
        <f t="shared" si="37"/>
        <v>No</v>
      </c>
      <c r="AD112" s="15" t="str">
        <f>IF(AC112="Yes", MAX(AD$1:AD111)+1, "")</f>
        <v/>
      </c>
      <c r="AE112" s="15" t="str">
        <f t="shared" si="39"/>
        <v>No</v>
      </c>
      <c r="AF112" s="15" t="str">
        <f>IF(AE112="Yes", MAX(AF$1:AF111)+1, "")</f>
        <v/>
      </c>
    </row>
    <row r="113" spans="1:32" ht="19" customHeight="1" x14ac:dyDescent="0.35">
      <c r="A113" s="16" t="s">
        <v>308</v>
      </c>
      <c r="B113" s="16" t="s">
        <v>311</v>
      </c>
      <c r="C113" s="16">
        <v>2011</v>
      </c>
      <c r="D113" s="16" t="s">
        <v>312</v>
      </c>
      <c r="E113" t="s">
        <v>2044</v>
      </c>
      <c r="F113" s="16" t="s">
        <v>1963</v>
      </c>
      <c r="G113" s="16" t="s">
        <v>1954</v>
      </c>
      <c r="H113" s="17"/>
      <c r="I113" s="17"/>
      <c r="J113" s="17"/>
      <c r="K113" s="19" t="str">
        <f t="shared" si="26"/>
        <v/>
      </c>
      <c r="L113" s="19" t="str">
        <f t="shared" si="27"/>
        <v/>
      </c>
      <c r="M113" s="19" t="str">
        <f t="shared" si="28"/>
        <v/>
      </c>
      <c r="N113" s="19" t="str">
        <f t="shared" si="29"/>
        <v/>
      </c>
      <c r="O113" s="19" t="str">
        <f t="shared" si="30"/>
        <v/>
      </c>
      <c r="P113" s="19" t="str">
        <f t="shared" si="31"/>
        <v/>
      </c>
      <c r="Q113" s="19" t="str">
        <f t="shared" si="32"/>
        <v/>
      </c>
      <c r="R113" s="19" t="str">
        <f t="shared" si="33"/>
        <v>Yes</v>
      </c>
      <c r="S113" s="19" t="str">
        <f t="shared" si="34"/>
        <v/>
      </c>
      <c r="T113" s="19" t="str">
        <f t="shared" si="35"/>
        <v/>
      </c>
      <c r="U113" s="15" t="str">
        <f t="shared" si="20"/>
        <v>Yes</v>
      </c>
      <c r="V113" s="15" t="str">
        <f t="shared" si="21"/>
        <v>Yes</v>
      </c>
      <c r="W113" s="15" t="str">
        <f t="shared" si="36"/>
        <v>Yes</v>
      </c>
      <c r="X113" s="15">
        <f>IF(W113="Yes", MAX(X$1:X112)+1, "")</f>
        <v>112</v>
      </c>
      <c r="Y113" s="15" t="str">
        <f t="shared" si="38"/>
        <v>Yes</v>
      </c>
      <c r="Z113" s="15">
        <f>IF(Y113="Yes", MAX(Z$1:Z112)+1, "")</f>
        <v>112</v>
      </c>
      <c r="AA113" s="15" t="str">
        <f t="shared" si="23"/>
        <v>No</v>
      </c>
      <c r="AB113" s="15" t="str">
        <f t="shared" si="24"/>
        <v>No</v>
      </c>
      <c r="AC113" s="15" t="str">
        <f t="shared" si="37"/>
        <v>No</v>
      </c>
      <c r="AD113" s="15" t="str">
        <f>IF(AC113="Yes", MAX(AD$1:AD112)+1, "")</f>
        <v/>
      </c>
      <c r="AE113" s="15" t="str">
        <f t="shared" si="39"/>
        <v>No</v>
      </c>
      <c r="AF113" s="15" t="str">
        <f>IF(AE113="Yes", MAX(AF$1:AF112)+1, "")</f>
        <v/>
      </c>
    </row>
    <row r="114" spans="1:32" ht="19" customHeight="1" x14ac:dyDescent="0.35">
      <c r="A114" s="16" t="s">
        <v>313</v>
      </c>
      <c r="B114" s="16" t="s">
        <v>314</v>
      </c>
      <c r="C114" s="16">
        <v>2013</v>
      </c>
      <c r="D114" s="16" t="s">
        <v>315</v>
      </c>
      <c r="E114" t="s">
        <v>2045</v>
      </c>
      <c r="F114" s="16" t="s">
        <v>1963</v>
      </c>
      <c r="G114" s="16" t="s">
        <v>18</v>
      </c>
      <c r="H114" s="17"/>
      <c r="I114" s="17"/>
      <c r="J114" s="17"/>
      <c r="K114" s="19" t="str">
        <f t="shared" si="26"/>
        <v/>
      </c>
      <c r="L114" s="19" t="str">
        <f t="shared" si="27"/>
        <v/>
      </c>
      <c r="M114" s="19" t="str">
        <f t="shared" si="28"/>
        <v/>
      </c>
      <c r="N114" s="19" t="str">
        <f t="shared" si="29"/>
        <v/>
      </c>
      <c r="O114" s="19" t="str">
        <f t="shared" si="30"/>
        <v/>
      </c>
      <c r="P114" s="19" t="str">
        <f t="shared" si="31"/>
        <v/>
      </c>
      <c r="Q114" s="19" t="str">
        <f t="shared" si="32"/>
        <v/>
      </c>
      <c r="R114" s="19" t="str">
        <f t="shared" si="33"/>
        <v/>
      </c>
      <c r="S114" s="19" t="str">
        <f t="shared" si="34"/>
        <v>Yes</v>
      </c>
      <c r="T114" s="19" t="str">
        <f t="shared" si="35"/>
        <v/>
      </c>
      <c r="U114" s="15" t="str">
        <f t="shared" si="20"/>
        <v>Yes</v>
      </c>
      <c r="V114" s="15" t="str">
        <f t="shared" si="21"/>
        <v>Yes</v>
      </c>
      <c r="W114" s="15" t="str">
        <f t="shared" si="36"/>
        <v>Yes</v>
      </c>
      <c r="X114" s="15">
        <f>IF(W114="Yes", MAX(X$1:X113)+1, "")</f>
        <v>113</v>
      </c>
      <c r="Y114" s="15" t="str">
        <f t="shared" si="38"/>
        <v>Yes</v>
      </c>
      <c r="Z114" s="15">
        <f>IF(Y114="Yes", MAX(Z$1:Z113)+1, "")</f>
        <v>113</v>
      </c>
      <c r="AA114" s="15" t="str">
        <f t="shared" si="23"/>
        <v>No</v>
      </c>
      <c r="AB114" s="15" t="str">
        <f t="shared" si="24"/>
        <v>No</v>
      </c>
      <c r="AC114" s="15" t="str">
        <f t="shared" si="37"/>
        <v>No</v>
      </c>
      <c r="AD114" s="15" t="str">
        <f>IF(AC114="Yes", MAX(AD$1:AD113)+1, "")</f>
        <v/>
      </c>
      <c r="AE114" s="15" t="str">
        <f t="shared" si="39"/>
        <v>No</v>
      </c>
      <c r="AF114" s="15" t="str">
        <f>IF(AE114="Yes", MAX(AF$1:AF113)+1, "")</f>
        <v/>
      </c>
    </row>
    <row r="115" spans="1:32" ht="19" customHeight="1" x14ac:dyDescent="0.35">
      <c r="A115" s="16" t="s">
        <v>316</v>
      </c>
      <c r="B115" s="16" t="s">
        <v>317</v>
      </c>
      <c r="C115" s="16">
        <v>2017</v>
      </c>
      <c r="D115" s="16" t="s">
        <v>318</v>
      </c>
      <c r="E115" t="s">
        <v>2046</v>
      </c>
      <c r="F115" s="16" t="s">
        <v>1963</v>
      </c>
      <c r="G115" s="16" t="s">
        <v>33</v>
      </c>
      <c r="H115" s="16" t="s">
        <v>1954</v>
      </c>
      <c r="I115" s="17"/>
      <c r="J115" s="17"/>
      <c r="K115" s="19" t="str">
        <f t="shared" si="26"/>
        <v/>
      </c>
      <c r="L115" s="19" t="str">
        <f t="shared" si="27"/>
        <v/>
      </c>
      <c r="M115" s="19" t="str">
        <f t="shared" si="28"/>
        <v/>
      </c>
      <c r="N115" s="19" t="str">
        <f t="shared" si="29"/>
        <v/>
      </c>
      <c r="O115" s="19" t="str">
        <f t="shared" si="30"/>
        <v>Yes</v>
      </c>
      <c r="P115" s="19" t="str">
        <f t="shared" si="31"/>
        <v/>
      </c>
      <c r="Q115" s="19" t="str">
        <f t="shared" si="32"/>
        <v/>
      </c>
      <c r="R115" s="19" t="str">
        <f t="shared" si="33"/>
        <v>Yes</v>
      </c>
      <c r="S115" s="19" t="str">
        <f t="shared" si="34"/>
        <v/>
      </c>
      <c r="T115" s="19" t="str">
        <f t="shared" si="35"/>
        <v/>
      </c>
      <c r="U115" s="15" t="str">
        <f t="shared" si="20"/>
        <v>Yes</v>
      </c>
      <c r="V115" s="15" t="str">
        <f t="shared" si="21"/>
        <v>Yes</v>
      </c>
      <c r="W115" s="15" t="str">
        <f t="shared" si="36"/>
        <v>Yes</v>
      </c>
      <c r="X115" s="15">
        <f>IF(W115="Yes", MAX(X$1:X114)+1, "")</f>
        <v>114</v>
      </c>
      <c r="Y115" s="15" t="str">
        <f t="shared" si="38"/>
        <v>Yes</v>
      </c>
      <c r="Z115" s="15">
        <f>IF(Y115="Yes", MAX(Z$1:Z114)+1, "")</f>
        <v>114</v>
      </c>
      <c r="AA115" s="15" t="str">
        <f t="shared" si="23"/>
        <v>No</v>
      </c>
      <c r="AB115" s="15" t="str">
        <f t="shared" si="24"/>
        <v>No</v>
      </c>
      <c r="AC115" s="15" t="str">
        <f t="shared" si="37"/>
        <v>No</v>
      </c>
      <c r="AD115" s="15" t="str">
        <f>IF(AC115="Yes", MAX(AD$1:AD114)+1, "")</f>
        <v/>
      </c>
      <c r="AE115" s="15" t="str">
        <f t="shared" si="39"/>
        <v>No</v>
      </c>
      <c r="AF115" s="15" t="str">
        <f>IF(AE115="Yes", MAX(AF$1:AF114)+1, "")</f>
        <v/>
      </c>
    </row>
    <row r="116" spans="1:32" ht="19" customHeight="1" x14ac:dyDescent="0.35">
      <c r="A116" s="16" t="s">
        <v>319</v>
      </c>
      <c r="B116" s="16" t="s">
        <v>320</v>
      </c>
      <c r="C116" s="16">
        <v>2013</v>
      </c>
      <c r="D116" s="16" t="s">
        <v>321</v>
      </c>
      <c r="E116" t="s">
        <v>1976</v>
      </c>
      <c r="F116" s="16" t="s">
        <v>1963</v>
      </c>
      <c r="G116" s="16" t="s">
        <v>1954</v>
      </c>
      <c r="H116" s="16" t="s">
        <v>20</v>
      </c>
      <c r="I116" s="17"/>
      <c r="J116" s="17"/>
      <c r="K116" s="19" t="str">
        <f t="shared" si="26"/>
        <v/>
      </c>
      <c r="L116" s="19" t="str">
        <f t="shared" si="27"/>
        <v/>
      </c>
      <c r="M116" s="19" t="str">
        <f t="shared" si="28"/>
        <v/>
      </c>
      <c r="N116" s="19" t="str">
        <f t="shared" si="29"/>
        <v/>
      </c>
      <c r="O116" s="19" t="str">
        <f t="shared" si="30"/>
        <v/>
      </c>
      <c r="P116" s="19" t="str">
        <f t="shared" si="31"/>
        <v/>
      </c>
      <c r="Q116" s="19" t="str">
        <f t="shared" si="32"/>
        <v/>
      </c>
      <c r="R116" s="19" t="str">
        <f t="shared" si="33"/>
        <v>Yes</v>
      </c>
      <c r="S116" s="19" t="str">
        <f t="shared" si="34"/>
        <v/>
      </c>
      <c r="T116" s="19" t="str">
        <f t="shared" si="35"/>
        <v>Yes</v>
      </c>
      <c r="U116" s="15" t="str">
        <f t="shared" si="20"/>
        <v>Yes</v>
      </c>
      <c r="V116" s="15" t="str">
        <f t="shared" si="21"/>
        <v>Yes</v>
      </c>
      <c r="W116" s="15" t="str">
        <f t="shared" si="36"/>
        <v>Yes</v>
      </c>
      <c r="X116" s="15">
        <f>IF(W116="Yes", MAX(X$1:X115)+1, "")</f>
        <v>115</v>
      </c>
      <c r="Y116" s="15" t="str">
        <f t="shared" si="38"/>
        <v>Yes</v>
      </c>
      <c r="Z116" s="15">
        <f>IF(Y116="Yes", MAX(Z$1:Z115)+1, "")</f>
        <v>115</v>
      </c>
      <c r="AA116" s="15" t="str">
        <f t="shared" si="23"/>
        <v>No</v>
      </c>
      <c r="AB116" s="15" t="str">
        <f t="shared" si="24"/>
        <v>No</v>
      </c>
      <c r="AC116" s="15" t="str">
        <f t="shared" si="37"/>
        <v>No</v>
      </c>
      <c r="AD116" s="15" t="str">
        <f>IF(AC116="Yes", MAX(AD$1:AD115)+1, "")</f>
        <v/>
      </c>
      <c r="AE116" s="15" t="str">
        <f t="shared" si="39"/>
        <v>No</v>
      </c>
      <c r="AF116" s="15" t="str">
        <f>IF(AE116="Yes", MAX(AF$1:AF115)+1, "")</f>
        <v/>
      </c>
    </row>
    <row r="117" spans="1:32" ht="19" customHeight="1" x14ac:dyDescent="0.35">
      <c r="A117" s="16" t="s">
        <v>322</v>
      </c>
      <c r="B117" s="16" t="s">
        <v>323</v>
      </c>
      <c r="C117" s="16">
        <v>2012</v>
      </c>
      <c r="D117" s="17"/>
      <c r="E117" t="s">
        <v>1976</v>
      </c>
      <c r="F117" s="16" t="s">
        <v>1963</v>
      </c>
      <c r="G117" s="16" t="s">
        <v>7</v>
      </c>
      <c r="H117" s="17"/>
      <c r="I117" s="17"/>
      <c r="J117" s="17"/>
      <c r="K117" s="19" t="str">
        <f t="shared" si="26"/>
        <v>Yes</v>
      </c>
      <c r="L117" s="19" t="str">
        <f t="shared" si="27"/>
        <v/>
      </c>
      <c r="M117" s="19" t="str">
        <f t="shared" si="28"/>
        <v/>
      </c>
      <c r="N117" s="19" t="str">
        <f t="shared" si="29"/>
        <v/>
      </c>
      <c r="O117" s="19" t="str">
        <f t="shared" si="30"/>
        <v/>
      </c>
      <c r="P117" s="19" t="str">
        <f t="shared" si="31"/>
        <v/>
      </c>
      <c r="Q117" s="19" t="str">
        <f t="shared" si="32"/>
        <v/>
      </c>
      <c r="R117" s="19" t="str">
        <f t="shared" si="33"/>
        <v/>
      </c>
      <c r="S117" s="19" t="str">
        <f t="shared" si="34"/>
        <v/>
      </c>
      <c r="T117" s="19" t="str">
        <f t="shared" si="35"/>
        <v/>
      </c>
      <c r="U117" s="15" t="str">
        <f t="shared" si="20"/>
        <v>Yes</v>
      </c>
      <c r="V117" s="15" t="str">
        <f t="shared" si="21"/>
        <v>No</v>
      </c>
      <c r="W117" s="15" t="str">
        <f t="shared" si="36"/>
        <v>Yes</v>
      </c>
      <c r="X117" s="15">
        <f>IF(W117="Yes", MAX(X$1:X116)+1, "")</f>
        <v>116</v>
      </c>
      <c r="Y117" s="15" t="str">
        <f t="shared" si="38"/>
        <v>Yes</v>
      </c>
      <c r="Z117" s="15">
        <f>IF(Y117="Yes", MAX(Z$1:Z116)+1, "")</f>
        <v>116</v>
      </c>
      <c r="AA117" s="15" t="str">
        <f t="shared" si="23"/>
        <v>No</v>
      </c>
      <c r="AB117" s="15" t="str">
        <f t="shared" si="24"/>
        <v>No</v>
      </c>
      <c r="AC117" s="15" t="str">
        <f t="shared" si="37"/>
        <v>No</v>
      </c>
      <c r="AD117" s="15" t="str">
        <f>IF(AC117="Yes", MAX(AD$1:AD116)+1, "")</f>
        <v/>
      </c>
      <c r="AE117" s="15" t="str">
        <f t="shared" si="39"/>
        <v>No</v>
      </c>
      <c r="AF117" s="15" t="str">
        <f>IF(AE117="Yes", MAX(AF$1:AF116)+1, "")</f>
        <v/>
      </c>
    </row>
    <row r="118" spans="1:32" ht="19" customHeight="1" x14ac:dyDescent="0.35">
      <c r="A118" s="16" t="s">
        <v>324</v>
      </c>
      <c r="B118" s="16" t="s">
        <v>325</v>
      </c>
      <c r="C118" s="16">
        <v>2016</v>
      </c>
      <c r="D118" s="16" t="s">
        <v>326</v>
      </c>
      <c r="E118" t="s">
        <v>2047</v>
      </c>
      <c r="F118" s="16" t="s">
        <v>1963</v>
      </c>
      <c r="G118" s="16" t="s">
        <v>18</v>
      </c>
      <c r="H118" s="17"/>
      <c r="I118" s="17"/>
      <c r="J118" s="17"/>
      <c r="K118" s="19" t="str">
        <f t="shared" si="26"/>
        <v/>
      </c>
      <c r="L118" s="19" t="str">
        <f t="shared" si="27"/>
        <v/>
      </c>
      <c r="M118" s="19" t="str">
        <f t="shared" si="28"/>
        <v/>
      </c>
      <c r="N118" s="19" t="str">
        <f t="shared" si="29"/>
        <v/>
      </c>
      <c r="O118" s="19" t="str">
        <f t="shared" si="30"/>
        <v/>
      </c>
      <c r="P118" s="19" t="str">
        <f t="shared" si="31"/>
        <v/>
      </c>
      <c r="Q118" s="19" t="str">
        <f t="shared" si="32"/>
        <v/>
      </c>
      <c r="R118" s="19" t="str">
        <f t="shared" si="33"/>
        <v/>
      </c>
      <c r="S118" s="19" t="str">
        <f t="shared" si="34"/>
        <v>Yes</v>
      </c>
      <c r="T118" s="19" t="str">
        <f t="shared" si="35"/>
        <v/>
      </c>
      <c r="U118" s="15" t="str">
        <f t="shared" si="20"/>
        <v>Yes</v>
      </c>
      <c r="V118" s="15" t="str">
        <f t="shared" si="21"/>
        <v>Yes</v>
      </c>
      <c r="W118" s="15" t="str">
        <f t="shared" si="36"/>
        <v>Yes</v>
      </c>
      <c r="X118" s="15">
        <f>IF(W118="Yes", MAX(X$1:X117)+1, "")</f>
        <v>117</v>
      </c>
      <c r="Y118" s="15" t="str">
        <f t="shared" si="38"/>
        <v>Yes</v>
      </c>
      <c r="Z118" s="15">
        <f>IF(Y118="Yes", MAX(Z$1:Z117)+1, "")</f>
        <v>117</v>
      </c>
      <c r="AA118" s="15" t="str">
        <f t="shared" si="23"/>
        <v>No</v>
      </c>
      <c r="AB118" s="15" t="str">
        <f t="shared" si="24"/>
        <v>No</v>
      </c>
      <c r="AC118" s="15" t="str">
        <f t="shared" si="37"/>
        <v>No</v>
      </c>
      <c r="AD118" s="15" t="str">
        <f>IF(AC118="Yes", MAX(AD$1:AD117)+1, "")</f>
        <v/>
      </c>
      <c r="AE118" s="15" t="str">
        <f t="shared" si="39"/>
        <v>No</v>
      </c>
      <c r="AF118" s="15" t="str">
        <f>IF(AE118="Yes", MAX(AF$1:AF117)+1, "")</f>
        <v/>
      </c>
    </row>
    <row r="119" spans="1:32" ht="19" customHeight="1" x14ac:dyDescent="0.35">
      <c r="A119" s="16" t="s">
        <v>327</v>
      </c>
      <c r="B119" s="16" t="s">
        <v>328</v>
      </c>
      <c r="C119" s="16">
        <v>2019</v>
      </c>
      <c r="D119" s="16" t="s">
        <v>329</v>
      </c>
      <c r="E119" t="s">
        <v>2048</v>
      </c>
      <c r="F119" s="16" t="s">
        <v>1963</v>
      </c>
      <c r="G119" s="16" t="s">
        <v>7</v>
      </c>
      <c r="H119" s="16" t="s">
        <v>1954</v>
      </c>
      <c r="I119" s="17"/>
      <c r="J119" s="17"/>
      <c r="K119" s="19" t="str">
        <f t="shared" si="26"/>
        <v>Yes</v>
      </c>
      <c r="L119" s="19" t="str">
        <f t="shared" si="27"/>
        <v/>
      </c>
      <c r="M119" s="19" t="str">
        <f t="shared" si="28"/>
        <v/>
      </c>
      <c r="N119" s="19" t="str">
        <f t="shared" si="29"/>
        <v/>
      </c>
      <c r="O119" s="19" t="str">
        <f t="shared" si="30"/>
        <v/>
      </c>
      <c r="P119" s="19" t="str">
        <f t="shared" si="31"/>
        <v/>
      </c>
      <c r="Q119" s="19" t="str">
        <f t="shared" si="32"/>
        <v/>
      </c>
      <c r="R119" s="19" t="str">
        <f t="shared" si="33"/>
        <v>Yes</v>
      </c>
      <c r="S119" s="19" t="str">
        <f t="shared" si="34"/>
        <v/>
      </c>
      <c r="T119" s="19" t="str">
        <f t="shared" si="35"/>
        <v/>
      </c>
      <c r="U119" s="15" t="str">
        <f t="shared" si="20"/>
        <v>Yes</v>
      </c>
      <c r="V119" s="15" t="str">
        <f t="shared" si="21"/>
        <v>Yes</v>
      </c>
      <c r="W119" s="15" t="str">
        <f t="shared" si="36"/>
        <v>Yes</v>
      </c>
      <c r="X119" s="15">
        <f>IF(W119="Yes", MAX(X$1:X118)+1, "")</f>
        <v>118</v>
      </c>
      <c r="Y119" s="15" t="str">
        <f t="shared" si="38"/>
        <v>Yes</v>
      </c>
      <c r="Z119" s="15">
        <f>IF(Y119="Yes", MAX(Z$1:Z118)+1, "")</f>
        <v>118</v>
      </c>
      <c r="AA119" s="15" t="str">
        <f t="shared" si="23"/>
        <v>No</v>
      </c>
      <c r="AB119" s="15" t="str">
        <f t="shared" si="24"/>
        <v>No</v>
      </c>
      <c r="AC119" s="15" t="str">
        <f t="shared" si="37"/>
        <v>No</v>
      </c>
      <c r="AD119" s="15" t="str">
        <f>IF(AC119="Yes", MAX(AD$1:AD118)+1, "")</f>
        <v/>
      </c>
      <c r="AE119" s="15" t="str">
        <f t="shared" si="39"/>
        <v>No</v>
      </c>
      <c r="AF119" s="15" t="str">
        <f>IF(AE119="Yes", MAX(AF$1:AF118)+1, "")</f>
        <v/>
      </c>
    </row>
    <row r="120" spans="1:32" ht="19" customHeight="1" x14ac:dyDescent="0.35">
      <c r="A120" s="16" t="s">
        <v>330</v>
      </c>
      <c r="B120" s="16" t="s">
        <v>331</v>
      </c>
      <c r="C120" s="16">
        <v>2019</v>
      </c>
      <c r="D120" s="16" t="s">
        <v>332</v>
      </c>
      <c r="E120" t="s">
        <v>2049</v>
      </c>
      <c r="F120" s="16" t="s">
        <v>1963</v>
      </c>
      <c r="G120" s="16" t="s">
        <v>11</v>
      </c>
      <c r="H120" s="17"/>
      <c r="I120" s="17"/>
      <c r="J120" s="17"/>
      <c r="K120" s="19" t="str">
        <f t="shared" si="26"/>
        <v/>
      </c>
      <c r="L120" s="19" t="str">
        <f t="shared" si="27"/>
        <v>Yes</v>
      </c>
      <c r="M120" s="19" t="str">
        <f t="shared" si="28"/>
        <v/>
      </c>
      <c r="N120" s="19" t="str">
        <f t="shared" si="29"/>
        <v/>
      </c>
      <c r="O120" s="19" t="str">
        <f t="shared" si="30"/>
        <v/>
      </c>
      <c r="P120" s="19" t="str">
        <f t="shared" si="31"/>
        <v/>
      </c>
      <c r="Q120" s="19" t="str">
        <f t="shared" si="32"/>
        <v/>
      </c>
      <c r="R120" s="19" t="str">
        <f t="shared" si="33"/>
        <v/>
      </c>
      <c r="S120" s="19" t="str">
        <f t="shared" si="34"/>
        <v/>
      </c>
      <c r="T120" s="19" t="str">
        <f t="shared" si="35"/>
        <v/>
      </c>
      <c r="U120" s="15" t="str">
        <f t="shared" si="20"/>
        <v>Yes</v>
      </c>
      <c r="V120" s="15" t="str">
        <f t="shared" si="21"/>
        <v>Yes</v>
      </c>
      <c r="W120" s="15" t="str">
        <f t="shared" si="36"/>
        <v>Yes</v>
      </c>
      <c r="X120" s="15">
        <f>IF(W120="Yes", MAX(X$1:X119)+1, "")</f>
        <v>119</v>
      </c>
      <c r="Y120" s="15" t="str">
        <f t="shared" si="38"/>
        <v>Yes</v>
      </c>
      <c r="Z120" s="15">
        <f>IF(Y120="Yes", MAX(Z$1:Z119)+1, "")</f>
        <v>119</v>
      </c>
      <c r="AA120" s="15" t="str">
        <f t="shared" si="23"/>
        <v>No</v>
      </c>
      <c r="AB120" s="15" t="str">
        <f t="shared" si="24"/>
        <v>No</v>
      </c>
      <c r="AC120" s="15" t="str">
        <f t="shared" si="37"/>
        <v>No</v>
      </c>
      <c r="AD120" s="15" t="str">
        <f>IF(AC120="Yes", MAX(AD$1:AD119)+1, "")</f>
        <v/>
      </c>
      <c r="AE120" s="15" t="str">
        <f t="shared" si="39"/>
        <v>No</v>
      </c>
      <c r="AF120" s="15" t="str">
        <f>IF(AE120="Yes", MAX(AF$1:AF119)+1, "")</f>
        <v/>
      </c>
    </row>
    <row r="121" spans="1:32" ht="19" customHeight="1" x14ac:dyDescent="0.35">
      <c r="A121" s="16" t="s">
        <v>333</v>
      </c>
      <c r="B121" s="16" t="s">
        <v>334</v>
      </c>
      <c r="C121" s="16">
        <v>2014</v>
      </c>
      <c r="D121" s="16" t="s">
        <v>335</v>
      </c>
      <c r="E121" t="s">
        <v>2050</v>
      </c>
      <c r="F121" s="16" t="s">
        <v>1963</v>
      </c>
      <c r="G121" s="16" t="s">
        <v>1954</v>
      </c>
      <c r="H121" s="17"/>
      <c r="I121" s="17"/>
      <c r="J121" s="17"/>
      <c r="K121" s="19" t="str">
        <f t="shared" si="26"/>
        <v/>
      </c>
      <c r="L121" s="19" t="str">
        <f t="shared" si="27"/>
        <v/>
      </c>
      <c r="M121" s="19" t="str">
        <f t="shared" si="28"/>
        <v/>
      </c>
      <c r="N121" s="19" t="str">
        <f t="shared" si="29"/>
        <v/>
      </c>
      <c r="O121" s="19" t="str">
        <f t="shared" si="30"/>
        <v/>
      </c>
      <c r="P121" s="19" t="str">
        <f t="shared" si="31"/>
        <v/>
      </c>
      <c r="Q121" s="19" t="str">
        <f t="shared" si="32"/>
        <v/>
      </c>
      <c r="R121" s="19" t="str">
        <f t="shared" si="33"/>
        <v>Yes</v>
      </c>
      <c r="S121" s="19" t="str">
        <f t="shared" si="34"/>
        <v/>
      </c>
      <c r="T121" s="19" t="str">
        <f t="shared" si="35"/>
        <v/>
      </c>
      <c r="U121" s="15" t="str">
        <f t="shared" si="20"/>
        <v>Yes</v>
      </c>
      <c r="V121" s="15" t="str">
        <f t="shared" si="21"/>
        <v>Yes</v>
      </c>
      <c r="W121" s="15" t="str">
        <f t="shared" si="36"/>
        <v>Yes</v>
      </c>
      <c r="X121" s="15">
        <f>IF(W121="Yes", MAX(X$1:X120)+1, "")</f>
        <v>120</v>
      </c>
      <c r="Y121" s="15" t="str">
        <f t="shared" si="38"/>
        <v>Yes</v>
      </c>
      <c r="Z121" s="15">
        <f>IF(Y121="Yes", MAX(Z$1:Z120)+1, "")</f>
        <v>120</v>
      </c>
      <c r="AA121" s="15" t="str">
        <f t="shared" si="23"/>
        <v>No</v>
      </c>
      <c r="AB121" s="15" t="str">
        <f t="shared" si="24"/>
        <v>No</v>
      </c>
      <c r="AC121" s="15" t="str">
        <f t="shared" si="37"/>
        <v>No</v>
      </c>
      <c r="AD121" s="15" t="str">
        <f>IF(AC121="Yes", MAX(AD$1:AD120)+1, "")</f>
        <v/>
      </c>
      <c r="AE121" s="15" t="str">
        <f t="shared" si="39"/>
        <v>No</v>
      </c>
      <c r="AF121" s="15" t="str">
        <f>IF(AE121="Yes", MAX(AF$1:AF120)+1, "")</f>
        <v/>
      </c>
    </row>
    <row r="122" spans="1:32" ht="19" customHeight="1" x14ac:dyDescent="0.35">
      <c r="A122" s="16" t="s">
        <v>336</v>
      </c>
      <c r="B122" s="16" t="s">
        <v>337</v>
      </c>
      <c r="C122" s="16">
        <v>2010</v>
      </c>
      <c r="D122" s="17"/>
      <c r="E122" t="s">
        <v>1976</v>
      </c>
      <c r="F122" s="16" t="s">
        <v>1963</v>
      </c>
      <c r="G122" s="16" t="s">
        <v>11</v>
      </c>
      <c r="H122" s="17"/>
      <c r="I122" s="17"/>
      <c r="J122" s="17"/>
      <c r="K122" s="19" t="str">
        <f t="shared" si="26"/>
        <v/>
      </c>
      <c r="L122" s="19" t="str">
        <f t="shared" si="27"/>
        <v>Yes</v>
      </c>
      <c r="M122" s="19" t="str">
        <f t="shared" si="28"/>
        <v/>
      </c>
      <c r="N122" s="19" t="str">
        <f t="shared" si="29"/>
        <v/>
      </c>
      <c r="O122" s="19" t="str">
        <f t="shared" si="30"/>
        <v/>
      </c>
      <c r="P122" s="19" t="str">
        <f t="shared" si="31"/>
        <v/>
      </c>
      <c r="Q122" s="19" t="str">
        <f t="shared" si="32"/>
        <v/>
      </c>
      <c r="R122" s="19" t="str">
        <f t="shared" si="33"/>
        <v/>
      </c>
      <c r="S122" s="19" t="str">
        <f t="shared" si="34"/>
        <v/>
      </c>
      <c r="T122" s="19" t="str">
        <f t="shared" si="35"/>
        <v/>
      </c>
      <c r="U122" s="15" t="str">
        <f t="shared" si="20"/>
        <v>Yes</v>
      </c>
      <c r="V122" s="15" t="str">
        <f t="shared" si="21"/>
        <v>No</v>
      </c>
      <c r="W122" s="15" t="str">
        <f t="shared" si="36"/>
        <v>Yes</v>
      </c>
      <c r="X122" s="15">
        <f>IF(W122="Yes", MAX(X$1:X121)+1, "")</f>
        <v>121</v>
      </c>
      <c r="Y122" s="15" t="str">
        <f t="shared" si="38"/>
        <v>Yes</v>
      </c>
      <c r="Z122" s="15">
        <f>IF(Y122="Yes", MAX(Z$1:Z121)+1, "")</f>
        <v>121</v>
      </c>
      <c r="AA122" s="15" t="str">
        <f t="shared" si="23"/>
        <v>No</v>
      </c>
      <c r="AB122" s="15" t="str">
        <f t="shared" si="24"/>
        <v>No</v>
      </c>
      <c r="AC122" s="15" t="str">
        <f t="shared" si="37"/>
        <v>No</v>
      </c>
      <c r="AD122" s="15" t="str">
        <f>IF(AC122="Yes", MAX(AD$1:AD121)+1, "")</f>
        <v/>
      </c>
      <c r="AE122" s="15" t="str">
        <f t="shared" si="39"/>
        <v>No</v>
      </c>
      <c r="AF122" s="15" t="str">
        <f>IF(AE122="Yes", MAX(AF$1:AF121)+1, "")</f>
        <v/>
      </c>
    </row>
    <row r="123" spans="1:32" ht="19" customHeight="1" x14ac:dyDescent="0.35">
      <c r="A123" s="16" t="s">
        <v>338</v>
      </c>
      <c r="B123" s="16" t="s">
        <v>339</v>
      </c>
      <c r="C123" s="16">
        <v>2018</v>
      </c>
      <c r="D123" s="16" t="s">
        <v>340</v>
      </c>
      <c r="E123" t="s">
        <v>2051</v>
      </c>
      <c r="F123" s="16" t="s">
        <v>1963</v>
      </c>
      <c r="G123" s="16" t="s">
        <v>1954</v>
      </c>
      <c r="H123" s="17"/>
      <c r="I123" s="17"/>
      <c r="J123" s="17"/>
      <c r="K123" s="19" t="str">
        <f t="shared" si="26"/>
        <v/>
      </c>
      <c r="L123" s="19" t="str">
        <f t="shared" si="27"/>
        <v/>
      </c>
      <c r="M123" s="19" t="str">
        <f t="shared" si="28"/>
        <v/>
      </c>
      <c r="N123" s="19" t="str">
        <f t="shared" si="29"/>
        <v/>
      </c>
      <c r="O123" s="19" t="str">
        <f t="shared" si="30"/>
        <v/>
      </c>
      <c r="P123" s="19" t="str">
        <f t="shared" si="31"/>
        <v/>
      </c>
      <c r="Q123" s="19" t="str">
        <f t="shared" si="32"/>
        <v/>
      </c>
      <c r="R123" s="19" t="str">
        <f t="shared" si="33"/>
        <v>Yes</v>
      </c>
      <c r="S123" s="19" t="str">
        <f t="shared" si="34"/>
        <v/>
      </c>
      <c r="T123" s="19" t="str">
        <f t="shared" si="35"/>
        <v/>
      </c>
      <c r="U123" s="15" t="str">
        <f t="shared" si="20"/>
        <v>Yes</v>
      </c>
      <c r="V123" s="15" t="str">
        <f t="shared" si="21"/>
        <v>Yes</v>
      </c>
      <c r="W123" s="15" t="str">
        <f t="shared" si="36"/>
        <v>Yes</v>
      </c>
      <c r="X123" s="15">
        <f>IF(W123="Yes", MAX(X$1:X122)+1, "")</f>
        <v>122</v>
      </c>
      <c r="Y123" s="15" t="str">
        <f t="shared" si="38"/>
        <v>Yes</v>
      </c>
      <c r="Z123" s="15">
        <f>IF(Y123="Yes", MAX(Z$1:Z122)+1, "")</f>
        <v>122</v>
      </c>
      <c r="AA123" s="15" t="str">
        <f t="shared" si="23"/>
        <v>No</v>
      </c>
      <c r="AB123" s="15" t="str">
        <f t="shared" si="24"/>
        <v>No</v>
      </c>
      <c r="AC123" s="15" t="str">
        <f t="shared" si="37"/>
        <v>No</v>
      </c>
      <c r="AD123" s="15" t="str">
        <f>IF(AC123="Yes", MAX(AD$1:AD122)+1, "")</f>
        <v/>
      </c>
      <c r="AE123" s="15" t="str">
        <f t="shared" si="39"/>
        <v>No</v>
      </c>
      <c r="AF123" s="15" t="str">
        <f>IF(AE123="Yes", MAX(AF$1:AF122)+1, "")</f>
        <v/>
      </c>
    </row>
    <row r="124" spans="1:32" ht="19" customHeight="1" x14ac:dyDescent="0.35">
      <c r="A124" s="16" t="s">
        <v>341</v>
      </c>
      <c r="B124" s="16" t="s">
        <v>342</v>
      </c>
      <c r="C124" s="16">
        <v>2013</v>
      </c>
      <c r="D124" s="17"/>
      <c r="E124" t="s">
        <v>1976</v>
      </c>
      <c r="F124" s="16" t="s">
        <v>1963</v>
      </c>
      <c r="G124" s="16" t="s">
        <v>7</v>
      </c>
      <c r="H124" s="17"/>
      <c r="I124" s="17"/>
      <c r="J124" s="17"/>
      <c r="K124" s="19" t="str">
        <f t="shared" si="26"/>
        <v>Yes</v>
      </c>
      <c r="L124" s="19" t="str">
        <f t="shared" si="27"/>
        <v/>
      </c>
      <c r="M124" s="19" t="str">
        <f t="shared" si="28"/>
        <v/>
      </c>
      <c r="N124" s="19" t="str">
        <f t="shared" si="29"/>
        <v/>
      </c>
      <c r="O124" s="19" t="str">
        <f t="shared" si="30"/>
        <v/>
      </c>
      <c r="P124" s="19" t="str">
        <f t="shared" si="31"/>
        <v/>
      </c>
      <c r="Q124" s="19" t="str">
        <f t="shared" si="32"/>
        <v/>
      </c>
      <c r="R124" s="19" t="str">
        <f t="shared" si="33"/>
        <v/>
      </c>
      <c r="S124" s="19" t="str">
        <f t="shared" si="34"/>
        <v/>
      </c>
      <c r="T124" s="19" t="str">
        <f t="shared" si="35"/>
        <v/>
      </c>
      <c r="U124" s="15" t="str">
        <f t="shared" si="20"/>
        <v>Yes</v>
      </c>
      <c r="V124" s="15" t="str">
        <f t="shared" si="21"/>
        <v>No</v>
      </c>
      <c r="W124" s="15" t="str">
        <f t="shared" si="36"/>
        <v>Yes</v>
      </c>
      <c r="X124" s="15">
        <f>IF(W124="Yes", MAX(X$1:X123)+1, "")</f>
        <v>123</v>
      </c>
      <c r="Y124" s="15" t="str">
        <f t="shared" si="38"/>
        <v>Yes</v>
      </c>
      <c r="Z124" s="15">
        <f>IF(Y124="Yes", MAX(Z$1:Z123)+1, "")</f>
        <v>123</v>
      </c>
      <c r="AA124" s="15" t="str">
        <f t="shared" si="23"/>
        <v>No</v>
      </c>
      <c r="AB124" s="15" t="str">
        <f t="shared" si="24"/>
        <v>No</v>
      </c>
      <c r="AC124" s="15" t="str">
        <f t="shared" si="37"/>
        <v>No</v>
      </c>
      <c r="AD124" s="15" t="str">
        <f>IF(AC124="Yes", MAX(AD$1:AD123)+1, "")</f>
        <v/>
      </c>
      <c r="AE124" s="15" t="str">
        <f t="shared" si="39"/>
        <v>No</v>
      </c>
      <c r="AF124" s="15" t="str">
        <f>IF(AE124="Yes", MAX(AF$1:AF123)+1, "")</f>
        <v/>
      </c>
    </row>
    <row r="125" spans="1:32" ht="19" customHeight="1" x14ac:dyDescent="0.35">
      <c r="A125" s="16" t="s">
        <v>343</v>
      </c>
      <c r="B125" s="16" t="s">
        <v>344</v>
      </c>
      <c r="C125" s="16">
        <v>2013</v>
      </c>
      <c r="D125" s="16" t="s">
        <v>345</v>
      </c>
      <c r="E125" t="s">
        <v>2052</v>
      </c>
      <c r="F125" s="16" t="s">
        <v>1963</v>
      </c>
      <c r="G125" s="16" t="s">
        <v>1954</v>
      </c>
      <c r="H125" s="17"/>
      <c r="I125" s="17"/>
      <c r="J125" s="17"/>
      <c r="K125" s="19" t="str">
        <f t="shared" si="26"/>
        <v/>
      </c>
      <c r="L125" s="19" t="str">
        <f t="shared" si="27"/>
        <v/>
      </c>
      <c r="M125" s="19" t="str">
        <f t="shared" si="28"/>
        <v/>
      </c>
      <c r="N125" s="19" t="str">
        <f t="shared" si="29"/>
        <v/>
      </c>
      <c r="O125" s="19" t="str">
        <f t="shared" si="30"/>
        <v/>
      </c>
      <c r="P125" s="19" t="str">
        <f t="shared" si="31"/>
        <v/>
      </c>
      <c r="Q125" s="19" t="str">
        <f t="shared" si="32"/>
        <v/>
      </c>
      <c r="R125" s="19" t="str">
        <f t="shared" si="33"/>
        <v>Yes</v>
      </c>
      <c r="S125" s="19" t="str">
        <f t="shared" si="34"/>
        <v/>
      </c>
      <c r="T125" s="19" t="str">
        <f t="shared" si="35"/>
        <v/>
      </c>
      <c r="U125" s="15" t="str">
        <f t="shared" si="20"/>
        <v>Yes</v>
      </c>
      <c r="V125" s="15" t="str">
        <f t="shared" si="21"/>
        <v>Yes</v>
      </c>
      <c r="W125" s="15" t="str">
        <f t="shared" si="36"/>
        <v>Yes</v>
      </c>
      <c r="X125" s="15">
        <f>IF(W125="Yes", MAX(X$1:X124)+1, "")</f>
        <v>124</v>
      </c>
      <c r="Y125" s="15" t="str">
        <f t="shared" si="38"/>
        <v>Yes</v>
      </c>
      <c r="Z125" s="15">
        <f>IF(Y125="Yes", MAX(Z$1:Z124)+1, "")</f>
        <v>124</v>
      </c>
      <c r="AA125" s="15" t="str">
        <f t="shared" si="23"/>
        <v>No</v>
      </c>
      <c r="AB125" s="15" t="str">
        <f t="shared" si="24"/>
        <v>No</v>
      </c>
      <c r="AC125" s="15" t="str">
        <f t="shared" si="37"/>
        <v>No</v>
      </c>
      <c r="AD125" s="15" t="str">
        <f>IF(AC125="Yes", MAX(AD$1:AD124)+1, "")</f>
        <v/>
      </c>
      <c r="AE125" s="15" t="str">
        <f t="shared" si="39"/>
        <v>No</v>
      </c>
      <c r="AF125" s="15" t="str">
        <f>IF(AE125="Yes", MAX(AF$1:AF124)+1, "")</f>
        <v/>
      </c>
    </row>
    <row r="126" spans="1:32" ht="19" customHeight="1" x14ac:dyDescent="0.35">
      <c r="A126" s="16" t="s">
        <v>346</v>
      </c>
      <c r="B126" s="16" t="s">
        <v>347</v>
      </c>
      <c r="C126" s="16">
        <v>2016</v>
      </c>
      <c r="D126" s="16" t="s">
        <v>348</v>
      </c>
      <c r="E126" t="s">
        <v>2053</v>
      </c>
      <c r="F126" s="16" t="s">
        <v>1963</v>
      </c>
      <c r="G126" s="16" t="s">
        <v>1954</v>
      </c>
      <c r="H126" s="16" t="s">
        <v>18</v>
      </c>
      <c r="I126" s="16" t="s">
        <v>33</v>
      </c>
      <c r="J126" s="17"/>
      <c r="K126" s="19" t="str">
        <f t="shared" si="26"/>
        <v/>
      </c>
      <c r="L126" s="19" t="str">
        <f t="shared" si="27"/>
        <v/>
      </c>
      <c r="M126" s="19" t="str">
        <f t="shared" si="28"/>
        <v/>
      </c>
      <c r="N126" s="19" t="str">
        <f t="shared" si="29"/>
        <v/>
      </c>
      <c r="O126" s="19" t="str">
        <f t="shared" si="30"/>
        <v>Yes</v>
      </c>
      <c r="P126" s="19" t="str">
        <f t="shared" si="31"/>
        <v/>
      </c>
      <c r="Q126" s="19" t="str">
        <f t="shared" si="32"/>
        <v/>
      </c>
      <c r="R126" s="19" t="str">
        <f t="shared" si="33"/>
        <v>Yes</v>
      </c>
      <c r="S126" s="19" t="str">
        <f t="shared" si="34"/>
        <v>Yes</v>
      </c>
      <c r="T126" s="19" t="str">
        <f t="shared" si="35"/>
        <v/>
      </c>
      <c r="U126" s="15" t="str">
        <f t="shared" si="20"/>
        <v>Yes</v>
      </c>
      <c r="V126" s="15" t="str">
        <f t="shared" si="21"/>
        <v>Yes</v>
      </c>
      <c r="W126" s="15" t="str">
        <f t="shared" si="36"/>
        <v>Yes</v>
      </c>
      <c r="X126" s="15">
        <f>IF(W126="Yes", MAX(X$1:X125)+1, "")</f>
        <v>125</v>
      </c>
      <c r="Y126" s="15" t="str">
        <f t="shared" si="38"/>
        <v>Yes</v>
      </c>
      <c r="Z126" s="15">
        <f>IF(Y126="Yes", MAX(Z$1:Z125)+1, "")</f>
        <v>125</v>
      </c>
      <c r="AA126" s="15" t="str">
        <f t="shared" si="23"/>
        <v>No</v>
      </c>
      <c r="AB126" s="15" t="str">
        <f t="shared" si="24"/>
        <v>No</v>
      </c>
      <c r="AC126" s="15" t="str">
        <f t="shared" si="37"/>
        <v>No</v>
      </c>
      <c r="AD126" s="15" t="str">
        <f>IF(AC126="Yes", MAX(AD$1:AD125)+1, "")</f>
        <v/>
      </c>
      <c r="AE126" s="15" t="str">
        <f t="shared" si="39"/>
        <v>No</v>
      </c>
      <c r="AF126" s="15" t="str">
        <f>IF(AE126="Yes", MAX(AF$1:AF125)+1, "")</f>
        <v/>
      </c>
    </row>
    <row r="127" spans="1:32" ht="19" customHeight="1" x14ac:dyDescent="0.35">
      <c r="A127" s="16" t="s">
        <v>349</v>
      </c>
      <c r="B127" s="16" t="s">
        <v>350</v>
      </c>
      <c r="C127" s="16">
        <v>2017</v>
      </c>
      <c r="D127" s="16" t="s">
        <v>351</v>
      </c>
      <c r="E127" t="s">
        <v>1976</v>
      </c>
      <c r="F127" s="16" t="s">
        <v>1963</v>
      </c>
      <c r="G127" s="16" t="s">
        <v>33</v>
      </c>
      <c r="H127" s="17"/>
      <c r="I127" s="17"/>
      <c r="J127" s="17"/>
      <c r="K127" s="19" t="str">
        <f t="shared" si="26"/>
        <v/>
      </c>
      <c r="L127" s="19" t="str">
        <f t="shared" si="27"/>
        <v/>
      </c>
      <c r="M127" s="19" t="str">
        <f t="shared" si="28"/>
        <v/>
      </c>
      <c r="N127" s="19" t="str">
        <f t="shared" si="29"/>
        <v/>
      </c>
      <c r="O127" s="19" t="str">
        <f t="shared" si="30"/>
        <v>Yes</v>
      </c>
      <c r="P127" s="19" t="str">
        <f t="shared" si="31"/>
        <v/>
      </c>
      <c r="Q127" s="19" t="str">
        <f t="shared" si="32"/>
        <v/>
      </c>
      <c r="R127" s="19" t="str">
        <f t="shared" si="33"/>
        <v/>
      </c>
      <c r="S127" s="19" t="str">
        <f t="shared" si="34"/>
        <v/>
      </c>
      <c r="T127" s="19" t="str">
        <f t="shared" si="35"/>
        <v/>
      </c>
      <c r="U127" s="15" t="str">
        <f t="shared" si="20"/>
        <v>Yes</v>
      </c>
      <c r="V127" s="15" t="str">
        <f t="shared" si="21"/>
        <v>Yes</v>
      </c>
      <c r="W127" s="15" t="str">
        <f t="shared" si="36"/>
        <v>Yes</v>
      </c>
      <c r="X127" s="15">
        <f>IF(W127="Yes", MAX(X$1:X126)+1, "")</f>
        <v>126</v>
      </c>
      <c r="Y127" s="15" t="str">
        <f t="shared" si="38"/>
        <v>Yes</v>
      </c>
      <c r="Z127" s="15">
        <f>IF(Y127="Yes", MAX(Z$1:Z126)+1, "")</f>
        <v>126</v>
      </c>
      <c r="AA127" s="15" t="str">
        <f t="shared" si="23"/>
        <v>No</v>
      </c>
      <c r="AB127" s="15" t="str">
        <f t="shared" si="24"/>
        <v>No</v>
      </c>
      <c r="AC127" s="15" t="str">
        <f t="shared" si="37"/>
        <v>No</v>
      </c>
      <c r="AD127" s="15" t="str">
        <f>IF(AC127="Yes", MAX(AD$1:AD126)+1, "")</f>
        <v/>
      </c>
      <c r="AE127" s="15" t="str">
        <f t="shared" si="39"/>
        <v>No</v>
      </c>
      <c r="AF127" s="15" t="str">
        <f>IF(AE127="Yes", MAX(AF$1:AF126)+1, "")</f>
        <v/>
      </c>
    </row>
    <row r="128" spans="1:32" ht="19" customHeight="1" x14ac:dyDescent="0.35">
      <c r="A128" s="16" t="s">
        <v>352</v>
      </c>
      <c r="B128" s="16" t="s">
        <v>353</v>
      </c>
      <c r="C128" s="16">
        <v>2012</v>
      </c>
      <c r="D128" s="17"/>
      <c r="E128" t="s">
        <v>1976</v>
      </c>
      <c r="F128" s="16" t="s">
        <v>1963</v>
      </c>
      <c r="G128" s="16" t="s">
        <v>1954</v>
      </c>
      <c r="H128" s="16" t="s">
        <v>20</v>
      </c>
      <c r="I128" s="17"/>
      <c r="J128" s="17"/>
      <c r="K128" s="19" t="str">
        <f t="shared" si="26"/>
        <v/>
      </c>
      <c r="L128" s="19" t="str">
        <f t="shared" si="27"/>
        <v/>
      </c>
      <c r="M128" s="19" t="str">
        <f t="shared" si="28"/>
        <v/>
      </c>
      <c r="N128" s="19" t="str">
        <f t="shared" si="29"/>
        <v/>
      </c>
      <c r="O128" s="19" t="str">
        <f t="shared" si="30"/>
        <v/>
      </c>
      <c r="P128" s="19" t="str">
        <f t="shared" si="31"/>
        <v/>
      </c>
      <c r="Q128" s="19" t="str">
        <f t="shared" si="32"/>
        <v/>
      </c>
      <c r="R128" s="19" t="str">
        <f t="shared" si="33"/>
        <v>Yes</v>
      </c>
      <c r="S128" s="19" t="str">
        <f t="shared" si="34"/>
        <v/>
      </c>
      <c r="T128" s="19" t="str">
        <f t="shared" si="35"/>
        <v>Yes</v>
      </c>
      <c r="U128" s="15" t="str">
        <f t="shared" si="20"/>
        <v>Yes</v>
      </c>
      <c r="V128" s="15" t="str">
        <f t="shared" si="21"/>
        <v>No</v>
      </c>
      <c r="W128" s="15" t="str">
        <f t="shared" si="36"/>
        <v>Yes</v>
      </c>
      <c r="X128" s="15">
        <f>IF(W128="Yes", MAX(X$1:X127)+1, "")</f>
        <v>127</v>
      </c>
      <c r="Y128" s="15" t="str">
        <f t="shared" si="38"/>
        <v>Yes</v>
      </c>
      <c r="Z128" s="15">
        <f>IF(Y128="Yes", MAX(Z$1:Z127)+1, "")</f>
        <v>127</v>
      </c>
      <c r="AA128" s="15" t="str">
        <f t="shared" si="23"/>
        <v>No</v>
      </c>
      <c r="AB128" s="15" t="str">
        <f t="shared" si="24"/>
        <v>No</v>
      </c>
      <c r="AC128" s="15" t="str">
        <f t="shared" si="37"/>
        <v>No</v>
      </c>
      <c r="AD128" s="15" t="str">
        <f>IF(AC128="Yes", MAX(AD$1:AD127)+1, "")</f>
        <v/>
      </c>
      <c r="AE128" s="15" t="str">
        <f t="shared" si="39"/>
        <v>No</v>
      </c>
      <c r="AF128" s="15" t="str">
        <f>IF(AE128="Yes", MAX(AF$1:AF127)+1, "")</f>
        <v/>
      </c>
    </row>
    <row r="129" spans="1:32" ht="19" customHeight="1" x14ac:dyDescent="0.35">
      <c r="A129" s="16" t="s">
        <v>354</v>
      </c>
      <c r="B129" s="16" t="s">
        <v>355</v>
      </c>
      <c r="C129" s="16">
        <v>2017</v>
      </c>
      <c r="D129" s="16" t="s">
        <v>356</v>
      </c>
      <c r="E129" t="s">
        <v>2054</v>
      </c>
      <c r="F129" s="16" t="s">
        <v>1963</v>
      </c>
      <c r="G129" s="16" t="s">
        <v>1954</v>
      </c>
      <c r="H129" s="16" t="s">
        <v>27</v>
      </c>
      <c r="I129" s="17"/>
      <c r="J129" s="17"/>
      <c r="K129" s="19" t="str">
        <f t="shared" si="26"/>
        <v>Yes</v>
      </c>
      <c r="L129" s="19" t="str">
        <f t="shared" si="27"/>
        <v/>
      </c>
      <c r="M129" s="19" t="str">
        <f t="shared" si="28"/>
        <v/>
      </c>
      <c r="N129" s="19" t="str">
        <f t="shared" si="29"/>
        <v/>
      </c>
      <c r="O129" s="19" t="str">
        <f t="shared" si="30"/>
        <v/>
      </c>
      <c r="P129" s="19" t="str">
        <f t="shared" si="31"/>
        <v/>
      </c>
      <c r="Q129" s="19" t="str">
        <f t="shared" si="32"/>
        <v/>
      </c>
      <c r="R129" s="19" t="str">
        <f t="shared" si="33"/>
        <v>Yes</v>
      </c>
      <c r="S129" s="19" t="str">
        <f t="shared" si="34"/>
        <v/>
      </c>
      <c r="T129" s="19" t="str">
        <f t="shared" si="35"/>
        <v/>
      </c>
      <c r="U129" s="15" t="str">
        <f t="shared" si="20"/>
        <v>Yes</v>
      </c>
      <c r="V129" s="15" t="str">
        <f t="shared" si="21"/>
        <v>Yes</v>
      </c>
      <c r="W129" s="15" t="str">
        <f t="shared" si="36"/>
        <v>Yes</v>
      </c>
      <c r="X129" s="15">
        <f>IF(W129="Yes", MAX(X$1:X128)+1, "")</f>
        <v>128</v>
      </c>
      <c r="Y129" s="15" t="str">
        <f t="shared" si="38"/>
        <v>Yes</v>
      </c>
      <c r="Z129" s="15">
        <f>IF(Y129="Yes", MAX(Z$1:Z128)+1, "")</f>
        <v>128</v>
      </c>
      <c r="AA129" s="15" t="str">
        <f t="shared" si="23"/>
        <v>No</v>
      </c>
      <c r="AB129" s="15" t="str">
        <f t="shared" si="24"/>
        <v>No</v>
      </c>
      <c r="AC129" s="15" t="str">
        <f t="shared" si="37"/>
        <v>No</v>
      </c>
      <c r="AD129" s="15" t="str">
        <f>IF(AC129="Yes", MAX(AD$1:AD128)+1, "")</f>
        <v/>
      </c>
      <c r="AE129" s="15" t="str">
        <f t="shared" si="39"/>
        <v>No</v>
      </c>
      <c r="AF129" s="15" t="str">
        <f>IF(AE129="Yes", MAX(AF$1:AF128)+1, "")</f>
        <v/>
      </c>
    </row>
    <row r="130" spans="1:32" ht="19" customHeight="1" x14ac:dyDescent="0.35">
      <c r="A130" s="16" t="s">
        <v>357</v>
      </c>
      <c r="B130" s="16" t="s">
        <v>358</v>
      </c>
      <c r="C130" s="16">
        <v>2017</v>
      </c>
      <c r="D130" s="17"/>
      <c r="E130" t="s">
        <v>1976</v>
      </c>
      <c r="F130" s="16" t="s">
        <v>1963</v>
      </c>
      <c r="G130" s="16" t="s">
        <v>33</v>
      </c>
      <c r="H130" s="17"/>
      <c r="I130" s="17"/>
      <c r="J130" s="17"/>
      <c r="K130" s="19" t="str">
        <f t="shared" si="26"/>
        <v/>
      </c>
      <c r="L130" s="19" t="str">
        <f t="shared" si="27"/>
        <v/>
      </c>
      <c r="M130" s="19" t="str">
        <f t="shared" si="28"/>
        <v/>
      </c>
      <c r="N130" s="19" t="str">
        <f t="shared" si="29"/>
        <v/>
      </c>
      <c r="O130" s="19" t="str">
        <f t="shared" si="30"/>
        <v>Yes</v>
      </c>
      <c r="P130" s="19" t="str">
        <f t="shared" si="31"/>
        <v/>
      </c>
      <c r="Q130" s="19" t="str">
        <f t="shared" si="32"/>
        <v/>
      </c>
      <c r="R130" s="19" t="str">
        <f t="shared" si="33"/>
        <v/>
      </c>
      <c r="S130" s="19" t="str">
        <f t="shared" si="34"/>
        <v/>
      </c>
      <c r="T130" s="19" t="str">
        <f t="shared" si="35"/>
        <v/>
      </c>
      <c r="U130" s="15" t="str">
        <f t="shared" ref="U130:U193" si="40">IF(ISERROR(SEARCH(searchterm, B130)), "No", "Yes")</f>
        <v>Yes</v>
      </c>
      <c r="V130" s="15" t="str">
        <f t="shared" ref="V130:V193" si="41">IF(ISERROR(SEARCH(searchterm, D130)), "No", "Yes")</f>
        <v>No</v>
      </c>
      <c r="W130" s="15" t="str">
        <f t="shared" si="36"/>
        <v>Yes</v>
      </c>
      <c r="X130" s="15">
        <f>IF(W130="Yes", MAX(X$1:X129)+1, "")</f>
        <v>129</v>
      </c>
      <c r="Y130" s="15" t="str">
        <f t="shared" ref="Y130:Y143" si="42">IF(themeselected="All", "Yes", IF(OR(G130=themeselected, H130=themeselected, I130=themeselected, J130=themeselected), "Yes", "No"))</f>
        <v>Yes</v>
      </c>
      <c r="Z130" s="15">
        <f>IF(Y130="Yes", MAX(Z$1:Z129)+1, "")</f>
        <v>129</v>
      </c>
      <c r="AA130" s="15" t="str">
        <f t="shared" ref="AA130:AA193" si="43">IF(ISERROR(SEARCH(searchset, B130)), "No", "Yes")</f>
        <v>No</v>
      </c>
      <c r="AB130" s="15" t="str">
        <f t="shared" ref="AB130:AB193" si="44">IF(ISERROR(SEARCH(searchset, D130)), "No", "Yes")</f>
        <v>No</v>
      </c>
      <c r="AC130" s="15" t="str">
        <f t="shared" si="37"/>
        <v>No</v>
      </c>
      <c r="AD130" s="15" t="str">
        <f>IF(AC130="Yes", MAX(AD$1:AD129)+1, "")</f>
        <v/>
      </c>
      <c r="AE130" s="15" t="str">
        <f t="shared" ref="AE130:AE143" si="45">IF((IF(business="Yes",IF(N130="Yes",1, 0))+IF(data="Yes",IF(K130="Yes",1, 0))+IF(Ecosystem="Yes",IF(Q130="Yes",1, 0))+IF(evaluation="Yes",IF(T130="Yes",1, 0))+IF(heating="Yes",IF(O130="Yes",1, 0))+IF(mobility="Yes",IF(P130="Yes",1, 0))+IF(policy="Yes",IF(S130="Yes",1, 0))+IF(tech="Yes",IF(R130="Yes",1, 0))+IF(users="Yes",IF(L130="Yes",1, 0))+IF(skills="Yes",IF(M130="Yes",1, 0)))&gt;=1, "Yes", "No")</f>
        <v>No</v>
      </c>
      <c r="AF130" s="15" t="str">
        <f>IF(AE130="Yes", MAX(AF$1:AF129)+1, "")</f>
        <v/>
      </c>
    </row>
    <row r="131" spans="1:32" ht="19" customHeight="1" x14ac:dyDescent="0.35">
      <c r="A131" s="16" t="s">
        <v>359</v>
      </c>
      <c r="B131" s="16" t="s">
        <v>360</v>
      </c>
      <c r="C131" s="16">
        <v>2017</v>
      </c>
      <c r="D131" s="17"/>
      <c r="E131" t="s">
        <v>1976</v>
      </c>
      <c r="F131" s="16" t="s">
        <v>1963</v>
      </c>
      <c r="G131" s="16" t="s">
        <v>7</v>
      </c>
      <c r="H131" s="16" t="s">
        <v>20</v>
      </c>
      <c r="I131" s="17"/>
      <c r="J131" s="17"/>
      <c r="K131" s="19" t="str">
        <f t="shared" ref="K131:K194" si="46">IF(COUNTIF($G131:$J131,"*Data*"),"Yes","")</f>
        <v>Yes</v>
      </c>
      <c r="L131" s="19" t="str">
        <f t="shared" ref="L131:L194" si="47">IF(COUNTIF($G131:$J131,"*Users*"),"Yes","")</f>
        <v/>
      </c>
      <c r="M131" s="19" t="str">
        <f t="shared" ref="M131:M194" si="48">IF(COUNTIF($G131:$J131,"*Skills*"),"Yes","")</f>
        <v/>
      </c>
      <c r="N131" s="19" t="str">
        <f t="shared" ref="N131:N194" si="49">IF(COUNTIF($G131:$J131,"*Business*"),"Yes","")</f>
        <v/>
      </c>
      <c r="O131" s="19" t="str">
        <f t="shared" ref="O131:O194" si="50">IF(COUNTIF($G131:$J131,"*Heating*"),"Yes","")</f>
        <v/>
      </c>
      <c r="P131" s="19" t="str">
        <f t="shared" ref="P131:P194" si="51">IF(COUNTIF($G131:$J131,"*Mobility*"),"Yes","")</f>
        <v/>
      </c>
      <c r="Q131" s="19" t="str">
        <f t="shared" ref="Q131:Q194" si="52">IF(COUNTIF($G131:$J131,"*Ecosystem*"),"Yes","")</f>
        <v/>
      </c>
      <c r="R131" s="19" t="str">
        <f t="shared" ref="R131:R194" si="53">IF(COUNTIF($G131:$J131,"*Technology*"),"Yes","")</f>
        <v/>
      </c>
      <c r="S131" s="19" t="str">
        <f t="shared" ref="S131:S194" si="54">IF(COUNTIF($G131:$J131,"*Policy*"),"Yes","")</f>
        <v/>
      </c>
      <c r="T131" s="19" t="str">
        <f t="shared" ref="T131:T194" si="55">IF(COUNTIF($G131:$J131,"*Evaluation*"),"Yes","")</f>
        <v>Yes</v>
      </c>
      <c r="U131" s="15" t="str">
        <f t="shared" si="40"/>
        <v>Yes</v>
      </c>
      <c r="V131" s="15" t="str">
        <f t="shared" si="41"/>
        <v>No</v>
      </c>
      <c r="W131" s="15" t="str">
        <f t="shared" ref="W131:W143" si="56">IF(OR(U131="Yes", V131="Yes"), "Yes", "No")</f>
        <v>Yes</v>
      </c>
      <c r="X131" s="15">
        <f>IF(W131="Yes", MAX(X$1:X130)+1, "")</f>
        <v>130</v>
      </c>
      <c r="Y131" s="15" t="str">
        <f t="shared" si="42"/>
        <v>Yes</v>
      </c>
      <c r="Z131" s="15">
        <f>IF(Y131="Yes", MAX(Z$1:Z130)+1, "")</f>
        <v>130</v>
      </c>
      <c r="AA131" s="15" t="str">
        <f t="shared" si="43"/>
        <v>No</v>
      </c>
      <c r="AB131" s="15" t="str">
        <f t="shared" si="44"/>
        <v>No</v>
      </c>
      <c r="AC131" s="15" t="str">
        <f t="shared" ref="AC131:AC143" si="57">IF(OR(AA131="Yes", AB131="Yes"), "Yes", "No")</f>
        <v>No</v>
      </c>
      <c r="AD131" s="15" t="str">
        <f>IF(AC131="Yes", MAX(AD$1:AD130)+1, "")</f>
        <v/>
      </c>
      <c r="AE131" s="15" t="str">
        <f t="shared" si="45"/>
        <v>No</v>
      </c>
      <c r="AF131" s="15" t="str">
        <f>IF(AE131="Yes", MAX(AF$1:AF130)+1, "")</f>
        <v/>
      </c>
    </row>
    <row r="132" spans="1:32" ht="19" customHeight="1" x14ac:dyDescent="0.35">
      <c r="A132" s="16" t="s">
        <v>361</v>
      </c>
      <c r="B132" s="16" t="s">
        <v>362</v>
      </c>
      <c r="C132" s="16">
        <v>2016</v>
      </c>
      <c r="D132" s="16" t="s">
        <v>363</v>
      </c>
      <c r="E132" t="s">
        <v>2055</v>
      </c>
      <c r="F132" s="16" t="s">
        <v>1963</v>
      </c>
      <c r="G132" s="16" t="s">
        <v>94</v>
      </c>
      <c r="H132" s="16" t="s">
        <v>18</v>
      </c>
      <c r="I132" s="17"/>
      <c r="J132" s="17"/>
      <c r="K132" s="19" t="str">
        <f t="shared" si="46"/>
        <v/>
      </c>
      <c r="L132" s="19" t="str">
        <f t="shared" si="47"/>
        <v/>
      </c>
      <c r="M132" s="19" t="str">
        <f t="shared" si="48"/>
        <v/>
      </c>
      <c r="N132" s="19" t="str">
        <f t="shared" si="49"/>
        <v/>
      </c>
      <c r="O132" s="19" t="str">
        <f t="shared" si="50"/>
        <v/>
      </c>
      <c r="P132" s="19" t="str">
        <f t="shared" si="51"/>
        <v>Yes</v>
      </c>
      <c r="Q132" s="19" t="str">
        <f t="shared" si="52"/>
        <v/>
      </c>
      <c r="R132" s="19" t="str">
        <f t="shared" si="53"/>
        <v/>
      </c>
      <c r="S132" s="19" t="str">
        <f t="shared" si="54"/>
        <v>Yes</v>
      </c>
      <c r="T132" s="19" t="str">
        <f t="shared" si="55"/>
        <v/>
      </c>
      <c r="U132" s="15" t="str">
        <f t="shared" si="40"/>
        <v>Yes</v>
      </c>
      <c r="V132" s="15" t="str">
        <f t="shared" si="41"/>
        <v>Yes</v>
      </c>
      <c r="W132" s="15" t="str">
        <f t="shared" si="56"/>
        <v>Yes</v>
      </c>
      <c r="X132" s="15">
        <f>IF(W132="Yes", MAX(X$1:X131)+1, "")</f>
        <v>131</v>
      </c>
      <c r="Y132" s="15" t="str">
        <f t="shared" si="42"/>
        <v>Yes</v>
      </c>
      <c r="Z132" s="15">
        <f>IF(Y132="Yes", MAX(Z$1:Z131)+1, "")</f>
        <v>131</v>
      </c>
      <c r="AA132" s="15" t="str">
        <f t="shared" si="43"/>
        <v>No</v>
      </c>
      <c r="AB132" s="15" t="str">
        <f t="shared" si="44"/>
        <v>No</v>
      </c>
      <c r="AC132" s="15" t="str">
        <f t="shared" si="57"/>
        <v>No</v>
      </c>
      <c r="AD132" s="15" t="str">
        <f>IF(AC132="Yes", MAX(AD$1:AD131)+1, "")</f>
        <v/>
      </c>
      <c r="AE132" s="15" t="str">
        <f t="shared" si="45"/>
        <v>No</v>
      </c>
      <c r="AF132" s="15" t="str">
        <f>IF(AE132="Yes", MAX(AF$1:AF131)+1, "")</f>
        <v/>
      </c>
    </row>
    <row r="133" spans="1:32" ht="19" customHeight="1" x14ac:dyDescent="0.35">
      <c r="A133" s="16" t="s">
        <v>364</v>
      </c>
      <c r="B133" s="16" t="s">
        <v>365</v>
      </c>
      <c r="C133" s="16">
        <v>2014</v>
      </c>
      <c r="D133" s="16" t="s">
        <v>366</v>
      </c>
      <c r="E133" t="s">
        <v>2056</v>
      </c>
      <c r="F133" s="16" t="s">
        <v>1963</v>
      </c>
      <c r="G133" s="16" t="s">
        <v>1954</v>
      </c>
      <c r="H133" s="16" t="s">
        <v>18</v>
      </c>
      <c r="I133" s="17"/>
      <c r="J133" s="17"/>
      <c r="K133" s="19" t="str">
        <f t="shared" si="46"/>
        <v/>
      </c>
      <c r="L133" s="19" t="str">
        <f t="shared" si="47"/>
        <v/>
      </c>
      <c r="M133" s="19" t="str">
        <f t="shared" si="48"/>
        <v/>
      </c>
      <c r="N133" s="19" t="str">
        <f t="shared" si="49"/>
        <v/>
      </c>
      <c r="O133" s="19" t="str">
        <f t="shared" si="50"/>
        <v/>
      </c>
      <c r="P133" s="19" t="str">
        <f t="shared" si="51"/>
        <v/>
      </c>
      <c r="Q133" s="19" t="str">
        <f t="shared" si="52"/>
        <v/>
      </c>
      <c r="R133" s="19" t="str">
        <f t="shared" si="53"/>
        <v>Yes</v>
      </c>
      <c r="S133" s="19" t="str">
        <f t="shared" si="54"/>
        <v>Yes</v>
      </c>
      <c r="T133" s="19" t="str">
        <f t="shared" si="55"/>
        <v/>
      </c>
      <c r="U133" s="15" t="str">
        <f t="shared" si="40"/>
        <v>Yes</v>
      </c>
      <c r="V133" s="15" t="str">
        <f t="shared" si="41"/>
        <v>Yes</v>
      </c>
      <c r="W133" s="15" t="str">
        <f t="shared" si="56"/>
        <v>Yes</v>
      </c>
      <c r="X133" s="15">
        <f>IF(W133="Yes", MAX(X$1:X132)+1, "")</f>
        <v>132</v>
      </c>
      <c r="Y133" s="15" t="str">
        <f t="shared" si="42"/>
        <v>Yes</v>
      </c>
      <c r="Z133" s="15">
        <f>IF(Y133="Yes", MAX(Z$1:Z132)+1, "")</f>
        <v>132</v>
      </c>
      <c r="AA133" s="15" t="str">
        <f t="shared" si="43"/>
        <v>No</v>
      </c>
      <c r="AB133" s="15" t="str">
        <f t="shared" si="44"/>
        <v>No</v>
      </c>
      <c r="AC133" s="15" t="str">
        <f t="shared" si="57"/>
        <v>No</v>
      </c>
      <c r="AD133" s="15" t="str">
        <f>IF(AC133="Yes", MAX(AD$1:AD132)+1, "")</f>
        <v/>
      </c>
      <c r="AE133" s="15" t="str">
        <f t="shared" si="45"/>
        <v>No</v>
      </c>
      <c r="AF133" s="15" t="str">
        <f>IF(AE133="Yes", MAX(AF$1:AF132)+1, "")</f>
        <v/>
      </c>
    </row>
    <row r="134" spans="1:32" ht="19" customHeight="1" x14ac:dyDescent="0.35">
      <c r="A134" s="16" t="s">
        <v>364</v>
      </c>
      <c r="B134" s="16" t="s">
        <v>365</v>
      </c>
      <c r="C134" s="16">
        <v>2014</v>
      </c>
      <c r="D134" s="16" t="s">
        <v>367</v>
      </c>
      <c r="E134" t="s">
        <v>2056</v>
      </c>
      <c r="F134" s="16" t="s">
        <v>1963</v>
      </c>
      <c r="G134" s="16" t="s">
        <v>1954</v>
      </c>
      <c r="H134" s="16" t="s">
        <v>18</v>
      </c>
      <c r="I134" s="17"/>
      <c r="J134" s="17"/>
      <c r="K134" s="19" t="str">
        <f t="shared" si="46"/>
        <v/>
      </c>
      <c r="L134" s="19" t="str">
        <f t="shared" si="47"/>
        <v/>
      </c>
      <c r="M134" s="19" t="str">
        <f t="shared" si="48"/>
        <v/>
      </c>
      <c r="N134" s="19" t="str">
        <f t="shared" si="49"/>
        <v/>
      </c>
      <c r="O134" s="19" t="str">
        <f t="shared" si="50"/>
        <v/>
      </c>
      <c r="P134" s="19" t="str">
        <f t="shared" si="51"/>
        <v/>
      </c>
      <c r="Q134" s="19" t="str">
        <f t="shared" si="52"/>
        <v/>
      </c>
      <c r="R134" s="19" t="str">
        <f t="shared" si="53"/>
        <v>Yes</v>
      </c>
      <c r="S134" s="19" t="str">
        <f t="shared" si="54"/>
        <v>Yes</v>
      </c>
      <c r="T134" s="19" t="str">
        <f t="shared" si="55"/>
        <v/>
      </c>
      <c r="U134" s="15" t="str">
        <f t="shared" si="40"/>
        <v>Yes</v>
      </c>
      <c r="V134" s="15" t="str">
        <f t="shared" si="41"/>
        <v>Yes</v>
      </c>
      <c r="W134" s="15" t="str">
        <f t="shared" si="56"/>
        <v>Yes</v>
      </c>
      <c r="X134" s="15">
        <f>IF(W134="Yes", MAX(X$1:X133)+1, "")</f>
        <v>133</v>
      </c>
      <c r="Y134" s="15" t="str">
        <f t="shared" si="42"/>
        <v>Yes</v>
      </c>
      <c r="Z134" s="15">
        <f>IF(Y134="Yes", MAX(Z$1:Z133)+1, "")</f>
        <v>133</v>
      </c>
      <c r="AA134" s="15" t="str">
        <f t="shared" si="43"/>
        <v>No</v>
      </c>
      <c r="AB134" s="15" t="str">
        <f t="shared" si="44"/>
        <v>No</v>
      </c>
      <c r="AC134" s="15" t="str">
        <f t="shared" si="57"/>
        <v>No</v>
      </c>
      <c r="AD134" s="15" t="str">
        <f>IF(AC134="Yes", MAX(AD$1:AD133)+1, "")</f>
        <v/>
      </c>
      <c r="AE134" s="15" t="str">
        <f t="shared" si="45"/>
        <v>No</v>
      </c>
      <c r="AF134" s="15" t="str">
        <f>IF(AE134="Yes", MAX(AF$1:AF133)+1, "")</f>
        <v/>
      </c>
    </row>
    <row r="135" spans="1:32" ht="19" customHeight="1" x14ac:dyDescent="0.35">
      <c r="A135" s="16" t="s">
        <v>368</v>
      </c>
      <c r="B135" s="16" t="s">
        <v>369</v>
      </c>
      <c r="C135" s="16">
        <v>2016</v>
      </c>
      <c r="D135" s="16" t="s">
        <v>370</v>
      </c>
      <c r="E135" t="s">
        <v>2057</v>
      </c>
      <c r="F135" s="16" t="s">
        <v>1963</v>
      </c>
      <c r="G135" s="16" t="s">
        <v>1954</v>
      </c>
      <c r="H135" s="17"/>
      <c r="I135" s="17"/>
      <c r="J135" s="17"/>
      <c r="K135" s="19" t="str">
        <f t="shared" si="46"/>
        <v/>
      </c>
      <c r="L135" s="19" t="str">
        <f t="shared" si="47"/>
        <v/>
      </c>
      <c r="M135" s="19" t="str">
        <f t="shared" si="48"/>
        <v/>
      </c>
      <c r="N135" s="19" t="str">
        <f t="shared" si="49"/>
        <v/>
      </c>
      <c r="O135" s="19" t="str">
        <f t="shared" si="50"/>
        <v/>
      </c>
      <c r="P135" s="19" t="str">
        <f t="shared" si="51"/>
        <v/>
      </c>
      <c r="Q135" s="19" t="str">
        <f t="shared" si="52"/>
        <v/>
      </c>
      <c r="R135" s="19" t="str">
        <f t="shared" si="53"/>
        <v>Yes</v>
      </c>
      <c r="S135" s="19" t="str">
        <f t="shared" si="54"/>
        <v/>
      </c>
      <c r="T135" s="19" t="str">
        <f t="shared" si="55"/>
        <v/>
      </c>
      <c r="U135" s="15" t="str">
        <f t="shared" si="40"/>
        <v>Yes</v>
      </c>
      <c r="V135" s="15" t="str">
        <f t="shared" si="41"/>
        <v>Yes</v>
      </c>
      <c r="W135" s="15" t="str">
        <f t="shared" si="56"/>
        <v>Yes</v>
      </c>
      <c r="X135" s="15">
        <f>IF(W135="Yes", MAX(X$1:X134)+1, "")</f>
        <v>134</v>
      </c>
      <c r="Y135" s="15" t="str">
        <f t="shared" si="42"/>
        <v>Yes</v>
      </c>
      <c r="Z135" s="15">
        <f>IF(Y135="Yes", MAX(Z$1:Z134)+1, "")</f>
        <v>134</v>
      </c>
      <c r="AA135" s="15" t="str">
        <f t="shared" si="43"/>
        <v>No</v>
      </c>
      <c r="AB135" s="15" t="str">
        <f t="shared" si="44"/>
        <v>No</v>
      </c>
      <c r="AC135" s="15" t="str">
        <f t="shared" si="57"/>
        <v>No</v>
      </c>
      <c r="AD135" s="15" t="str">
        <f>IF(AC135="Yes", MAX(AD$1:AD134)+1, "")</f>
        <v/>
      </c>
      <c r="AE135" s="15" t="str">
        <f t="shared" si="45"/>
        <v>No</v>
      </c>
      <c r="AF135" s="15" t="str">
        <f>IF(AE135="Yes", MAX(AF$1:AF134)+1, "")</f>
        <v/>
      </c>
    </row>
    <row r="136" spans="1:32" ht="19" customHeight="1" x14ac:dyDescent="0.35">
      <c r="A136" s="16" t="s">
        <v>371</v>
      </c>
      <c r="B136" s="16" t="s">
        <v>372</v>
      </c>
      <c r="C136" s="16">
        <v>2018</v>
      </c>
      <c r="D136" s="16" t="s">
        <v>373</v>
      </c>
      <c r="E136" t="s">
        <v>2058</v>
      </c>
      <c r="F136" s="16" t="s">
        <v>1963</v>
      </c>
      <c r="G136" s="16" t="s">
        <v>1954</v>
      </c>
      <c r="H136" s="16" t="s">
        <v>27</v>
      </c>
      <c r="I136" s="17"/>
      <c r="J136" s="17"/>
      <c r="K136" s="19" t="str">
        <f t="shared" si="46"/>
        <v>Yes</v>
      </c>
      <c r="L136" s="19" t="str">
        <f t="shared" si="47"/>
        <v/>
      </c>
      <c r="M136" s="19" t="str">
        <f t="shared" si="48"/>
        <v/>
      </c>
      <c r="N136" s="19" t="str">
        <f t="shared" si="49"/>
        <v/>
      </c>
      <c r="O136" s="19" t="str">
        <f t="shared" si="50"/>
        <v/>
      </c>
      <c r="P136" s="19" t="str">
        <f t="shared" si="51"/>
        <v/>
      </c>
      <c r="Q136" s="19" t="str">
        <f t="shared" si="52"/>
        <v/>
      </c>
      <c r="R136" s="19" t="str">
        <f t="shared" si="53"/>
        <v>Yes</v>
      </c>
      <c r="S136" s="19" t="str">
        <f t="shared" si="54"/>
        <v/>
      </c>
      <c r="T136" s="19" t="str">
        <f t="shared" si="55"/>
        <v/>
      </c>
      <c r="U136" s="15" t="str">
        <f t="shared" si="40"/>
        <v>Yes</v>
      </c>
      <c r="V136" s="15" t="str">
        <f t="shared" si="41"/>
        <v>Yes</v>
      </c>
      <c r="W136" s="15" t="str">
        <f t="shared" si="56"/>
        <v>Yes</v>
      </c>
      <c r="X136" s="15">
        <f>IF(W136="Yes", MAX(X$1:X135)+1, "")</f>
        <v>135</v>
      </c>
      <c r="Y136" s="15" t="str">
        <f t="shared" si="42"/>
        <v>Yes</v>
      </c>
      <c r="Z136" s="15">
        <f>IF(Y136="Yes", MAX(Z$1:Z135)+1, "")</f>
        <v>135</v>
      </c>
      <c r="AA136" s="15" t="str">
        <f t="shared" si="43"/>
        <v>No</v>
      </c>
      <c r="AB136" s="15" t="str">
        <f t="shared" si="44"/>
        <v>No</v>
      </c>
      <c r="AC136" s="15" t="str">
        <f t="shared" si="57"/>
        <v>No</v>
      </c>
      <c r="AD136" s="15" t="str">
        <f>IF(AC136="Yes", MAX(AD$1:AD135)+1, "")</f>
        <v/>
      </c>
      <c r="AE136" s="15" t="str">
        <f t="shared" si="45"/>
        <v>No</v>
      </c>
      <c r="AF136" s="15" t="str">
        <f>IF(AE136="Yes", MAX(AF$1:AF135)+1, "")</f>
        <v/>
      </c>
    </row>
    <row r="137" spans="1:32" ht="19" customHeight="1" x14ac:dyDescent="0.35">
      <c r="A137" s="16" t="s">
        <v>374</v>
      </c>
      <c r="B137" s="16" t="s">
        <v>375</v>
      </c>
      <c r="C137" s="16">
        <v>2013</v>
      </c>
      <c r="D137" s="16" t="s">
        <v>376</v>
      </c>
      <c r="E137" t="s">
        <v>1976</v>
      </c>
      <c r="F137" s="16" t="s">
        <v>1963</v>
      </c>
      <c r="G137" s="16" t="s">
        <v>1954</v>
      </c>
      <c r="H137" s="16" t="s">
        <v>18</v>
      </c>
      <c r="I137" s="17"/>
      <c r="J137" s="17"/>
      <c r="K137" s="19" t="str">
        <f t="shared" si="46"/>
        <v/>
      </c>
      <c r="L137" s="19" t="str">
        <f t="shared" si="47"/>
        <v/>
      </c>
      <c r="M137" s="19" t="str">
        <f t="shared" si="48"/>
        <v/>
      </c>
      <c r="N137" s="19" t="str">
        <f t="shared" si="49"/>
        <v/>
      </c>
      <c r="O137" s="19" t="str">
        <f t="shared" si="50"/>
        <v/>
      </c>
      <c r="P137" s="19" t="str">
        <f t="shared" si="51"/>
        <v/>
      </c>
      <c r="Q137" s="19" t="str">
        <f t="shared" si="52"/>
        <v/>
      </c>
      <c r="R137" s="19" t="str">
        <f t="shared" si="53"/>
        <v>Yes</v>
      </c>
      <c r="S137" s="19" t="str">
        <f t="shared" si="54"/>
        <v>Yes</v>
      </c>
      <c r="T137" s="19" t="str">
        <f t="shared" si="55"/>
        <v/>
      </c>
      <c r="U137" s="15" t="str">
        <f t="shared" si="40"/>
        <v>Yes</v>
      </c>
      <c r="V137" s="15" t="str">
        <f t="shared" si="41"/>
        <v>Yes</v>
      </c>
      <c r="W137" s="15" t="str">
        <f t="shared" si="56"/>
        <v>Yes</v>
      </c>
      <c r="X137" s="15">
        <f>IF(W137="Yes", MAX(X$1:X136)+1, "")</f>
        <v>136</v>
      </c>
      <c r="Y137" s="15" t="str">
        <f t="shared" si="42"/>
        <v>Yes</v>
      </c>
      <c r="Z137" s="15">
        <f>IF(Y137="Yes", MAX(Z$1:Z136)+1, "")</f>
        <v>136</v>
      </c>
      <c r="AA137" s="15" t="str">
        <f t="shared" si="43"/>
        <v>No</v>
      </c>
      <c r="AB137" s="15" t="str">
        <f t="shared" si="44"/>
        <v>No</v>
      </c>
      <c r="AC137" s="15" t="str">
        <f t="shared" si="57"/>
        <v>No</v>
      </c>
      <c r="AD137" s="15" t="str">
        <f>IF(AC137="Yes", MAX(AD$1:AD136)+1, "")</f>
        <v/>
      </c>
      <c r="AE137" s="15" t="str">
        <f t="shared" si="45"/>
        <v>No</v>
      </c>
      <c r="AF137" s="15" t="str">
        <f>IF(AE137="Yes", MAX(AF$1:AF136)+1, "")</f>
        <v/>
      </c>
    </row>
    <row r="138" spans="1:32" ht="19" customHeight="1" x14ac:dyDescent="0.35">
      <c r="A138" s="16" t="s">
        <v>377</v>
      </c>
      <c r="B138" s="16" t="s">
        <v>378</v>
      </c>
      <c r="C138" s="16">
        <v>2014</v>
      </c>
      <c r="D138" s="16" t="s">
        <v>379</v>
      </c>
      <c r="E138" t="s">
        <v>2059</v>
      </c>
      <c r="F138" s="16" t="s">
        <v>1963</v>
      </c>
      <c r="G138" s="16" t="s">
        <v>20</v>
      </c>
      <c r="H138" s="16" t="s">
        <v>1954</v>
      </c>
      <c r="I138" s="17"/>
      <c r="J138" s="17"/>
      <c r="K138" s="19" t="str">
        <f t="shared" si="46"/>
        <v/>
      </c>
      <c r="L138" s="19" t="str">
        <f t="shared" si="47"/>
        <v/>
      </c>
      <c r="M138" s="19" t="str">
        <f t="shared" si="48"/>
        <v/>
      </c>
      <c r="N138" s="19" t="str">
        <f t="shared" si="49"/>
        <v/>
      </c>
      <c r="O138" s="19" t="str">
        <f t="shared" si="50"/>
        <v/>
      </c>
      <c r="P138" s="19" t="str">
        <f t="shared" si="51"/>
        <v/>
      </c>
      <c r="Q138" s="19" t="str">
        <f t="shared" si="52"/>
        <v/>
      </c>
      <c r="R138" s="19" t="str">
        <f t="shared" si="53"/>
        <v>Yes</v>
      </c>
      <c r="S138" s="19" t="str">
        <f t="shared" si="54"/>
        <v/>
      </c>
      <c r="T138" s="19" t="str">
        <f t="shared" si="55"/>
        <v>Yes</v>
      </c>
      <c r="U138" s="15" t="str">
        <f t="shared" si="40"/>
        <v>Yes</v>
      </c>
      <c r="V138" s="15" t="str">
        <f t="shared" si="41"/>
        <v>Yes</v>
      </c>
      <c r="W138" s="15" t="str">
        <f t="shared" si="56"/>
        <v>Yes</v>
      </c>
      <c r="X138" s="15">
        <f>IF(W138="Yes", MAX(X$1:X137)+1, "")</f>
        <v>137</v>
      </c>
      <c r="Y138" s="15" t="str">
        <f t="shared" si="42"/>
        <v>Yes</v>
      </c>
      <c r="Z138" s="15">
        <f>IF(Y138="Yes", MAX(Z$1:Z137)+1, "")</f>
        <v>137</v>
      </c>
      <c r="AA138" s="15" t="str">
        <f t="shared" si="43"/>
        <v>No</v>
      </c>
      <c r="AB138" s="15" t="str">
        <f t="shared" si="44"/>
        <v>No</v>
      </c>
      <c r="AC138" s="15" t="str">
        <f t="shared" si="57"/>
        <v>No</v>
      </c>
      <c r="AD138" s="15" t="str">
        <f>IF(AC138="Yes", MAX(AD$1:AD137)+1, "")</f>
        <v/>
      </c>
      <c r="AE138" s="15" t="str">
        <f t="shared" si="45"/>
        <v>No</v>
      </c>
      <c r="AF138" s="15" t="str">
        <f>IF(AE138="Yes", MAX(AF$1:AF137)+1, "")</f>
        <v/>
      </c>
    </row>
    <row r="139" spans="1:32" ht="19" customHeight="1" x14ac:dyDescent="0.35">
      <c r="A139" s="16" t="s">
        <v>377</v>
      </c>
      <c r="B139" s="16" t="s">
        <v>380</v>
      </c>
      <c r="C139" s="16">
        <v>2014</v>
      </c>
      <c r="D139" s="16" t="s">
        <v>381</v>
      </c>
      <c r="E139" t="s">
        <v>2059</v>
      </c>
      <c r="F139" s="16" t="s">
        <v>1963</v>
      </c>
      <c r="G139" s="16" t="s">
        <v>1954</v>
      </c>
      <c r="H139" s="16" t="s">
        <v>20</v>
      </c>
      <c r="I139" s="17"/>
      <c r="J139" s="17"/>
      <c r="K139" s="19" t="str">
        <f t="shared" si="46"/>
        <v/>
      </c>
      <c r="L139" s="19" t="str">
        <f t="shared" si="47"/>
        <v/>
      </c>
      <c r="M139" s="19" t="str">
        <f t="shared" si="48"/>
        <v/>
      </c>
      <c r="N139" s="19" t="str">
        <f t="shared" si="49"/>
        <v/>
      </c>
      <c r="O139" s="19" t="str">
        <f t="shared" si="50"/>
        <v/>
      </c>
      <c r="P139" s="19" t="str">
        <f t="shared" si="51"/>
        <v/>
      </c>
      <c r="Q139" s="19" t="str">
        <f t="shared" si="52"/>
        <v/>
      </c>
      <c r="R139" s="19" t="str">
        <f t="shared" si="53"/>
        <v>Yes</v>
      </c>
      <c r="S139" s="19" t="str">
        <f t="shared" si="54"/>
        <v/>
      </c>
      <c r="T139" s="19" t="str">
        <f t="shared" si="55"/>
        <v>Yes</v>
      </c>
      <c r="U139" s="15" t="str">
        <f t="shared" si="40"/>
        <v>Yes</v>
      </c>
      <c r="V139" s="15" t="str">
        <f t="shared" si="41"/>
        <v>Yes</v>
      </c>
      <c r="W139" s="15" t="str">
        <f t="shared" si="56"/>
        <v>Yes</v>
      </c>
      <c r="X139" s="15">
        <f>IF(W139="Yes", MAX(X$1:X138)+1, "")</f>
        <v>138</v>
      </c>
      <c r="Y139" s="15" t="str">
        <f t="shared" si="42"/>
        <v>Yes</v>
      </c>
      <c r="Z139" s="15">
        <f>IF(Y139="Yes", MAX(Z$1:Z138)+1, "")</f>
        <v>138</v>
      </c>
      <c r="AA139" s="15" t="str">
        <f t="shared" si="43"/>
        <v>No</v>
      </c>
      <c r="AB139" s="15" t="str">
        <f t="shared" si="44"/>
        <v>No</v>
      </c>
      <c r="AC139" s="15" t="str">
        <f t="shared" si="57"/>
        <v>No</v>
      </c>
      <c r="AD139" s="15" t="str">
        <f>IF(AC139="Yes", MAX(AD$1:AD138)+1, "")</f>
        <v/>
      </c>
      <c r="AE139" s="15" t="str">
        <f t="shared" si="45"/>
        <v>No</v>
      </c>
      <c r="AF139" s="15" t="str">
        <f>IF(AE139="Yes", MAX(AF$1:AF138)+1, "")</f>
        <v/>
      </c>
    </row>
    <row r="140" spans="1:32" ht="19" customHeight="1" x14ac:dyDescent="0.35">
      <c r="A140" s="16" t="s">
        <v>377</v>
      </c>
      <c r="B140" s="16" t="s">
        <v>382</v>
      </c>
      <c r="C140" s="16">
        <v>2014</v>
      </c>
      <c r="D140" s="16" t="s">
        <v>383</v>
      </c>
      <c r="E140" t="s">
        <v>2060</v>
      </c>
      <c r="F140" s="16" t="s">
        <v>1963</v>
      </c>
      <c r="G140" s="16" t="s">
        <v>20</v>
      </c>
      <c r="H140" s="16" t="s">
        <v>1954</v>
      </c>
      <c r="I140" s="17"/>
      <c r="J140" s="17"/>
      <c r="K140" s="19" t="str">
        <f t="shared" si="46"/>
        <v/>
      </c>
      <c r="L140" s="19" t="str">
        <f t="shared" si="47"/>
        <v/>
      </c>
      <c r="M140" s="19" t="str">
        <f t="shared" si="48"/>
        <v/>
      </c>
      <c r="N140" s="19" t="str">
        <f t="shared" si="49"/>
        <v/>
      </c>
      <c r="O140" s="19" t="str">
        <f t="shared" si="50"/>
        <v/>
      </c>
      <c r="P140" s="19" t="str">
        <f t="shared" si="51"/>
        <v/>
      </c>
      <c r="Q140" s="19" t="str">
        <f t="shared" si="52"/>
        <v/>
      </c>
      <c r="R140" s="19" t="str">
        <f t="shared" si="53"/>
        <v>Yes</v>
      </c>
      <c r="S140" s="19" t="str">
        <f t="shared" si="54"/>
        <v/>
      </c>
      <c r="T140" s="19" t="str">
        <f t="shared" si="55"/>
        <v>Yes</v>
      </c>
      <c r="U140" s="15" t="str">
        <f t="shared" si="40"/>
        <v>Yes</v>
      </c>
      <c r="V140" s="15" t="str">
        <f t="shared" si="41"/>
        <v>Yes</v>
      </c>
      <c r="W140" s="15" t="str">
        <f t="shared" si="56"/>
        <v>Yes</v>
      </c>
      <c r="X140" s="15">
        <f>IF(W140="Yes", MAX(X$1:X139)+1, "")</f>
        <v>139</v>
      </c>
      <c r="Y140" s="15" t="str">
        <f t="shared" si="42"/>
        <v>Yes</v>
      </c>
      <c r="Z140" s="15">
        <f>IF(Y140="Yes", MAX(Z$1:Z139)+1, "")</f>
        <v>139</v>
      </c>
      <c r="AA140" s="15" t="str">
        <f t="shared" si="43"/>
        <v>No</v>
      </c>
      <c r="AB140" s="15" t="str">
        <f t="shared" si="44"/>
        <v>No</v>
      </c>
      <c r="AC140" s="15" t="str">
        <f t="shared" si="57"/>
        <v>No</v>
      </c>
      <c r="AD140" s="15" t="str">
        <f>IF(AC140="Yes", MAX(AD$1:AD139)+1, "")</f>
        <v/>
      </c>
      <c r="AE140" s="15" t="str">
        <f t="shared" si="45"/>
        <v>No</v>
      </c>
      <c r="AF140" s="15" t="str">
        <f>IF(AE140="Yes", MAX(AF$1:AF139)+1, "")</f>
        <v/>
      </c>
    </row>
    <row r="141" spans="1:32" s="23" customFormat="1" ht="19" customHeight="1" x14ac:dyDescent="0.35">
      <c r="A141" s="20" t="s">
        <v>384</v>
      </c>
      <c r="B141" s="20" t="s">
        <v>385</v>
      </c>
      <c r="C141" s="20">
        <v>2018</v>
      </c>
      <c r="D141" s="20" t="s">
        <v>386</v>
      </c>
      <c r="E141" t="s">
        <v>2061</v>
      </c>
      <c r="F141" s="16" t="s">
        <v>1963</v>
      </c>
      <c r="G141" s="20" t="s">
        <v>20</v>
      </c>
      <c r="H141" s="20" t="s">
        <v>18</v>
      </c>
      <c r="I141" s="20" t="s">
        <v>1954</v>
      </c>
      <c r="J141" s="21"/>
      <c r="K141" s="22" t="str">
        <f t="shared" si="46"/>
        <v/>
      </c>
      <c r="L141" s="22" t="str">
        <f t="shared" si="47"/>
        <v/>
      </c>
      <c r="M141" s="22" t="str">
        <f t="shared" si="48"/>
        <v/>
      </c>
      <c r="N141" s="22" t="str">
        <f t="shared" si="49"/>
        <v/>
      </c>
      <c r="O141" s="22" t="str">
        <f t="shared" si="50"/>
        <v/>
      </c>
      <c r="P141" s="22" t="str">
        <f t="shared" si="51"/>
        <v/>
      </c>
      <c r="Q141" s="22" t="str">
        <f t="shared" si="52"/>
        <v/>
      </c>
      <c r="R141" s="22" t="str">
        <f t="shared" si="53"/>
        <v>Yes</v>
      </c>
      <c r="S141" s="22" t="str">
        <f t="shared" si="54"/>
        <v>Yes</v>
      </c>
      <c r="T141" s="22" t="str">
        <f t="shared" si="55"/>
        <v>Yes</v>
      </c>
      <c r="U141" s="23" t="str">
        <f t="shared" si="40"/>
        <v>Yes</v>
      </c>
      <c r="V141" s="23" t="str">
        <f t="shared" si="41"/>
        <v>Yes</v>
      </c>
      <c r="W141" s="23" t="str">
        <f t="shared" si="56"/>
        <v>Yes</v>
      </c>
      <c r="X141" s="23">
        <f>IF(W141="Yes", MAX(X$1:X140)+1, "")</f>
        <v>140</v>
      </c>
      <c r="Y141" s="23" t="str">
        <f t="shared" si="42"/>
        <v>Yes</v>
      </c>
      <c r="Z141" s="23">
        <f>IF(Y141="Yes", MAX(Z$1:Z140)+1, "")</f>
        <v>140</v>
      </c>
      <c r="AA141" s="23" t="str">
        <f t="shared" si="43"/>
        <v>No</v>
      </c>
      <c r="AB141" s="23" t="str">
        <f t="shared" si="44"/>
        <v>No</v>
      </c>
      <c r="AC141" s="23" t="str">
        <f t="shared" si="57"/>
        <v>No</v>
      </c>
      <c r="AD141" s="23" t="str">
        <f>IF(AC141="Yes", MAX(AD$1:AD140)+1, "")</f>
        <v/>
      </c>
      <c r="AE141" s="23" t="str">
        <f t="shared" si="45"/>
        <v>No</v>
      </c>
      <c r="AF141" s="23" t="str">
        <f>IF(AE141="Yes", MAX(AF$1:AF140)+1, "")</f>
        <v/>
      </c>
    </row>
    <row r="142" spans="1:32" ht="19" customHeight="1" x14ac:dyDescent="0.35">
      <c r="A142" s="16" t="s">
        <v>387</v>
      </c>
      <c r="B142" s="16" t="s">
        <v>388</v>
      </c>
      <c r="C142" s="16">
        <v>2011</v>
      </c>
      <c r="D142" s="16" t="s">
        <v>389</v>
      </c>
      <c r="E142" t="s">
        <v>2062</v>
      </c>
      <c r="F142" s="16" t="s">
        <v>1963</v>
      </c>
      <c r="G142" s="16" t="s">
        <v>18</v>
      </c>
      <c r="H142" s="17"/>
      <c r="I142" s="17"/>
      <c r="J142" s="17"/>
      <c r="K142" s="19" t="str">
        <f t="shared" si="46"/>
        <v/>
      </c>
      <c r="L142" s="19" t="str">
        <f t="shared" si="47"/>
        <v/>
      </c>
      <c r="M142" s="19" t="str">
        <f t="shared" si="48"/>
        <v/>
      </c>
      <c r="N142" s="19" t="str">
        <f t="shared" si="49"/>
        <v/>
      </c>
      <c r="O142" s="19" t="str">
        <f t="shared" si="50"/>
        <v/>
      </c>
      <c r="P142" s="19" t="str">
        <f t="shared" si="51"/>
        <v/>
      </c>
      <c r="Q142" s="19" t="str">
        <f t="shared" si="52"/>
        <v/>
      </c>
      <c r="R142" s="19" t="str">
        <f t="shared" si="53"/>
        <v/>
      </c>
      <c r="S142" s="19" t="str">
        <f t="shared" si="54"/>
        <v>Yes</v>
      </c>
      <c r="T142" s="19" t="str">
        <f t="shared" si="55"/>
        <v/>
      </c>
      <c r="U142" s="15" t="str">
        <f t="shared" si="40"/>
        <v>Yes</v>
      </c>
      <c r="V142" s="15" t="str">
        <f t="shared" si="41"/>
        <v>Yes</v>
      </c>
      <c r="W142" s="15" t="str">
        <f t="shared" si="56"/>
        <v>Yes</v>
      </c>
      <c r="X142" s="15">
        <f>IF(W142="Yes", MAX(X$1:X141)+1, "")</f>
        <v>141</v>
      </c>
      <c r="Y142" s="15" t="str">
        <f t="shared" si="42"/>
        <v>Yes</v>
      </c>
      <c r="Z142" s="15">
        <f>IF(Y142="Yes", MAX(Z$1:Z141)+1, "")</f>
        <v>141</v>
      </c>
      <c r="AA142" s="15" t="str">
        <f t="shared" si="43"/>
        <v>No</v>
      </c>
      <c r="AB142" s="15" t="str">
        <f t="shared" si="44"/>
        <v>No</v>
      </c>
      <c r="AC142" s="15" t="str">
        <f t="shared" si="57"/>
        <v>No</v>
      </c>
      <c r="AD142" s="15" t="str">
        <f>IF(AC142="Yes", MAX(AD$1:AD141)+1, "")</f>
        <v/>
      </c>
      <c r="AE142" s="15" t="str">
        <f t="shared" si="45"/>
        <v>No</v>
      </c>
      <c r="AF142" s="15" t="str">
        <f>IF(AE142="Yes", MAX(AF$1:AF141)+1, "")</f>
        <v/>
      </c>
    </row>
    <row r="143" spans="1:32" ht="19" customHeight="1" x14ac:dyDescent="0.35">
      <c r="A143" s="16" t="s">
        <v>421</v>
      </c>
      <c r="B143" s="16" t="s">
        <v>422</v>
      </c>
      <c r="C143" s="16">
        <v>2016</v>
      </c>
      <c r="D143" s="16" t="s">
        <v>423</v>
      </c>
      <c r="E143" t="s">
        <v>2063</v>
      </c>
      <c r="F143" s="16" t="s">
        <v>1963</v>
      </c>
      <c r="G143" s="16" t="s">
        <v>33</v>
      </c>
      <c r="H143" s="16" t="s">
        <v>18</v>
      </c>
      <c r="I143" s="16" t="s">
        <v>11</v>
      </c>
      <c r="J143" s="17"/>
      <c r="K143" s="19" t="str">
        <f t="shared" si="46"/>
        <v/>
      </c>
      <c r="L143" s="19" t="str">
        <f t="shared" si="47"/>
        <v>Yes</v>
      </c>
      <c r="M143" s="19" t="str">
        <f t="shared" si="48"/>
        <v/>
      </c>
      <c r="N143" s="19" t="str">
        <f t="shared" si="49"/>
        <v/>
      </c>
      <c r="O143" s="19" t="str">
        <f t="shared" si="50"/>
        <v>Yes</v>
      </c>
      <c r="P143" s="19" t="str">
        <f t="shared" si="51"/>
        <v/>
      </c>
      <c r="Q143" s="19" t="str">
        <f t="shared" si="52"/>
        <v/>
      </c>
      <c r="R143" s="19" t="str">
        <f t="shared" si="53"/>
        <v/>
      </c>
      <c r="S143" s="19" t="str">
        <f t="shared" si="54"/>
        <v>Yes</v>
      </c>
      <c r="T143" s="19" t="str">
        <f t="shared" si="55"/>
        <v/>
      </c>
      <c r="U143" s="15" t="str">
        <f t="shared" si="40"/>
        <v>Yes</v>
      </c>
      <c r="V143" s="15" t="str">
        <f t="shared" si="41"/>
        <v>Yes</v>
      </c>
      <c r="W143" s="15" t="str">
        <f t="shared" si="56"/>
        <v>Yes</v>
      </c>
      <c r="X143" s="15">
        <f>IF(W143="Yes", MAX(X$1:X142)+1, "")</f>
        <v>142</v>
      </c>
      <c r="Y143" s="15" t="str">
        <f t="shared" si="42"/>
        <v>Yes</v>
      </c>
      <c r="Z143" s="15">
        <f>IF(Y143="Yes", MAX(Z$1:Z142)+1, "")</f>
        <v>142</v>
      </c>
      <c r="AA143" s="15" t="str">
        <f t="shared" si="43"/>
        <v>No</v>
      </c>
      <c r="AB143" s="15" t="str">
        <f t="shared" si="44"/>
        <v>No</v>
      </c>
      <c r="AC143" s="15" t="str">
        <f t="shared" si="57"/>
        <v>No</v>
      </c>
      <c r="AD143" s="15" t="str">
        <f>IF(AC143="Yes", MAX(AD$1:AD142)+1, "")</f>
        <v/>
      </c>
      <c r="AE143" s="15" t="str">
        <f t="shared" si="45"/>
        <v>No</v>
      </c>
      <c r="AF143" s="15" t="str">
        <f>IF(AE143="Yes", MAX(AF$1:AF142)+1, "")</f>
        <v/>
      </c>
    </row>
    <row r="144" spans="1:32" ht="19" customHeight="1" x14ac:dyDescent="0.35">
      <c r="A144" s="16" t="s">
        <v>424</v>
      </c>
      <c r="B144" s="16" t="s">
        <v>425</v>
      </c>
      <c r="C144" s="16">
        <v>2014</v>
      </c>
      <c r="D144" s="16" t="s">
        <v>426</v>
      </c>
      <c r="E144" t="s">
        <v>2064</v>
      </c>
      <c r="F144" s="16" t="s">
        <v>1963</v>
      </c>
      <c r="G144" s="16" t="s">
        <v>18</v>
      </c>
      <c r="H144" s="17"/>
      <c r="I144" s="17"/>
      <c r="J144" s="17"/>
      <c r="K144" s="19" t="str">
        <f t="shared" si="46"/>
        <v/>
      </c>
      <c r="L144" s="19" t="str">
        <f t="shared" si="47"/>
        <v/>
      </c>
      <c r="M144" s="19" t="str">
        <f t="shared" si="48"/>
        <v/>
      </c>
      <c r="N144" s="19" t="str">
        <f t="shared" si="49"/>
        <v/>
      </c>
      <c r="O144" s="19" t="str">
        <f t="shared" si="50"/>
        <v/>
      </c>
      <c r="P144" s="19" t="str">
        <f t="shared" si="51"/>
        <v/>
      </c>
      <c r="Q144" s="19" t="str">
        <f t="shared" si="52"/>
        <v/>
      </c>
      <c r="R144" s="19" t="str">
        <f t="shared" si="53"/>
        <v/>
      </c>
      <c r="S144" s="19" t="str">
        <f t="shared" si="54"/>
        <v>Yes</v>
      </c>
      <c r="T144" s="19" t="str">
        <f t="shared" si="55"/>
        <v/>
      </c>
      <c r="U144" s="15" t="str">
        <f t="shared" si="40"/>
        <v>Yes</v>
      </c>
      <c r="V144" s="15" t="str">
        <f t="shared" si="41"/>
        <v>Yes</v>
      </c>
      <c r="W144" s="15" t="str">
        <f t="shared" ref="W144:W207" si="58">IF(OR(U144="Yes", V144="Yes"), "Yes", "No")</f>
        <v>Yes</v>
      </c>
      <c r="X144" s="15">
        <f>IF(W144="Yes", MAX(X$1:X143)+1, "")</f>
        <v>143</v>
      </c>
      <c r="Y144" s="15" t="str">
        <f t="shared" ref="Y144:Y207" si="59">IF(themeselected="All", "Yes", IF(OR(G144=themeselected, H144=themeselected, I144=themeselected, J144=themeselected), "Yes", "No"))</f>
        <v>Yes</v>
      </c>
      <c r="Z144" s="15">
        <f>IF(Y144="Yes", MAX(Z$1:Z143)+1, "")</f>
        <v>143</v>
      </c>
      <c r="AA144" s="15" t="str">
        <f t="shared" si="43"/>
        <v>No</v>
      </c>
      <c r="AB144" s="15" t="str">
        <f t="shared" si="44"/>
        <v>No</v>
      </c>
      <c r="AC144" s="15" t="str">
        <f t="shared" ref="AC144:AC207" si="60">IF(OR(AA144="Yes", AB144="Yes"), "Yes", "No")</f>
        <v>No</v>
      </c>
      <c r="AD144" s="15" t="str">
        <f>IF(AC144="Yes", MAX(AD$1:AD143)+1, "")</f>
        <v/>
      </c>
      <c r="AE144" s="15" t="str">
        <f t="shared" ref="AE144:AE207" si="61">IF((IF(business="Yes",IF(N144="Yes",1, 0))+IF(data="Yes",IF(K144="Yes",1, 0))+IF(Ecosystem="Yes",IF(Q144="Yes",1, 0))+IF(evaluation="Yes",IF(T144="Yes",1, 0))+IF(heating="Yes",IF(O144="Yes",1, 0))+IF(mobility="Yes",IF(P144="Yes",1, 0))+IF(policy="Yes",IF(S144="Yes",1, 0))+IF(tech="Yes",IF(R144="Yes",1, 0))+IF(users="Yes",IF(L144="Yes",1, 0))+IF(skills="Yes",IF(M144="Yes",1, 0)))&gt;=1, "Yes", "No")</f>
        <v>No</v>
      </c>
      <c r="AF144" s="15" t="str">
        <f>IF(AE144="Yes", MAX(AF$1:AF143)+1, "")</f>
        <v/>
      </c>
    </row>
    <row r="145" spans="1:32" ht="19" customHeight="1" x14ac:dyDescent="0.35">
      <c r="A145" s="16" t="s">
        <v>427</v>
      </c>
      <c r="B145" s="16" t="s">
        <v>428</v>
      </c>
      <c r="C145" s="16">
        <v>2017</v>
      </c>
      <c r="D145" s="16" t="s">
        <v>429</v>
      </c>
      <c r="E145" t="s">
        <v>2065</v>
      </c>
      <c r="F145" s="16" t="s">
        <v>1963</v>
      </c>
      <c r="G145" s="16" t="s">
        <v>11</v>
      </c>
      <c r="H145" s="16" t="s">
        <v>27</v>
      </c>
      <c r="I145" s="16" t="s">
        <v>1954</v>
      </c>
      <c r="J145" s="17"/>
      <c r="K145" s="19" t="str">
        <f t="shared" si="46"/>
        <v>Yes</v>
      </c>
      <c r="L145" s="19" t="str">
        <f t="shared" si="47"/>
        <v>Yes</v>
      </c>
      <c r="M145" s="19" t="str">
        <f t="shared" si="48"/>
        <v/>
      </c>
      <c r="N145" s="19" t="str">
        <f t="shared" si="49"/>
        <v/>
      </c>
      <c r="O145" s="19" t="str">
        <f t="shared" si="50"/>
        <v/>
      </c>
      <c r="P145" s="19" t="str">
        <f t="shared" si="51"/>
        <v/>
      </c>
      <c r="Q145" s="19" t="str">
        <f t="shared" si="52"/>
        <v/>
      </c>
      <c r="R145" s="19" t="str">
        <f t="shared" si="53"/>
        <v>Yes</v>
      </c>
      <c r="S145" s="19" t="str">
        <f t="shared" si="54"/>
        <v/>
      </c>
      <c r="T145" s="19" t="str">
        <f t="shared" si="55"/>
        <v/>
      </c>
      <c r="U145" s="15" t="str">
        <f t="shared" si="40"/>
        <v>Yes</v>
      </c>
      <c r="V145" s="15" t="str">
        <f t="shared" si="41"/>
        <v>Yes</v>
      </c>
      <c r="W145" s="15" t="str">
        <f t="shared" si="58"/>
        <v>Yes</v>
      </c>
      <c r="X145" s="15">
        <f>IF(W145="Yes", MAX(X$1:X144)+1, "")</f>
        <v>144</v>
      </c>
      <c r="Y145" s="15" t="str">
        <f t="shared" si="59"/>
        <v>Yes</v>
      </c>
      <c r="Z145" s="15">
        <f>IF(Y145="Yes", MAX(Z$1:Z144)+1, "")</f>
        <v>144</v>
      </c>
      <c r="AA145" s="15" t="str">
        <f t="shared" si="43"/>
        <v>No</v>
      </c>
      <c r="AB145" s="15" t="str">
        <f t="shared" si="44"/>
        <v>No</v>
      </c>
      <c r="AC145" s="15" t="str">
        <f t="shared" si="60"/>
        <v>No</v>
      </c>
      <c r="AD145" s="15" t="str">
        <f>IF(AC145="Yes", MAX(AD$1:AD144)+1, "")</f>
        <v/>
      </c>
      <c r="AE145" s="15" t="str">
        <f t="shared" si="61"/>
        <v>No</v>
      </c>
      <c r="AF145" s="15" t="str">
        <f>IF(AE145="Yes", MAX(AF$1:AF144)+1, "")</f>
        <v/>
      </c>
    </row>
    <row r="146" spans="1:32" ht="19" customHeight="1" x14ac:dyDescent="0.35">
      <c r="A146" s="16" t="s">
        <v>430</v>
      </c>
      <c r="B146" s="16" t="s">
        <v>431</v>
      </c>
      <c r="C146" s="16">
        <v>2013</v>
      </c>
      <c r="D146" s="17"/>
      <c r="E146" t="s">
        <v>1976</v>
      </c>
      <c r="F146" s="16" t="s">
        <v>1963</v>
      </c>
      <c r="G146" s="16" t="s">
        <v>11</v>
      </c>
      <c r="H146" s="16" t="s">
        <v>27</v>
      </c>
      <c r="I146" s="17"/>
      <c r="J146" s="17"/>
      <c r="K146" s="19" t="str">
        <f t="shared" si="46"/>
        <v>Yes</v>
      </c>
      <c r="L146" s="19" t="str">
        <f t="shared" si="47"/>
        <v>Yes</v>
      </c>
      <c r="M146" s="19" t="str">
        <f t="shared" si="48"/>
        <v/>
      </c>
      <c r="N146" s="19" t="str">
        <f t="shared" si="49"/>
        <v/>
      </c>
      <c r="O146" s="19" t="str">
        <f t="shared" si="50"/>
        <v/>
      </c>
      <c r="P146" s="19" t="str">
        <f t="shared" si="51"/>
        <v/>
      </c>
      <c r="Q146" s="19" t="str">
        <f t="shared" si="52"/>
        <v/>
      </c>
      <c r="R146" s="19" t="str">
        <f t="shared" si="53"/>
        <v/>
      </c>
      <c r="S146" s="19" t="str">
        <f t="shared" si="54"/>
        <v/>
      </c>
      <c r="T146" s="19" t="str">
        <f t="shared" si="55"/>
        <v/>
      </c>
      <c r="U146" s="15" t="str">
        <f t="shared" si="40"/>
        <v>Yes</v>
      </c>
      <c r="V146" s="15" t="str">
        <f t="shared" si="41"/>
        <v>No</v>
      </c>
      <c r="W146" s="15" t="str">
        <f t="shared" si="58"/>
        <v>Yes</v>
      </c>
      <c r="X146" s="15">
        <f>IF(W146="Yes", MAX(X$1:X145)+1, "")</f>
        <v>145</v>
      </c>
      <c r="Y146" s="15" t="str">
        <f t="shared" si="59"/>
        <v>Yes</v>
      </c>
      <c r="Z146" s="15">
        <f>IF(Y146="Yes", MAX(Z$1:Z145)+1, "")</f>
        <v>145</v>
      </c>
      <c r="AA146" s="15" t="str">
        <f t="shared" si="43"/>
        <v>No</v>
      </c>
      <c r="AB146" s="15" t="str">
        <f t="shared" si="44"/>
        <v>No</v>
      </c>
      <c r="AC146" s="15" t="str">
        <f t="shared" si="60"/>
        <v>No</v>
      </c>
      <c r="AD146" s="15" t="str">
        <f>IF(AC146="Yes", MAX(AD$1:AD145)+1, "")</f>
        <v/>
      </c>
      <c r="AE146" s="15" t="str">
        <f t="shared" si="61"/>
        <v>No</v>
      </c>
      <c r="AF146" s="15" t="str">
        <f>IF(AE146="Yes", MAX(AF$1:AF145)+1, "")</f>
        <v/>
      </c>
    </row>
    <row r="147" spans="1:32" ht="19" customHeight="1" x14ac:dyDescent="0.35">
      <c r="A147" s="16" t="s">
        <v>432</v>
      </c>
      <c r="B147" s="16" t="s">
        <v>433</v>
      </c>
      <c r="C147" s="16">
        <v>2017</v>
      </c>
      <c r="D147" s="17"/>
      <c r="E147" t="s">
        <v>1976</v>
      </c>
      <c r="F147" s="16" t="s">
        <v>1963</v>
      </c>
      <c r="G147" s="16" t="s">
        <v>7</v>
      </c>
      <c r="H147" s="16" t="s">
        <v>1954</v>
      </c>
      <c r="I147" s="17"/>
      <c r="J147" s="17"/>
      <c r="K147" s="19" t="str">
        <f t="shared" si="46"/>
        <v>Yes</v>
      </c>
      <c r="L147" s="19" t="str">
        <f t="shared" si="47"/>
        <v/>
      </c>
      <c r="M147" s="19" t="str">
        <f t="shared" si="48"/>
        <v/>
      </c>
      <c r="N147" s="19" t="str">
        <f t="shared" si="49"/>
        <v/>
      </c>
      <c r="O147" s="19" t="str">
        <f t="shared" si="50"/>
        <v/>
      </c>
      <c r="P147" s="19" t="str">
        <f t="shared" si="51"/>
        <v/>
      </c>
      <c r="Q147" s="19" t="str">
        <f t="shared" si="52"/>
        <v/>
      </c>
      <c r="R147" s="19" t="str">
        <f t="shared" si="53"/>
        <v>Yes</v>
      </c>
      <c r="S147" s="19" t="str">
        <f t="shared" si="54"/>
        <v/>
      </c>
      <c r="T147" s="19" t="str">
        <f t="shared" si="55"/>
        <v/>
      </c>
      <c r="U147" s="15" t="str">
        <f t="shared" si="40"/>
        <v>Yes</v>
      </c>
      <c r="V147" s="15" t="str">
        <f t="shared" si="41"/>
        <v>No</v>
      </c>
      <c r="W147" s="15" t="str">
        <f t="shared" si="58"/>
        <v>Yes</v>
      </c>
      <c r="X147" s="15">
        <f>IF(W147="Yes", MAX(X$1:X146)+1, "")</f>
        <v>146</v>
      </c>
      <c r="Y147" s="15" t="str">
        <f t="shared" si="59"/>
        <v>Yes</v>
      </c>
      <c r="Z147" s="15">
        <f>IF(Y147="Yes", MAX(Z$1:Z146)+1, "")</f>
        <v>146</v>
      </c>
      <c r="AA147" s="15" t="str">
        <f t="shared" si="43"/>
        <v>No</v>
      </c>
      <c r="AB147" s="15" t="str">
        <f t="shared" si="44"/>
        <v>No</v>
      </c>
      <c r="AC147" s="15" t="str">
        <f t="shared" si="60"/>
        <v>No</v>
      </c>
      <c r="AD147" s="15" t="str">
        <f>IF(AC147="Yes", MAX(AD$1:AD146)+1, "")</f>
        <v/>
      </c>
      <c r="AE147" s="15" t="str">
        <f t="shared" si="61"/>
        <v>No</v>
      </c>
      <c r="AF147" s="15" t="str">
        <f>IF(AE147="Yes", MAX(AF$1:AF146)+1, "")</f>
        <v/>
      </c>
    </row>
    <row r="148" spans="1:32" ht="19" customHeight="1" x14ac:dyDescent="0.35">
      <c r="A148" s="16" t="s">
        <v>434</v>
      </c>
      <c r="B148" s="16" t="s">
        <v>435</v>
      </c>
      <c r="C148" s="16">
        <v>2018</v>
      </c>
      <c r="D148" s="16" t="s">
        <v>436</v>
      </c>
      <c r="E148" t="s">
        <v>2066</v>
      </c>
      <c r="F148" s="16" t="s">
        <v>1963</v>
      </c>
      <c r="G148" s="16" t="s">
        <v>33</v>
      </c>
      <c r="H148" s="16" t="s">
        <v>11</v>
      </c>
      <c r="I148" s="17"/>
      <c r="J148" s="17"/>
      <c r="K148" s="19" t="str">
        <f t="shared" si="46"/>
        <v/>
      </c>
      <c r="L148" s="19" t="str">
        <f t="shared" si="47"/>
        <v>Yes</v>
      </c>
      <c r="M148" s="19" t="str">
        <f t="shared" si="48"/>
        <v/>
      </c>
      <c r="N148" s="19" t="str">
        <f t="shared" si="49"/>
        <v/>
      </c>
      <c r="O148" s="19" t="str">
        <f t="shared" si="50"/>
        <v>Yes</v>
      </c>
      <c r="P148" s="19" t="str">
        <f t="shared" si="51"/>
        <v/>
      </c>
      <c r="Q148" s="19" t="str">
        <f t="shared" si="52"/>
        <v/>
      </c>
      <c r="R148" s="19" t="str">
        <f t="shared" si="53"/>
        <v/>
      </c>
      <c r="S148" s="19" t="str">
        <f t="shared" si="54"/>
        <v/>
      </c>
      <c r="T148" s="19" t="str">
        <f t="shared" si="55"/>
        <v/>
      </c>
      <c r="U148" s="15" t="str">
        <f t="shared" si="40"/>
        <v>Yes</v>
      </c>
      <c r="V148" s="15" t="str">
        <f t="shared" si="41"/>
        <v>Yes</v>
      </c>
      <c r="W148" s="15" t="str">
        <f t="shared" si="58"/>
        <v>Yes</v>
      </c>
      <c r="X148" s="15">
        <f>IF(W148="Yes", MAX(X$1:X147)+1, "")</f>
        <v>147</v>
      </c>
      <c r="Y148" s="15" t="str">
        <f t="shared" si="59"/>
        <v>Yes</v>
      </c>
      <c r="Z148" s="15">
        <f>IF(Y148="Yes", MAX(Z$1:Z147)+1, "")</f>
        <v>147</v>
      </c>
      <c r="AA148" s="15" t="str">
        <f t="shared" si="43"/>
        <v>No</v>
      </c>
      <c r="AB148" s="15" t="str">
        <f t="shared" si="44"/>
        <v>No</v>
      </c>
      <c r="AC148" s="15" t="str">
        <f t="shared" si="60"/>
        <v>No</v>
      </c>
      <c r="AD148" s="15" t="str">
        <f>IF(AC148="Yes", MAX(AD$1:AD147)+1, "")</f>
        <v/>
      </c>
      <c r="AE148" s="15" t="str">
        <f t="shared" si="61"/>
        <v>No</v>
      </c>
      <c r="AF148" s="15" t="str">
        <f>IF(AE148="Yes", MAX(AF$1:AF147)+1, "")</f>
        <v/>
      </c>
    </row>
    <row r="149" spans="1:32" ht="19" customHeight="1" x14ac:dyDescent="0.35">
      <c r="A149" s="16" t="s">
        <v>434</v>
      </c>
      <c r="B149" s="16" t="s">
        <v>437</v>
      </c>
      <c r="C149" s="16">
        <v>2018</v>
      </c>
      <c r="D149" s="16" t="s">
        <v>438</v>
      </c>
      <c r="E149" t="s">
        <v>2067</v>
      </c>
      <c r="F149" s="16" t="s">
        <v>1963</v>
      </c>
      <c r="G149" s="16" t="s">
        <v>1954</v>
      </c>
      <c r="H149" s="16" t="s">
        <v>11</v>
      </c>
      <c r="I149" s="16" t="s">
        <v>151</v>
      </c>
      <c r="J149" s="17"/>
      <c r="K149" s="19" t="str">
        <f t="shared" si="46"/>
        <v/>
      </c>
      <c r="L149" s="19" t="str">
        <f t="shared" si="47"/>
        <v>Yes</v>
      </c>
      <c r="M149" s="19" t="str">
        <f t="shared" si="48"/>
        <v/>
      </c>
      <c r="N149" s="19" t="str">
        <f t="shared" si="49"/>
        <v/>
      </c>
      <c r="O149" s="19" t="str">
        <f t="shared" si="50"/>
        <v/>
      </c>
      <c r="P149" s="19" t="str">
        <f t="shared" si="51"/>
        <v/>
      </c>
      <c r="Q149" s="19" t="str">
        <f t="shared" si="52"/>
        <v>Yes</v>
      </c>
      <c r="R149" s="19" t="str">
        <f t="shared" si="53"/>
        <v>Yes</v>
      </c>
      <c r="S149" s="19" t="str">
        <f t="shared" si="54"/>
        <v/>
      </c>
      <c r="T149" s="19" t="str">
        <f t="shared" si="55"/>
        <v/>
      </c>
      <c r="U149" s="15" t="str">
        <f t="shared" si="40"/>
        <v>Yes</v>
      </c>
      <c r="V149" s="15" t="str">
        <f t="shared" si="41"/>
        <v>Yes</v>
      </c>
      <c r="W149" s="15" t="str">
        <f t="shared" si="58"/>
        <v>Yes</v>
      </c>
      <c r="X149" s="15">
        <f>IF(W149="Yes", MAX(X$1:X148)+1, "")</f>
        <v>148</v>
      </c>
      <c r="Y149" s="15" t="str">
        <f t="shared" si="59"/>
        <v>Yes</v>
      </c>
      <c r="Z149" s="15">
        <f>IF(Y149="Yes", MAX(Z$1:Z148)+1, "")</f>
        <v>148</v>
      </c>
      <c r="AA149" s="15" t="str">
        <f t="shared" si="43"/>
        <v>No</v>
      </c>
      <c r="AB149" s="15" t="str">
        <f t="shared" si="44"/>
        <v>No</v>
      </c>
      <c r="AC149" s="15" t="str">
        <f t="shared" si="60"/>
        <v>No</v>
      </c>
      <c r="AD149" s="15" t="str">
        <f>IF(AC149="Yes", MAX(AD$1:AD148)+1, "")</f>
        <v/>
      </c>
      <c r="AE149" s="15" t="str">
        <f t="shared" si="61"/>
        <v>No</v>
      </c>
      <c r="AF149" s="15" t="str">
        <f>IF(AE149="Yes", MAX(AF$1:AF148)+1, "")</f>
        <v/>
      </c>
    </row>
    <row r="150" spans="1:32" ht="19" customHeight="1" x14ac:dyDescent="0.35">
      <c r="A150" s="16" t="s">
        <v>439</v>
      </c>
      <c r="B150" s="16" t="s">
        <v>440</v>
      </c>
      <c r="C150" s="16">
        <v>2014</v>
      </c>
      <c r="D150" s="16" t="s">
        <v>441</v>
      </c>
      <c r="E150" t="s">
        <v>2068</v>
      </c>
      <c r="F150" s="16" t="s">
        <v>1963</v>
      </c>
      <c r="G150" s="16" t="s">
        <v>1954</v>
      </c>
      <c r="H150" s="16" t="s">
        <v>20</v>
      </c>
      <c r="I150" s="17"/>
      <c r="J150" s="17"/>
      <c r="K150" s="19" t="str">
        <f t="shared" si="46"/>
        <v/>
      </c>
      <c r="L150" s="19" t="str">
        <f t="shared" si="47"/>
        <v/>
      </c>
      <c r="M150" s="19" t="str">
        <f t="shared" si="48"/>
        <v/>
      </c>
      <c r="N150" s="19" t="str">
        <f t="shared" si="49"/>
        <v/>
      </c>
      <c r="O150" s="19" t="str">
        <f t="shared" si="50"/>
        <v/>
      </c>
      <c r="P150" s="19" t="str">
        <f t="shared" si="51"/>
        <v/>
      </c>
      <c r="Q150" s="19" t="str">
        <f t="shared" si="52"/>
        <v/>
      </c>
      <c r="R150" s="19" t="str">
        <f t="shared" si="53"/>
        <v>Yes</v>
      </c>
      <c r="S150" s="19" t="str">
        <f t="shared" si="54"/>
        <v/>
      </c>
      <c r="T150" s="19" t="str">
        <f t="shared" si="55"/>
        <v>Yes</v>
      </c>
      <c r="U150" s="15" t="str">
        <f t="shared" si="40"/>
        <v>Yes</v>
      </c>
      <c r="V150" s="15" t="str">
        <f t="shared" si="41"/>
        <v>Yes</v>
      </c>
      <c r="W150" s="15" t="str">
        <f t="shared" si="58"/>
        <v>Yes</v>
      </c>
      <c r="X150" s="15">
        <f>IF(W150="Yes", MAX(X$1:X149)+1, "")</f>
        <v>149</v>
      </c>
      <c r="Y150" s="15" t="str">
        <f t="shared" si="59"/>
        <v>Yes</v>
      </c>
      <c r="Z150" s="15">
        <f>IF(Y150="Yes", MAX(Z$1:Z149)+1, "")</f>
        <v>149</v>
      </c>
      <c r="AA150" s="15" t="str">
        <f t="shared" si="43"/>
        <v>No</v>
      </c>
      <c r="AB150" s="15" t="str">
        <f t="shared" si="44"/>
        <v>No</v>
      </c>
      <c r="AC150" s="15" t="str">
        <f t="shared" si="60"/>
        <v>No</v>
      </c>
      <c r="AD150" s="15" t="str">
        <f>IF(AC150="Yes", MAX(AD$1:AD149)+1, "")</f>
        <v/>
      </c>
      <c r="AE150" s="15" t="str">
        <f t="shared" si="61"/>
        <v>No</v>
      </c>
      <c r="AF150" s="15" t="str">
        <f>IF(AE150="Yes", MAX(AF$1:AF149)+1, "")</f>
        <v/>
      </c>
    </row>
    <row r="151" spans="1:32" ht="19" customHeight="1" x14ac:dyDescent="0.35">
      <c r="A151" s="16" t="s">
        <v>442</v>
      </c>
      <c r="B151" s="16" t="s">
        <v>443</v>
      </c>
      <c r="C151" s="16">
        <v>2018</v>
      </c>
      <c r="D151" s="16" t="s">
        <v>444</v>
      </c>
      <c r="E151" t="s">
        <v>2069</v>
      </c>
      <c r="F151" s="16" t="s">
        <v>1963</v>
      </c>
      <c r="G151" s="16" t="s">
        <v>33</v>
      </c>
      <c r="H151" s="16" t="s">
        <v>1954</v>
      </c>
      <c r="I151" s="17"/>
      <c r="J151" s="17"/>
      <c r="K151" s="19" t="str">
        <f t="shared" si="46"/>
        <v/>
      </c>
      <c r="L151" s="19" t="str">
        <f t="shared" si="47"/>
        <v/>
      </c>
      <c r="M151" s="19" t="str">
        <f t="shared" si="48"/>
        <v/>
      </c>
      <c r="N151" s="19" t="str">
        <f t="shared" si="49"/>
        <v/>
      </c>
      <c r="O151" s="19" t="str">
        <f t="shared" si="50"/>
        <v>Yes</v>
      </c>
      <c r="P151" s="19" t="str">
        <f t="shared" si="51"/>
        <v/>
      </c>
      <c r="Q151" s="19" t="str">
        <f t="shared" si="52"/>
        <v/>
      </c>
      <c r="R151" s="19" t="str">
        <f t="shared" si="53"/>
        <v>Yes</v>
      </c>
      <c r="S151" s="19" t="str">
        <f t="shared" si="54"/>
        <v/>
      </c>
      <c r="T151" s="19" t="str">
        <f t="shared" si="55"/>
        <v/>
      </c>
      <c r="U151" s="15" t="str">
        <f t="shared" si="40"/>
        <v>Yes</v>
      </c>
      <c r="V151" s="15" t="str">
        <f t="shared" si="41"/>
        <v>Yes</v>
      </c>
      <c r="W151" s="15" t="str">
        <f t="shared" si="58"/>
        <v>Yes</v>
      </c>
      <c r="X151" s="15">
        <f>IF(W151="Yes", MAX(X$1:X150)+1, "")</f>
        <v>150</v>
      </c>
      <c r="Y151" s="15" t="str">
        <f t="shared" si="59"/>
        <v>Yes</v>
      </c>
      <c r="Z151" s="15">
        <f>IF(Y151="Yes", MAX(Z$1:Z150)+1, "")</f>
        <v>150</v>
      </c>
      <c r="AA151" s="15" t="str">
        <f t="shared" si="43"/>
        <v>No</v>
      </c>
      <c r="AB151" s="15" t="str">
        <f t="shared" si="44"/>
        <v>No</v>
      </c>
      <c r="AC151" s="15" t="str">
        <f t="shared" si="60"/>
        <v>No</v>
      </c>
      <c r="AD151" s="15" t="str">
        <f>IF(AC151="Yes", MAX(AD$1:AD150)+1, "")</f>
        <v/>
      </c>
      <c r="AE151" s="15" t="str">
        <f t="shared" si="61"/>
        <v>No</v>
      </c>
      <c r="AF151" s="15" t="str">
        <f>IF(AE151="Yes", MAX(AF$1:AF150)+1, "")</f>
        <v/>
      </c>
    </row>
    <row r="152" spans="1:32" ht="19" customHeight="1" x14ac:dyDescent="0.35">
      <c r="A152" s="16" t="s">
        <v>445</v>
      </c>
      <c r="B152" s="16" t="s">
        <v>446</v>
      </c>
      <c r="C152" s="16">
        <v>2015</v>
      </c>
      <c r="D152" s="16" t="s">
        <v>447</v>
      </c>
      <c r="E152" t="s">
        <v>2070</v>
      </c>
      <c r="F152" s="16" t="s">
        <v>1963</v>
      </c>
      <c r="G152" s="16" t="s">
        <v>1954</v>
      </c>
      <c r="H152" s="17"/>
      <c r="I152" s="17"/>
      <c r="J152" s="17"/>
      <c r="K152" s="19" t="str">
        <f t="shared" si="46"/>
        <v/>
      </c>
      <c r="L152" s="19" t="str">
        <f t="shared" si="47"/>
        <v/>
      </c>
      <c r="M152" s="19" t="str">
        <f t="shared" si="48"/>
        <v/>
      </c>
      <c r="N152" s="19" t="str">
        <f t="shared" si="49"/>
        <v/>
      </c>
      <c r="O152" s="19" t="str">
        <f t="shared" si="50"/>
        <v/>
      </c>
      <c r="P152" s="19" t="str">
        <f t="shared" si="51"/>
        <v/>
      </c>
      <c r="Q152" s="19" t="str">
        <f t="shared" si="52"/>
        <v/>
      </c>
      <c r="R152" s="19" t="str">
        <f t="shared" si="53"/>
        <v>Yes</v>
      </c>
      <c r="S152" s="19" t="str">
        <f t="shared" si="54"/>
        <v/>
      </c>
      <c r="T152" s="19" t="str">
        <f t="shared" si="55"/>
        <v/>
      </c>
      <c r="U152" s="15" t="str">
        <f t="shared" si="40"/>
        <v>Yes</v>
      </c>
      <c r="V152" s="15" t="str">
        <f t="shared" si="41"/>
        <v>Yes</v>
      </c>
      <c r="W152" s="15" t="str">
        <f t="shared" si="58"/>
        <v>Yes</v>
      </c>
      <c r="X152" s="15">
        <f>IF(W152="Yes", MAX(X$1:X151)+1, "")</f>
        <v>151</v>
      </c>
      <c r="Y152" s="15" t="str">
        <f t="shared" si="59"/>
        <v>Yes</v>
      </c>
      <c r="Z152" s="15">
        <f>IF(Y152="Yes", MAX(Z$1:Z151)+1, "")</f>
        <v>151</v>
      </c>
      <c r="AA152" s="15" t="str">
        <f t="shared" si="43"/>
        <v>No</v>
      </c>
      <c r="AB152" s="15" t="str">
        <f t="shared" si="44"/>
        <v>No</v>
      </c>
      <c r="AC152" s="15" t="str">
        <f t="shared" si="60"/>
        <v>No</v>
      </c>
      <c r="AD152" s="15" t="str">
        <f>IF(AC152="Yes", MAX(AD$1:AD151)+1, "")</f>
        <v/>
      </c>
      <c r="AE152" s="15" t="str">
        <f t="shared" si="61"/>
        <v>No</v>
      </c>
      <c r="AF152" s="15" t="str">
        <f>IF(AE152="Yes", MAX(AF$1:AF151)+1, "")</f>
        <v/>
      </c>
    </row>
    <row r="153" spans="1:32" ht="19" customHeight="1" x14ac:dyDescent="0.35">
      <c r="A153" s="16" t="s">
        <v>445</v>
      </c>
      <c r="B153" s="16" t="s">
        <v>448</v>
      </c>
      <c r="C153" s="16">
        <v>2015</v>
      </c>
      <c r="D153" s="16" t="s">
        <v>449</v>
      </c>
      <c r="E153" t="s">
        <v>2071</v>
      </c>
      <c r="F153" s="16" t="s">
        <v>1963</v>
      </c>
      <c r="G153" s="16" t="s">
        <v>1954</v>
      </c>
      <c r="H153" s="17"/>
      <c r="I153" s="17"/>
      <c r="J153" s="17"/>
      <c r="K153" s="19" t="str">
        <f t="shared" si="46"/>
        <v/>
      </c>
      <c r="L153" s="19" t="str">
        <f t="shared" si="47"/>
        <v/>
      </c>
      <c r="M153" s="19" t="str">
        <f t="shared" si="48"/>
        <v/>
      </c>
      <c r="N153" s="19" t="str">
        <f t="shared" si="49"/>
        <v/>
      </c>
      <c r="O153" s="19" t="str">
        <f t="shared" si="50"/>
        <v/>
      </c>
      <c r="P153" s="19" t="str">
        <f t="shared" si="51"/>
        <v/>
      </c>
      <c r="Q153" s="19" t="str">
        <f t="shared" si="52"/>
        <v/>
      </c>
      <c r="R153" s="19" t="str">
        <f t="shared" si="53"/>
        <v>Yes</v>
      </c>
      <c r="S153" s="19" t="str">
        <f t="shared" si="54"/>
        <v/>
      </c>
      <c r="T153" s="19" t="str">
        <f t="shared" si="55"/>
        <v/>
      </c>
      <c r="U153" s="15" t="str">
        <f t="shared" si="40"/>
        <v>Yes</v>
      </c>
      <c r="V153" s="15" t="str">
        <f t="shared" si="41"/>
        <v>Yes</v>
      </c>
      <c r="W153" s="15" t="str">
        <f t="shared" si="58"/>
        <v>Yes</v>
      </c>
      <c r="X153" s="15">
        <f>IF(W153="Yes", MAX(X$1:X152)+1, "")</f>
        <v>152</v>
      </c>
      <c r="Y153" s="15" t="str">
        <f t="shared" si="59"/>
        <v>Yes</v>
      </c>
      <c r="Z153" s="15">
        <f>IF(Y153="Yes", MAX(Z$1:Z152)+1, "")</f>
        <v>152</v>
      </c>
      <c r="AA153" s="15" t="str">
        <f t="shared" si="43"/>
        <v>No</v>
      </c>
      <c r="AB153" s="15" t="str">
        <f t="shared" si="44"/>
        <v>No</v>
      </c>
      <c r="AC153" s="15" t="str">
        <f t="shared" si="60"/>
        <v>No</v>
      </c>
      <c r="AD153" s="15" t="str">
        <f>IF(AC153="Yes", MAX(AD$1:AD152)+1, "")</f>
        <v/>
      </c>
      <c r="AE153" s="15" t="str">
        <f t="shared" si="61"/>
        <v>No</v>
      </c>
      <c r="AF153" s="15" t="str">
        <f>IF(AE153="Yes", MAX(AF$1:AF152)+1, "")</f>
        <v/>
      </c>
    </row>
    <row r="154" spans="1:32" ht="19" customHeight="1" x14ac:dyDescent="0.35">
      <c r="A154" s="16" t="s">
        <v>450</v>
      </c>
      <c r="B154" s="16" t="s">
        <v>451</v>
      </c>
      <c r="C154" s="16">
        <v>2013</v>
      </c>
      <c r="D154" s="16" t="s">
        <v>452</v>
      </c>
      <c r="E154" t="s">
        <v>2072</v>
      </c>
      <c r="F154" s="16" t="s">
        <v>1963</v>
      </c>
      <c r="G154" s="16" t="s">
        <v>7</v>
      </c>
      <c r="H154" s="16" t="s">
        <v>1954</v>
      </c>
      <c r="I154" s="17"/>
      <c r="J154" s="17"/>
      <c r="K154" s="19" t="str">
        <f t="shared" si="46"/>
        <v>Yes</v>
      </c>
      <c r="L154" s="19" t="str">
        <f t="shared" si="47"/>
        <v/>
      </c>
      <c r="M154" s="19" t="str">
        <f t="shared" si="48"/>
        <v/>
      </c>
      <c r="N154" s="19" t="str">
        <f t="shared" si="49"/>
        <v/>
      </c>
      <c r="O154" s="19" t="str">
        <f t="shared" si="50"/>
        <v/>
      </c>
      <c r="P154" s="19" t="str">
        <f t="shared" si="51"/>
        <v/>
      </c>
      <c r="Q154" s="19" t="str">
        <f t="shared" si="52"/>
        <v/>
      </c>
      <c r="R154" s="19" t="str">
        <f t="shared" si="53"/>
        <v>Yes</v>
      </c>
      <c r="S154" s="19" t="str">
        <f t="shared" si="54"/>
        <v/>
      </c>
      <c r="T154" s="19" t="str">
        <f t="shared" si="55"/>
        <v/>
      </c>
      <c r="U154" s="15" t="str">
        <f t="shared" si="40"/>
        <v>Yes</v>
      </c>
      <c r="V154" s="15" t="str">
        <f t="shared" si="41"/>
        <v>Yes</v>
      </c>
      <c r="W154" s="15" t="str">
        <f t="shared" si="58"/>
        <v>Yes</v>
      </c>
      <c r="X154" s="15">
        <f>IF(W154="Yes", MAX(X$1:X153)+1, "")</f>
        <v>153</v>
      </c>
      <c r="Y154" s="15" t="str">
        <f t="shared" si="59"/>
        <v>Yes</v>
      </c>
      <c r="Z154" s="15">
        <f>IF(Y154="Yes", MAX(Z$1:Z153)+1, "")</f>
        <v>153</v>
      </c>
      <c r="AA154" s="15" t="str">
        <f t="shared" si="43"/>
        <v>No</v>
      </c>
      <c r="AB154" s="15" t="str">
        <f t="shared" si="44"/>
        <v>No</v>
      </c>
      <c r="AC154" s="15" t="str">
        <f t="shared" si="60"/>
        <v>No</v>
      </c>
      <c r="AD154" s="15" t="str">
        <f>IF(AC154="Yes", MAX(AD$1:AD153)+1, "")</f>
        <v/>
      </c>
      <c r="AE154" s="15" t="str">
        <f t="shared" si="61"/>
        <v>No</v>
      </c>
      <c r="AF154" s="15" t="str">
        <f>IF(AE154="Yes", MAX(AF$1:AF153)+1, "")</f>
        <v/>
      </c>
    </row>
    <row r="155" spans="1:32" ht="19" customHeight="1" x14ac:dyDescent="0.35">
      <c r="A155" s="16" t="s">
        <v>453</v>
      </c>
      <c r="B155" s="16" t="s">
        <v>454</v>
      </c>
      <c r="C155" s="16">
        <v>2012</v>
      </c>
      <c r="D155" s="16" t="s">
        <v>455</v>
      </c>
      <c r="E155" t="s">
        <v>1976</v>
      </c>
      <c r="F155" s="16" t="s">
        <v>1963</v>
      </c>
      <c r="G155" s="16" t="s">
        <v>20</v>
      </c>
      <c r="H155" s="16" t="s">
        <v>1954</v>
      </c>
      <c r="I155" s="16" t="s">
        <v>11</v>
      </c>
      <c r="J155" s="17"/>
      <c r="K155" s="19" t="str">
        <f t="shared" si="46"/>
        <v/>
      </c>
      <c r="L155" s="19" t="str">
        <f t="shared" si="47"/>
        <v>Yes</v>
      </c>
      <c r="M155" s="19" t="str">
        <f t="shared" si="48"/>
        <v/>
      </c>
      <c r="N155" s="19" t="str">
        <f t="shared" si="49"/>
        <v/>
      </c>
      <c r="O155" s="19" t="str">
        <f t="shared" si="50"/>
        <v/>
      </c>
      <c r="P155" s="19" t="str">
        <f t="shared" si="51"/>
        <v/>
      </c>
      <c r="Q155" s="19" t="str">
        <f t="shared" si="52"/>
        <v/>
      </c>
      <c r="R155" s="19" t="str">
        <f t="shared" si="53"/>
        <v>Yes</v>
      </c>
      <c r="S155" s="19" t="str">
        <f t="shared" si="54"/>
        <v/>
      </c>
      <c r="T155" s="19" t="str">
        <f t="shared" si="55"/>
        <v>Yes</v>
      </c>
      <c r="U155" s="15" t="str">
        <f t="shared" si="40"/>
        <v>Yes</v>
      </c>
      <c r="V155" s="15" t="str">
        <f t="shared" si="41"/>
        <v>Yes</v>
      </c>
      <c r="W155" s="15" t="str">
        <f t="shared" si="58"/>
        <v>Yes</v>
      </c>
      <c r="X155" s="15">
        <f>IF(W155="Yes", MAX(X$1:X154)+1, "")</f>
        <v>154</v>
      </c>
      <c r="Y155" s="15" t="str">
        <f t="shared" si="59"/>
        <v>Yes</v>
      </c>
      <c r="Z155" s="15">
        <f>IF(Y155="Yes", MAX(Z$1:Z154)+1, "")</f>
        <v>154</v>
      </c>
      <c r="AA155" s="15" t="str">
        <f t="shared" si="43"/>
        <v>No</v>
      </c>
      <c r="AB155" s="15" t="str">
        <f t="shared" si="44"/>
        <v>No</v>
      </c>
      <c r="AC155" s="15" t="str">
        <f t="shared" si="60"/>
        <v>No</v>
      </c>
      <c r="AD155" s="15" t="str">
        <f>IF(AC155="Yes", MAX(AD$1:AD154)+1, "")</f>
        <v/>
      </c>
      <c r="AE155" s="15" t="str">
        <f t="shared" si="61"/>
        <v>No</v>
      </c>
      <c r="AF155" s="15" t="str">
        <f>IF(AE155="Yes", MAX(AF$1:AF154)+1, "")</f>
        <v/>
      </c>
    </row>
    <row r="156" spans="1:32" ht="19" customHeight="1" x14ac:dyDescent="0.35">
      <c r="A156" s="16" t="s">
        <v>456</v>
      </c>
      <c r="B156" s="16" t="s">
        <v>457</v>
      </c>
      <c r="C156" s="16">
        <v>2012</v>
      </c>
      <c r="D156" s="16" t="s">
        <v>458</v>
      </c>
      <c r="E156" t="s">
        <v>1976</v>
      </c>
      <c r="F156" s="16" t="s">
        <v>1963</v>
      </c>
      <c r="G156" s="16" t="s">
        <v>11</v>
      </c>
      <c r="H156" s="16" t="s">
        <v>20</v>
      </c>
      <c r="I156" s="16" t="s">
        <v>18</v>
      </c>
      <c r="J156" s="17"/>
      <c r="K156" s="19" t="str">
        <f t="shared" si="46"/>
        <v/>
      </c>
      <c r="L156" s="19" t="str">
        <f t="shared" si="47"/>
        <v>Yes</v>
      </c>
      <c r="M156" s="19" t="str">
        <f t="shared" si="48"/>
        <v/>
      </c>
      <c r="N156" s="19" t="str">
        <f t="shared" si="49"/>
        <v/>
      </c>
      <c r="O156" s="19" t="str">
        <f t="shared" si="50"/>
        <v/>
      </c>
      <c r="P156" s="19" t="str">
        <f t="shared" si="51"/>
        <v/>
      </c>
      <c r="Q156" s="19" t="str">
        <f t="shared" si="52"/>
        <v/>
      </c>
      <c r="R156" s="19" t="str">
        <f t="shared" si="53"/>
        <v/>
      </c>
      <c r="S156" s="19" t="str">
        <f t="shared" si="54"/>
        <v>Yes</v>
      </c>
      <c r="T156" s="19" t="str">
        <f t="shared" si="55"/>
        <v>Yes</v>
      </c>
      <c r="U156" s="15" t="str">
        <f t="shared" si="40"/>
        <v>Yes</v>
      </c>
      <c r="V156" s="15" t="str">
        <f t="shared" si="41"/>
        <v>Yes</v>
      </c>
      <c r="W156" s="15" t="str">
        <f t="shared" si="58"/>
        <v>Yes</v>
      </c>
      <c r="X156" s="15">
        <f>IF(W156="Yes", MAX(X$1:X155)+1, "")</f>
        <v>155</v>
      </c>
      <c r="Y156" s="15" t="str">
        <f t="shared" si="59"/>
        <v>Yes</v>
      </c>
      <c r="Z156" s="15">
        <f>IF(Y156="Yes", MAX(Z$1:Z155)+1, "")</f>
        <v>155</v>
      </c>
      <c r="AA156" s="15" t="str">
        <f t="shared" si="43"/>
        <v>No</v>
      </c>
      <c r="AB156" s="15" t="str">
        <f t="shared" si="44"/>
        <v>No</v>
      </c>
      <c r="AC156" s="15" t="str">
        <f t="shared" si="60"/>
        <v>No</v>
      </c>
      <c r="AD156" s="15" t="str">
        <f>IF(AC156="Yes", MAX(AD$1:AD155)+1, "")</f>
        <v/>
      </c>
      <c r="AE156" s="15" t="str">
        <f t="shared" si="61"/>
        <v>No</v>
      </c>
      <c r="AF156" s="15" t="str">
        <f>IF(AE156="Yes", MAX(AF$1:AF155)+1, "")</f>
        <v/>
      </c>
    </row>
    <row r="157" spans="1:32" ht="19" customHeight="1" x14ac:dyDescent="0.35">
      <c r="A157" s="16" t="s">
        <v>459</v>
      </c>
      <c r="B157" s="16" t="s">
        <v>460</v>
      </c>
      <c r="C157" s="16">
        <v>2017</v>
      </c>
      <c r="D157" s="16" t="s">
        <v>461</v>
      </c>
      <c r="E157" t="s">
        <v>2073</v>
      </c>
      <c r="F157" s="16" t="s">
        <v>1963</v>
      </c>
      <c r="G157" s="16" t="s">
        <v>18</v>
      </c>
      <c r="H157" s="16" t="s">
        <v>11</v>
      </c>
      <c r="I157" s="17"/>
      <c r="J157" s="17"/>
      <c r="K157" s="19" t="str">
        <f t="shared" si="46"/>
        <v/>
      </c>
      <c r="L157" s="19" t="str">
        <f t="shared" si="47"/>
        <v>Yes</v>
      </c>
      <c r="M157" s="19" t="str">
        <f t="shared" si="48"/>
        <v/>
      </c>
      <c r="N157" s="19" t="str">
        <f t="shared" si="49"/>
        <v/>
      </c>
      <c r="O157" s="19" t="str">
        <f t="shared" si="50"/>
        <v/>
      </c>
      <c r="P157" s="19" t="str">
        <f t="shared" si="51"/>
        <v/>
      </c>
      <c r="Q157" s="19" t="str">
        <f t="shared" si="52"/>
        <v/>
      </c>
      <c r="R157" s="19" t="str">
        <f t="shared" si="53"/>
        <v/>
      </c>
      <c r="S157" s="19" t="str">
        <f t="shared" si="54"/>
        <v>Yes</v>
      </c>
      <c r="T157" s="19" t="str">
        <f t="shared" si="55"/>
        <v/>
      </c>
      <c r="U157" s="15" t="str">
        <f t="shared" si="40"/>
        <v>Yes</v>
      </c>
      <c r="V157" s="15" t="str">
        <f t="shared" si="41"/>
        <v>Yes</v>
      </c>
      <c r="W157" s="15" t="str">
        <f t="shared" si="58"/>
        <v>Yes</v>
      </c>
      <c r="X157" s="15">
        <f>IF(W157="Yes", MAX(X$1:X156)+1, "")</f>
        <v>156</v>
      </c>
      <c r="Y157" s="15" t="str">
        <f t="shared" si="59"/>
        <v>Yes</v>
      </c>
      <c r="Z157" s="15">
        <f>IF(Y157="Yes", MAX(Z$1:Z156)+1, "")</f>
        <v>156</v>
      </c>
      <c r="AA157" s="15" t="str">
        <f t="shared" si="43"/>
        <v>No</v>
      </c>
      <c r="AB157" s="15" t="str">
        <f t="shared" si="44"/>
        <v>No</v>
      </c>
      <c r="AC157" s="15" t="str">
        <f t="shared" si="60"/>
        <v>No</v>
      </c>
      <c r="AD157" s="15" t="str">
        <f>IF(AC157="Yes", MAX(AD$1:AD156)+1, "")</f>
        <v/>
      </c>
      <c r="AE157" s="15" t="str">
        <f t="shared" si="61"/>
        <v>No</v>
      </c>
      <c r="AF157" s="15" t="str">
        <f>IF(AE157="Yes", MAX(AF$1:AF156)+1, "")</f>
        <v/>
      </c>
    </row>
    <row r="158" spans="1:32" ht="19" customHeight="1" x14ac:dyDescent="0.35">
      <c r="A158" s="16" t="s">
        <v>462</v>
      </c>
      <c r="B158" s="16" t="s">
        <v>463</v>
      </c>
      <c r="C158" s="16">
        <v>2019</v>
      </c>
      <c r="D158" s="16" t="s">
        <v>464</v>
      </c>
      <c r="E158" t="s">
        <v>2074</v>
      </c>
      <c r="F158" s="16" t="s">
        <v>1963</v>
      </c>
      <c r="G158" s="16" t="s">
        <v>18</v>
      </c>
      <c r="H158" s="16" t="s">
        <v>11</v>
      </c>
      <c r="I158" s="16" t="s">
        <v>27</v>
      </c>
      <c r="J158" s="17"/>
      <c r="K158" s="19" t="str">
        <f t="shared" si="46"/>
        <v>Yes</v>
      </c>
      <c r="L158" s="19" t="str">
        <f t="shared" si="47"/>
        <v>Yes</v>
      </c>
      <c r="M158" s="19" t="str">
        <f t="shared" si="48"/>
        <v/>
      </c>
      <c r="N158" s="19" t="str">
        <f t="shared" si="49"/>
        <v/>
      </c>
      <c r="O158" s="19" t="str">
        <f t="shared" si="50"/>
        <v/>
      </c>
      <c r="P158" s="19" t="str">
        <f t="shared" si="51"/>
        <v/>
      </c>
      <c r="Q158" s="19" t="str">
        <f t="shared" si="52"/>
        <v/>
      </c>
      <c r="R158" s="19" t="str">
        <f t="shared" si="53"/>
        <v/>
      </c>
      <c r="S158" s="19" t="str">
        <f t="shared" si="54"/>
        <v>Yes</v>
      </c>
      <c r="T158" s="19" t="str">
        <f t="shared" si="55"/>
        <v/>
      </c>
      <c r="U158" s="15" t="str">
        <f t="shared" si="40"/>
        <v>Yes</v>
      </c>
      <c r="V158" s="15" t="str">
        <f t="shared" si="41"/>
        <v>Yes</v>
      </c>
      <c r="W158" s="15" t="str">
        <f t="shared" si="58"/>
        <v>Yes</v>
      </c>
      <c r="X158" s="15">
        <f>IF(W158="Yes", MAX(X$1:X157)+1, "")</f>
        <v>157</v>
      </c>
      <c r="Y158" s="15" t="str">
        <f t="shared" si="59"/>
        <v>Yes</v>
      </c>
      <c r="Z158" s="15">
        <f>IF(Y158="Yes", MAX(Z$1:Z157)+1, "")</f>
        <v>157</v>
      </c>
      <c r="AA158" s="15" t="str">
        <f t="shared" si="43"/>
        <v>No</v>
      </c>
      <c r="AB158" s="15" t="str">
        <f t="shared" si="44"/>
        <v>No</v>
      </c>
      <c r="AC158" s="15" t="str">
        <f t="shared" si="60"/>
        <v>No</v>
      </c>
      <c r="AD158" s="15" t="str">
        <f>IF(AC158="Yes", MAX(AD$1:AD157)+1, "")</f>
        <v/>
      </c>
      <c r="AE158" s="15" t="str">
        <f t="shared" si="61"/>
        <v>No</v>
      </c>
      <c r="AF158" s="15" t="str">
        <f>IF(AE158="Yes", MAX(AF$1:AF157)+1, "")</f>
        <v/>
      </c>
    </row>
    <row r="159" spans="1:32" ht="19" customHeight="1" x14ac:dyDescent="0.35">
      <c r="A159" s="16" t="s">
        <v>465</v>
      </c>
      <c r="B159" s="16" t="s">
        <v>466</v>
      </c>
      <c r="C159" s="16">
        <v>2013</v>
      </c>
      <c r="D159" s="16" t="s">
        <v>467</v>
      </c>
      <c r="E159" t="s">
        <v>2075</v>
      </c>
      <c r="F159" s="16" t="s">
        <v>1963</v>
      </c>
      <c r="G159" s="16" t="s">
        <v>74</v>
      </c>
      <c r="H159" s="16" t="s">
        <v>27</v>
      </c>
      <c r="I159" s="17"/>
      <c r="J159" s="17"/>
      <c r="K159" s="19" t="str">
        <f t="shared" si="46"/>
        <v>Yes</v>
      </c>
      <c r="L159" s="19" t="str">
        <f t="shared" si="47"/>
        <v/>
      </c>
      <c r="M159" s="19" t="str">
        <f t="shared" si="48"/>
        <v/>
      </c>
      <c r="N159" s="19" t="str">
        <f t="shared" si="49"/>
        <v>Yes</v>
      </c>
      <c r="O159" s="19" t="str">
        <f t="shared" si="50"/>
        <v/>
      </c>
      <c r="P159" s="19" t="str">
        <f t="shared" si="51"/>
        <v/>
      </c>
      <c r="Q159" s="19" t="str">
        <f t="shared" si="52"/>
        <v/>
      </c>
      <c r="R159" s="19" t="str">
        <f t="shared" si="53"/>
        <v/>
      </c>
      <c r="S159" s="19" t="str">
        <f t="shared" si="54"/>
        <v/>
      </c>
      <c r="T159" s="19" t="str">
        <f t="shared" si="55"/>
        <v/>
      </c>
      <c r="U159" s="15" t="str">
        <f t="shared" si="40"/>
        <v>Yes</v>
      </c>
      <c r="V159" s="15" t="str">
        <f t="shared" si="41"/>
        <v>Yes</v>
      </c>
      <c r="W159" s="15" t="str">
        <f t="shared" si="58"/>
        <v>Yes</v>
      </c>
      <c r="X159" s="15">
        <f>IF(W159="Yes", MAX(X$1:X158)+1, "")</f>
        <v>158</v>
      </c>
      <c r="Y159" s="15" t="str">
        <f t="shared" si="59"/>
        <v>Yes</v>
      </c>
      <c r="Z159" s="15">
        <f>IF(Y159="Yes", MAX(Z$1:Z158)+1, "")</f>
        <v>158</v>
      </c>
      <c r="AA159" s="15" t="str">
        <f t="shared" si="43"/>
        <v>No</v>
      </c>
      <c r="AB159" s="15" t="str">
        <f t="shared" si="44"/>
        <v>No</v>
      </c>
      <c r="AC159" s="15" t="str">
        <f t="shared" si="60"/>
        <v>No</v>
      </c>
      <c r="AD159" s="15" t="str">
        <f>IF(AC159="Yes", MAX(AD$1:AD158)+1, "")</f>
        <v/>
      </c>
      <c r="AE159" s="15" t="str">
        <f t="shared" si="61"/>
        <v>No</v>
      </c>
      <c r="AF159" s="15" t="str">
        <f>IF(AE159="Yes", MAX(AF$1:AF158)+1, "")</f>
        <v/>
      </c>
    </row>
    <row r="160" spans="1:32" ht="19" customHeight="1" x14ac:dyDescent="0.35">
      <c r="A160" s="16" t="s">
        <v>468</v>
      </c>
      <c r="B160" s="16" t="s">
        <v>469</v>
      </c>
      <c r="C160" s="16">
        <v>2013</v>
      </c>
      <c r="D160" s="16" t="s">
        <v>470</v>
      </c>
      <c r="E160" t="s">
        <v>1976</v>
      </c>
      <c r="F160" s="16" t="s">
        <v>1963</v>
      </c>
      <c r="G160" s="16" t="s">
        <v>11</v>
      </c>
      <c r="H160" s="16" t="s">
        <v>18</v>
      </c>
      <c r="I160" s="17"/>
      <c r="J160" s="17"/>
      <c r="K160" s="19" t="str">
        <f t="shared" si="46"/>
        <v/>
      </c>
      <c r="L160" s="19" t="str">
        <f t="shared" si="47"/>
        <v>Yes</v>
      </c>
      <c r="M160" s="19" t="str">
        <f t="shared" si="48"/>
        <v/>
      </c>
      <c r="N160" s="19" t="str">
        <f t="shared" si="49"/>
        <v/>
      </c>
      <c r="O160" s="19" t="str">
        <f t="shared" si="50"/>
        <v/>
      </c>
      <c r="P160" s="19" t="str">
        <f t="shared" si="51"/>
        <v/>
      </c>
      <c r="Q160" s="19" t="str">
        <f t="shared" si="52"/>
        <v/>
      </c>
      <c r="R160" s="19" t="str">
        <f t="shared" si="53"/>
        <v/>
      </c>
      <c r="S160" s="19" t="str">
        <f t="shared" si="54"/>
        <v>Yes</v>
      </c>
      <c r="T160" s="19" t="str">
        <f t="shared" si="55"/>
        <v/>
      </c>
      <c r="U160" s="15" t="str">
        <f t="shared" si="40"/>
        <v>Yes</v>
      </c>
      <c r="V160" s="15" t="str">
        <f t="shared" si="41"/>
        <v>Yes</v>
      </c>
      <c r="W160" s="15" t="str">
        <f t="shared" si="58"/>
        <v>Yes</v>
      </c>
      <c r="X160" s="15">
        <f>IF(W160="Yes", MAX(X$1:X159)+1, "")</f>
        <v>159</v>
      </c>
      <c r="Y160" s="15" t="str">
        <f t="shared" si="59"/>
        <v>Yes</v>
      </c>
      <c r="Z160" s="15">
        <f>IF(Y160="Yes", MAX(Z$1:Z159)+1, "")</f>
        <v>159</v>
      </c>
      <c r="AA160" s="15" t="str">
        <f t="shared" si="43"/>
        <v>No</v>
      </c>
      <c r="AB160" s="15" t="str">
        <f t="shared" si="44"/>
        <v>No</v>
      </c>
      <c r="AC160" s="15" t="str">
        <f t="shared" si="60"/>
        <v>No</v>
      </c>
      <c r="AD160" s="15" t="str">
        <f>IF(AC160="Yes", MAX(AD$1:AD159)+1, "")</f>
        <v/>
      </c>
      <c r="AE160" s="15" t="str">
        <f t="shared" si="61"/>
        <v>No</v>
      </c>
      <c r="AF160" s="15" t="str">
        <f>IF(AE160="Yes", MAX(AF$1:AF159)+1, "")</f>
        <v/>
      </c>
    </row>
    <row r="161" spans="1:32" ht="19" customHeight="1" x14ac:dyDescent="0.35">
      <c r="A161" s="16" t="s">
        <v>471</v>
      </c>
      <c r="B161" s="16" t="s">
        <v>472</v>
      </c>
      <c r="C161" s="16">
        <v>2019</v>
      </c>
      <c r="D161" s="16" t="s">
        <v>473</v>
      </c>
      <c r="E161" t="s">
        <v>2076</v>
      </c>
      <c r="F161" s="16" t="s">
        <v>1963</v>
      </c>
      <c r="G161" s="16" t="s">
        <v>20</v>
      </c>
      <c r="H161" s="16" t="s">
        <v>1954</v>
      </c>
      <c r="I161" s="17"/>
      <c r="J161" s="17"/>
      <c r="K161" s="19" t="str">
        <f t="shared" si="46"/>
        <v/>
      </c>
      <c r="L161" s="19" t="str">
        <f t="shared" si="47"/>
        <v/>
      </c>
      <c r="M161" s="19" t="str">
        <f t="shared" si="48"/>
        <v/>
      </c>
      <c r="N161" s="19" t="str">
        <f t="shared" si="49"/>
        <v/>
      </c>
      <c r="O161" s="19" t="str">
        <f t="shared" si="50"/>
        <v/>
      </c>
      <c r="P161" s="19" t="str">
        <f t="shared" si="51"/>
        <v/>
      </c>
      <c r="Q161" s="19" t="str">
        <f t="shared" si="52"/>
        <v/>
      </c>
      <c r="R161" s="19" t="str">
        <f t="shared" si="53"/>
        <v>Yes</v>
      </c>
      <c r="S161" s="19" t="str">
        <f t="shared" si="54"/>
        <v/>
      </c>
      <c r="T161" s="19" t="str">
        <f t="shared" si="55"/>
        <v>Yes</v>
      </c>
      <c r="U161" s="15" t="str">
        <f t="shared" si="40"/>
        <v>Yes</v>
      </c>
      <c r="V161" s="15" t="str">
        <f t="shared" si="41"/>
        <v>Yes</v>
      </c>
      <c r="W161" s="15" t="str">
        <f t="shared" si="58"/>
        <v>Yes</v>
      </c>
      <c r="X161" s="15">
        <f>IF(W161="Yes", MAX(X$1:X160)+1, "")</f>
        <v>160</v>
      </c>
      <c r="Y161" s="15" t="str">
        <f t="shared" si="59"/>
        <v>Yes</v>
      </c>
      <c r="Z161" s="15">
        <f>IF(Y161="Yes", MAX(Z$1:Z160)+1, "")</f>
        <v>160</v>
      </c>
      <c r="AA161" s="15" t="str">
        <f t="shared" si="43"/>
        <v>No</v>
      </c>
      <c r="AB161" s="15" t="str">
        <f t="shared" si="44"/>
        <v>No</v>
      </c>
      <c r="AC161" s="15" t="str">
        <f t="shared" si="60"/>
        <v>No</v>
      </c>
      <c r="AD161" s="15" t="str">
        <f>IF(AC161="Yes", MAX(AD$1:AD160)+1, "")</f>
        <v/>
      </c>
      <c r="AE161" s="15" t="str">
        <f t="shared" si="61"/>
        <v>No</v>
      </c>
      <c r="AF161" s="15" t="str">
        <f>IF(AE161="Yes", MAX(AF$1:AF160)+1, "")</f>
        <v/>
      </c>
    </row>
    <row r="162" spans="1:32" ht="19" customHeight="1" x14ac:dyDescent="0.35">
      <c r="A162" s="16" t="s">
        <v>474</v>
      </c>
      <c r="B162" s="16" t="s">
        <v>475</v>
      </c>
      <c r="C162" s="16">
        <v>2013</v>
      </c>
      <c r="D162" s="17"/>
      <c r="E162" t="s">
        <v>1976</v>
      </c>
      <c r="F162" s="16" t="s">
        <v>1963</v>
      </c>
      <c r="G162" s="16" t="s">
        <v>7</v>
      </c>
      <c r="H162" s="16" t="s">
        <v>18</v>
      </c>
      <c r="I162" s="17"/>
      <c r="J162" s="17"/>
      <c r="K162" s="19" t="str">
        <f t="shared" si="46"/>
        <v>Yes</v>
      </c>
      <c r="L162" s="19" t="str">
        <f t="shared" si="47"/>
        <v/>
      </c>
      <c r="M162" s="19" t="str">
        <f t="shared" si="48"/>
        <v/>
      </c>
      <c r="N162" s="19" t="str">
        <f t="shared" si="49"/>
        <v/>
      </c>
      <c r="O162" s="19" t="str">
        <f t="shared" si="50"/>
        <v/>
      </c>
      <c r="P162" s="19" t="str">
        <f t="shared" si="51"/>
        <v/>
      </c>
      <c r="Q162" s="19" t="str">
        <f t="shared" si="52"/>
        <v/>
      </c>
      <c r="R162" s="19" t="str">
        <f t="shared" si="53"/>
        <v/>
      </c>
      <c r="S162" s="19" t="str">
        <f t="shared" si="54"/>
        <v>Yes</v>
      </c>
      <c r="T162" s="19" t="str">
        <f t="shared" si="55"/>
        <v/>
      </c>
      <c r="U162" s="15" t="str">
        <f t="shared" si="40"/>
        <v>Yes</v>
      </c>
      <c r="V162" s="15" t="str">
        <f t="shared" si="41"/>
        <v>No</v>
      </c>
      <c r="W162" s="15" t="str">
        <f t="shared" si="58"/>
        <v>Yes</v>
      </c>
      <c r="X162" s="15">
        <f>IF(W162="Yes", MAX(X$1:X161)+1, "")</f>
        <v>161</v>
      </c>
      <c r="Y162" s="15" t="str">
        <f t="shared" si="59"/>
        <v>Yes</v>
      </c>
      <c r="Z162" s="15">
        <f>IF(Y162="Yes", MAX(Z$1:Z161)+1, "")</f>
        <v>161</v>
      </c>
      <c r="AA162" s="15" t="str">
        <f t="shared" si="43"/>
        <v>No</v>
      </c>
      <c r="AB162" s="15" t="str">
        <f t="shared" si="44"/>
        <v>No</v>
      </c>
      <c r="AC162" s="15" t="str">
        <f t="shared" si="60"/>
        <v>No</v>
      </c>
      <c r="AD162" s="15" t="str">
        <f>IF(AC162="Yes", MAX(AD$1:AD161)+1, "")</f>
        <v/>
      </c>
      <c r="AE162" s="15" t="str">
        <f t="shared" si="61"/>
        <v>No</v>
      </c>
      <c r="AF162" s="15" t="str">
        <f>IF(AE162="Yes", MAX(AF$1:AF161)+1, "")</f>
        <v/>
      </c>
    </row>
    <row r="163" spans="1:32" ht="19" customHeight="1" x14ac:dyDescent="0.35">
      <c r="A163" s="16" t="s">
        <v>476</v>
      </c>
      <c r="B163" s="16" t="s">
        <v>477</v>
      </c>
      <c r="C163" s="16">
        <v>2017</v>
      </c>
      <c r="D163" s="16" t="s">
        <v>478</v>
      </c>
      <c r="E163" t="s">
        <v>1976</v>
      </c>
      <c r="F163" s="16" t="s">
        <v>1963</v>
      </c>
      <c r="G163" s="16" t="s">
        <v>11</v>
      </c>
      <c r="H163" s="16" t="s">
        <v>18</v>
      </c>
      <c r="I163" s="17"/>
      <c r="J163" s="17"/>
      <c r="K163" s="19" t="str">
        <f t="shared" si="46"/>
        <v/>
      </c>
      <c r="L163" s="19" t="str">
        <f t="shared" si="47"/>
        <v>Yes</v>
      </c>
      <c r="M163" s="19" t="str">
        <f t="shared" si="48"/>
        <v/>
      </c>
      <c r="N163" s="19" t="str">
        <f t="shared" si="49"/>
        <v/>
      </c>
      <c r="O163" s="19" t="str">
        <f t="shared" si="50"/>
        <v/>
      </c>
      <c r="P163" s="19" t="str">
        <f t="shared" si="51"/>
        <v/>
      </c>
      <c r="Q163" s="19" t="str">
        <f t="shared" si="52"/>
        <v/>
      </c>
      <c r="R163" s="19" t="str">
        <f t="shared" si="53"/>
        <v/>
      </c>
      <c r="S163" s="19" t="str">
        <f t="shared" si="54"/>
        <v>Yes</v>
      </c>
      <c r="T163" s="19" t="str">
        <f t="shared" si="55"/>
        <v/>
      </c>
      <c r="U163" s="15" t="str">
        <f t="shared" si="40"/>
        <v>Yes</v>
      </c>
      <c r="V163" s="15" t="str">
        <f t="shared" si="41"/>
        <v>Yes</v>
      </c>
      <c r="W163" s="15" t="str">
        <f t="shared" si="58"/>
        <v>Yes</v>
      </c>
      <c r="X163" s="15">
        <f>IF(W163="Yes", MAX(X$1:X162)+1, "")</f>
        <v>162</v>
      </c>
      <c r="Y163" s="15" t="str">
        <f t="shared" si="59"/>
        <v>Yes</v>
      </c>
      <c r="Z163" s="15">
        <f>IF(Y163="Yes", MAX(Z$1:Z162)+1, "")</f>
        <v>162</v>
      </c>
      <c r="AA163" s="15" t="str">
        <f t="shared" si="43"/>
        <v>No</v>
      </c>
      <c r="AB163" s="15" t="str">
        <f t="shared" si="44"/>
        <v>No</v>
      </c>
      <c r="AC163" s="15" t="str">
        <f t="shared" si="60"/>
        <v>No</v>
      </c>
      <c r="AD163" s="15" t="str">
        <f>IF(AC163="Yes", MAX(AD$1:AD162)+1, "")</f>
        <v/>
      </c>
      <c r="AE163" s="15" t="str">
        <f t="shared" si="61"/>
        <v>No</v>
      </c>
      <c r="AF163" s="15" t="str">
        <f>IF(AE163="Yes", MAX(AF$1:AF162)+1, "")</f>
        <v/>
      </c>
    </row>
    <row r="164" spans="1:32" ht="19" customHeight="1" x14ac:dyDescent="0.35">
      <c r="A164" s="16" t="s">
        <v>479</v>
      </c>
      <c r="B164" s="16" t="s">
        <v>480</v>
      </c>
      <c r="C164" s="16">
        <v>2013</v>
      </c>
      <c r="D164" s="17"/>
      <c r="E164" t="s">
        <v>1976</v>
      </c>
      <c r="F164" s="16" t="s">
        <v>1963</v>
      </c>
      <c r="G164" s="16" t="s">
        <v>7</v>
      </c>
      <c r="H164" s="16" t="s">
        <v>11</v>
      </c>
      <c r="I164" s="17"/>
      <c r="J164" s="17"/>
      <c r="K164" s="19" t="str">
        <f t="shared" si="46"/>
        <v>Yes</v>
      </c>
      <c r="L164" s="19" t="str">
        <f t="shared" si="47"/>
        <v>Yes</v>
      </c>
      <c r="M164" s="19" t="str">
        <f t="shared" si="48"/>
        <v/>
      </c>
      <c r="N164" s="19" t="str">
        <f t="shared" si="49"/>
        <v/>
      </c>
      <c r="O164" s="19" t="str">
        <f t="shared" si="50"/>
        <v/>
      </c>
      <c r="P164" s="19" t="str">
        <f t="shared" si="51"/>
        <v/>
      </c>
      <c r="Q164" s="19" t="str">
        <f t="shared" si="52"/>
        <v/>
      </c>
      <c r="R164" s="19" t="str">
        <f t="shared" si="53"/>
        <v/>
      </c>
      <c r="S164" s="19" t="str">
        <f t="shared" si="54"/>
        <v/>
      </c>
      <c r="T164" s="19" t="str">
        <f t="shared" si="55"/>
        <v/>
      </c>
      <c r="U164" s="15" t="str">
        <f t="shared" si="40"/>
        <v>Yes</v>
      </c>
      <c r="V164" s="15" t="str">
        <f t="shared" si="41"/>
        <v>No</v>
      </c>
      <c r="W164" s="15" t="str">
        <f t="shared" si="58"/>
        <v>Yes</v>
      </c>
      <c r="X164" s="15">
        <f>IF(W164="Yes", MAX(X$1:X163)+1, "")</f>
        <v>163</v>
      </c>
      <c r="Y164" s="15" t="str">
        <f t="shared" si="59"/>
        <v>Yes</v>
      </c>
      <c r="Z164" s="15">
        <f>IF(Y164="Yes", MAX(Z$1:Z163)+1, "")</f>
        <v>163</v>
      </c>
      <c r="AA164" s="15" t="str">
        <f t="shared" si="43"/>
        <v>No</v>
      </c>
      <c r="AB164" s="15" t="str">
        <f t="shared" si="44"/>
        <v>No</v>
      </c>
      <c r="AC164" s="15" t="str">
        <f t="shared" si="60"/>
        <v>No</v>
      </c>
      <c r="AD164" s="15" t="str">
        <f>IF(AC164="Yes", MAX(AD$1:AD163)+1, "")</f>
        <v/>
      </c>
      <c r="AE164" s="15" t="str">
        <f t="shared" si="61"/>
        <v>No</v>
      </c>
      <c r="AF164" s="15" t="str">
        <f>IF(AE164="Yes", MAX(AF$1:AF163)+1, "")</f>
        <v/>
      </c>
    </row>
    <row r="165" spans="1:32" ht="19" customHeight="1" x14ac:dyDescent="0.35">
      <c r="A165" s="16" t="s">
        <v>481</v>
      </c>
      <c r="B165" s="16" t="s">
        <v>482</v>
      </c>
      <c r="C165" s="16">
        <v>2013</v>
      </c>
      <c r="D165" s="17"/>
      <c r="E165" t="s">
        <v>1976</v>
      </c>
      <c r="F165" s="16" t="s">
        <v>1963</v>
      </c>
      <c r="G165" s="16" t="s">
        <v>11</v>
      </c>
      <c r="H165" s="16" t="s">
        <v>27</v>
      </c>
      <c r="I165" s="17"/>
      <c r="J165" s="17"/>
      <c r="K165" s="19" t="str">
        <f t="shared" si="46"/>
        <v>Yes</v>
      </c>
      <c r="L165" s="19" t="str">
        <f t="shared" si="47"/>
        <v>Yes</v>
      </c>
      <c r="M165" s="19" t="str">
        <f t="shared" si="48"/>
        <v/>
      </c>
      <c r="N165" s="19" t="str">
        <f t="shared" si="49"/>
        <v/>
      </c>
      <c r="O165" s="19" t="str">
        <f t="shared" si="50"/>
        <v/>
      </c>
      <c r="P165" s="19" t="str">
        <f t="shared" si="51"/>
        <v/>
      </c>
      <c r="Q165" s="19" t="str">
        <f t="shared" si="52"/>
        <v/>
      </c>
      <c r="R165" s="19" t="str">
        <f t="shared" si="53"/>
        <v/>
      </c>
      <c r="S165" s="19" t="str">
        <f t="shared" si="54"/>
        <v/>
      </c>
      <c r="T165" s="19" t="str">
        <f t="shared" si="55"/>
        <v/>
      </c>
      <c r="U165" s="15" t="str">
        <f t="shared" si="40"/>
        <v>Yes</v>
      </c>
      <c r="V165" s="15" t="str">
        <f t="shared" si="41"/>
        <v>No</v>
      </c>
      <c r="W165" s="15" t="str">
        <f t="shared" si="58"/>
        <v>Yes</v>
      </c>
      <c r="X165" s="15">
        <f>IF(W165="Yes", MAX(X$1:X164)+1, "")</f>
        <v>164</v>
      </c>
      <c r="Y165" s="15" t="str">
        <f t="shared" si="59"/>
        <v>Yes</v>
      </c>
      <c r="Z165" s="15">
        <f>IF(Y165="Yes", MAX(Z$1:Z164)+1, "")</f>
        <v>164</v>
      </c>
      <c r="AA165" s="15" t="str">
        <f t="shared" si="43"/>
        <v>No</v>
      </c>
      <c r="AB165" s="15" t="str">
        <f t="shared" si="44"/>
        <v>No</v>
      </c>
      <c r="AC165" s="15" t="str">
        <f t="shared" si="60"/>
        <v>No</v>
      </c>
      <c r="AD165" s="15" t="str">
        <f>IF(AC165="Yes", MAX(AD$1:AD164)+1, "")</f>
        <v/>
      </c>
      <c r="AE165" s="15" t="str">
        <f t="shared" si="61"/>
        <v>No</v>
      </c>
      <c r="AF165" s="15" t="str">
        <f>IF(AE165="Yes", MAX(AF$1:AF164)+1, "")</f>
        <v/>
      </c>
    </row>
    <row r="166" spans="1:32" ht="19" customHeight="1" x14ac:dyDescent="0.35">
      <c r="A166" s="16" t="s">
        <v>483</v>
      </c>
      <c r="B166" s="16" t="s">
        <v>484</v>
      </c>
      <c r="C166" s="16">
        <v>2016</v>
      </c>
      <c r="D166" s="16" t="s">
        <v>485</v>
      </c>
      <c r="E166" t="s">
        <v>2077</v>
      </c>
      <c r="F166" s="16" t="s">
        <v>1963</v>
      </c>
      <c r="G166" s="16" t="s">
        <v>1954</v>
      </c>
      <c r="H166" s="17"/>
      <c r="I166" s="17"/>
      <c r="J166" s="17"/>
      <c r="K166" s="19" t="str">
        <f t="shared" si="46"/>
        <v/>
      </c>
      <c r="L166" s="19" t="str">
        <f t="shared" si="47"/>
        <v/>
      </c>
      <c r="M166" s="19" t="str">
        <f t="shared" si="48"/>
        <v/>
      </c>
      <c r="N166" s="19" t="str">
        <f t="shared" si="49"/>
        <v/>
      </c>
      <c r="O166" s="19" t="str">
        <f t="shared" si="50"/>
        <v/>
      </c>
      <c r="P166" s="19" t="str">
        <f t="shared" si="51"/>
        <v/>
      </c>
      <c r="Q166" s="19" t="str">
        <f t="shared" si="52"/>
        <v/>
      </c>
      <c r="R166" s="19" t="str">
        <f t="shared" si="53"/>
        <v>Yes</v>
      </c>
      <c r="S166" s="19" t="str">
        <f t="shared" si="54"/>
        <v/>
      </c>
      <c r="T166" s="19" t="str">
        <f t="shared" si="55"/>
        <v/>
      </c>
      <c r="U166" s="15" t="str">
        <f t="shared" si="40"/>
        <v>Yes</v>
      </c>
      <c r="V166" s="15" t="str">
        <f t="shared" si="41"/>
        <v>Yes</v>
      </c>
      <c r="W166" s="15" t="str">
        <f t="shared" si="58"/>
        <v>Yes</v>
      </c>
      <c r="X166" s="15">
        <f>IF(W166="Yes", MAX(X$1:X165)+1, "")</f>
        <v>165</v>
      </c>
      <c r="Y166" s="15" t="str">
        <f t="shared" si="59"/>
        <v>Yes</v>
      </c>
      <c r="Z166" s="15">
        <f>IF(Y166="Yes", MAX(Z$1:Z165)+1, "")</f>
        <v>165</v>
      </c>
      <c r="AA166" s="15" t="str">
        <f t="shared" si="43"/>
        <v>No</v>
      </c>
      <c r="AB166" s="15" t="str">
        <f t="shared" si="44"/>
        <v>No</v>
      </c>
      <c r="AC166" s="15" t="str">
        <f t="shared" si="60"/>
        <v>No</v>
      </c>
      <c r="AD166" s="15" t="str">
        <f>IF(AC166="Yes", MAX(AD$1:AD165)+1, "")</f>
        <v/>
      </c>
      <c r="AE166" s="15" t="str">
        <f t="shared" si="61"/>
        <v>No</v>
      </c>
      <c r="AF166" s="15" t="str">
        <f>IF(AE166="Yes", MAX(AF$1:AF165)+1, "")</f>
        <v/>
      </c>
    </row>
    <row r="167" spans="1:32" ht="19" customHeight="1" x14ac:dyDescent="0.35">
      <c r="A167" s="16" t="s">
        <v>486</v>
      </c>
      <c r="B167" s="16" t="s">
        <v>487</v>
      </c>
      <c r="C167" s="16">
        <v>2015</v>
      </c>
      <c r="D167" s="16" t="s">
        <v>488</v>
      </c>
      <c r="E167" t="s">
        <v>2078</v>
      </c>
      <c r="F167" s="16" t="s">
        <v>1963</v>
      </c>
      <c r="G167" s="16" t="s">
        <v>1954</v>
      </c>
      <c r="H167" s="17"/>
      <c r="I167" s="17"/>
      <c r="J167" s="17"/>
      <c r="K167" s="19" t="str">
        <f t="shared" si="46"/>
        <v/>
      </c>
      <c r="L167" s="19" t="str">
        <f t="shared" si="47"/>
        <v/>
      </c>
      <c r="M167" s="19" t="str">
        <f t="shared" si="48"/>
        <v/>
      </c>
      <c r="N167" s="19" t="str">
        <f t="shared" si="49"/>
        <v/>
      </c>
      <c r="O167" s="19" t="str">
        <f t="shared" si="50"/>
        <v/>
      </c>
      <c r="P167" s="19" t="str">
        <f t="shared" si="51"/>
        <v/>
      </c>
      <c r="Q167" s="19" t="str">
        <f t="shared" si="52"/>
        <v/>
      </c>
      <c r="R167" s="19" t="str">
        <f t="shared" si="53"/>
        <v>Yes</v>
      </c>
      <c r="S167" s="19" t="str">
        <f t="shared" si="54"/>
        <v/>
      </c>
      <c r="T167" s="19" t="str">
        <f t="shared" si="55"/>
        <v/>
      </c>
      <c r="U167" s="15" t="str">
        <f t="shared" si="40"/>
        <v>Yes</v>
      </c>
      <c r="V167" s="15" t="str">
        <f t="shared" si="41"/>
        <v>Yes</v>
      </c>
      <c r="W167" s="15" t="str">
        <f t="shared" si="58"/>
        <v>Yes</v>
      </c>
      <c r="X167" s="15">
        <f>IF(W167="Yes", MAX(X$1:X166)+1, "")</f>
        <v>166</v>
      </c>
      <c r="Y167" s="15" t="str">
        <f t="shared" si="59"/>
        <v>Yes</v>
      </c>
      <c r="Z167" s="15">
        <f>IF(Y167="Yes", MAX(Z$1:Z166)+1, "")</f>
        <v>166</v>
      </c>
      <c r="AA167" s="15" t="str">
        <f t="shared" si="43"/>
        <v>No</v>
      </c>
      <c r="AB167" s="15" t="str">
        <f t="shared" si="44"/>
        <v>No</v>
      </c>
      <c r="AC167" s="15" t="str">
        <f t="shared" si="60"/>
        <v>No</v>
      </c>
      <c r="AD167" s="15" t="str">
        <f>IF(AC167="Yes", MAX(AD$1:AD166)+1, "")</f>
        <v/>
      </c>
      <c r="AE167" s="15" t="str">
        <f t="shared" si="61"/>
        <v>No</v>
      </c>
      <c r="AF167" s="15" t="str">
        <f>IF(AE167="Yes", MAX(AF$1:AF166)+1, "")</f>
        <v/>
      </c>
    </row>
    <row r="168" spans="1:32" ht="19" customHeight="1" x14ac:dyDescent="0.35">
      <c r="A168" s="16" t="s">
        <v>489</v>
      </c>
      <c r="B168" s="16" t="s">
        <v>490</v>
      </c>
      <c r="C168" s="16">
        <v>2019</v>
      </c>
      <c r="D168" s="16" t="s">
        <v>491</v>
      </c>
      <c r="E168" t="s">
        <v>2079</v>
      </c>
      <c r="F168" s="16" t="s">
        <v>1963</v>
      </c>
      <c r="G168" s="16" t="s">
        <v>7</v>
      </c>
      <c r="H168" s="16" t="s">
        <v>1954</v>
      </c>
      <c r="I168" s="17"/>
      <c r="J168" s="17"/>
      <c r="K168" s="19" t="str">
        <f t="shared" si="46"/>
        <v>Yes</v>
      </c>
      <c r="L168" s="19" t="str">
        <f t="shared" si="47"/>
        <v/>
      </c>
      <c r="M168" s="19" t="str">
        <f t="shared" si="48"/>
        <v/>
      </c>
      <c r="N168" s="19" t="str">
        <f t="shared" si="49"/>
        <v/>
      </c>
      <c r="O168" s="19" t="str">
        <f t="shared" si="50"/>
        <v/>
      </c>
      <c r="P168" s="19" t="str">
        <f t="shared" si="51"/>
        <v/>
      </c>
      <c r="Q168" s="19" t="str">
        <f t="shared" si="52"/>
        <v/>
      </c>
      <c r="R168" s="19" t="str">
        <f t="shared" si="53"/>
        <v>Yes</v>
      </c>
      <c r="S168" s="19" t="str">
        <f t="shared" si="54"/>
        <v/>
      </c>
      <c r="T168" s="19" t="str">
        <f t="shared" si="55"/>
        <v/>
      </c>
      <c r="U168" s="15" t="str">
        <f t="shared" si="40"/>
        <v>Yes</v>
      </c>
      <c r="V168" s="15" t="str">
        <f t="shared" si="41"/>
        <v>Yes</v>
      </c>
      <c r="W168" s="15" t="str">
        <f t="shared" si="58"/>
        <v>Yes</v>
      </c>
      <c r="X168" s="15">
        <f>IF(W168="Yes", MAX(X$1:X167)+1, "")</f>
        <v>167</v>
      </c>
      <c r="Y168" s="15" t="str">
        <f t="shared" si="59"/>
        <v>Yes</v>
      </c>
      <c r="Z168" s="15">
        <f>IF(Y168="Yes", MAX(Z$1:Z167)+1, "")</f>
        <v>167</v>
      </c>
      <c r="AA168" s="15" t="str">
        <f t="shared" si="43"/>
        <v>No</v>
      </c>
      <c r="AB168" s="15" t="str">
        <f t="shared" si="44"/>
        <v>No</v>
      </c>
      <c r="AC168" s="15" t="str">
        <f t="shared" si="60"/>
        <v>No</v>
      </c>
      <c r="AD168" s="15" t="str">
        <f>IF(AC168="Yes", MAX(AD$1:AD167)+1, "")</f>
        <v/>
      </c>
      <c r="AE168" s="15" t="str">
        <f t="shared" si="61"/>
        <v>No</v>
      </c>
      <c r="AF168" s="15" t="str">
        <f>IF(AE168="Yes", MAX(AF$1:AF167)+1, "")</f>
        <v/>
      </c>
    </row>
    <row r="169" spans="1:32" ht="19" customHeight="1" x14ac:dyDescent="0.35">
      <c r="A169" s="16" t="s">
        <v>492</v>
      </c>
      <c r="B169" s="16" t="s">
        <v>493</v>
      </c>
      <c r="C169" s="16">
        <v>2013</v>
      </c>
      <c r="D169" s="16" t="s">
        <v>494</v>
      </c>
      <c r="E169" t="s">
        <v>2080</v>
      </c>
      <c r="F169" s="16" t="s">
        <v>1963</v>
      </c>
      <c r="G169" s="16" t="s">
        <v>33</v>
      </c>
      <c r="H169" s="16" t="s">
        <v>1954</v>
      </c>
      <c r="I169" s="17"/>
      <c r="J169" s="17"/>
      <c r="K169" s="19" t="str">
        <f t="shared" si="46"/>
        <v/>
      </c>
      <c r="L169" s="19" t="str">
        <f t="shared" si="47"/>
        <v/>
      </c>
      <c r="M169" s="19" t="str">
        <f t="shared" si="48"/>
        <v/>
      </c>
      <c r="N169" s="19" t="str">
        <f t="shared" si="49"/>
        <v/>
      </c>
      <c r="O169" s="19" t="str">
        <f t="shared" si="50"/>
        <v>Yes</v>
      </c>
      <c r="P169" s="19" t="str">
        <f t="shared" si="51"/>
        <v/>
      </c>
      <c r="Q169" s="19" t="str">
        <f t="shared" si="52"/>
        <v/>
      </c>
      <c r="R169" s="19" t="str">
        <f t="shared" si="53"/>
        <v>Yes</v>
      </c>
      <c r="S169" s="19" t="str">
        <f t="shared" si="54"/>
        <v/>
      </c>
      <c r="T169" s="19" t="str">
        <f t="shared" si="55"/>
        <v/>
      </c>
      <c r="U169" s="15" t="str">
        <f t="shared" si="40"/>
        <v>Yes</v>
      </c>
      <c r="V169" s="15" t="str">
        <f t="shared" si="41"/>
        <v>Yes</v>
      </c>
      <c r="W169" s="15" t="str">
        <f t="shared" si="58"/>
        <v>Yes</v>
      </c>
      <c r="X169" s="15">
        <f>IF(W169="Yes", MAX(X$1:X168)+1, "")</f>
        <v>168</v>
      </c>
      <c r="Y169" s="15" t="str">
        <f t="shared" si="59"/>
        <v>Yes</v>
      </c>
      <c r="Z169" s="15">
        <f>IF(Y169="Yes", MAX(Z$1:Z168)+1, "")</f>
        <v>168</v>
      </c>
      <c r="AA169" s="15" t="str">
        <f t="shared" si="43"/>
        <v>No</v>
      </c>
      <c r="AB169" s="15" t="str">
        <f t="shared" si="44"/>
        <v>No</v>
      </c>
      <c r="AC169" s="15" t="str">
        <f t="shared" si="60"/>
        <v>No</v>
      </c>
      <c r="AD169" s="15" t="str">
        <f>IF(AC169="Yes", MAX(AD$1:AD168)+1, "")</f>
        <v/>
      </c>
      <c r="AE169" s="15" t="str">
        <f t="shared" si="61"/>
        <v>No</v>
      </c>
      <c r="AF169" s="15" t="str">
        <f>IF(AE169="Yes", MAX(AF$1:AF168)+1, "")</f>
        <v/>
      </c>
    </row>
    <row r="170" spans="1:32" ht="19" customHeight="1" x14ac:dyDescent="0.35">
      <c r="A170" s="16" t="s">
        <v>495</v>
      </c>
      <c r="B170" s="16" t="s">
        <v>496</v>
      </c>
      <c r="C170" s="16">
        <v>2016</v>
      </c>
      <c r="D170" s="16" t="s">
        <v>497</v>
      </c>
      <c r="E170" t="s">
        <v>2081</v>
      </c>
      <c r="F170" s="16" t="s">
        <v>1963</v>
      </c>
      <c r="G170" s="16" t="s">
        <v>1954</v>
      </c>
      <c r="H170" s="17"/>
      <c r="I170" s="17"/>
      <c r="J170" s="17"/>
      <c r="K170" s="19" t="str">
        <f t="shared" si="46"/>
        <v/>
      </c>
      <c r="L170" s="19" t="str">
        <f t="shared" si="47"/>
        <v/>
      </c>
      <c r="M170" s="19" t="str">
        <f t="shared" si="48"/>
        <v/>
      </c>
      <c r="N170" s="19" t="str">
        <f t="shared" si="49"/>
        <v/>
      </c>
      <c r="O170" s="19" t="str">
        <f t="shared" si="50"/>
        <v/>
      </c>
      <c r="P170" s="19" t="str">
        <f t="shared" si="51"/>
        <v/>
      </c>
      <c r="Q170" s="19" t="str">
        <f t="shared" si="52"/>
        <v/>
      </c>
      <c r="R170" s="19" t="str">
        <f t="shared" si="53"/>
        <v>Yes</v>
      </c>
      <c r="S170" s="19" t="str">
        <f t="shared" si="54"/>
        <v/>
      </c>
      <c r="T170" s="19" t="str">
        <f t="shared" si="55"/>
        <v/>
      </c>
      <c r="U170" s="15" t="str">
        <f t="shared" si="40"/>
        <v>Yes</v>
      </c>
      <c r="V170" s="15" t="str">
        <f t="shared" si="41"/>
        <v>Yes</v>
      </c>
      <c r="W170" s="15" t="str">
        <f t="shared" si="58"/>
        <v>Yes</v>
      </c>
      <c r="X170" s="15">
        <f>IF(W170="Yes", MAX(X$1:X169)+1, "")</f>
        <v>169</v>
      </c>
      <c r="Y170" s="15" t="str">
        <f t="shared" si="59"/>
        <v>Yes</v>
      </c>
      <c r="Z170" s="15">
        <f>IF(Y170="Yes", MAX(Z$1:Z169)+1, "")</f>
        <v>169</v>
      </c>
      <c r="AA170" s="15" t="str">
        <f t="shared" si="43"/>
        <v>No</v>
      </c>
      <c r="AB170" s="15" t="str">
        <f t="shared" si="44"/>
        <v>No</v>
      </c>
      <c r="AC170" s="15" t="str">
        <f t="shared" si="60"/>
        <v>No</v>
      </c>
      <c r="AD170" s="15" t="str">
        <f>IF(AC170="Yes", MAX(AD$1:AD169)+1, "")</f>
        <v/>
      </c>
      <c r="AE170" s="15" t="str">
        <f t="shared" si="61"/>
        <v>No</v>
      </c>
      <c r="AF170" s="15" t="str">
        <f>IF(AE170="Yes", MAX(AF$1:AF169)+1, "")</f>
        <v/>
      </c>
    </row>
    <row r="171" spans="1:32" ht="19" customHeight="1" x14ac:dyDescent="0.35">
      <c r="A171" s="16" t="s">
        <v>498</v>
      </c>
      <c r="B171" s="16" t="s">
        <v>499</v>
      </c>
      <c r="C171" s="16">
        <v>2012</v>
      </c>
      <c r="D171" s="17"/>
      <c r="E171" t="s">
        <v>1976</v>
      </c>
      <c r="F171" s="16" t="s">
        <v>1963</v>
      </c>
      <c r="G171" s="16" t="s">
        <v>1954</v>
      </c>
      <c r="H171" s="16" t="s">
        <v>11</v>
      </c>
      <c r="I171" s="17"/>
      <c r="J171" s="17"/>
      <c r="K171" s="19" t="str">
        <f t="shared" si="46"/>
        <v/>
      </c>
      <c r="L171" s="19" t="str">
        <f t="shared" si="47"/>
        <v>Yes</v>
      </c>
      <c r="M171" s="19" t="str">
        <f t="shared" si="48"/>
        <v/>
      </c>
      <c r="N171" s="19" t="str">
        <f t="shared" si="49"/>
        <v/>
      </c>
      <c r="O171" s="19" t="str">
        <f t="shared" si="50"/>
        <v/>
      </c>
      <c r="P171" s="19" t="str">
        <f t="shared" si="51"/>
        <v/>
      </c>
      <c r="Q171" s="19" t="str">
        <f t="shared" si="52"/>
        <v/>
      </c>
      <c r="R171" s="19" t="str">
        <f t="shared" si="53"/>
        <v>Yes</v>
      </c>
      <c r="S171" s="19" t="str">
        <f t="shared" si="54"/>
        <v/>
      </c>
      <c r="T171" s="19" t="str">
        <f t="shared" si="55"/>
        <v/>
      </c>
      <c r="U171" s="15" t="str">
        <f t="shared" si="40"/>
        <v>Yes</v>
      </c>
      <c r="V171" s="15" t="str">
        <f t="shared" si="41"/>
        <v>No</v>
      </c>
      <c r="W171" s="15" t="str">
        <f t="shared" si="58"/>
        <v>Yes</v>
      </c>
      <c r="X171" s="15">
        <f>IF(W171="Yes", MAX(X$1:X170)+1, "")</f>
        <v>170</v>
      </c>
      <c r="Y171" s="15" t="str">
        <f t="shared" si="59"/>
        <v>Yes</v>
      </c>
      <c r="Z171" s="15">
        <f>IF(Y171="Yes", MAX(Z$1:Z170)+1, "")</f>
        <v>170</v>
      </c>
      <c r="AA171" s="15" t="str">
        <f t="shared" si="43"/>
        <v>No</v>
      </c>
      <c r="AB171" s="15" t="str">
        <f t="shared" si="44"/>
        <v>No</v>
      </c>
      <c r="AC171" s="15" t="str">
        <f t="shared" si="60"/>
        <v>No</v>
      </c>
      <c r="AD171" s="15" t="str">
        <f>IF(AC171="Yes", MAX(AD$1:AD170)+1, "")</f>
        <v/>
      </c>
      <c r="AE171" s="15" t="str">
        <f t="shared" si="61"/>
        <v>No</v>
      </c>
      <c r="AF171" s="15" t="str">
        <f>IF(AE171="Yes", MAX(AF$1:AF170)+1, "")</f>
        <v/>
      </c>
    </row>
    <row r="172" spans="1:32" ht="19" customHeight="1" x14ac:dyDescent="0.35">
      <c r="A172" s="16" t="s">
        <v>500</v>
      </c>
      <c r="B172" s="16" t="s">
        <v>501</v>
      </c>
      <c r="C172" s="16">
        <v>2018</v>
      </c>
      <c r="D172" s="16" t="s">
        <v>502</v>
      </c>
      <c r="E172" t="s">
        <v>2082</v>
      </c>
      <c r="F172" s="16" t="s">
        <v>1963</v>
      </c>
      <c r="G172" s="16" t="s">
        <v>1954</v>
      </c>
      <c r="H172" s="17"/>
      <c r="I172" s="17"/>
      <c r="J172" s="17"/>
      <c r="K172" s="19" t="str">
        <f t="shared" si="46"/>
        <v/>
      </c>
      <c r="L172" s="19" t="str">
        <f t="shared" si="47"/>
        <v/>
      </c>
      <c r="M172" s="19" t="str">
        <f t="shared" si="48"/>
        <v/>
      </c>
      <c r="N172" s="19" t="str">
        <f t="shared" si="49"/>
        <v/>
      </c>
      <c r="O172" s="19" t="str">
        <f t="shared" si="50"/>
        <v/>
      </c>
      <c r="P172" s="19" t="str">
        <f t="shared" si="51"/>
        <v/>
      </c>
      <c r="Q172" s="19" t="str">
        <f t="shared" si="52"/>
        <v/>
      </c>
      <c r="R172" s="19" t="str">
        <f t="shared" si="53"/>
        <v>Yes</v>
      </c>
      <c r="S172" s="19" t="str">
        <f t="shared" si="54"/>
        <v/>
      </c>
      <c r="T172" s="19" t="str">
        <f t="shared" si="55"/>
        <v/>
      </c>
      <c r="U172" s="15" t="str">
        <f t="shared" si="40"/>
        <v>Yes</v>
      </c>
      <c r="V172" s="15" t="str">
        <f t="shared" si="41"/>
        <v>Yes</v>
      </c>
      <c r="W172" s="15" t="str">
        <f t="shared" si="58"/>
        <v>Yes</v>
      </c>
      <c r="X172" s="15">
        <f>IF(W172="Yes", MAX(X$1:X171)+1, "")</f>
        <v>171</v>
      </c>
      <c r="Y172" s="15" t="str">
        <f t="shared" si="59"/>
        <v>Yes</v>
      </c>
      <c r="Z172" s="15">
        <f>IF(Y172="Yes", MAX(Z$1:Z171)+1, "")</f>
        <v>171</v>
      </c>
      <c r="AA172" s="15" t="str">
        <f t="shared" si="43"/>
        <v>No</v>
      </c>
      <c r="AB172" s="15" t="str">
        <f t="shared" si="44"/>
        <v>No</v>
      </c>
      <c r="AC172" s="15" t="str">
        <f t="shared" si="60"/>
        <v>No</v>
      </c>
      <c r="AD172" s="15" t="str">
        <f>IF(AC172="Yes", MAX(AD$1:AD171)+1, "")</f>
        <v/>
      </c>
      <c r="AE172" s="15" t="str">
        <f t="shared" si="61"/>
        <v>No</v>
      </c>
      <c r="AF172" s="15" t="str">
        <f>IF(AE172="Yes", MAX(AF$1:AF171)+1, "")</f>
        <v/>
      </c>
    </row>
    <row r="173" spans="1:32" ht="19" customHeight="1" x14ac:dyDescent="0.35">
      <c r="A173" s="16" t="s">
        <v>503</v>
      </c>
      <c r="B173" s="16" t="s">
        <v>504</v>
      </c>
      <c r="C173" s="16">
        <v>2016</v>
      </c>
      <c r="D173" s="16" t="s">
        <v>505</v>
      </c>
      <c r="E173" t="s">
        <v>2083</v>
      </c>
      <c r="F173" s="16" t="s">
        <v>1963</v>
      </c>
      <c r="G173" s="16" t="s">
        <v>7</v>
      </c>
      <c r="H173" s="16" t="s">
        <v>1954</v>
      </c>
      <c r="I173" s="16" t="s">
        <v>20</v>
      </c>
      <c r="J173" s="17"/>
      <c r="K173" s="19" t="str">
        <f t="shared" si="46"/>
        <v>Yes</v>
      </c>
      <c r="L173" s="19" t="str">
        <f t="shared" si="47"/>
        <v/>
      </c>
      <c r="M173" s="19" t="str">
        <f t="shared" si="48"/>
        <v/>
      </c>
      <c r="N173" s="19" t="str">
        <f t="shared" si="49"/>
        <v/>
      </c>
      <c r="O173" s="19" t="str">
        <f t="shared" si="50"/>
        <v/>
      </c>
      <c r="P173" s="19" t="str">
        <f t="shared" si="51"/>
        <v/>
      </c>
      <c r="Q173" s="19" t="str">
        <f t="shared" si="52"/>
        <v/>
      </c>
      <c r="R173" s="19" t="str">
        <f t="shared" si="53"/>
        <v>Yes</v>
      </c>
      <c r="S173" s="19" t="str">
        <f t="shared" si="54"/>
        <v/>
      </c>
      <c r="T173" s="19" t="str">
        <f t="shared" si="55"/>
        <v>Yes</v>
      </c>
      <c r="U173" s="15" t="str">
        <f t="shared" si="40"/>
        <v>Yes</v>
      </c>
      <c r="V173" s="15" t="str">
        <f t="shared" si="41"/>
        <v>Yes</v>
      </c>
      <c r="W173" s="15" t="str">
        <f t="shared" si="58"/>
        <v>Yes</v>
      </c>
      <c r="X173" s="15">
        <f>IF(W173="Yes", MAX(X$1:X172)+1, "")</f>
        <v>172</v>
      </c>
      <c r="Y173" s="15" t="str">
        <f t="shared" si="59"/>
        <v>Yes</v>
      </c>
      <c r="Z173" s="15">
        <f>IF(Y173="Yes", MAX(Z$1:Z172)+1, "")</f>
        <v>172</v>
      </c>
      <c r="AA173" s="15" t="str">
        <f t="shared" si="43"/>
        <v>No</v>
      </c>
      <c r="AB173" s="15" t="str">
        <f t="shared" si="44"/>
        <v>No</v>
      </c>
      <c r="AC173" s="15" t="str">
        <f t="shared" si="60"/>
        <v>No</v>
      </c>
      <c r="AD173" s="15" t="str">
        <f>IF(AC173="Yes", MAX(AD$1:AD172)+1, "")</f>
        <v/>
      </c>
      <c r="AE173" s="15" t="str">
        <f t="shared" si="61"/>
        <v>No</v>
      </c>
      <c r="AF173" s="15" t="str">
        <f>IF(AE173="Yes", MAX(AF$1:AF172)+1, "")</f>
        <v/>
      </c>
    </row>
    <row r="174" spans="1:32" ht="19" customHeight="1" x14ac:dyDescent="0.35">
      <c r="A174" s="16" t="s">
        <v>506</v>
      </c>
      <c r="B174" s="16" t="s">
        <v>507</v>
      </c>
      <c r="C174" s="16">
        <v>2019</v>
      </c>
      <c r="D174" s="16" t="s">
        <v>508</v>
      </c>
      <c r="E174" t="s">
        <v>2084</v>
      </c>
      <c r="F174" s="16" t="s">
        <v>1963</v>
      </c>
      <c r="G174" s="16" t="s">
        <v>20</v>
      </c>
      <c r="H174" s="16" t="s">
        <v>1954</v>
      </c>
      <c r="I174" s="17"/>
      <c r="J174" s="17"/>
      <c r="K174" s="19" t="str">
        <f t="shared" si="46"/>
        <v/>
      </c>
      <c r="L174" s="19" t="str">
        <f t="shared" si="47"/>
        <v/>
      </c>
      <c r="M174" s="19" t="str">
        <f t="shared" si="48"/>
        <v/>
      </c>
      <c r="N174" s="19" t="str">
        <f t="shared" si="49"/>
        <v/>
      </c>
      <c r="O174" s="19" t="str">
        <f t="shared" si="50"/>
        <v/>
      </c>
      <c r="P174" s="19" t="str">
        <f t="shared" si="51"/>
        <v/>
      </c>
      <c r="Q174" s="19" t="str">
        <f t="shared" si="52"/>
        <v/>
      </c>
      <c r="R174" s="19" t="str">
        <f t="shared" si="53"/>
        <v>Yes</v>
      </c>
      <c r="S174" s="19" t="str">
        <f t="shared" si="54"/>
        <v/>
      </c>
      <c r="T174" s="19" t="str">
        <f t="shared" si="55"/>
        <v>Yes</v>
      </c>
      <c r="U174" s="15" t="str">
        <f t="shared" si="40"/>
        <v>Yes</v>
      </c>
      <c r="V174" s="15" t="str">
        <f t="shared" si="41"/>
        <v>Yes</v>
      </c>
      <c r="W174" s="15" t="str">
        <f t="shared" si="58"/>
        <v>Yes</v>
      </c>
      <c r="X174" s="15">
        <f>IF(W174="Yes", MAX(X$1:X173)+1, "")</f>
        <v>173</v>
      </c>
      <c r="Y174" s="15" t="str">
        <f t="shared" si="59"/>
        <v>Yes</v>
      </c>
      <c r="Z174" s="15">
        <f>IF(Y174="Yes", MAX(Z$1:Z173)+1, "")</f>
        <v>173</v>
      </c>
      <c r="AA174" s="15" t="str">
        <f t="shared" si="43"/>
        <v>No</v>
      </c>
      <c r="AB174" s="15" t="str">
        <f t="shared" si="44"/>
        <v>No</v>
      </c>
      <c r="AC174" s="15" t="str">
        <f t="shared" si="60"/>
        <v>No</v>
      </c>
      <c r="AD174" s="15" t="str">
        <f>IF(AC174="Yes", MAX(AD$1:AD173)+1, "")</f>
        <v/>
      </c>
      <c r="AE174" s="15" t="str">
        <f t="shared" si="61"/>
        <v>No</v>
      </c>
      <c r="AF174" s="15" t="str">
        <f>IF(AE174="Yes", MAX(AF$1:AF173)+1, "")</f>
        <v/>
      </c>
    </row>
    <row r="175" spans="1:32" ht="19" customHeight="1" x14ac:dyDescent="0.35">
      <c r="A175" s="16" t="s">
        <v>509</v>
      </c>
      <c r="B175" s="16" t="s">
        <v>510</v>
      </c>
      <c r="C175" s="16">
        <v>2019</v>
      </c>
      <c r="D175" s="16" t="s">
        <v>511</v>
      </c>
      <c r="E175" t="s">
        <v>2085</v>
      </c>
      <c r="F175" s="16" t="s">
        <v>1963</v>
      </c>
      <c r="G175" s="16" t="s">
        <v>74</v>
      </c>
      <c r="H175" s="16" t="s">
        <v>419</v>
      </c>
      <c r="I175" s="16" t="s">
        <v>11</v>
      </c>
      <c r="J175" s="17"/>
      <c r="K175" s="19" t="str">
        <f t="shared" si="46"/>
        <v/>
      </c>
      <c r="L175" s="19" t="str">
        <f t="shared" si="47"/>
        <v>Yes</v>
      </c>
      <c r="M175" s="19" t="str">
        <f t="shared" si="48"/>
        <v>Yes</v>
      </c>
      <c r="N175" s="19" t="str">
        <f t="shared" si="49"/>
        <v>Yes</v>
      </c>
      <c r="O175" s="19" t="str">
        <f t="shared" si="50"/>
        <v/>
      </c>
      <c r="P175" s="19" t="str">
        <f t="shared" si="51"/>
        <v/>
      </c>
      <c r="Q175" s="19" t="str">
        <f t="shared" si="52"/>
        <v/>
      </c>
      <c r="R175" s="19" t="str">
        <f t="shared" si="53"/>
        <v/>
      </c>
      <c r="S175" s="19" t="str">
        <f t="shared" si="54"/>
        <v/>
      </c>
      <c r="T175" s="19" t="str">
        <f t="shared" si="55"/>
        <v/>
      </c>
      <c r="U175" s="15" t="str">
        <f t="shared" si="40"/>
        <v>Yes</v>
      </c>
      <c r="V175" s="15" t="str">
        <f t="shared" si="41"/>
        <v>Yes</v>
      </c>
      <c r="W175" s="15" t="str">
        <f t="shared" si="58"/>
        <v>Yes</v>
      </c>
      <c r="X175" s="15">
        <f>IF(W175="Yes", MAX(X$1:X174)+1, "")</f>
        <v>174</v>
      </c>
      <c r="Y175" s="15" t="str">
        <f t="shared" si="59"/>
        <v>Yes</v>
      </c>
      <c r="Z175" s="15">
        <f>IF(Y175="Yes", MAX(Z$1:Z174)+1, "")</f>
        <v>174</v>
      </c>
      <c r="AA175" s="15" t="str">
        <f t="shared" si="43"/>
        <v>No</v>
      </c>
      <c r="AB175" s="15" t="str">
        <f t="shared" si="44"/>
        <v>No</v>
      </c>
      <c r="AC175" s="15" t="str">
        <f t="shared" si="60"/>
        <v>No</v>
      </c>
      <c r="AD175" s="15" t="str">
        <f>IF(AC175="Yes", MAX(AD$1:AD174)+1, "")</f>
        <v/>
      </c>
      <c r="AE175" s="15" t="str">
        <f t="shared" si="61"/>
        <v>No</v>
      </c>
      <c r="AF175" s="15" t="str">
        <f>IF(AE175="Yes", MAX(AF$1:AF174)+1, "")</f>
        <v/>
      </c>
    </row>
    <row r="176" spans="1:32" ht="19" customHeight="1" x14ac:dyDescent="0.35">
      <c r="A176" s="16" t="s">
        <v>512</v>
      </c>
      <c r="B176" s="16" t="s">
        <v>513</v>
      </c>
      <c r="C176" s="16">
        <v>2010</v>
      </c>
      <c r="D176" s="17"/>
      <c r="E176" t="s">
        <v>1976</v>
      </c>
      <c r="F176" s="16" t="s">
        <v>1963</v>
      </c>
      <c r="G176" s="16" t="s">
        <v>1954</v>
      </c>
      <c r="H176" s="16" t="s">
        <v>18</v>
      </c>
      <c r="I176" s="17"/>
      <c r="J176" s="17"/>
      <c r="K176" s="19" t="str">
        <f t="shared" si="46"/>
        <v/>
      </c>
      <c r="L176" s="19" t="str">
        <f t="shared" si="47"/>
        <v/>
      </c>
      <c r="M176" s="19" t="str">
        <f t="shared" si="48"/>
        <v/>
      </c>
      <c r="N176" s="19" t="str">
        <f t="shared" si="49"/>
        <v/>
      </c>
      <c r="O176" s="19" t="str">
        <f t="shared" si="50"/>
        <v/>
      </c>
      <c r="P176" s="19" t="str">
        <f t="shared" si="51"/>
        <v/>
      </c>
      <c r="Q176" s="19" t="str">
        <f t="shared" si="52"/>
        <v/>
      </c>
      <c r="R176" s="19" t="str">
        <f t="shared" si="53"/>
        <v>Yes</v>
      </c>
      <c r="S176" s="19" t="str">
        <f t="shared" si="54"/>
        <v>Yes</v>
      </c>
      <c r="T176" s="19" t="str">
        <f t="shared" si="55"/>
        <v/>
      </c>
      <c r="U176" s="15" t="str">
        <f t="shared" si="40"/>
        <v>Yes</v>
      </c>
      <c r="V176" s="15" t="str">
        <f t="shared" si="41"/>
        <v>No</v>
      </c>
      <c r="W176" s="15" t="str">
        <f t="shared" si="58"/>
        <v>Yes</v>
      </c>
      <c r="X176" s="15">
        <f>IF(W176="Yes", MAX(X$1:X175)+1, "")</f>
        <v>175</v>
      </c>
      <c r="Y176" s="15" t="str">
        <f t="shared" si="59"/>
        <v>Yes</v>
      </c>
      <c r="Z176" s="15">
        <f>IF(Y176="Yes", MAX(Z$1:Z175)+1, "")</f>
        <v>175</v>
      </c>
      <c r="AA176" s="15" t="str">
        <f t="shared" si="43"/>
        <v>No</v>
      </c>
      <c r="AB176" s="15" t="str">
        <f t="shared" si="44"/>
        <v>No</v>
      </c>
      <c r="AC176" s="15" t="str">
        <f t="shared" si="60"/>
        <v>No</v>
      </c>
      <c r="AD176" s="15" t="str">
        <f>IF(AC176="Yes", MAX(AD$1:AD175)+1, "")</f>
        <v/>
      </c>
      <c r="AE176" s="15" t="str">
        <f t="shared" si="61"/>
        <v>No</v>
      </c>
      <c r="AF176" s="15" t="str">
        <f>IF(AE176="Yes", MAX(AF$1:AF175)+1, "")</f>
        <v/>
      </c>
    </row>
    <row r="177" spans="1:32" ht="19" customHeight="1" x14ac:dyDescent="0.35">
      <c r="A177" s="16" t="s">
        <v>514</v>
      </c>
      <c r="B177" s="16" t="s">
        <v>515</v>
      </c>
      <c r="C177" s="16">
        <v>2017</v>
      </c>
      <c r="D177" s="16" t="s">
        <v>516</v>
      </c>
      <c r="E177" t="s">
        <v>2086</v>
      </c>
      <c r="F177" s="16" t="s">
        <v>1963</v>
      </c>
      <c r="G177" s="16" t="s">
        <v>11</v>
      </c>
      <c r="H177" s="17"/>
      <c r="I177" s="17"/>
      <c r="J177" s="17"/>
      <c r="K177" s="19" t="str">
        <f t="shared" si="46"/>
        <v/>
      </c>
      <c r="L177" s="19" t="str">
        <f t="shared" si="47"/>
        <v>Yes</v>
      </c>
      <c r="M177" s="19" t="str">
        <f t="shared" si="48"/>
        <v/>
      </c>
      <c r="N177" s="19" t="str">
        <f t="shared" si="49"/>
        <v/>
      </c>
      <c r="O177" s="19" t="str">
        <f t="shared" si="50"/>
        <v/>
      </c>
      <c r="P177" s="19" t="str">
        <f t="shared" si="51"/>
        <v/>
      </c>
      <c r="Q177" s="19" t="str">
        <f t="shared" si="52"/>
        <v/>
      </c>
      <c r="R177" s="19" t="str">
        <f t="shared" si="53"/>
        <v/>
      </c>
      <c r="S177" s="19" t="str">
        <f t="shared" si="54"/>
        <v/>
      </c>
      <c r="T177" s="19" t="str">
        <f t="shared" si="55"/>
        <v/>
      </c>
      <c r="U177" s="15" t="str">
        <f t="shared" si="40"/>
        <v>Yes</v>
      </c>
      <c r="V177" s="15" t="str">
        <f t="shared" si="41"/>
        <v>Yes</v>
      </c>
      <c r="W177" s="15" t="str">
        <f t="shared" si="58"/>
        <v>Yes</v>
      </c>
      <c r="X177" s="15">
        <f>IF(W177="Yes", MAX(X$1:X176)+1, "")</f>
        <v>176</v>
      </c>
      <c r="Y177" s="15" t="str">
        <f t="shared" si="59"/>
        <v>Yes</v>
      </c>
      <c r="Z177" s="15">
        <f>IF(Y177="Yes", MAX(Z$1:Z176)+1, "")</f>
        <v>176</v>
      </c>
      <c r="AA177" s="15" t="str">
        <f t="shared" si="43"/>
        <v>No</v>
      </c>
      <c r="AB177" s="15" t="str">
        <f t="shared" si="44"/>
        <v>No</v>
      </c>
      <c r="AC177" s="15" t="str">
        <f t="shared" si="60"/>
        <v>No</v>
      </c>
      <c r="AD177" s="15" t="str">
        <f>IF(AC177="Yes", MAX(AD$1:AD176)+1, "")</f>
        <v/>
      </c>
      <c r="AE177" s="15" t="str">
        <f t="shared" si="61"/>
        <v>No</v>
      </c>
      <c r="AF177" s="15" t="str">
        <f>IF(AE177="Yes", MAX(AF$1:AF176)+1, "")</f>
        <v/>
      </c>
    </row>
    <row r="178" spans="1:32" ht="19" customHeight="1" x14ac:dyDescent="0.35">
      <c r="A178" s="16" t="s">
        <v>517</v>
      </c>
      <c r="B178" s="16" t="s">
        <v>518</v>
      </c>
      <c r="C178" s="16">
        <v>2015</v>
      </c>
      <c r="D178" s="16" t="s">
        <v>519</v>
      </c>
      <c r="E178" t="s">
        <v>2087</v>
      </c>
      <c r="F178" s="16" t="s">
        <v>1963</v>
      </c>
      <c r="G178" s="16" t="s">
        <v>1954</v>
      </c>
      <c r="H178" s="17"/>
      <c r="I178" s="17"/>
      <c r="J178" s="17"/>
      <c r="K178" s="19" t="str">
        <f t="shared" si="46"/>
        <v/>
      </c>
      <c r="L178" s="19" t="str">
        <f t="shared" si="47"/>
        <v/>
      </c>
      <c r="M178" s="19" t="str">
        <f t="shared" si="48"/>
        <v/>
      </c>
      <c r="N178" s="19" t="str">
        <f t="shared" si="49"/>
        <v/>
      </c>
      <c r="O178" s="19" t="str">
        <f t="shared" si="50"/>
        <v/>
      </c>
      <c r="P178" s="19" t="str">
        <f t="shared" si="51"/>
        <v/>
      </c>
      <c r="Q178" s="19" t="str">
        <f t="shared" si="52"/>
        <v/>
      </c>
      <c r="R178" s="19" t="str">
        <f t="shared" si="53"/>
        <v>Yes</v>
      </c>
      <c r="S178" s="19" t="str">
        <f t="shared" si="54"/>
        <v/>
      </c>
      <c r="T178" s="19" t="str">
        <f t="shared" si="55"/>
        <v/>
      </c>
      <c r="U178" s="15" t="str">
        <f t="shared" si="40"/>
        <v>Yes</v>
      </c>
      <c r="V178" s="15" t="str">
        <f t="shared" si="41"/>
        <v>Yes</v>
      </c>
      <c r="W178" s="15" t="str">
        <f t="shared" si="58"/>
        <v>Yes</v>
      </c>
      <c r="X178" s="15">
        <f>IF(W178="Yes", MAX(X$1:X177)+1, "")</f>
        <v>177</v>
      </c>
      <c r="Y178" s="15" t="str">
        <f t="shared" si="59"/>
        <v>Yes</v>
      </c>
      <c r="Z178" s="15">
        <f>IF(Y178="Yes", MAX(Z$1:Z177)+1, "")</f>
        <v>177</v>
      </c>
      <c r="AA178" s="15" t="str">
        <f t="shared" si="43"/>
        <v>No</v>
      </c>
      <c r="AB178" s="15" t="str">
        <f t="shared" si="44"/>
        <v>No</v>
      </c>
      <c r="AC178" s="15" t="str">
        <f t="shared" si="60"/>
        <v>No</v>
      </c>
      <c r="AD178" s="15" t="str">
        <f>IF(AC178="Yes", MAX(AD$1:AD177)+1, "")</f>
        <v/>
      </c>
      <c r="AE178" s="15" t="str">
        <f t="shared" si="61"/>
        <v>No</v>
      </c>
      <c r="AF178" s="15" t="str">
        <f>IF(AE178="Yes", MAX(AF$1:AF177)+1, "")</f>
        <v/>
      </c>
    </row>
    <row r="179" spans="1:32" ht="19" customHeight="1" x14ac:dyDescent="0.35">
      <c r="A179" s="16" t="s">
        <v>520</v>
      </c>
      <c r="B179" s="16" t="s">
        <v>521</v>
      </c>
      <c r="C179" s="16">
        <v>2018</v>
      </c>
      <c r="D179" s="16" t="s">
        <v>522</v>
      </c>
      <c r="E179" t="s">
        <v>2088</v>
      </c>
      <c r="F179" s="16" t="s">
        <v>1963</v>
      </c>
      <c r="G179" s="16" t="s">
        <v>419</v>
      </c>
      <c r="H179" s="16" t="s">
        <v>1954</v>
      </c>
      <c r="I179" s="16" t="s">
        <v>27</v>
      </c>
      <c r="J179" s="17"/>
      <c r="K179" s="19" t="str">
        <f t="shared" si="46"/>
        <v>Yes</v>
      </c>
      <c r="L179" s="19" t="str">
        <f t="shared" si="47"/>
        <v/>
      </c>
      <c r="M179" s="19" t="str">
        <f t="shared" si="48"/>
        <v>Yes</v>
      </c>
      <c r="N179" s="19" t="str">
        <f t="shared" si="49"/>
        <v/>
      </c>
      <c r="O179" s="19" t="str">
        <f t="shared" si="50"/>
        <v/>
      </c>
      <c r="P179" s="19" t="str">
        <f t="shared" si="51"/>
        <v/>
      </c>
      <c r="Q179" s="19" t="str">
        <f t="shared" si="52"/>
        <v/>
      </c>
      <c r="R179" s="19" t="str">
        <f t="shared" si="53"/>
        <v>Yes</v>
      </c>
      <c r="S179" s="19" t="str">
        <f t="shared" si="54"/>
        <v/>
      </c>
      <c r="T179" s="19" t="str">
        <f t="shared" si="55"/>
        <v/>
      </c>
      <c r="U179" s="15" t="str">
        <f t="shared" si="40"/>
        <v>Yes</v>
      </c>
      <c r="V179" s="15" t="str">
        <f t="shared" si="41"/>
        <v>Yes</v>
      </c>
      <c r="W179" s="15" t="str">
        <f t="shared" si="58"/>
        <v>Yes</v>
      </c>
      <c r="X179" s="15">
        <f>IF(W179="Yes", MAX(X$1:X178)+1, "")</f>
        <v>178</v>
      </c>
      <c r="Y179" s="15" t="str">
        <f t="shared" si="59"/>
        <v>Yes</v>
      </c>
      <c r="Z179" s="15">
        <f>IF(Y179="Yes", MAX(Z$1:Z178)+1, "")</f>
        <v>178</v>
      </c>
      <c r="AA179" s="15" t="str">
        <f t="shared" si="43"/>
        <v>No</v>
      </c>
      <c r="AB179" s="15" t="str">
        <f t="shared" si="44"/>
        <v>No</v>
      </c>
      <c r="AC179" s="15" t="str">
        <f t="shared" si="60"/>
        <v>No</v>
      </c>
      <c r="AD179" s="15" t="str">
        <f>IF(AC179="Yes", MAX(AD$1:AD178)+1, "")</f>
        <v/>
      </c>
      <c r="AE179" s="15" t="str">
        <f t="shared" si="61"/>
        <v>No</v>
      </c>
      <c r="AF179" s="15" t="str">
        <f>IF(AE179="Yes", MAX(AF$1:AF178)+1, "")</f>
        <v/>
      </c>
    </row>
    <row r="180" spans="1:32" ht="19" customHeight="1" x14ac:dyDescent="0.35">
      <c r="A180" s="16" t="s">
        <v>523</v>
      </c>
      <c r="B180" s="16" t="s">
        <v>524</v>
      </c>
      <c r="C180" s="16">
        <v>2016</v>
      </c>
      <c r="D180" s="16" t="s">
        <v>525</v>
      </c>
      <c r="E180" t="s">
        <v>2089</v>
      </c>
      <c r="F180" s="16" t="s">
        <v>1963</v>
      </c>
      <c r="G180" s="16" t="s">
        <v>1954</v>
      </c>
      <c r="H180" s="16" t="s">
        <v>27</v>
      </c>
      <c r="I180" s="17"/>
      <c r="J180" s="17"/>
      <c r="K180" s="19" t="str">
        <f t="shared" si="46"/>
        <v>Yes</v>
      </c>
      <c r="L180" s="19" t="str">
        <f t="shared" si="47"/>
        <v/>
      </c>
      <c r="M180" s="19" t="str">
        <f t="shared" si="48"/>
        <v/>
      </c>
      <c r="N180" s="19" t="str">
        <f t="shared" si="49"/>
        <v/>
      </c>
      <c r="O180" s="19" t="str">
        <f t="shared" si="50"/>
        <v/>
      </c>
      <c r="P180" s="19" t="str">
        <f t="shared" si="51"/>
        <v/>
      </c>
      <c r="Q180" s="19" t="str">
        <f t="shared" si="52"/>
        <v/>
      </c>
      <c r="R180" s="19" t="str">
        <f t="shared" si="53"/>
        <v>Yes</v>
      </c>
      <c r="S180" s="19" t="str">
        <f t="shared" si="54"/>
        <v/>
      </c>
      <c r="T180" s="19" t="str">
        <f t="shared" si="55"/>
        <v/>
      </c>
      <c r="U180" s="15" t="str">
        <f t="shared" si="40"/>
        <v>Yes</v>
      </c>
      <c r="V180" s="15" t="str">
        <f t="shared" si="41"/>
        <v>Yes</v>
      </c>
      <c r="W180" s="15" t="str">
        <f t="shared" si="58"/>
        <v>Yes</v>
      </c>
      <c r="X180" s="15">
        <f>IF(W180="Yes", MAX(X$1:X179)+1, "")</f>
        <v>179</v>
      </c>
      <c r="Y180" s="15" t="str">
        <f t="shared" si="59"/>
        <v>Yes</v>
      </c>
      <c r="Z180" s="15">
        <f>IF(Y180="Yes", MAX(Z$1:Z179)+1, "")</f>
        <v>179</v>
      </c>
      <c r="AA180" s="15" t="str">
        <f t="shared" si="43"/>
        <v>No</v>
      </c>
      <c r="AB180" s="15" t="str">
        <f t="shared" si="44"/>
        <v>No</v>
      </c>
      <c r="AC180" s="15" t="str">
        <f t="shared" si="60"/>
        <v>No</v>
      </c>
      <c r="AD180" s="15" t="str">
        <f>IF(AC180="Yes", MAX(AD$1:AD179)+1, "")</f>
        <v/>
      </c>
      <c r="AE180" s="15" t="str">
        <f t="shared" si="61"/>
        <v>No</v>
      </c>
      <c r="AF180" s="15" t="str">
        <f>IF(AE180="Yes", MAX(AF$1:AF179)+1, "")</f>
        <v/>
      </c>
    </row>
    <row r="181" spans="1:32" ht="19" customHeight="1" x14ac:dyDescent="0.35">
      <c r="A181" s="16" t="s">
        <v>526</v>
      </c>
      <c r="B181" s="16" t="s">
        <v>527</v>
      </c>
      <c r="C181" s="16">
        <v>2016</v>
      </c>
      <c r="D181" s="17"/>
      <c r="E181" t="s">
        <v>1976</v>
      </c>
      <c r="F181" s="16" t="s">
        <v>1963</v>
      </c>
      <c r="G181" s="16" t="s">
        <v>1954</v>
      </c>
      <c r="H181" s="16" t="s">
        <v>18</v>
      </c>
      <c r="I181" s="17"/>
      <c r="J181" s="17"/>
      <c r="K181" s="19" t="str">
        <f t="shared" si="46"/>
        <v/>
      </c>
      <c r="L181" s="19" t="str">
        <f t="shared" si="47"/>
        <v/>
      </c>
      <c r="M181" s="19" t="str">
        <f t="shared" si="48"/>
        <v/>
      </c>
      <c r="N181" s="19" t="str">
        <f t="shared" si="49"/>
        <v/>
      </c>
      <c r="O181" s="19" t="str">
        <f t="shared" si="50"/>
        <v/>
      </c>
      <c r="P181" s="19" t="str">
        <f t="shared" si="51"/>
        <v/>
      </c>
      <c r="Q181" s="19" t="str">
        <f t="shared" si="52"/>
        <v/>
      </c>
      <c r="R181" s="19" t="str">
        <f t="shared" si="53"/>
        <v>Yes</v>
      </c>
      <c r="S181" s="19" t="str">
        <f t="shared" si="54"/>
        <v>Yes</v>
      </c>
      <c r="T181" s="19" t="str">
        <f t="shared" si="55"/>
        <v/>
      </c>
      <c r="U181" s="15" t="str">
        <f t="shared" si="40"/>
        <v>Yes</v>
      </c>
      <c r="V181" s="15" t="str">
        <f t="shared" si="41"/>
        <v>No</v>
      </c>
      <c r="W181" s="15" t="str">
        <f t="shared" si="58"/>
        <v>Yes</v>
      </c>
      <c r="X181" s="15">
        <f>IF(W181="Yes", MAX(X$1:X180)+1, "")</f>
        <v>180</v>
      </c>
      <c r="Y181" s="15" t="str">
        <f t="shared" si="59"/>
        <v>Yes</v>
      </c>
      <c r="Z181" s="15">
        <f>IF(Y181="Yes", MAX(Z$1:Z180)+1, "")</f>
        <v>180</v>
      </c>
      <c r="AA181" s="15" t="str">
        <f t="shared" si="43"/>
        <v>No</v>
      </c>
      <c r="AB181" s="15" t="str">
        <f t="shared" si="44"/>
        <v>No</v>
      </c>
      <c r="AC181" s="15" t="str">
        <f t="shared" si="60"/>
        <v>No</v>
      </c>
      <c r="AD181" s="15" t="str">
        <f>IF(AC181="Yes", MAX(AD$1:AD180)+1, "")</f>
        <v/>
      </c>
      <c r="AE181" s="15" t="str">
        <f t="shared" si="61"/>
        <v>No</v>
      </c>
      <c r="AF181" s="15" t="str">
        <f>IF(AE181="Yes", MAX(AF$1:AF180)+1, "")</f>
        <v/>
      </c>
    </row>
    <row r="182" spans="1:32" ht="19" customHeight="1" x14ac:dyDescent="0.35">
      <c r="A182" s="16" t="s">
        <v>528</v>
      </c>
      <c r="B182" s="16" t="s">
        <v>529</v>
      </c>
      <c r="C182" s="16">
        <v>2018</v>
      </c>
      <c r="D182" s="17"/>
      <c r="E182" t="s">
        <v>2090</v>
      </c>
      <c r="F182" s="16" t="s">
        <v>1963</v>
      </c>
      <c r="G182" s="16" t="s">
        <v>33</v>
      </c>
      <c r="H182" s="16" t="s">
        <v>1954</v>
      </c>
      <c r="I182" s="16" t="s">
        <v>20</v>
      </c>
      <c r="J182" s="17"/>
      <c r="K182" s="19" t="str">
        <f t="shared" si="46"/>
        <v/>
      </c>
      <c r="L182" s="19" t="str">
        <f t="shared" si="47"/>
        <v/>
      </c>
      <c r="M182" s="19" t="str">
        <f t="shared" si="48"/>
        <v/>
      </c>
      <c r="N182" s="19" t="str">
        <f t="shared" si="49"/>
        <v/>
      </c>
      <c r="O182" s="19" t="str">
        <f t="shared" si="50"/>
        <v>Yes</v>
      </c>
      <c r="P182" s="19" t="str">
        <f t="shared" si="51"/>
        <v/>
      </c>
      <c r="Q182" s="19" t="str">
        <f t="shared" si="52"/>
        <v/>
      </c>
      <c r="R182" s="19" t="str">
        <f t="shared" si="53"/>
        <v>Yes</v>
      </c>
      <c r="S182" s="19" t="str">
        <f t="shared" si="54"/>
        <v/>
      </c>
      <c r="T182" s="19" t="str">
        <f t="shared" si="55"/>
        <v>Yes</v>
      </c>
      <c r="U182" s="15" t="str">
        <f t="shared" si="40"/>
        <v>Yes</v>
      </c>
      <c r="V182" s="15" t="str">
        <f t="shared" si="41"/>
        <v>No</v>
      </c>
      <c r="W182" s="15" t="str">
        <f t="shared" si="58"/>
        <v>Yes</v>
      </c>
      <c r="X182" s="15">
        <f>IF(W182="Yes", MAX(X$1:X181)+1, "")</f>
        <v>181</v>
      </c>
      <c r="Y182" s="15" t="str">
        <f t="shared" si="59"/>
        <v>Yes</v>
      </c>
      <c r="Z182" s="15">
        <f>IF(Y182="Yes", MAX(Z$1:Z181)+1, "")</f>
        <v>181</v>
      </c>
      <c r="AA182" s="15" t="str">
        <f t="shared" si="43"/>
        <v>No</v>
      </c>
      <c r="AB182" s="15" t="str">
        <f t="shared" si="44"/>
        <v>No</v>
      </c>
      <c r="AC182" s="15" t="str">
        <f t="shared" si="60"/>
        <v>No</v>
      </c>
      <c r="AD182" s="15" t="str">
        <f>IF(AC182="Yes", MAX(AD$1:AD181)+1, "")</f>
        <v/>
      </c>
      <c r="AE182" s="15" t="str">
        <f t="shared" si="61"/>
        <v>No</v>
      </c>
      <c r="AF182" s="15" t="str">
        <f>IF(AE182="Yes", MAX(AF$1:AF181)+1, "")</f>
        <v/>
      </c>
    </row>
    <row r="183" spans="1:32" ht="19" customHeight="1" x14ac:dyDescent="0.35">
      <c r="A183" s="16" t="s">
        <v>530</v>
      </c>
      <c r="B183" s="16" t="s">
        <v>531</v>
      </c>
      <c r="C183" s="16">
        <v>2018</v>
      </c>
      <c r="D183" s="17"/>
      <c r="E183" t="s">
        <v>2091</v>
      </c>
      <c r="F183" s="16" t="s">
        <v>1963</v>
      </c>
      <c r="G183" s="16" t="s">
        <v>18</v>
      </c>
      <c r="H183" s="16" t="s">
        <v>1954</v>
      </c>
      <c r="I183" s="16" t="s">
        <v>11</v>
      </c>
      <c r="J183" s="17"/>
      <c r="K183" s="19" t="str">
        <f t="shared" si="46"/>
        <v/>
      </c>
      <c r="L183" s="19" t="str">
        <f t="shared" si="47"/>
        <v>Yes</v>
      </c>
      <c r="M183" s="19" t="str">
        <f t="shared" si="48"/>
        <v/>
      </c>
      <c r="N183" s="19" t="str">
        <f t="shared" si="49"/>
        <v/>
      </c>
      <c r="O183" s="19" t="str">
        <f t="shared" si="50"/>
        <v/>
      </c>
      <c r="P183" s="19" t="str">
        <f t="shared" si="51"/>
        <v/>
      </c>
      <c r="Q183" s="19" t="str">
        <f t="shared" si="52"/>
        <v/>
      </c>
      <c r="R183" s="19" t="str">
        <f t="shared" si="53"/>
        <v>Yes</v>
      </c>
      <c r="S183" s="19" t="str">
        <f t="shared" si="54"/>
        <v>Yes</v>
      </c>
      <c r="T183" s="19" t="str">
        <f t="shared" si="55"/>
        <v/>
      </c>
      <c r="U183" s="15" t="str">
        <f t="shared" si="40"/>
        <v>Yes</v>
      </c>
      <c r="V183" s="15" t="str">
        <f t="shared" si="41"/>
        <v>No</v>
      </c>
      <c r="W183" s="15" t="str">
        <f t="shared" si="58"/>
        <v>Yes</v>
      </c>
      <c r="X183" s="15">
        <f>IF(W183="Yes", MAX(X$1:X182)+1, "")</f>
        <v>182</v>
      </c>
      <c r="Y183" s="15" t="str">
        <f t="shared" si="59"/>
        <v>Yes</v>
      </c>
      <c r="Z183" s="15">
        <f>IF(Y183="Yes", MAX(Z$1:Z182)+1, "")</f>
        <v>182</v>
      </c>
      <c r="AA183" s="15" t="str">
        <f t="shared" si="43"/>
        <v>No</v>
      </c>
      <c r="AB183" s="15" t="str">
        <f t="shared" si="44"/>
        <v>No</v>
      </c>
      <c r="AC183" s="15" t="str">
        <f t="shared" si="60"/>
        <v>No</v>
      </c>
      <c r="AD183" s="15" t="str">
        <f>IF(AC183="Yes", MAX(AD$1:AD182)+1, "")</f>
        <v/>
      </c>
      <c r="AE183" s="15" t="str">
        <f t="shared" si="61"/>
        <v>No</v>
      </c>
      <c r="AF183" s="15" t="str">
        <f>IF(AE183="Yes", MAX(AF$1:AF182)+1, "")</f>
        <v/>
      </c>
    </row>
    <row r="184" spans="1:32" ht="19" customHeight="1" x14ac:dyDescent="0.35">
      <c r="A184" s="16" t="s">
        <v>532</v>
      </c>
      <c r="B184" s="16" t="s">
        <v>533</v>
      </c>
      <c r="C184" s="16">
        <v>2014</v>
      </c>
      <c r="D184" s="17"/>
      <c r="E184" t="s">
        <v>1976</v>
      </c>
      <c r="F184" s="16" t="s">
        <v>1963</v>
      </c>
      <c r="G184" s="16" t="s">
        <v>1954</v>
      </c>
      <c r="H184" s="16" t="s">
        <v>11</v>
      </c>
      <c r="I184" s="17"/>
      <c r="J184" s="17"/>
      <c r="K184" s="19" t="str">
        <f t="shared" si="46"/>
        <v/>
      </c>
      <c r="L184" s="19" t="str">
        <f t="shared" si="47"/>
        <v>Yes</v>
      </c>
      <c r="M184" s="19" t="str">
        <f t="shared" si="48"/>
        <v/>
      </c>
      <c r="N184" s="19" t="str">
        <f t="shared" si="49"/>
        <v/>
      </c>
      <c r="O184" s="19" t="str">
        <f t="shared" si="50"/>
        <v/>
      </c>
      <c r="P184" s="19" t="str">
        <f t="shared" si="51"/>
        <v/>
      </c>
      <c r="Q184" s="19" t="str">
        <f t="shared" si="52"/>
        <v/>
      </c>
      <c r="R184" s="19" t="str">
        <f t="shared" si="53"/>
        <v>Yes</v>
      </c>
      <c r="S184" s="19" t="str">
        <f t="shared" si="54"/>
        <v/>
      </c>
      <c r="T184" s="19" t="str">
        <f t="shared" si="55"/>
        <v/>
      </c>
      <c r="U184" s="15" t="str">
        <f t="shared" si="40"/>
        <v>Yes</v>
      </c>
      <c r="V184" s="15" t="str">
        <f t="shared" si="41"/>
        <v>No</v>
      </c>
      <c r="W184" s="15" t="str">
        <f t="shared" si="58"/>
        <v>Yes</v>
      </c>
      <c r="X184" s="15">
        <f>IF(W184="Yes", MAX(X$1:X183)+1, "")</f>
        <v>183</v>
      </c>
      <c r="Y184" s="15" t="str">
        <f t="shared" si="59"/>
        <v>Yes</v>
      </c>
      <c r="Z184" s="15">
        <f>IF(Y184="Yes", MAX(Z$1:Z183)+1, "")</f>
        <v>183</v>
      </c>
      <c r="AA184" s="15" t="str">
        <f t="shared" si="43"/>
        <v>No</v>
      </c>
      <c r="AB184" s="15" t="str">
        <f t="shared" si="44"/>
        <v>No</v>
      </c>
      <c r="AC184" s="15" t="str">
        <f t="shared" si="60"/>
        <v>No</v>
      </c>
      <c r="AD184" s="15" t="str">
        <f>IF(AC184="Yes", MAX(AD$1:AD183)+1, "")</f>
        <v/>
      </c>
      <c r="AE184" s="15" t="str">
        <f t="shared" si="61"/>
        <v>No</v>
      </c>
      <c r="AF184" s="15" t="str">
        <f>IF(AE184="Yes", MAX(AF$1:AF183)+1, "")</f>
        <v/>
      </c>
    </row>
    <row r="185" spans="1:32" ht="19" customHeight="1" x14ac:dyDescent="0.35">
      <c r="A185" s="16" t="s">
        <v>534</v>
      </c>
      <c r="B185" s="16" t="s">
        <v>535</v>
      </c>
      <c r="C185" s="16">
        <v>2014</v>
      </c>
      <c r="D185" s="16" t="s">
        <v>536</v>
      </c>
      <c r="E185" t="s">
        <v>2092</v>
      </c>
      <c r="F185" s="16" t="s">
        <v>1963</v>
      </c>
      <c r="G185" s="16" t="s">
        <v>94</v>
      </c>
      <c r="H185" s="16" t="s">
        <v>1954</v>
      </c>
      <c r="I185" s="16" t="s">
        <v>20</v>
      </c>
      <c r="J185" s="17"/>
      <c r="K185" s="19" t="str">
        <f t="shared" si="46"/>
        <v/>
      </c>
      <c r="L185" s="19" t="str">
        <f t="shared" si="47"/>
        <v/>
      </c>
      <c r="M185" s="19" t="str">
        <f t="shared" si="48"/>
        <v/>
      </c>
      <c r="N185" s="19" t="str">
        <f t="shared" si="49"/>
        <v/>
      </c>
      <c r="O185" s="19" t="str">
        <f t="shared" si="50"/>
        <v/>
      </c>
      <c r="P185" s="19" t="str">
        <f t="shared" si="51"/>
        <v>Yes</v>
      </c>
      <c r="Q185" s="19" t="str">
        <f t="shared" si="52"/>
        <v/>
      </c>
      <c r="R185" s="19" t="str">
        <f t="shared" si="53"/>
        <v>Yes</v>
      </c>
      <c r="S185" s="19" t="str">
        <f t="shared" si="54"/>
        <v/>
      </c>
      <c r="T185" s="19" t="str">
        <f t="shared" si="55"/>
        <v>Yes</v>
      </c>
      <c r="U185" s="15" t="str">
        <f t="shared" si="40"/>
        <v>Yes</v>
      </c>
      <c r="V185" s="15" t="str">
        <f t="shared" si="41"/>
        <v>Yes</v>
      </c>
      <c r="W185" s="15" t="str">
        <f t="shared" si="58"/>
        <v>Yes</v>
      </c>
      <c r="X185" s="15">
        <f>IF(W185="Yes", MAX(X$1:X184)+1, "")</f>
        <v>184</v>
      </c>
      <c r="Y185" s="15" t="str">
        <f t="shared" si="59"/>
        <v>Yes</v>
      </c>
      <c r="Z185" s="15">
        <f>IF(Y185="Yes", MAX(Z$1:Z184)+1, "")</f>
        <v>184</v>
      </c>
      <c r="AA185" s="15" t="str">
        <f t="shared" si="43"/>
        <v>No</v>
      </c>
      <c r="AB185" s="15" t="str">
        <f t="shared" si="44"/>
        <v>No</v>
      </c>
      <c r="AC185" s="15" t="str">
        <f t="shared" si="60"/>
        <v>No</v>
      </c>
      <c r="AD185" s="15" t="str">
        <f>IF(AC185="Yes", MAX(AD$1:AD184)+1, "")</f>
        <v/>
      </c>
      <c r="AE185" s="15" t="str">
        <f t="shared" si="61"/>
        <v>No</v>
      </c>
      <c r="AF185" s="15" t="str">
        <f>IF(AE185="Yes", MAX(AF$1:AF184)+1, "")</f>
        <v/>
      </c>
    </row>
    <row r="186" spans="1:32" ht="19" customHeight="1" x14ac:dyDescent="0.35">
      <c r="A186" s="16" t="s">
        <v>537</v>
      </c>
      <c r="B186" s="16" t="s">
        <v>538</v>
      </c>
      <c r="C186" s="16">
        <v>2015</v>
      </c>
      <c r="D186" s="16" t="s">
        <v>539</v>
      </c>
      <c r="E186" t="s">
        <v>2093</v>
      </c>
      <c r="F186" s="16" t="s">
        <v>1963</v>
      </c>
      <c r="G186" s="16" t="s">
        <v>94</v>
      </c>
      <c r="H186" s="16" t="s">
        <v>20</v>
      </c>
      <c r="I186" s="16" t="s">
        <v>1954</v>
      </c>
      <c r="J186" s="16" t="s">
        <v>151</v>
      </c>
      <c r="K186" s="19" t="str">
        <f t="shared" si="46"/>
        <v/>
      </c>
      <c r="L186" s="19" t="str">
        <f t="shared" si="47"/>
        <v/>
      </c>
      <c r="M186" s="19" t="str">
        <f t="shared" si="48"/>
        <v/>
      </c>
      <c r="N186" s="19" t="str">
        <f t="shared" si="49"/>
        <v/>
      </c>
      <c r="O186" s="19" t="str">
        <f t="shared" si="50"/>
        <v/>
      </c>
      <c r="P186" s="19" t="str">
        <f t="shared" si="51"/>
        <v>Yes</v>
      </c>
      <c r="Q186" s="19" t="str">
        <f t="shared" si="52"/>
        <v>Yes</v>
      </c>
      <c r="R186" s="19" t="str">
        <f t="shared" si="53"/>
        <v>Yes</v>
      </c>
      <c r="S186" s="19" t="str">
        <f t="shared" si="54"/>
        <v/>
      </c>
      <c r="T186" s="19" t="str">
        <f t="shared" si="55"/>
        <v>Yes</v>
      </c>
      <c r="U186" s="15" t="str">
        <f t="shared" si="40"/>
        <v>Yes</v>
      </c>
      <c r="V186" s="15" t="str">
        <f t="shared" si="41"/>
        <v>Yes</v>
      </c>
      <c r="W186" s="15" t="str">
        <f t="shared" si="58"/>
        <v>Yes</v>
      </c>
      <c r="X186" s="15">
        <f>IF(W186="Yes", MAX(X$1:X185)+1, "")</f>
        <v>185</v>
      </c>
      <c r="Y186" s="15" t="str">
        <f t="shared" si="59"/>
        <v>Yes</v>
      </c>
      <c r="Z186" s="15">
        <f>IF(Y186="Yes", MAX(Z$1:Z185)+1, "")</f>
        <v>185</v>
      </c>
      <c r="AA186" s="15" t="str">
        <f t="shared" si="43"/>
        <v>No</v>
      </c>
      <c r="AB186" s="15" t="str">
        <f t="shared" si="44"/>
        <v>No</v>
      </c>
      <c r="AC186" s="15" t="str">
        <f t="shared" si="60"/>
        <v>No</v>
      </c>
      <c r="AD186" s="15" t="str">
        <f>IF(AC186="Yes", MAX(AD$1:AD185)+1, "")</f>
        <v/>
      </c>
      <c r="AE186" s="15" t="str">
        <f t="shared" si="61"/>
        <v>No</v>
      </c>
      <c r="AF186" s="15" t="str">
        <f>IF(AE186="Yes", MAX(AF$1:AF185)+1, "")</f>
        <v/>
      </c>
    </row>
    <row r="187" spans="1:32" ht="19" customHeight="1" x14ac:dyDescent="0.35">
      <c r="A187" s="16" t="s">
        <v>540</v>
      </c>
      <c r="B187" s="16" t="s">
        <v>541</v>
      </c>
      <c r="C187" s="16">
        <v>2016</v>
      </c>
      <c r="D187" s="16" t="s">
        <v>542</v>
      </c>
      <c r="E187" t="s">
        <v>2094</v>
      </c>
      <c r="F187" s="16" t="s">
        <v>1963</v>
      </c>
      <c r="G187" s="16" t="s">
        <v>11</v>
      </c>
      <c r="H187" s="16" t="s">
        <v>18</v>
      </c>
      <c r="I187" s="16" t="s">
        <v>27</v>
      </c>
      <c r="J187" s="17"/>
      <c r="K187" s="19" t="str">
        <f t="shared" si="46"/>
        <v>Yes</v>
      </c>
      <c r="L187" s="19" t="str">
        <f t="shared" si="47"/>
        <v>Yes</v>
      </c>
      <c r="M187" s="19" t="str">
        <f t="shared" si="48"/>
        <v/>
      </c>
      <c r="N187" s="19" t="str">
        <f t="shared" si="49"/>
        <v/>
      </c>
      <c r="O187" s="19" t="str">
        <f t="shared" si="50"/>
        <v/>
      </c>
      <c r="P187" s="19" t="str">
        <f t="shared" si="51"/>
        <v/>
      </c>
      <c r="Q187" s="19" t="str">
        <f t="shared" si="52"/>
        <v/>
      </c>
      <c r="R187" s="19" t="str">
        <f t="shared" si="53"/>
        <v/>
      </c>
      <c r="S187" s="19" t="str">
        <f t="shared" si="54"/>
        <v>Yes</v>
      </c>
      <c r="T187" s="19" t="str">
        <f t="shared" si="55"/>
        <v/>
      </c>
      <c r="U187" s="15" t="str">
        <f t="shared" si="40"/>
        <v>Yes</v>
      </c>
      <c r="V187" s="15" t="str">
        <f t="shared" si="41"/>
        <v>Yes</v>
      </c>
      <c r="W187" s="15" t="str">
        <f t="shared" si="58"/>
        <v>Yes</v>
      </c>
      <c r="X187" s="15">
        <f>IF(W187="Yes", MAX(X$1:X186)+1, "")</f>
        <v>186</v>
      </c>
      <c r="Y187" s="15" t="str">
        <f t="shared" si="59"/>
        <v>Yes</v>
      </c>
      <c r="Z187" s="15">
        <f>IF(Y187="Yes", MAX(Z$1:Z186)+1, "")</f>
        <v>186</v>
      </c>
      <c r="AA187" s="15" t="str">
        <f t="shared" si="43"/>
        <v>No</v>
      </c>
      <c r="AB187" s="15" t="str">
        <f t="shared" si="44"/>
        <v>No</v>
      </c>
      <c r="AC187" s="15" t="str">
        <f t="shared" si="60"/>
        <v>No</v>
      </c>
      <c r="AD187" s="15" t="str">
        <f>IF(AC187="Yes", MAX(AD$1:AD186)+1, "")</f>
        <v/>
      </c>
      <c r="AE187" s="15" t="str">
        <f t="shared" si="61"/>
        <v>No</v>
      </c>
      <c r="AF187" s="15" t="str">
        <f>IF(AE187="Yes", MAX(AF$1:AF186)+1, "")</f>
        <v/>
      </c>
    </row>
    <row r="188" spans="1:32" ht="19" customHeight="1" x14ac:dyDescent="0.35">
      <c r="A188" s="16" t="s">
        <v>543</v>
      </c>
      <c r="B188" s="16" t="s">
        <v>544</v>
      </c>
      <c r="C188" s="16">
        <v>2018</v>
      </c>
      <c r="D188" s="17"/>
      <c r="E188" t="s">
        <v>1976</v>
      </c>
      <c r="F188" s="16" t="s">
        <v>1963</v>
      </c>
      <c r="G188" s="16" t="s">
        <v>74</v>
      </c>
      <c r="H188" s="16" t="s">
        <v>11</v>
      </c>
      <c r="I188" s="16" t="s">
        <v>27</v>
      </c>
      <c r="J188" s="17"/>
      <c r="K188" s="19" t="str">
        <f t="shared" si="46"/>
        <v>Yes</v>
      </c>
      <c r="L188" s="19" t="str">
        <f t="shared" si="47"/>
        <v>Yes</v>
      </c>
      <c r="M188" s="19" t="str">
        <f t="shared" si="48"/>
        <v/>
      </c>
      <c r="N188" s="19" t="str">
        <f t="shared" si="49"/>
        <v>Yes</v>
      </c>
      <c r="O188" s="19" t="str">
        <f t="shared" si="50"/>
        <v/>
      </c>
      <c r="P188" s="19" t="str">
        <f t="shared" si="51"/>
        <v/>
      </c>
      <c r="Q188" s="19" t="str">
        <f t="shared" si="52"/>
        <v/>
      </c>
      <c r="R188" s="19" t="str">
        <f t="shared" si="53"/>
        <v/>
      </c>
      <c r="S188" s="19" t="str">
        <f t="shared" si="54"/>
        <v/>
      </c>
      <c r="T188" s="19" t="str">
        <f t="shared" si="55"/>
        <v/>
      </c>
      <c r="U188" s="15" t="str">
        <f t="shared" si="40"/>
        <v>Yes</v>
      </c>
      <c r="V188" s="15" t="str">
        <f t="shared" si="41"/>
        <v>No</v>
      </c>
      <c r="W188" s="15" t="str">
        <f t="shared" si="58"/>
        <v>Yes</v>
      </c>
      <c r="X188" s="15">
        <f>IF(W188="Yes", MAX(X$1:X187)+1, "")</f>
        <v>187</v>
      </c>
      <c r="Y188" s="15" t="str">
        <f t="shared" si="59"/>
        <v>Yes</v>
      </c>
      <c r="Z188" s="15">
        <f>IF(Y188="Yes", MAX(Z$1:Z187)+1, "")</f>
        <v>187</v>
      </c>
      <c r="AA188" s="15" t="str">
        <f t="shared" si="43"/>
        <v>No</v>
      </c>
      <c r="AB188" s="15" t="str">
        <f t="shared" si="44"/>
        <v>No</v>
      </c>
      <c r="AC188" s="15" t="str">
        <f t="shared" si="60"/>
        <v>No</v>
      </c>
      <c r="AD188" s="15" t="str">
        <f>IF(AC188="Yes", MAX(AD$1:AD187)+1, "")</f>
        <v/>
      </c>
      <c r="AE188" s="15" t="str">
        <f t="shared" si="61"/>
        <v>No</v>
      </c>
      <c r="AF188" s="15" t="str">
        <f>IF(AE188="Yes", MAX(AF$1:AF187)+1, "")</f>
        <v/>
      </c>
    </row>
    <row r="189" spans="1:32" ht="19" customHeight="1" x14ac:dyDescent="0.35">
      <c r="A189" s="16" t="s">
        <v>545</v>
      </c>
      <c r="B189" s="16" t="s">
        <v>546</v>
      </c>
      <c r="C189" s="16">
        <v>2017</v>
      </c>
      <c r="D189" s="17"/>
      <c r="E189" t="s">
        <v>1976</v>
      </c>
      <c r="F189" s="16" t="s">
        <v>1963</v>
      </c>
      <c r="G189" s="16" t="s">
        <v>33</v>
      </c>
      <c r="H189" s="16" t="s">
        <v>11</v>
      </c>
      <c r="I189" s="17"/>
      <c r="J189" s="17"/>
      <c r="K189" s="19" t="str">
        <f t="shared" si="46"/>
        <v/>
      </c>
      <c r="L189" s="19" t="str">
        <f t="shared" si="47"/>
        <v>Yes</v>
      </c>
      <c r="M189" s="19" t="str">
        <f t="shared" si="48"/>
        <v/>
      </c>
      <c r="N189" s="19" t="str">
        <f t="shared" si="49"/>
        <v/>
      </c>
      <c r="O189" s="19" t="str">
        <f t="shared" si="50"/>
        <v>Yes</v>
      </c>
      <c r="P189" s="19" t="str">
        <f t="shared" si="51"/>
        <v/>
      </c>
      <c r="Q189" s="19" t="str">
        <f t="shared" si="52"/>
        <v/>
      </c>
      <c r="R189" s="19" t="str">
        <f t="shared" si="53"/>
        <v/>
      </c>
      <c r="S189" s="19" t="str">
        <f t="shared" si="54"/>
        <v/>
      </c>
      <c r="T189" s="19" t="str">
        <f t="shared" si="55"/>
        <v/>
      </c>
      <c r="U189" s="15" t="str">
        <f t="shared" si="40"/>
        <v>Yes</v>
      </c>
      <c r="V189" s="15" t="str">
        <f t="shared" si="41"/>
        <v>No</v>
      </c>
      <c r="W189" s="15" t="str">
        <f t="shared" si="58"/>
        <v>Yes</v>
      </c>
      <c r="X189" s="15">
        <f>IF(W189="Yes", MAX(X$1:X188)+1, "")</f>
        <v>188</v>
      </c>
      <c r="Y189" s="15" t="str">
        <f t="shared" si="59"/>
        <v>Yes</v>
      </c>
      <c r="Z189" s="15">
        <f>IF(Y189="Yes", MAX(Z$1:Z188)+1, "")</f>
        <v>188</v>
      </c>
      <c r="AA189" s="15" t="str">
        <f t="shared" si="43"/>
        <v>No</v>
      </c>
      <c r="AB189" s="15" t="str">
        <f t="shared" si="44"/>
        <v>No</v>
      </c>
      <c r="AC189" s="15" t="str">
        <f t="shared" si="60"/>
        <v>No</v>
      </c>
      <c r="AD189" s="15" t="str">
        <f>IF(AC189="Yes", MAX(AD$1:AD188)+1, "")</f>
        <v/>
      </c>
      <c r="AE189" s="15" t="str">
        <f t="shared" si="61"/>
        <v>No</v>
      </c>
      <c r="AF189" s="15" t="str">
        <f>IF(AE189="Yes", MAX(AF$1:AF188)+1, "")</f>
        <v/>
      </c>
    </row>
    <row r="190" spans="1:32" ht="19" customHeight="1" x14ac:dyDescent="0.35">
      <c r="A190" s="16" t="s">
        <v>547</v>
      </c>
      <c r="B190" s="16" t="s">
        <v>548</v>
      </c>
      <c r="C190" s="16">
        <v>2016</v>
      </c>
      <c r="D190" s="17"/>
      <c r="E190" t="s">
        <v>1976</v>
      </c>
      <c r="F190" s="16" t="s">
        <v>1963</v>
      </c>
      <c r="G190" s="16" t="s">
        <v>1954</v>
      </c>
      <c r="H190" s="16" t="s">
        <v>27</v>
      </c>
      <c r="I190" s="17"/>
      <c r="J190" s="17"/>
      <c r="K190" s="19" t="str">
        <f t="shared" si="46"/>
        <v>Yes</v>
      </c>
      <c r="L190" s="19" t="str">
        <f t="shared" si="47"/>
        <v/>
      </c>
      <c r="M190" s="19" t="str">
        <f t="shared" si="48"/>
        <v/>
      </c>
      <c r="N190" s="19" t="str">
        <f t="shared" si="49"/>
        <v/>
      </c>
      <c r="O190" s="19" t="str">
        <f t="shared" si="50"/>
        <v/>
      </c>
      <c r="P190" s="19" t="str">
        <f t="shared" si="51"/>
        <v/>
      </c>
      <c r="Q190" s="19" t="str">
        <f t="shared" si="52"/>
        <v/>
      </c>
      <c r="R190" s="19" t="str">
        <f t="shared" si="53"/>
        <v>Yes</v>
      </c>
      <c r="S190" s="19" t="str">
        <f t="shared" si="54"/>
        <v/>
      </c>
      <c r="T190" s="19" t="str">
        <f t="shared" si="55"/>
        <v/>
      </c>
      <c r="U190" s="15" t="str">
        <f t="shared" si="40"/>
        <v>Yes</v>
      </c>
      <c r="V190" s="15" t="str">
        <f t="shared" si="41"/>
        <v>No</v>
      </c>
      <c r="W190" s="15" t="str">
        <f t="shared" si="58"/>
        <v>Yes</v>
      </c>
      <c r="X190" s="15">
        <f>IF(W190="Yes", MAX(X$1:X189)+1, "")</f>
        <v>189</v>
      </c>
      <c r="Y190" s="15" t="str">
        <f t="shared" si="59"/>
        <v>Yes</v>
      </c>
      <c r="Z190" s="15">
        <f>IF(Y190="Yes", MAX(Z$1:Z189)+1, "")</f>
        <v>189</v>
      </c>
      <c r="AA190" s="15" t="str">
        <f t="shared" si="43"/>
        <v>No</v>
      </c>
      <c r="AB190" s="15" t="str">
        <f t="shared" si="44"/>
        <v>No</v>
      </c>
      <c r="AC190" s="15" t="str">
        <f t="shared" si="60"/>
        <v>No</v>
      </c>
      <c r="AD190" s="15" t="str">
        <f>IF(AC190="Yes", MAX(AD$1:AD189)+1, "")</f>
        <v/>
      </c>
      <c r="AE190" s="15" t="str">
        <f t="shared" si="61"/>
        <v>No</v>
      </c>
      <c r="AF190" s="15" t="str">
        <f>IF(AE190="Yes", MAX(AF$1:AF189)+1, "")</f>
        <v/>
      </c>
    </row>
    <row r="191" spans="1:32" ht="19" customHeight="1" x14ac:dyDescent="0.35">
      <c r="A191" s="16" t="s">
        <v>549</v>
      </c>
      <c r="B191" s="16" t="s">
        <v>550</v>
      </c>
      <c r="C191" s="16">
        <v>2014</v>
      </c>
      <c r="D191" s="17"/>
      <c r="E191" t="s">
        <v>1976</v>
      </c>
      <c r="F191" s="16" t="s">
        <v>1963</v>
      </c>
      <c r="G191" s="16" t="s">
        <v>7</v>
      </c>
      <c r="H191" s="16" t="s">
        <v>1954</v>
      </c>
      <c r="I191" s="17"/>
      <c r="J191" s="17"/>
      <c r="K191" s="19" t="str">
        <f t="shared" si="46"/>
        <v>Yes</v>
      </c>
      <c r="L191" s="19" t="str">
        <f t="shared" si="47"/>
        <v/>
      </c>
      <c r="M191" s="19" t="str">
        <f t="shared" si="48"/>
        <v/>
      </c>
      <c r="N191" s="19" t="str">
        <f t="shared" si="49"/>
        <v/>
      </c>
      <c r="O191" s="19" t="str">
        <f t="shared" si="50"/>
        <v/>
      </c>
      <c r="P191" s="19" t="str">
        <f t="shared" si="51"/>
        <v/>
      </c>
      <c r="Q191" s="19" t="str">
        <f t="shared" si="52"/>
        <v/>
      </c>
      <c r="R191" s="19" t="str">
        <f t="shared" si="53"/>
        <v>Yes</v>
      </c>
      <c r="S191" s="19" t="str">
        <f t="shared" si="54"/>
        <v/>
      </c>
      <c r="T191" s="19" t="str">
        <f t="shared" si="55"/>
        <v/>
      </c>
      <c r="U191" s="15" t="str">
        <f t="shared" si="40"/>
        <v>Yes</v>
      </c>
      <c r="V191" s="15" t="str">
        <f t="shared" si="41"/>
        <v>No</v>
      </c>
      <c r="W191" s="15" t="str">
        <f t="shared" si="58"/>
        <v>Yes</v>
      </c>
      <c r="X191" s="15">
        <f>IF(W191="Yes", MAX(X$1:X190)+1, "")</f>
        <v>190</v>
      </c>
      <c r="Y191" s="15" t="str">
        <f t="shared" si="59"/>
        <v>Yes</v>
      </c>
      <c r="Z191" s="15">
        <f>IF(Y191="Yes", MAX(Z$1:Z190)+1, "")</f>
        <v>190</v>
      </c>
      <c r="AA191" s="15" t="str">
        <f t="shared" si="43"/>
        <v>No</v>
      </c>
      <c r="AB191" s="15" t="str">
        <f t="shared" si="44"/>
        <v>No</v>
      </c>
      <c r="AC191" s="15" t="str">
        <f t="shared" si="60"/>
        <v>No</v>
      </c>
      <c r="AD191" s="15" t="str">
        <f>IF(AC191="Yes", MAX(AD$1:AD190)+1, "")</f>
        <v/>
      </c>
      <c r="AE191" s="15" t="str">
        <f t="shared" si="61"/>
        <v>No</v>
      </c>
      <c r="AF191" s="15" t="str">
        <f>IF(AE191="Yes", MAX(AF$1:AF190)+1, "")</f>
        <v/>
      </c>
    </row>
    <row r="192" spans="1:32" ht="19" customHeight="1" x14ac:dyDescent="0.35">
      <c r="A192" s="16" t="s">
        <v>551</v>
      </c>
      <c r="B192" s="16" t="s">
        <v>552</v>
      </c>
      <c r="C192" s="16">
        <v>2019</v>
      </c>
      <c r="D192" s="16" t="s">
        <v>553</v>
      </c>
      <c r="E192" t="s">
        <v>1976</v>
      </c>
      <c r="F192" s="16" t="s">
        <v>1963</v>
      </c>
      <c r="G192" s="16" t="s">
        <v>74</v>
      </c>
      <c r="H192" s="16" t="s">
        <v>11</v>
      </c>
      <c r="I192" s="16" t="s">
        <v>27</v>
      </c>
      <c r="J192" s="17"/>
      <c r="K192" s="19" t="str">
        <f t="shared" si="46"/>
        <v>Yes</v>
      </c>
      <c r="L192" s="19" t="str">
        <f t="shared" si="47"/>
        <v>Yes</v>
      </c>
      <c r="M192" s="19" t="str">
        <f t="shared" si="48"/>
        <v/>
      </c>
      <c r="N192" s="19" t="str">
        <f t="shared" si="49"/>
        <v>Yes</v>
      </c>
      <c r="O192" s="19" t="str">
        <f t="shared" si="50"/>
        <v/>
      </c>
      <c r="P192" s="19" t="str">
        <f t="shared" si="51"/>
        <v/>
      </c>
      <c r="Q192" s="19" t="str">
        <f t="shared" si="52"/>
        <v/>
      </c>
      <c r="R192" s="19" t="str">
        <f t="shared" si="53"/>
        <v/>
      </c>
      <c r="S192" s="19" t="str">
        <f t="shared" si="54"/>
        <v/>
      </c>
      <c r="T192" s="19" t="str">
        <f t="shared" si="55"/>
        <v/>
      </c>
      <c r="U192" s="15" t="str">
        <f t="shared" si="40"/>
        <v>Yes</v>
      </c>
      <c r="V192" s="15" t="str">
        <f t="shared" si="41"/>
        <v>Yes</v>
      </c>
      <c r="W192" s="15" t="str">
        <f t="shared" si="58"/>
        <v>Yes</v>
      </c>
      <c r="X192" s="15">
        <f>IF(W192="Yes", MAX(X$1:X191)+1, "")</f>
        <v>191</v>
      </c>
      <c r="Y192" s="15" t="str">
        <f t="shared" si="59"/>
        <v>Yes</v>
      </c>
      <c r="Z192" s="15">
        <f>IF(Y192="Yes", MAX(Z$1:Z191)+1, "")</f>
        <v>191</v>
      </c>
      <c r="AA192" s="15" t="str">
        <f t="shared" si="43"/>
        <v>No</v>
      </c>
      <c r="AB192" s="15" t="str">
        <f t="shared" si="44"/>
        <v>No</v>
      </c>
      <c r="AC192" s="15" t="str">
        <f t="shared" si="60"/>
        <v>No</v>
      </c>
      <c r="AD192" s="15" t="str">
        <f>IF(AC192="Yes", MAX(AD$1:AD191)+1, "")</f>
        <v/>
      </c>
      <c r="AE192" s="15" t="str">
        <f t="shared" si="61"/>
        <v>No</v>
      </c>
      <c r="AF192" s="15" t="str">
        <f>IF(AE192="Yes", MAX(AF$1:AF191)+1, "")</f>
        <v/>
      </c>
    </row>
    <row r="193" spans="1:32" ht="19" customHeight="1" x14ac:dyDescent="0.35">
      <c r="A193" s="16" t="s">
        <v>554</v>
      </c>
      <c r="B193" s="16" t="s">
        <v>555</v>
      </c>
      <c r="C193" s="16">
        <v>2018</v>
      </c>
      <c r="D193" s="16" t="s">
        <v>556</v>
      </c>
      <c r="E193" t="s">
        <v>2095</v>
      </c>
      <c r="F193" s="16" t="s">
        <v>1963</v>
      </c>
      <c r="G193" s="16" t="s">
        <v>94</v>
      </c>
      <c r="H193" s="16" t="s">
        <v>1954</v>
      </c>
      <c r="I193" s="16" t="s">
        <v>27</v>
      </c>
      <c r="J193" s="17"/>
      <c r="K193" s="19" t="str">
        <f t="shared" si="46"/>
        <v>Yes</v>
      </c>
      <c r="L193" s="19" t="str">
        <f t="shared" si="47"/>
        <v/>
      </c>
      <c r="M193" s="19" t="str">
        <f t="shared" si="48"/>
        <v/>
      </c>
      <c r="N193" s="19" t="str">
        <f t="shared" si="49"/>
        <v/>
      </c>
      <c r="O193" s="19" t="str">
        <f t="shared" si="50"/>
        <v/>
      </c>
      <c r="P193" s="19" t="str">
        <f t="shared" si="51"/>
        <v>Yes</v>
      </c>
      <c r="Q193" s="19" t="str">
        <f t="shared" si="52"/>
        <v/>
      </c>
      <c r="R193" s="19" t="str">
        <f t="shared" si="53"/>
        <v>Yes</v>
      </c>
      <c r="S193" s="19" t="str">
        <f t="shared" si="54"/>
        <v/>
      </c>
      <c r="T193" s="19" t="str">
        <f t="shared" si="55"/>
        <v/>
      </c>
      <c r="U193" s="15" t="str">
        <f t="shared" si="40"/>
        <v>Yes</v>
      </c>
      <c r="V193" s="15" t="str">
        <f t="shared" si="41"/>
        <v>Yes</v>
      </c>
      <c r="W193" s="15" t="str">
        <f t="shared" si="58"/>
        <v>Yes</v>
      </c>
      <c r="X193" s="15">
        <f>IF(W193="Yes", MAX(X$1:X192)+1, "")</f>
        <v>192</v>
      </c>
      <c r="Y193" s="15" t="str">
        <f t="shared" si="59"/>
        <v>Yes</v>
      </c>
      <c r="Z193" s="15">
        <f>IF(Y193="Yes", MAX(Z$1:Z192)+1, "")</f>
        <v>192</v>
      </c>
      <c r="AA193" s="15" t="str">
        <f t="shared" si="43"/>
        <v>No</v>
      </c>
      <c r="AB193" s="15" t="str">
        <f t="shared" si="44"/>
        <v>No</v>
      </c>
      <c r="AC193" s="15" t="str">
        <f t="shared" si="60"/>
        <v>No</v>
      </c>
      <c r="AD193" s="15" t="str">
        <f>IF(AC193="Yes", MAX(AD$1:AD192)+1, "")</f>
        <v/>
      </c>
      <c r="AE193" s="15" t="str">
        <f t="shared" si="61"/>
        <v>No</v>
      </c>
      <c r="AF193" s="15" t="str">
        <f>IF(AE193="Yes", MAX(AF$1:AF192)+1, "")</f>
        <v/>
      </c>
    </row>
    <row r="194" spans="1:32" ht="19" customHeight="1" x14ac:dyDescent="0.35">
      <c r="A194" s="16" t="s">
        <v>557</v>
      </c>
      <c r="B194" s="16" t="s">
        <v>558</v>
      </c>
      <c r="C194" s="16">
        <v>2018</v>
      </c>
      <c r="D194" s="16" t="s">
        <v>559</v>
      </c>
      <c r="E194" t="s">
        <v>2096</v>
      </c>
      <c r="F194" s="16" t="s">
        <v>1963</v>
      </c>
      <c r="G194" s="16" t="s">
        <v>74</v>
      </c>
      <c r="H194" s="16" t="s">
        <v>1954</v>
      </c>
      <c r="I194" s="16" t="s">
        <v>18</v>
      </c>
      <c r="J194" s="16" t="s">
        <v>27</v>
      </c>
      <c r="K194" s="19" t="str">
        <f t="shared" si="46"/>
        <v>Yes</v>
      </c>
      <c r="L194" s="19" t="str">
        <f t="shared" si="47"/>
        <v/>
      </c>
      <c r="M194" s="19" t="str">
        <f t="shared" si="48"/>
        <v/>
      </c>
      <c r="N194" s="19" t="str">
        <f t="shared" si="49"/>
        <v>Yes</v>
      </c>
      <c r="O194" s="19" t="str">
        <f t="shared" si="50"/>
        <v/>
      </c>
      <c r="P194" s="19" t="str">
        <f t="shared" si="51"/>
        <v/>
      </c>
      <c r="Q194" s="19" t="str">
        <f t="shared" si="52"/>
        <v/>
      </c>
      <c r="R194" s="19" t="str">
        <f t="shared" si="53"/>
        <v>Yes</v>
      </c>
      <c r="S194" s="19" t="str">
        <f t="shared" si="54"/>
        <v>Yes</v>
      </c>
      <c r="T194" s="19" t="str">
        <f t="shared" si="55"/>
        <v/>
      </c>
      <c r="U194" s="15" t="str">
        <f t="shared" ref="U194:U257" si="62">IF(ISERROR(SEARCH(searchterm, B194)), "No", "Yes")</f>
        <v>Yes</v>
      </c>
      <c r="V194" s="15" t="str">
        <f t="shared" ref="V194:V257" si="63">IF(ISERROR(SEARCH(searchterm, D194)), "No", "Yes")</f>
        <v>Yes</v>
      </c>
      <c r="W194" s="15" t="str">
        <f t="shared" si="58"/>
        <v>Yes</v>
      </c>
      <c r="X194" s="15">
        <f>IF(W194="Yes", MAX(X$1:X193)+1, "")</f>
        <v>193</v>
      </c>
      <c r="Y194" s="15" t="str">
        <f t="shared" si="59"/>
        <v>Yes</v>
      </c>
      <c r="Z194" s="15">
        <f>IF(Y194="Yes", MAX(Z$1:Z193)+1, "")</f>
        <v>193</v>
      </c>
      <c r="AA194" s="15" t="str">
        <f t="shared" ref="AA194:AA257" si="64">IF(ISERROR(SEARCH(searchset, B194)), "No", "Yes")</f>
        <v>No</v>
      </c>
      <c r="AB194" s="15" t="str">
        <f t="shared" ref="AB194:AB257" si="65">IF(ISERROR(SEARCH(searchset, D194)), "No", "Yes")</f>
        <v>No</v>
      </c>
      <c r="AC194" s="15" t="str">
        <f t="shared" si="60"/>
        <v>No</v>
      </c>
      <c r="AD194" s="15" t="str">
        <f>IF(AC194="Yes", MAX(AD$1:AD193)+1, "")</f>
        <v/>
      </c>
      <c r="AE194" s="15" t="str">
        <f t="shared" si="61"/>
        <v>No</v>
      </c>
      <c r="AF194" s="15" t="str">
        <f>IF(AE194="Yes", MAX(AF$1:AF193)+1, "")</f>
        <v/>
      </c>
    </row>
    <row r="195" spans="1:32" ht="19" customHeight="1" x14ac:dyDescent="0.35">
      <c r="A195" s="16" t="s">
        <v>560</v>
      </c>
      <c r="B195" s="16" t="s">
        <v>561</v>
      </c>
      <c r="C195" s="16">
        <v>2018</v>
      </c>
      <c r="D195" s="16" t="s">
        <v>562</v>
      </c>
      <c r="E195" t="s">
        <v>2097</v>
      </c>
      <c r="F195" s="16" t="s">
        <v>1963</v>
      </c>
      <c r="G195" s="16" t="s">
        <v>1954</v>
      </c>
      <c r="H195" s="16" t="s">
        <v>27</v>
      </c>
      <c r="I195" s="17"/>
      <c r="J195" s="17"/>
      <c r="K195" s="19" t="str">
        <f t="shared" ref="K195:K258" si="66">IF(COUNTIF($G195:$J195,"*Data*"),"Yes","")</f>
        <v>Yes</v>
      </c>
      <c r="L195" s="19" t="str">
        <f t="shared" ref="L195:L258" si="67">IF(COUNTIF($G195:$J195,"*Users*"),"Yes","")</f>
        <v/>
      </c>
      <c r="M195" s="19" t="str">
        <f t="shared" ref="M195:M258" si="68">IF(COUNTIF($G195:$J195,"*Skills*"),"Yes","")</f>
        <v/>
      </c>
      <c r="N195" s="19" t="str">
        <f t="shared" ref="N195:N258" si="69">IF(COUNTIF($G195:$J195,"*Business*"),"Yes","")</f>
        <v/>
      </c>
      <c r="O195" s="19" t="str">
        <f t="shared" ref="O195:O258" si="70">IF(COUNTIF($G195:$J195,"*Heating*"),"Yes","")</f>
        <v/>
      </c>
      <c r="P195" s="19" t="str">
        <f t="shared" ref="P195:P258" si="71">IF(COUNTIF($G195:$J195,"*Mobility*"),"Yes","")</f>
        <v/>
      </c>
      <c r="Q195" s="19" t="str">
        <f t="shared" ref="Q195:Q258" si="72">IF(COUNTIF($G195:$J195,"*Ecosystem*"),"Yes","")</f>
        <v/>
      </c>
      <c r="R195" s="19" t="str">
        <f t="shared" ref="R195:R258" si="73">IF(COUNTIF($G195:$J195,"*Technology*"),"Yes","")</f>
        <v>Yes</v>
      </c>
      <c r="S195" s="19" t="str">
        <f t="shared" ref="S195:S258" si="74">IF(COUNTIF($G195:$J195,"*Policy*"),"Yes","")</f>
        <v/>
      </c>
      <c r="T195" s="19" t="str">
        <f t="shared" ref="T195:T258" si="75">IF(COUNTIF($G195:$J195,"*Evaluation*"),"Yes","")</f>
        <v/>
      </c>
      <c r="U195" s="15" t="str">
        <f t="shared" si="62"/>
        <v>Yes</v>
      </c>
      <c r="V195" s="15" t="str">
        <f t="shared" si="63"/>
        <v>Yes</v>
      </c>
      <c r="W195" s="15" t="str">
        <f t="shared" si="58"/>
        <v>Yes</v>
      </c>
      <c r="X195" s="15">
        <f>IF(W195="Yes", MAX(X$1:X194)+1, "")</f>
        <v>194</v>
      </c>
      <c r="Y195" s="15" t="str">
        <f t="shared" si="59"/>
        <v>Yes</v>
      </c>
      <c r="Z195" s="15">
        <f>IF(Y195="Yes", MAX(Z$1:Z194)+1, "")</f>
        <v>194</v>
      </c>
      <c r="AA195" s="15" t="str">
        <f t="shared" si="64"/>
        <v>No</v>
      </c>
      <c r="AB195" s="15" t="str">
        <f t="shared" si="65"/>
        <v>No</v>
      </c>
      <c r="AC195" s="15" t="str">
        <f t="shared" si="60"/>
        <v>No</v>
      </c>
      <c r="AD195" s="15" t="str">
        <f>IF(AC195="Yes", MAX(AD$1:AD194)+1, "")</f>
        <v/>
      </c>
      <c r="AE195" s="15" t="str">
        <f t="shared" si="61"/>
        <v>No</v>
      </c>
      <c r="AF195" s="15" t="str">
        <f>IF(AE195="Yes", MAX(AF$1:AF194)+1, "")</f>
        <v/>
      </c>
    </row>
    <row r="196" spans="1:32" ht="19" customHeight="1" x14ac:dyDescent="0.35">
      <c r="A196" s="16" t="s">
        <v>563</v>
      </c>
      <c r="B196" s="16" t="s">
        <v>564</v>
      </c>
      <c r="C196" s="16">
        <v>2013</v>
      </c>
      <c r="D196" s="16" t="s">
        <v>565</v>
      </c>
      <c r="E196" t="s">
        <v>2098</v>
      </c>
      <c r="F196" s="16" t="s">
        <v>1963</v>
      </c>
      <c r="G196" s="16" t="s">
        <v>7</v>
      </c>
      <c r="H196" s="16" t="s">
        <v>1954</v>
      </c>
      <c r="I196" s="17"/>
      <c r="J196" s="17"/>
      <c r="K196" s="19" t="str">
        <f t="shared" si="66"/>
        <v>Yes</v>
      </c>
      <c r="L196" s="19" t="str">
        <f t="shared" si="67"/>
        <v/>
      </c>
      <c r="M196" s="19" t="str">
        <f t="shared" si="68"/>
        <v/>
      </c>
      <c r="N196" s="19" t="str">
        <f t="shared" si="69"/>
        <v/>
      </c>
      <c r="O196" s="19" t="str">
        <f t="shared" si="70"/>
        <v/>
      </c>
      <c r="P196" s="19" t="str">
        <f t="shared" si="71"/>
        <v/>
      </c>
      <c r="Q196" s="19" t="str">
        <f t="shared" si="72"/>
        <v/>
      </c>
      <c r="R196" s="19" t="str">
        <f t="shared" si="73"/>
        <v>Yes</v>
      </c>
      <c r="S196" s="19" t="str">
        <f t="shared" si="74"/>
        <v/>
      </c>
      <c r="T196" s="19" t="str">
        <f t="shared" si="75"/>
        <v/>
      </c>
      <c r="U196" s="15" t="str">
        <f t="shared" si="62"/>
        <v>Yes</v>
      </c>
      <c r="V196" s="15" t="str">
        <f t="shared" si="63"/>
        <v>Yes</v>
      </c>
      <c r="W196" s="15" t="str">
        <f t="shared" si="58"/>
        <v>Yes</v>
      </c>
      <c r="X196" s="15">
        <f>IF(W196="Yes", MAX(X$1:X195)+1, "")</f>
        <v>195</v>
      </c>
      <c r="Y196" s="15" t="str">
        <f t="shared" si="59"/>
        <v>Yes</v>
      </c>
      <c r="Z196" s="15">
        <f>IF(Y196="Yes", MAX(Z$1:Z195)+1, "")</f>
        <v>195</v>
      </c>
      <c r="AA196" s="15" t="str">
        <f t="shared" si="64"/>
        <v>No</v>
      </c>
      <c r="AB196" s="15" t="str">
        <f t="shared" si="65"/>
        <v>No</v>
      </c>
      <c r="AC196" s="15" t="str">
        <f t="shared" si="60"/>
        <v>No</v>
      </c>
      <c r="AD196" s="15" t="str">
        <f>IF(AC196="Yes", MAX(AD$1:AD195)+1, "")</f>
        <v/>
      </c>
      <c r="AE196" s="15" t="str">
        <f t="shared" si="61"/>
        <v>No</v>
      </c>
      <c r="AF196" s="15" t="str">
        <f>IF(AE196="Yes", MAX(AF$1:AF195)+1, "")</f>
        <v/>
      </c>
    </row>
    <row r="197" spans="1:32" ht="19" customHeight="1" x14ac:dyDescent="0.35">
      <c r="A197" s="16" t="s">
        <v>566</v>
      </c>
      <c r="B197" s="16" t="s">
        <v>567</v>
      </c>
      <c r="C197" s="16">
        <v>2012</v>
      </c>
      <c r="D197" s="16" t="s">
        <v>568</v>
      </c>
      <c r="E197" t="s">
        <v>2099</v>
      </c>
      <c r="F197" s="16" t="s">
        <v>1963</v>
      </c>
      <c r="G197" s="16" t="s">
        <v>1954</v>
      </c>
      <c r="H197" s="17"/>
      <c r="I197" s="17"/>
      <c r="J197" s="17"/>
      <c r="K197" s="19" t="str">
        <f t="shared" si="66"/>
        <v/>
      </c>
      <c r="L197" s="19" t="str">
        <f t="shared" si="67"/>
        <v/>
      </c>
      <c r="M197" s="19" t="str">
        <f t="shared" si="68"/>
        <v/>
      </c>
      <c r="N197" s="19" t="str">
        <f t="shared" si="69"/>
        <v/>
      </c>
      <c r="O197" s="19" t="str">
        <f t="shared" si="70"/>
        <v/>
      </c>
      <c r="P197" s="19" t="str">
        <f t="shared" si="71"/>
        <v/>
      </c>
      <c r="Q197" s="19" t="str">
        <f t="shared" si="72"/>
        <v/>
      </c>
      <c r="R197" s="19" t="str">
        <f t="shared" si="73"/>
        <v>Yes</v>
      </c>
      <c r="S197" s="19" t="str">
        <f t="shared" si="74"/>
        <v/>
      </c>
      <c r="T197" s="19" t="str">
        <f t="shared" si="75"/>
        <v/>
      </c>
      <c r="U197" s="15" t="str">
        <f t="shared" si="62"/>
        <v>Yes</v>
      </c>
      <c r="V197" s="15" t="str">
        <f t="shared" si="63"/>
        <v>Yes</v>
      </c>
      <c r="W197" s="15" t="str">
        <f t="shared" si="58"/>
        <v>Yes</v>
      </c>
      <c r="X197" s="15">
        <f>IF(W197="Yes", MAX(X$1:X196)+1, "")</f>
        <v>196</v>
      </c>
      <c r="Y197" s="15" t="str">
        <f t="shared" si="59"/>
        <v>Yes</v>
      </c>
      <c r="Z197" s="15">
        <f>IF(Y197="Yes", MAX(Z$1:Z196)+1, "")</f>
        <v>196</v>
      </c>
      <c r="AA197" s="15" t="str">
        <f t="shared" si="64"/>
        <v>No</v>
      </c>
      <c r="AB197" s="15" t="str">
        <f t="shared" si="65"/>
        <v>No</v>
      </c>
      <c r="AC197" s="15" t="str">
        <f t="shared" si="60"/>
        <v>No</v>
      </c>
      <c r="AD197" s="15" t="str">
        <f>IF(AC197="Yes", MAX(AD$1:AD196)+1, "")</f>
        <v/>
      </c>
      <c r="AE197" s="15" t="str">
        <f t="shared" si="61"/>
        <v>No</v>
      </c>
      <c r="AF197" s="15" t="str">
        <f>IF(AE197="Yes", MAX(AF$1:AF196)+1, "")</f>
        <v/>
      </c>
    </row>
    <row r="198" spans="1:32" ht="19" customHeight="1" x14ac:dyDescent="0.35">
      <c r="A198" s="16" t="s">
        <v>569</v>
      </c>
      <c r="B198" s="16" t="s">
        <v>570</v>
      </c>
      <c r="C198" s="16">
        <v>2017</v>
      </c>
      <c r="D198" s="16" t="s">
        <v>571</v>
      </c>
      <c r="E198" t="s">
        <v>2100</v>
      </c>
      <c r="F198" s="16" t="s">
        <v>1963</v>
      </c>
      <c r="G198" s="16" t="s">
        <v>7</v>
      </c>
      <c r="H198" s="16" t="s">
        <v>1954</v>
      </c>
      <c r="I198" s="17"/>
      <c r="J198" s="17"/>
      <c r="K198" s="19" t="str">
        <f t="shared" si="66"/>
        <v>Yes</v>
      </c>
      <c r="L198" s="19" t="str">
        <f t="shared" si="67"/>
        <v/>
      </c>
      <c r="M198" s="19" t="str">
        <f t="shared" si="68"/>
        <v/>
      </c>
      <c r="N198" s="19" t="str">
        <f t="shared" si="69"/>
        <v/>
      </c>
      <c r="O198" s="19" t="str">
        <f t="shared" si="70"/>
        <v/>
      </c>
      <c r="P198" s="19" t="str">
        <f t="shared" si="71"/>
        <v/>
      </c>
      <c r="Q198" s="19" t="str">
        <f t="shared" si="72"/>
        <v/>
      </c>
      <c r="R198" s="19" t="str">
        <f t="shared" si="73"/>
        <v>Yes</v>
      </c>
      <c r="S198" s="19" t="str">
        <f t="shared" si="74"/>
        <v/>
      </c>
      <c r="T198" s="19" t="str">
        <f t="shared" si="75"/>
        <v/>
      </c>
      <c r="U198" s="15" t="str">
        <f t="shared" si="62"/>
        <v>Yes</v>
      </c>
      <c r="V198" s="15" t="str">
        <f t="shared" si="63"/>
        <v>Yes</v>
      </c>
      <c r="W198" s="15" t="str">
        <f t="shared" si="58"/>
        <v>Yes</v>
      </c>
      <c r="X198" s="15">
        <f>IF(W198="Yes", MAX(X$1:X197)+1, "")</f>
        <v>197</v>
      </c>
      <c r="Y198" s="15" t="str">
        <f t="shared" si="59"/>
        <v>Yes</v>
      </c>
      <c r="Z198" s="15">
        <f>IF(Y198="Yes", MAX(Z$1:Z197)+1, "")</f>
        <v>197</v>
      </c>
      <c r="AA198" s="15" t="str">
        <f t="shared" si="64"/>
        <v>No</v>
      </c>
      <c r="AB198" s="15" t="str">
        <f t="shared" si="65"/>
        <v>No</v>
      </c>
      <c r="AC198" s="15" t="str">
        <f t="shared" si="60"/>
        <v>No</v>
      </c>
      <c r="AD198" s="15" t="str">
        <f>IF(AC198="Yes", MAX(AD$1:AD197)+1, "")</f>
        <v/>
      </c>
      <c r="AE198" s="15" t="str">
        <f t="shared" si="61"/>
        <v>No</v>
      </c>
      <c r="AF198" s="15" t="str">
        <f>IF(AE198="Yes", MAX(AF$1:AF197)+1, "")</f>
        <v/>
      </c>
    </row>
    <row r="199" spans="1:32" ht="19" customHeight="1" x14ac:dyDescent="0.35">
      <c r="A199" s="16" t="s">
        <v>572</v>
      </c>
      <c r="B199" s="16" t="s">
        <v>573</v>
      </c>
      <c r="C199" s="16">
        <v>2018</v>
      </c>
      <c r="D199" s="16" t="s">
        <v>574</v>
      </c>
      <c r="E199" t="s">
        <v>2101</v>
      </c>
      <c r="F199" s="16" t="s">
        <v>1963</v>
      </c>
      <c r="G199" s="16" t="s">
        <v>18</v>
      </c>
      <c r="H199" s="17"/>
      <c r="I199" s="17"/>
      <c r="J199" s="17"/>
      <c r="K199" s="19" t="str">
        <f t="shared" si="66"/>
        <v/>
      </c>
      <c r="L199" s="19" t="str">
        <f t="shared" si="67"/>
        <v/>
      </c>
      <c r="M199" s="19" t="str">
        <f t="shared" si="68"/>
        <v/>
      </c>
      <c r="N199" s="19" t="str">
        <f t="shared" si="69"/>
        <v/>
      </c>
      <c r="O199" s="19" t="str">
        <f t="shared" si="70"/>
        <v/>
      </c>
      <c r="P199" s="19" t="str">
        <f t="shared" si="71"/>
        <v/>
      </c>
      <c r="Q199" s="19" t="str">
        <f t="shared" si="72"/>
        <v/>
      </c>
      <c r="R199" s="19" t="str">
        <f t="shared" si="73"/>
        <v/>
      </c>
      <c r="S199" s="19" t="str">
        <f t="shared" si="74"/>
        <v>Yes</v>
      </c>
      <c r="T199" s="19" t="str">
        <f t="shared" si="75"/>
        <v/>
      </c>
      <c r="U199" s="15" t="str">
        <f t="shared" si="62"/>
        <v>Yes</v>
      </c>
      <c r="V199" s="15" t="str">
        <f t="shared" si="63"/>
        <v>Yes</v>
      </c>
      <c r="W199" s="15" t="str">
        <f t="shared" si="58"/>
        <v>Yes</v>
      </c>
      <c r="X199" s="15">
        <f>IF(W199="Yes", MAX(X$1:X198)+1, "")</f>
        <v>198</v>
      </c>
      <c r="Y199" s="15" t="str">
        <f t="shared" si="59"/>
        <v>Yes</v>
      </c>
      <c r="Z199" s="15">
        <f>IF(Y199="Yes", MAX(Z$1:Z198)+1, "")</f>
        <v>198</v>
      </c>
      <c r="AA199" s="15" t="str">
        <f t="shared" si="64"/>
        <v>No</v>
      </c>
      <c r="AB199" s="15" t="str">
        <f t="shared" si="65"/>
        <v>No</v>
      </c>
      <c r="AC199" s="15" t="str">
        <f t="shared" si="60"/>
        <v>No</v>
      </c>
      <c r="AD199" s="15" t="str">
        <f>IF(AC199="Yes", MAX(AD$1:AD198)+1, "")</f>
        <v/>
      </c>
      <c r="AE199" s="15" t="str">
        <f t="shared" si="61"/>
        <v>No</v>
      </c>
      <c r="AF199" s="15" t="str">
        <f>IF(AE199="Yes", MAX(AF$1:AF198)+1, "")</f>
        <v/>
      </c>
    </row>
    <row r="200" spans="1:32" ht="19" customHeight="1" x14ac:dyDescent="0.35">
      <c r="A200" s="16" t="s">
        <v>575</v>
      </c>
      <c r="B200" s="16" t="s">
        <v>576</v>
      </c>
      <c r="C200" s="16">
        <v>2017</v>
      </c>
      <c r="D200" s="16" t="s">
        <v>577</v>
      </c>
      <c r="E200" t="s">
        <v>1976</v>
      </c>
      <c r="F200" s="16" t="s">
        <v>1963</v>
      </c>
      <c r="G200" s="16" t="s">
        <v>7</v>
      </c>
      <c r="H200" s="16" t="s">
        <v>1954</v>
      </c>
      <c r="I200" s="16" t="s">
        <v>94</v>
      </c>
      <c r="J200" s="17"/>
      <c r="K200" s="19" t="str">
        <f t="shared" si="66"/>
        <v>Yes</v>
      </c>
      <c r="L200" s="19" t="str">
        <f t="shared" si="67"/>
        <v/>
      </c>
      <c r="M200" s="19" t="str">
        <f t="shared" si="68"/>
        <v/>
      </c>
      <c r="N200" s="19" t="str">
        <f t="shared" si="69"/>
        <v/>
      </c>
      <c r="O200" s="19" t="str">
        <f t="shared" si="70"/>
        <v/>
      </c>
      <c r="P200" s="19" t="str">
        <f t="shared" si="71"/>
        <v>Yes</v>
      </c>
      <c r="Q200" s="19" t="str">
        <f t="shared" si="72"/>
        <v/>
      </c>
      <c r="R200" s="19" t="str">
        <f t="shared" si="73"/>
        <v>Yes</v>
      </c>
      <c r="S200" s="19" t="str">
        <f t="shared" si="74"/>
        <v/>
      </c>
      <c r="T200" s="19" t="str">
        <f t="shared" si="75"/>
        <v/>
      </c>
      <c r="U200" s="15" t="str">
        <f t="shared" si="62"/>
        <v>Yes</v>
      </c>
      <c r="V200" s="15" t="str">
        <f t="shared" si="63"/>
        <v>Yes</v>
      </c>
      <c r="W200" s="15" t="str">
        <f t="shared" si="58"/>
        <v>Yes</v>
      </c>
      <c r="X200" s="15">
        <f>IF(W200="Yes", MAX(X$1:X199)+1, "")</f>
        <v>199</v>
      </c>
      <c r="Y200" s="15" t="str">
        <f t="shared" si="59"/>
        <v>Yes</v>
      </c>
      <c r="Z200" s="15">
        <f>IF(Y200="Yes", MAX(Z$1:Z199)+1, "")</f>
        <v>199</v>
      </c>
      <c r="AA200" s="15" t="str">
        <f t="shared" si="64"/>
        <v>No</v>
      </c>
      <c r="AB200" s="15" t="str">
        <f t="shared" si="65"/>
        <v>No</v>
      </c>
      <c r="AC200" s="15" t="str">
        <f t="shared" si="60"/>
        <v>No</v>
      </c>
      <c r="AD200" s="15" t="str">
        <f>IF(AC200="Yes", MAX(AD$1:AD199)+1, "")</f>
        <v/>
      </c>
      <c r="AE200" s="15" t="str">
        <f t="shared" si="61"/>
        <v>No</v>
      </c>
      <c r="AF200" s="15" t="str">
        <f>IF(AE200="Yes", MAX(AF$1:AF199)+1, "")</f>
        <v/>
      </c>
    </row>
    <row r="201" spans="1:32" ht="19" customHeight="1" x14ac:dyDescent="0.35">
      <c r="A201" s="16" t="s">
        <v>578</v>
      </c>
      <c r="B201" s="16" t="s">
        <v>579</v>
      </c>
      <c r="C201" s="16">
        <v>2019</v>
      </c>
      <c r="D201" s="16" t="s">
        <v>580</v>
      </c>
      <c r="E201" t="s">
        <v>2063</v>
      </c>
      <c r="F201" s="16" t="s">
        <v>1963</v>
      </c>
      <c r="G201" s="16" t="s">
        <v>20</v>
      </c>
      <c r="H201" s="17"/>
      <c r="I201" s="17"/>
      <c r="J201" s="17"/>
      <c r="K201" s="19" t="str">
        <f t="shared" si="66"/>
        <v/>
      </c>
      <c r="L201" s="19" t="str">
        <f t="shared" si="67"/>
        <v/>
      </c>
      <c r="M201" s="19" t="str">
        <f t="shared" si="68"/>
        <v/>
      </c>
      <c r="N201" s="19" t="str">
        <f t="shared" si="69"/>
        <v/>
      </c>
      <c r="O201" s="19" t="str">
        <f t="shared" si="70"/>
        <v/>
      </c>
      <c r="P201" s="19" t="str">
        <f t="shared" si="71"/>
        <v/>
      </c>
      <c r="Q201" s="19" t="str">
        <f t="shared" si="72"/>
        <v/>
      </c>
      <c r="R201" s="19" t="str">
        <f t="shared" si="73"/>
        <v/>
      </c>
      <c r="S201" s="19" t="str">
        <f t="shared" si="74"/>
        <v/>
      </c>
      <c r="T201" s="19" t="str">
        <f t="shared" si="75"/>
        <v>Yes</v>
      </c>
      <c r="U201" s="15" t="str">
        <f t="shared" si="62"/>
        <v>Yes</v>
      </c>
      <c r="V201" s="15" t="str">
        <f t="shared" si="63"/>
        <v>Yes</v>
      </c>
      <c r="W201" s="15" t="str">
        <f t="shared" si="58"/>
        <v>Yes</v>
      </c>
      <c r="X201" s="15">
        <f>IF(W201="Yes", MAX(X$1:X200)+1, "")</f>
        <v>200</v>
      </c>
      <c r="Y201" s="15" t="str">
        <f t="shared" si="59"/>
        <v>Yes</v>
      </c>
      <c r="Z201" s="15">
        <f>IF(Y201="Yes", MAX(Z$1:Z200)+1, "")</f>
        <v>200</v>
      </c>
      <c r="AA201" s="15" t="str">
        <f t="shared" si="64"/>
        <v>No</v>
      </c>
      <c r="AB201" s="15" t="str">
        <f t="shared" si="65"/>
        <v>No</v>
      </c>
      <c r="AC201" s="15" t="str">
        <f t="shared" si="60"/>
        <v>No</v>
      </c>
      <c r="AD201" s="15" t="str">
        <f>IF(AC201="Yes", MAX(AD$1:AD200)+1, "")</f>
        <v/>
      </c>
      <c r="AE201" s="15" t="str">
        <f t="shared" si="61"/>
        <v>No</v>
      </c>
      <c r="AF201" s="15" t="str">
        <f>IF(AE201="Yes", MAX(AF$1:AF200)+1, "")</f>
        <v/>
      </c>
    </row>
    <row r="202" spans="1:32" ht="19" customHeight="1" x14ac:dyDescent="0.35">
      <c r="A202" s="16" t="s">
        <v>581</v>
      </c>
      <c r="B202" s="16" t="s">
        <v>582</v>
      </c>
      <c r="C202" s="16">
        <v>2018</v>
      </c>
      <c r="D202" s="16" t="s">
        <v>583</v>
      </c>
      <c r="E202" t="s">
        <v>2018</v>
      </c>
      <c r="F202" s="16" t="s">
        <v>1963</v>
      </c>
      <c r="G202" s="16" t="s">
        <v>74</v>
      </c>
      <c r="H202" s="16" t="s">
        <v>18</v>
      </c>
      <c r="I202" s="16" t="s">
        <v>11</v>
      </c>
      <c r="J202" s="17"/>
      <c r="K202" s="19" t="str">
        <f t="shared" si="66"/>
        <v/>
      </c>
      <c r="L202" s="19" t="str">
        <f t="shared" si="67"/>
        <v>Yes</v>
      </c>
      <c r="M202" s="19" t="str">
        <f t="shared" si="68"/>
        <v/>
      </c>
      <c r="N202" s="19" t="str">
        <f t="shared" si="69"/>
        <v>Yes</v>
      </c>
      <c r="O202" s="19" t="str">
        <f t="shared" si="70"/>
        <v/>
      </c>
      <c r="P202" s="19" t="str">
        <f t="shared" si="71"/>
        <v/>
      </c>
      <c r="Q202" s="19" t="str">
        <f t="shared" si="72"/>
        <v/>
      </c>
      <c r="R202" s="19" t="str">
        <f t="shared" si="73"/>
        <v/>
      </c>
      <c r="S202" s="19" t="str">
        <f t="shared" si="74"/>
        <v>Yes</v>
      </c>
      <c r="T202" s="19" t="str">
        <f t="shared" si="75"/>
        <v/>
      </c>
      <c r="U202" s="15" t="str">
        <f t="shared" si="62"/>
        <v>Yes</v>
      </c>
      <c r="V202" s="15" t="str">
        <f t="shared" si="63"/>
        <v>Yes</v>
      </c>
      <c r="W202" s="15" t="str">
        <f t="shared" si="58"/>
        <v>Yes</v>
      </c>
      <c r="X202" s="15">
        <f>IF(W202="Yes", MAX(X$1:X201)+1, "")</f>
        <v>201</v>
      </c>
      <c r="Y202" s="15" t="str">
        <f t="shared" si="59"/>
        <v>Yes</v>
      </c>
      <c r="Z202" s="15">
        <f>IF(Y202="Yes", MAX(Z$1:Z201)+1, "")</f>
        <v>201</v>
      </c>
      <c r="AA202" s="15" t="str">
        <f t="shared" si="64"/>
        <v>No</v>
      </c>
      <c r="AB202" s="15" t="str">
        <f t="shared" si="65"/>
        <v>No</v>
      </c>
      <c r="AC202" s="15" t="str">
        <f t="shared" si="60"/>
        <v>No</v>
      </c>
      <c r="AD202" s="15" t="str">
        <f>IF(AC202="Yes", MAX(AD$1:AD201)+1, "")</f>
        <v/>
      </c>
      <c r="AE202" s="15" t="str">
        <f t="shared" si="61"/>
        <v>No</v>
      </c>
      <c r="AF202" s="15" t="str">
        <f>IF(AE202="Yes", MAX(AF$1:AF201)+1, "")</f>
        <v/>
      </c>
    </row>
    <row r="203" spans="1:32" ht="19" customHeight="1" x14ac:dyDescent="0.35">
      <c r="A203" s="16" t="s">
        <v>584</v>
      </c>
      <c r="B203" s="16" t="s">
        <v>585</v>
      </c>
      <c r="C203" s="16">
        <v>2018</v>
      </c>
      <c r="D203" s="16" t="s">
        <v>586</v>
      </c>
      <c r="E203" t="s">
        <v>2102</v>
      </c>
      <c r="F203" s="16" t="s">
        <v>1963</v>
      </c>
      <c r="G203" s="16" t="s">
        <v>1954</v>
      </c>
      <c r="H203" s="16" t="s">
        <v>27</v>
      </c>
      <c r="I203" s="17"/>
      <c r="J203" s="17"/>
      <c r="K203" s="19" t="str">
        <f t="shared" si="66"/>
        <v>Yes</v>
      </c>
      <c r="L203" s="19" t="str">
        <f t="shared" si="67"/>
        <v/>
      </c>
      <c r="M203" s="19" t="str">
        <f t="shared" si="68"/>
        <v/>
      </c>
      <c r="N203" s="19" t="str">
        <f t="shared" si="69"/>
        <v/>
      </c>
      <c r="O203" s="19" t="str">
        <f t="shared" si="70"/>
        <v/>
      </c>
      <c r="P203" s="19" t="str">
        <f t="shared" si="71"/>
        <v/>
      </c>
      <c r="Q203" s="19" t="str">
        <f t="shared" si="72"/>
        <v/>
      </c>
      <c r="R203" s="19" t="str">
        <f t="shared" si="73"/>
        <v>Yes</v>
      </c>
      <c r="S203" s="19" t="str">
        <f t="shared" si="74"/>
        <v/>
      </c>
      <c r="T203" s="19" t="str">
        <f t="shared" si="75"/>
        <v/>
      </c>
      <c r="U203" s="15" t="str">
        <f t="shared" si="62"/>
        <v>Yes</v>
      </c>
      <c r="V203" s="15" t="str">
        <f t="shared" si="63"/>
        <v>Yes</v>
      </c>
      <c r="W203" s="15" t="str">
        <f t="shared" si="58"/>
        <v>Yes</v>
      </c>
      <c r="X203" s="15">
        <f>IF(W203="Yes", MAX(X$1:X202)+1, "")</f>
        <v>202</v>
      </c>
      <c r="Y203" s="15" t="str">
        <f t="shared" si="59"/>
        <v>Yes</v>
      </c>
      <c r="Z203" s="15">
        <f>IF(Y203="Yes", MAX(Z$1:Z202)+1, "")</f>
        <v>202</v>
      </c>
      <c r="AA203" s="15" t="str">
        <f t="shared" si="64"/>
        <v>No</v>
      </c>
      <c r="AB203" s="15" t="str">
        <f t="shared" si="65"/>
        <v>No</v>
      </c>
      <c r="AC203" s="15" t="str">
        <f t="shared" si="60"/>
        <v>No</v>
      </c>
      <c r="AD203" s="15" t="str">
        <f>IF(AC203="Yes", MAX(AD$1:AD202)+1, "")</f>
        <v/>
      </c>
      <c r="AE203" s="15" t="str">
        <f t="shared" si="61"/>
        <v>No</v>
      </c>
      <c r="AF203" s="15" t="str">
        <f>IF(AE203="Yes", MAX(AF$1:AF202)+1, "")</f>
        <v/>
      </c>
    </row>
    <row r="204" spans="1:32" ht="19" customHeight="1" x14ac:dyDescent="0.35">
      <c r="A204" s="16" t="s">
        <v>587</v>
      </c>
      <c r="B204" s="16" t="s">
        <v>588</v>
      </c>
      <c r="C204" s="16">
        <v>2018</v>
      </c>
      <c r="D204" s="16" t="s">
        <v>589</v>
      </c>
      <c r="E204" t="s">
        <v>1976</v>
      </c>
      <c r="F204" s="16" t="s">
        <v>1963</v>
      </c>
      <c r="G204" s="16" t="s">
        <v>20</v>
      </c>
      <c r="H204" s="16" t="s">
        <v>18</v>
      </c>
      <c r="I204" s="17"/>
      <c r="J204" s="17"/>
      <c r="K204" s="19" t="str">
        <f t="shared" si="66"/>
        <v/>
      </c>
      <c r="L204" s="19" t="str">
        <f t="shared" si="67"/>
        <v/>
      </c>
      <c r="M204" s="19" t="str">
        <f t="shared" si="68"/>
        <v/>
      </c>
      <c r="N204" s="19" t="str">
        <f t="shared" si="69"/>
        <v/>
      </c>
      <c r="O204" s="19" t="str">
        <f t="shared" si="70"/>
        <v/>
      </c>
      <c r="P204" s="19" t="str">
        <f t="shared" si="71"/>
        <v/>
      </c>
      <c r="Q204" s="19" t="str">
        <f t="shared" si="72"/>
        <v/>
      </c>
      <c r="R204" s="19" t="str">
        <f t="shared" si="73"/>
        <v/>
      </c>
      <c r="S204" s="19" t="str">
        <f t="shared" si="74"/>
        <v>Yes</v>
      </c>
      <c r="T204" s="19" t="str">
        <f t="shared" si="75"/>
        <v>Yes</v>
      </c>
      <c r="U204" s="15" t="str">
        <f t="shared" si="62"/>
        <v>Yes</v>
      </c>
      <c r="V204" s="15" t="str">
        <f t="shared" si="63"/>
        <v>Yes</v>
      </c>
      <c r="W204" s="15" t="str">
        <f t="shared" si="58"/>
        <v>Yes</v>
      </c>
      <c r="X204" s="15">
        <f>IF(W204="Yes", MAX(X$1:X203)+1, "")</f>
        <v>203</v>
      </c>
      <c r="Y204" s="15" t="str">
        <f t="shared" si="59"/>
        <v>Yes</v>
      </c>
      <c r="Z204" s="15">
        <f>IF(Y204="Yes", MAX(Z$1:Z203)+1, "")</f>
        <v>203</v>
      </c>
      <c r="AA204" s="15" t="str">
        <f t="shared" si="64"/>
        <v>No</v>
      </c>
      <c r="AB204" s="15" t="str">
        <f t="shared" si="65"/>
        <v>No</v>
      </c>
      <c r="AC204" s="15" t="str">
        <f t="shared" si="60"/>
        <v>No</v>
      </c>
      <c r="AD204" s="15" t="str">
        <f>IF(AC204="Yes", MAX(AD$1:AD203)+1, "")</f>
        <v/>
      </c>
      <c r="AE204" s="15" t="str">
        <f t="shared" si="61"/>
        <v>No</v>
      </c>
      <c r="AF204" s="15" t="str">
        <f>IF(AE204="Yes", MAX(AF$1:AF203)+1, "")</f>
        <v/>
      </c>
    </row>
    <row r="205" spans="1:32" ht="19" customHeight="1" x14ac:dyDescent="0.35">
      <c r="A205" s="16" t="s">
        <v>590</v>
      </c>
      <c r="B205" s="16" t="s">
        <v>591</v>
      </c>
      <c r="C205" s="16">
        <v>2015</v>
      </c>
      <c r="D205" s="16" t="s">
        <v>592</v>
      </c>
      <c r="E205" t="s">
        <v>1976</v>
      </c>
      <c r="F205" s="16" t="s">
        <v>1963</v>
      </c>
      <c r="G205" s="16" t="s">
        <v>1954</v>
      </c>
      <c r="H205" s="16" t="s">
        <v>27</v>
      </c>
      <c r="I205" s="17"/>
      <c r="J205" s="17"/>
      <c r="K205" s="19" t="str">
        <f t="shared" si="66"/>
        <v>Yes</v>
      </c>
      <c r="L205" s="19" t="str">
        <f t="shared" si="67"/>
        <v/>
      </c>
      <c r="M205" s="19" t="str">
        <f t="shared" si="68"/>
        <v/>
      </c>
      <c r="N205" s="19" t="str">
        <f t="shared" si="69"/>
        <v/>
      </c>
      <c r="O205" s="19" t="str">
        <f t="shared" si="70"/>
        <v/>
      </c>
      <c r="P205" s="19" t="str">
        <f t="shared" si="71"/>
        <v/>
      </c>
      <c r="Q205" s="19" t="str">
        <f t="shared" si="72"/>
        <v/>
      </c>
      <c r="R205" s="19" t="str">
        <f t="shared" si="73"/>
        <v>Yes</v>
      </c>
      <c r="S205" s="19" t="str">
        <f t="shared" si="74"/>
        <v/>
      </c>
      <c r="T205" s="19" t="str">
        <f t="shared" si="75"/>
        <v/>
      </c>
      <c r="U205" s="15" t="str">
        <f t="shared" si="62"/>
        <v>Yes</v>
      </c>
      <c r="V205" s="15" t="str">
        <f t="shared" si="63"/>
        <v>Yes</v>
      </c>
      <c r="W205" s="15" t="str">
        <f t="shared" si="58"/>
        <v>Yes</v>
      </c>
      <c r="X205" s="15">
        <f>IF(W205="Yes", MAX(X$1:X204)+1, "")</f>
        <v>204</v>
      </c>
      <c r="Y205" s="15" t="str">
        <f t="shared" si="59"/>
        <v>Yes</v>
      </c>
      <c r="Z205" s="15">
        <f>IF(Y205="Yes", MAX(Z$1:Z204)+1, "")</f>
        <v>204</v>
      </c>
      <c r="AA205" s="15" t="str">
        <f t="shared" si="64"/>
        <v>No</v>
      </c>
      <c r="AB205" s="15" t="str">
        <f t="shared" si="65"/>
        <v>No</v>
      </c>
      <c r="AC205" s="15" t="str">
        <f t="shared" si="60"/>
        <v>No</v>
      </c>
      <c r="AD205" s="15" t="str">
        <f>IF(AC205="Yes", MAX(AD$1:AD204)+1, "")</f>
        <v/>
      </c>
      <c r="AE205" s="15" t="str">
        <f t="shared" si="61"/>
        <v>No</v>
      </c>
      <c r="AF205" s="15" t="str">
        <f>IF(AE205="Yes", MAX(AF$1:AF204)+1, "")</f>
        <v/>
      </c>
    </row>
    <row r="206" spans="1:32" ht="19" customHeight="1" x14ac:dyDescent="0.35">
      <c r="A206" s="16" t="s">
        <v>593</v>
      </c>
      <c r="B206" s="16" t="s">
        <v>594</v>
      </c>
      <c r="C206" s="16">
        <v>2013</v>
      </c>
      <c r="D206" s="16" t="s">
        <v>595</v>
      </c>
      <c r="E206" t="s">
        <v>2103</v>
      </c>
      <c r="F206" s="16" t="s">
        <v>1963</v>
      </c>
      <c r="G206" s="16" t="s">
        <v>1954</v>
      </c>
      <c r="H206" s="16" t="s">
        <v>27</v>
      </c>
      <c r="I206" s="17"/>
      <c r="J206" s="17"/>
      <c r="K206" s="19" t="str">
        <f t="shared" si="66"/>
        <v>Yes</v>
      </c>
      <c r="L206" s="19" t="str">
        <f t="shared" si="67"/>
        <v/>
      </c>
      <c r="M206" s="19" t="str">
        <f t="shared" si="68"/>
        <v/>
      </c>
      <c r="N206" s="19" t="str">
        <f t="shared" si="69"/>
        <v/>
      </c>
      <c r="O206" s="19" t="str">
        <f t="shared" si="70"/>
        <v/>
      </c>
      <c r="P206" s="19" t="str">
        <f t="shared" si="71"/>
        <v/>
      </c>
      <c r="Q206" s="19" t="str">
        <f t="shared" si="72"/>
        <v/>
      </c>
      <c r="R206" s="19" t="str">
        <f t="shared" si="73"/>
        <v>Yes</v>
      </c>
      <c r="S206" s="19" t="str">
        <f t="shared" si="74"/>
        <v/>
      </c>
      <c r="T206" s="19" t="str">
        <f t="shared" si="75"/>
        <v/>
      </c>
      <c r="U206" s="15" t="str">
        <f t="shared" si="62"/>
        <v>Yes</v>
      </c>
      <c r="V206" s="15" t="str">
        <f t="shared" si="63"/>
        <v>Yes</v>
      </c>
      <c r="W206" s="15" t="str">
        <f t="shared" si="58"/>
        <v>Yes</v>
      </c>
      <c r="X206" s="15">
        <f>IF(W206="Yes", MAX(X$1:X205)+1, "")</f>
        <v>205</v>
      </c>
      <c r="Y206" s="15" t="str">
        <f t="shared" si="59"/>
        <v>Yes</v>
      </c>
      <c r="Z206" s="15">
        <f>IF(Y206="Yes", MAX(Z$1:Z205)+1, "")</f>
        <v>205</v>
      </c>
      <c r="AA206" s="15" t="str">
        <f t="shared" si="64"/>
        <v>No</v>
      </c>
      <c r="AB206" s="15" t="str">
        <f t="shared" si="65"/>
        <v>No</v>
      </c>
      <c r="AC206" s="15" t="str">
        <f t="shared" si="60"/>
        <v>No</v>
      </c>
      <c r="AD206" s="15" t="str">
        <f>IF(AC206="Yes", MAX(AD$1:AD205)+1, "")</f>
        <v/>
      </c>
      <c r="AE206" s="15" t="str">
        <f t="shared" si="61"/>
        <v>No</v>
      </c>
      <c r="AF206" s="15" t="str">
        <f>IF(AE206="Yes", MAX(AF$1:AF205)+1, "")</f>
        <v/>
      </c>
    </row>
    <row r="207" spans="1:32" ht="19" customHeight="1" x14ac:dyDescent="0.35">
      <c r="A207" s="16" t="s">
        <v>596</v>
      </c>
      <c r="B207" s="16" t="s">
        <v>597</v>
      </c>
      <c r="C207" s="16">
        <v>2013</v>
      </c>
      <c r="D207" s="16" t="s">
        <v>598</v>
      </c>
      <c r="E207" t="s">
        <v>2104</v>
      </c>
      <c r="F207" s="16" t="s">
        <v>1963</v>
      </c>
      <c r="G207" s="16" t="s">
        <v>1954</v>
      </c>
      <c r="H207" s="17"/>
      <c r="I207" s="17"/>
      <c r="J207" s="17"/>
      <c r="K207" s="19" t="str">
        <f t="shared" si="66"/>
        <v/>
      </c>
      <c r="L207" s="19" t="str">
        <f t="shared" si="67"/>
        <v/>
      </c>
      <c r="M207" s="19" t="str">
        <f t="shared" si="68"/>
        <v/>
      </c>
      <c r="N207" s="19" t="str">
        <f t="shared" si="69"/>
        <v/>
      </c>
      <c r="O207" s="19" t="str">
        <f t="shared" si="70"/>
        <v/>
      </c>
      <c r="P207" s="19" t="str">
        <f t="shared" si="71"/>
        <v/>
      </c>
      <c r="Q207" s="19" t="str">
        <f t="shared" si="72"/>
        <v/>
      </c>
      <c r="R207" s="19" t="str">
        <f t="shared" si="73"/>
        <v>Yes</v>
      </c>
      <c r="S207" s="19" t="str">
        <f t="shared" si="74"/>
        <v/>
      </c>
      <c r="T207" s="19" t="str">
        <f t="shared" si="75"/>
        <v/>
      </c>
      <c r="U207" s="15" t="str">
        <f t="shared" si="62"/>
        <v>Yes</v>
      </c>
      <c r="V207" s="15" t="str">
        <f t="shared" si="63"/>
        <v>Yes</v>
      </c>
      <c r="W207" s="15" t="str">
        <f t="shared" si="58"/>
        <v>Yes</v>
      </c>
      <c r="X207" s="15">
        <f>IF(W207="Yes", MAX(X$1:X206)+1, "")</f>
        <v>206</v>
      </c>
      <c r="Y207" s="15" t="str">
        <f t="shared" si="59"/>
        <v>Yes</v>
      </c>
      <c r="Z207" s="15">
        <f>IF(Y207="Yes", MAX(Z$1:Z206)+1, "")</f>
        <v>206</v>
      </c>
      <c r="AA207" s="15" t="str">
        <f t="shared" si="64"/>
        <v>No</v>
      </c>
      <c r="AB207" s="15" t="str">
        <f t="shared" si="65"/>
        <v>No</v>
      </c>
      <c r="AC207" s="15" t="str">
        <f t="shared" si="60"/>
        <v>No</v>
      </c>
      <c r="AD207" s="15" t="str">
        <f>IF(AC207="Yes", MAX(AD$1:AD206)+1, "")</f>
        <v/>
      </c>
      <c r="AE207" s="15" t="str">
        <f t="shared" si="61"/>
        <v>No</v>
      </c>
      <c r="AF207" s="15" t="str">
        <f>IF(AE207="Yes", MAX(AF$1:AF206)+1, "")</f>
        <v/>
      </c>
    </row>
    <row r="208" spans="1:32" ht="19" customHeight="1" x14ac:dyDescent="0.35">
      <c r="A208" s="16" t="s">
        <v>599</v>
      </c>
      <c r="B208" s="16" t="s">
        <v>600</v>
      </c>
      <c r="C208" s="16">
        <v>2016</v>
      </c>
      <c r="D208" s="16" t="s">
        <v>601</v>
      </c>
      <c r="E208" t="s">
        <v>1976</v>
      </c>
      <c r="F208" s="16" t="s">
        <v>1963</v>
      </c>
      <c r="G208" s="16" t="s">
        <v>20</v>
      </c>
      <c r="H208" s="16" t="s">
        <v>18</v>
      </c>
      <c r="I208" s="17"/>
      <c r="J208" s="17"/>
      <c r="K208" s="19" t="str">
        <f t="shared" si="66"/>
        <v/>
      </c>
      <c r="L208" s="19" t="str">
        <f t="shared" si="67"/>
        <v/>
      </c>
      <c r="M208" s="19" t="str">
        <f t="shared" si="68"/>
        <v/>
      </c>
      <c r="N208" s="19" t="str">
        <f t="shared" si="69"/>
        <v/>
      </c>
      <c r="O208" s="19" t="str">
        <f t="shared" si="70"/>
        <v/>
      </c>
      <c r="P208" s="19" t="str">
        <f t="shared" si="71"/>
        <v/>
      </c>
      <c r="Q208" s="19" t="str">
        <f t="shared" si="72"/>
        <v/>
      </c>
      <c r="R208" s="19" t="str">
        <f t="shared" si="73"/>
        <v/>
      </c>
      <c r="S208" s="19" t="str">
        <f t="shared" si="74"/>
        <v>Yes</v>
      </c>
      <c r="T208" s="19" t="str">
        <f t="shared" si="75"/>
        <v>Yes</v>
      </c>
      <c r="U208" s="15" t="str">
        <f t="shared" si="62"/>
        <v>Yes</v>
      </c>
      <c r="V208" s="15" t="str">
        <f t="shared" si="63"/>
        <v>Yes</v>
      </c>
      <c r="W208" s="15" t="str">
        <f t="shared" ref="W208:W271" si="76">IF(OR(U208="Yes", V208="Yes"), "Yes", "No")</f>
        <v>Yes</v>
      </c>
      <c r="X208" s="15">
        <f>IF(W208="Yes", MAX(X$1:X207)+1, "")</f>
        <v>207</v>
      </c>
      <c r="Y208" s="15" t="str">
        <f t="shared" ref="Y208:Y271" si="77">IF(themeselected="All", "Yes", IF(OR(G208=themeselected, H208=themeselected, I208=themeselected, J208=themeselected), "Yes", "No"))</f>
        <v>Yes</v>
      </c>
      <c r="Z208" s="15">
        <f>IF(Y208="Yes", MAX(Z$1:Z207)+1, "")</f>
        <v>207</v>
      </c>
      <c r="AA208" s="15" t="str">
        <f t="shared" si="64"/>
        <v>No</v>
      </c>
      <c r="AB208" s="15" t="str">
        <f t="shared" si="65"/>
        <v>No</v>
      </c>
      <c r="AC208" s="15" t="str">
        <f t="shared" ref="AC208:AC271" si="78">IF(OR(AA208="Yes", AB208="Yes"), "Yes", "No")</f>
        <v>No</v>
      </c>
      <c r="AD208" s="15" t="str">
        <f>IF(AC208="Yes", MAX(AD$1:AD207)+1, "")</f>
        <v/>
      </c>
      <c r="AE208" s="15" t="str">
        <f t="shared" ref="AE208:AE271" si="79">IF((IF(business="Yes",IF(N208="Yes",1, 0))+IF(data="Yes",IF(K208="Yes",1, 0))+IF(Ecosystem="Yes",IF(Q208="Yes",1, 0))+IF(evaluation="Yes",IF(T208="Yes",1, 0))+IF(heating="Yes",IF(O208="Yes",1, 0))+IF(mobility="Yes",IF(P208="Yes",1, 0))+IF(policy="Yes",IF(S208="Yes",1, 0))+IF(tech="Yes",IF(R208="Yes",1, 0))+IF(users="Yes",IF(L208="Yes",1, 0))+IF(skills="Yes",IF(M208="Yes",1, 0)))&gt;=1, "Yes", "No")</f>
        <v>No</v>
      </c>
      <c r="AF208" s="15" t="str">
        <f>IF(AE208="Yes", MAX(AF$1:AF207)+1, "")</f>
        <v/>
      </c>
    </row>
    <row r="209" spans="1:32" ht="19" customHeight="1" x14ac:dyDescent="0.35">
      <c r="A209" s="16" t="s">
        <v>602</v>
      </c>
      <c r="B209" s="16" t="s">
        <v>603</v>
      </c>
      <c r="C209" s="16">
        <v>2013</v>
      </c>
      <c r="D209" s="17"/>
      <c r="E209" t="s">
        <v>1976</v>
      </c>
      <c r="F209" s="16" t="s">
        <v>1963</v>
      </c>
      <c r="G209" s="16" t="s">
        <v>7</v>
      </c>
      <c r="H209" s="16" t="s">
        <v>11</v>
      </c>
      <c r="I209" s="17"/>
      <c r="J209" s="17"/>
      <c r="K209" s="19" t="str">
        <f t="shared" si="66"/>
        <v>Yes</v>
      </c>
      <c r="L209" s="19" t="str">
        <f t="shared" si="67"/>
        <v>Yes</v>
      </c>
      <c r="M209" s="19" t="str">
        <f t="shared" si="68"/>
        <v/>
      </c>
      <c r="N209" s="19" t="str">
        <f t="shared" si="69"/>
        <v/>
      </c>
      <c r="O209" s="19" t="str">
        <f t="shared" si="70"/>
        <v/>
      </c>
      <c r="P209" s="19" t="str">
        <f t="shared" si="71"/>
        <v/>
      </c>
      <c r="Q209" s="19" t="str">
        <f t="shared" si="72"/>
        <v/>
      </c>
      <c r="R209" s="19" t="str">
        <f t="shared" si="73"/>
        <v/>
      </c>
      <c r="S209" s="19" t="str">
        <f t="shared" si="74"/>
        <v/>
      </c>
      <c r="T209" s="19" t="str">
        <f t="shared" si="75"/>
        <v/>
      </c>
      <c r="U209" s="15" t="str">
        <f t="shared" si="62"/>
        <v>Yes</v>
      </c>
      <c r="V209" s="15" t="str">
        <f t="shared" si="63"/>
        <v>No</v>
      </c>
      <c r="W209" s="15" t="str">
        <f t="shared" si="76"/>
        <v>Yes</v>
      </c>
      <c r="X209" s="15">
        <f>IF(W209="Yes", MAX(X$1:X208)+1, "")</f>
        <v>208</v>
      </c>
      <c r="Y209" s="15" t="str">
        <f t="shared" si="77"/>
        <v>Yes</v>
      </c>
      <c r="Z209" s="15">
        <f>IF(Y209="Yes", MAX(Z$1:Z208)+1, "")</f>
        <v>208</v>
      </c>
      <c r="AA209" s="15" t="str">
        <f t="shared" si="64"/>
        <v>No</v>
      </c>
      <c r="AB209" s="15" t="str">
        <f t="shared" si="65"/>
        <v>No</v>
      </c>
      <c r="AC209" s="15" t="str">
        <f t="shared" si="78"/>
        <v>No</v>
      </c>
      <c r="AD209" s="15" t="str">
        <f>IF(AC209="Yes", MAX(AD$1:AD208)+1, "")</f>
        <v/>
      </c>
      <c r="AE209" s="15" t="str">
        <f t="shared" si="79"/>
        <v>No</v>
      </c>
      <c r="AF209" s="15" t="str">
        <f>IF(AE209="Yes", MAX(AF$1:AF208)+1, "")</f>
        <v/>
      </c>
    </row>
    <row r="210" spans="1:32" ht="19" customHeight="1" x14ac:dyDescent="0.35">
      <c r="A210" s="16" t="s">
        <v>604</v>
      </c>
      <c r="B210" s="16" t="s">
        <v>605</v>
      </c>
      <c r="C210" s="16">
        <v>2017</v>
      </c>
      <c r="D210" s="16" t="s">
        <v>606</v>
      </c>
      <c r="E210" t="s">
        <v>2105</v>
      </c>
      <c r="F210" s="16" t="s">
        <v>1963</v>
      </c>
      <c r="G210" s="16" t="s">
        <v>7</v>
      </c>
      <c r="H210" s="16" t="s">
        <v>18</v>
      </c>
      <c r="I210" s="17"/>
      <c r="J210" s="17"/>
      <c r="K210" s="19" t="str">
        <f t="shared" si="66"/>
        <v>Yes</v>
      </c>
      <c r="L210" s="19" t="str">
        <f t="shared" si="67"/>
        <v/>
      </c>
      <c r="M210" s="19" t="str">
        <f t="shared" si="68"/>
        <v/>
      </c>
      <c r="N210" s="19" t="str">
        <f t="shared" si="69"/>
        <v/>
      </c>
      <c r="O210" s="19" t="str">
        <f t="shared" si="70"/>
        <v/>
      </c>
      <c r="P210" s="19" t="str">
        <f t="shared" si="71"/>
        <v/>
      </c>
      <c r="Q210" s="19" t="str">
        <f t="shared" si="72"/>
        <v/>
      </c>
      <c r="R210" s="19" t="str">
        <f t="shared" si="73"/>
        <v/>
      </c>
      <c r="S210" s="19" t="str">
        <f t="shared" si="74"/>
        <v>Yes</v>
      </c>
      <c r="T210" s="19" t="str">
        <f t="shared" si="75"/>
        <v/>
      </c>
      <c r="U210" s="15" t="str">
        <f t="shared" si="62"/>
        <v>Yes</v>
      </c>
      <c r="V210" s="15" t="str">
        <f t="shared" si="63"/>
        <v>Yes</v>
      </c>
      <c r="W210" s="15" t="str">
        <f t="shared" si="76"/>
        <v>Yes</v>
      </c>
      <c r="X210" s="15">
        <f>IF(W210="Yes", MAX(X$1:X209)+1, "")</f>
        <v>209</v>
      </c>
      <c r="Y210" s="15" t="str">
        <f t="shared" si="77"/>
        <v>Yes</v>
      </c>
      <c r="Z210" s="15">
        <f>IF(Y210="Yes", MAX(Z$1:Z209)+1, "")</f>
        <v>209</v>
      </c>
      <c r="AA210" s="15" t="str">
        <f t="shared" si="64"/>
        <v>No</v>
      </c>
      <c r="AB210" s="15" t="str">
        <f t="shared" si="65"/>
        <v>No</v>
      </c>
      <c r="AC210" s="15" t="str">
        <f t="shared" si="78"/>
        <v>No</v>
      </c>
      <c r="AD210" s="15" t="str">
        <f>IF(AC210="Yes", MAX(AD$1:AD209)+1, "")</f>
        <v/>
      </c>
      <c r="AE210" s="15" t="str">
        <f t="shared" si="79"/>
        <v>No</v>
      </c>
      <c r="AF210" s="15" t="str">
        <f>IF(AE210="Yes", MAX(AF$1:AF209)+1, "")</f>
        <v/>
      </c>
    </row>
    <row r="211" spans="1:32" ht="19" customHeight="1" x14ac:dyDescent="0.35">
      <c r="A211" s="16" t="s">
        <v>607</v>
      </c>
      <c r="B211" s="16" t="s">
        <v>608</v>
      </c>
      <c r="C211" s="16">
        <v>2016</v>
      </c>
      <c r="D211" s="16" t="s">
        <v>609</v>
      </c>
      <c r="E211" t="s">
        <v>2106</v>
      </c>
      <c r="F211" s="16" t="s">
        <v>1963</v>
      </c>
      <c r="G211" s="16" t="s">
        <v>11</v>
      </c>
      <c r="H211" s="16" t="s">
        <v>94</v>
      </c>
      <c r="I211" s="16" t="s">
        <v>1954</v>
      </c>
      <c r="J211" s="16" t="s">
        <v>27</v>
      </c>
      <c r="K211" s="19" t="str">
        <f t="shared" si="66"/>
        <v>Yes</v>
      </c>
      <c r="L211" s="19" t="str">
        <f t="shared" si="67"/>
        <v>Yes</v>
      </c>
      <c r="M211" s="19" t="str">
        <f t="shared" si="68"/>
        <v/>
      </c>
      <c r="N211" s="19" t="str">
        <f t="shared" si="69"/>
        <v/>
      </c>
      <c r="O211" s="19" t="str">
        <f t="shared" si="70"/>
        <v/>
      </c>
      <c r="P211" s="19" t="str">
        <f t="shared" si="71"/>
        <v>Yes</v>
      </c>
      <c r="Q211" s="19" t="str">
        <f t="shared" si="72"/>
        <v/>
      </c>
      <c r="R211" s="19" t="str">
        <f t="shared" si="73"/>
        <v>Yes</v>
      </c>
      <c r="S211" s="19" t="str">
        <f t="shared" si="74"/>
        <v/>
      </c>
      <c r="T211" s="19" t="str">
        <f t="shared" si="75"/>
        <v/>
      </c>
      <c r="U211" s="15" t="str">
        <f t="shared" si="62"/>
        <v>Yes</v>
      </c>
      <c r="V211" s="15" t="str">
        <f t="shared" si="63"/>
        <v>Yes</v>
      </c>
      <c r="W211" s="15" t="str">
        <f t="shared" si="76"/>
        <v>Yes</v>
      </c>
      <c r="X211" s="15">
        <f>IF(W211="Yes", MAX(X$1:X210)+1, "")</f>
        <v>210</v>
      </c>
      <c r="Y211" s="15" t="str">
        <f t="shared" si="77"/>
        <v>Yes</v>
      </c>
      <c r="Z211" s="15">
        <f>IF(Y211="Yes", MAX(Z$1:Z210)+1, "")</f>
        <v>210</v>
      </c>
      <c r="AA211" s="15" t="str">
        <f t="shared" si="64"/>
        <v>No</v>
      </c>
      <c r="AB211" s="15" t="str">
        <f t="shared" si="65"/>
        <v>No</v>
      </c>
      <c r="AC211" s="15" t="str">
        <f t="shared" si="78"/>
        <v>No</v>
      </c>
      <c r="AD211" s="15" t="str">
        <f>IF(AC211="Yes", MAX(AD$1:AD210)+1, "")</f>
        <v/>
      </c>
      <c r="AE211" s="15" t="str">
        <f t="shared" si="79"/>
        <v>No</v>
      </c>
      <c r="AF211" s="15" t="str">
        <f>IF(AE211="Yes", MAX(AF$1:AF210)+1, "")</f>
        <v/>
      </c>
    </row>
    <row r="212" spans="1:32" ht="19" customHeight="1" x14ac:dyDescent="0.35">
      <c r="A212" s="16" t="s">
        <v>610</v>
      </c>
      <c r="B212" s="16" t="s">
        <v>611</v>
      </c>
      <c r="C212" s="16">
        <v>2013</v>
      </c>
      <c r="D212" s="16" t="s">
        <v>612</v>
      </c>
      <c r="E212" t="s">
        <v>2107</v>
      </c>
      <c r="F212" s="16" t="s">
        <v>1963</v>
      </c>
      <c r="G212" s="16" t="s">
        <v>33</v>
      </c>
      <c r="H212" s="16" t="s">
        <v>27</v>
      </c>
      <c r="I212" s="16" t="s">
        <v>1954</v>
      </c>
      <c r="J212" s="17"/>
      <c r="K212" s="19" t="str">
        <f t="shared" si="66"/>
        <v>Yes</v>
      </c>
      <c r="L212" s="19" t="str">
        <f t="shared" si="67"/>
        <v/>
      </c>
      <c r="M212" s="19" t="str">
        <f t="shared" si="68"/>
        <v/>
      </c>
      <c r="N212" s="19" t="str">
        <f t="shared" si="69"/>
        <v/>
      </c>
      <c r="O212" s="19" t="str">
        <f t="shared" si="70"/>
        <v>Yes</v>
      </c>
      <c r="P212" s="19" t="str">
        <f t="shared" si="71"/>
        <v/>
      </c>
      <c r="Q212" s="19" t="str">
        <f t="shared" si="72"/>
        <v/>
      </c>
      <c r="R212" s="19" t="str">
        <f t="shared" si="73"/>
        <v>Yes</v>
      </c>
      <c r="S212" s="19" t="str">
        <f t="shared" si="74"/>
        <v/>
      </c>
      <c r="T212" s="19" t="str">
        <f t="shared" si="75"/>
        <v/>
      </c>
      <c r="U212" s="15" t="str">
        <f t="shared" si="62"/>
        <v>Yes</v>
      </c>
      <c r="V212" s="15" t="str">
        <f t="shared" si="63"/>
        <v>Yes</v>
      </c>
      <c r="W212" s="15" t="str">
        <f t="shared" si="76"/>
        <v>Yes</v>
      </c>
      <c r="X212" s="15">
        <f>IF(W212="Yes", MAX(X$1:X211)+1, "")</f>
        <v>211</v>
      </c>
      <c r="Y212" s="15" t="str">
        <f t="shared" si="77"/>
        <v>Yes</v>
      </c>
      <c r="Z212" s="15">
        <f>IF(Y212="Yes", MAX(Z$1:Z211)+1, "")</f>
        <v>211</v>
      </c>
      <c r="AA212" s="15" t="str">
        <f t="shared" si="64"/>
        <v>No</v>
      </c>
      <c r="AB212" s="15" t="str">
        <f t="shared" si="65"/>
        <v>No</v>
      </c>
      <c r="AC212" s="15" t="str">
        <f t="shared" si="78"/>
        <v>No</v>
      </c>
      <c r="AD212" s="15" t="str">
        <f>IF(AC212="Yes", MAX(AD$1:AD211)+1, "")</f>
        <v/>
      </c>
      <c r="AE212" s="15" t="str">
        <f t="shared" si="79"/>
        <v>No</v>
      </c>
      <c r="AF212" s="15" t="str">
        <f>IF(AE212="Yes", MAX(AF$1:AF211)+1, "")</f>
        <v/>
      </c>
    </row>
    <row r="213" spans="1:32" ht="19" customHeight="1" x14ac:dyDescent="0.35">
      <c r="A213" s="16" t="s">
        <v>613</v>
      </c>
      <c r="B213" s="16" t="s">
        <v>614</v>
      </c>
      <c r="C213" s="16">
        <v>2019</v>
      </c>
      <c r="D213" s="16" t="s">
        <v>615</v>
      </c>
      <c r="E213" t="s">
        <v>2108</v>
      </c>
      <c r="F213" s="16" t="s">
        <v>1963</v>
      </c>
      <c r="G213" s="16" t="s">
        <v>18</v>
      </c>
      <c r="H213" s="16" t="s">
        <v>74</v>
      </c>
      <c r="I213" s="16" t="s">
        <v>1954</v>
      </c>
      <c r="J213" s="17"/>
      <c r="K213" s="19" t="str">
        <f t="shared" si="66"/>
        <v/>
      </c>
      <c r="L213" s="19" t="str">
        <f t="shared" si="67"/>
        <v/>
      </c>
      <c r="M213" s="19" t="str">
        <f t="shared" si="68"/>
        <v/>
      </c>
      <c r="N213" s="19" t="str">
        <f t="shared" si="69"/>
        <v>Yes</v>
      </c>
      <c r="O213" s="19" t="str">
        <f t="shared" si="70"/>
        <v/>
      </c>
      <c r="P213" s="19" t="str">
        <f t="shared" si="71"/>
        <v/>
      </c>
      <c r="Q213" s="19" t="str">
        <f t="shared" si="72"/>
        <v/>
      </c>
      <c r="R213" s="19" t="str">
        <f t="shared" si="73"/>
        <v>Yes</v>
      </c>
      <c r="S213" s="19" t="str">
        <f t="shared" si="74"/>
        <v>Yes</v>
      </c>
      <c r="T213" s="19" t="str">
        <f t="shared" si="75"/>
        <v/>
      </c>
      <c r="U213" s="15" t="str">
        <f t="shared" si="62"/>
        <v>Yes</v>
      </c>
      <c r="V213" s="15" t="str">
        <f t="shared" si="63"/>
        <v>Yes</v>
      </c>
      <c r="W213" s="15" t="str">
        <f t="shared" si="76"/>
        <v>Yes</v>
      </c>
      <c r="X213" s="15">
        <f>IF(W213="Yes", MAX(X$1:X212)+1, "")</f>
        <v>212</v>
      </c>
      <c r="Y213" s="15" t="str">
        <f t="shared" si="77"/>
        <v>Yes</v>
      </c>
      <c r="Z213" s="15">
        <f>IF(Y213="Yes", MAX(Z$1:Z212)+1, "")</f>
        <v>212</v>
      </c>
      <c r="AA213" s="15" t="str">
        <f t="shared" si="64"/>
        <v>No</v>
      </c>
      <c r="AB213" s="15" t="str">
        <f t="shared" si="65"/>
        <v>No</v>
      </c>
      <c r="AC213" s="15" t="str">
        <f t="shared" si="78"/>
        <v>No</v>
      </c>
      <c r="AD213" s="15" t="str">
        <f>IF(AC213="Yes", MAX(AD$1:AD212)+1, "")</f>
        <v/>
      </c>
      <c r="AE213" s="15" t="str">
        <f t="shared" si="79"/>
        <v>No</v>
      </c>
      <c r="AF213" s="15" t="str">
        <f>IF(AE213="Yes", MAX(AF$1:AF212)+1, "")</f>
        <v/>
      </c>
    </row>
    <row r="214" spans="1:32" ht="19" customHeight="1" x14ac:dyDescent="0.35">
      <c r="A214" s="16" t="s">
        <v>616</v>
      </c>
      <c r="B214" s="16" t="s">
        <v>617</v>
      </c>
      <c r="C214" s="16">
        <v>2013</v>
      </c>
      <c r="D214" s="17"/>
      <c r="E214" t="s">
        <v>1976</v>
      </c>
      <c r="F214" s="16" t="s">
        <v>1963</v>
      </c>
      <c r="G214" s="16" t="s">
        <v>11</v>
      </c>
      <c r="H214" s="16" t="s">
        <v>27</v>
      </c>
      <c r="I214" s="17"/>
      <c r="J214" s="17"/>
      <c r="K214" s="19" t="str">
        <f t="shared" si="66"/>
        <v>Yes</v>
      </c>
      <c r="L214" s="19" t="str">
        <f t="shared" si="67"/>
        <v>Yes</v>
      </c>
      <c r="M214" s="19" t="str">
        <f t="shared" si="68"/>
        <v/>
      </c>
      <c r="N214" s="19" t="str">
        <f t="shared" si="69"/>
        <v/>
      </c>
      <c r="O214" s="19" t="str">
        <f t="shared" si="70"/>
        <v/>
      </c>
      <c r="P214" s="19" t="str">
        <f t="shared" si="71"/>
        <v/>
      </c>
      <c r="Q214" s="19" t="str">
        <f t="shared" si="72"/>
        <v/>
      </c>
      <c r="R214" s="19" t="str">
        <f t="shared" si="73"/>
        <v/>
      </c>
      <c r="S214" s="19" t="str">
        <f t="shared" si="74"/>
        <v/>
      </c>
      <c r="T214" s="19" t="str">
        <f t="shared" si="75"/>
        <v/>
      </c>
      <c r="U214" s="15" t="str">
        <f t="shared" si="62"/>
        <v>Yes</v>
      </c>
      <c r="V214" s="15" t="str">
        <f t="shared" si="63"/>
        <v>No</v>
      </c>
      <c r="W214" s="15" t="str">
        <f t="shared" si="76"/>
        <v>Yes</v>
      </c>
      <c r="X214" s="15">
        <f>IF(W214="Yes", MAX(X$1:X213)+1, "")</f>
        <v>213</v>
      </c>
      <c r="Y214" s="15" t="str">
        <f t="shared" si="77"/>
        <v>Yes</v>
      </c>
      <c r="Z214" s="15">
        <f>IF(Y214="Yes", MAX(Z$1:Z213)+1, "")</f>
        <v>213</v>
      </c>
      <c r="AA214" s="15" t="str">
        <f t="shared" si="64"/>
        <v>No</v>
      </c>
      <c r="AB214" s="15" t="str">
        <f t="shared" si="65"/>
        <v>No</v>
      </c>
      <c r="AC214" s="15" t="str">
        <f t="shared" si="78"/>
        <v>No</v>
      </c>
      <c r="AD214" s="15" t="str">
        <f>IF(AC214="Yes", MAX(AD$1:AD213)+1, "")</f>
        <v/>
      </c>
      <c r="AE214" s="15" t="str">
        <f t="shared" si="79"/>
        <v>No</v>
      </c>
      <c r="AF214" s="15" t="str">
        <f>IF(AE214="Yes", MAX(AF$1:AF213)+1, "")</f>
        <v/>
      </c>
    </row>
    <row r="215" spans="1:32" ht="19" customHeight="1" x14ac:dyDescent="0.35">
      <c r="A215" s="16" t="s">
        <v>618</v>
      </c>
      <c r="B215" s="16" t="s">
        <v>619</v>
      </c>
      <c r="C215" s="16">
        <v>2013</v>
      </c>
      <c r="D215" s="16" t="s">
        <v>620</v>
      </c>
      <c r="E215" t="s">
        <v>2109</v>
      </c>
      <c r="F215" s="16" t="s">
        <v>1963</v>
      </c>
      <c r="G215" s="16" t="s">
        <v>11</v>
      </c>
      <c r="H215" s="16" t="s">
        <v>1954</v>
      </c>
      <c r="I215" s="17"/>
      <c r="J215" s="17"/>
      <c r="K215" s="19" t="str">
        <f t="shared" si="66"/>
        <v/>
      </c>
      <c r="L215" s="19" t="str">
        <f t="shared" si="67"/>
        <v>Yes</v>
      </c>
      <c r="M215" s="19" t="str">
        <f t="shared" si="68"/>
        <v/>
      </c>
      <c r="N215" s="19" t="str">
        <f t="shared" si="69"/>
        <v/>
      </c>
      <c r="O215" s="19" t="str">
        <f t="shared" si="70"/>
        <v/>
      </c>
      <c r="P215" s="19" t="str">
        <f t="shared" si="71"/>
        <v/>
      </c>
      <c r="Q215" s="19" t="str">
        <f t="shared" si="72"/>
        <v/>
      </c>
      <c r="R215" s="19" t="str">
        <f t="shared" si="73"/>
        <v>Yes</v>
      </c>
      <c r="S215" s="19" t="str">
        <f t="shared" si="74"/>
        <v/>
      </c>
      <c r="T215" s="19" t="str">
        <f t="shared" si="75"/>
        <v/>
      </c>
      <c r="U215" s="15" t="str">
        <f t="shared" si="62"/>
        <v>Yes</v>
      </c>
      <c r="V215" s="15" t="str">
        <f t="shared" si="63"/>
        <v>Yes</v>
      </c>
      <c r="W215" s="15" t="str">
        <f t="shared" si="76"/>
        <v>Yes</v>
      </c>
      <c r="X215" s="15">
        <f>IF(W215="Yes", MAX(X$1:X214)+1, "")</f>
        <v>214</v>
      </c>
      <c r="Y215" s="15" t="str">
        <f t="shared" si="77"/>
        <v>Yes</v>
      </c>
      <c r="Z215" s="15">
        <f>IF(Y215="Yes", MAX(Z$1:Z214)+1, "")</f>
        <v>214</v>
      </c>
      <c r="AA215" s="15" t="str">
        <f t="shared" si="64"/>
        <v>No</v>
      </c>
      <c r="AB215" s="15" t="str">
        <f t="shared" si="65"/>
        <v>No</v>
      </c>
      <c r="AC215" s="15" t="str">
        <f t="shared" si="78"/>
        <v>No</v>
      </c>
      <c r="AD215" s="15" t="str">
        <f>IF(AC215="Yes", MAX(AD$1:AD214)+1, "")</f>
        <v/>
      </c>
      <c r="AE215" s="15" t="str">
        <f t="shared" si="79"/>
        <v>No</v>
      </c>
      <c r="AF215" s="15" t="str">
        <f>IF(AE215="Yes", MAX(AF$1:AF214)+1, "")</f>
        <v/>
      </c>
    </row>
    <row r="216" spans="1:32" ht="19" customHeight="1" x14ac:dyDescent="0.35">
      <c r="A216" s="16" t="s">
        <v>618</v>
      </c>
      <c r="B216" s="16" t="s">
        <v>621</v>
      </c>
      <c r="C216" s="16">
        <v>2013</v>
      </c>
      <c r="D216" s="16" t="s">
        <v>622</v>
      </c>
      <c r="E216" t="s">
        <v>2110</v>
      </c>
      <c r="F216" s="16" t="s">
        <v>1963</v>
      </c>
      <c r="G216" s="16" t="s">
        <v>11</v>
      </c>
      <c r="H216" s="16" t="s">
        <v>1954</v>
      </c>
      <c r="I216" s="16" t="s">
        <v>20</v>
      </c>
      <c r="J216" s="17"/>
      <c r="K216" s="19" t="str">
        <f t="shared" si="66"/>
        <v/>
      </c>
      <c r="L216" s="19" t="str">
        <f t="shared" si="67"/>
        <v>Yes</v>
      </c>
      <c r="M216" s="19" t="str">
        <f t="shared" si="68"/>
        <v/>
      </c>
      <c r="N216" s="19" t="str">
        <f t="shared" si="69"/>
        <v/>
      </c>
      <c r="O216" s="19" t="str">
        <f t="shared" si="70"/>
        <v/>
      </c>
      <c r="P216" s="19" t="str">
        <f t="shared" si="71"/>
        <v/>
      </c>
      <c r="Q216" s="19" t="str">
        <f t="shared" si="72"/>
        <v/>
      </c>
      <c r="R216" s="19" t="str">
        <f t="shared" si="73"/>
        <v>Yes</v>
      </c>
      <c r="S216" s="19" t="str">
        <f t="shared" si="74"/>
        <v/>
      </c>
      <c r="T216" s="19" t="str">
        <f t="shared" si="75"/>
        <v>Yes</v>
      </c>
      <c r="U216" s="15" t="str">
        <f t="shared" si="62"/>
        <v>Yes</v>
      </c>
      <c r="V216" s="15" t="str">
        <f t="shared" si="63"/>
        <v>Yes</v>
      </c>
      <c r="W216" s="15" t="str">
        <f t="shared" si="76"/>
        <v>Yes</v>
      </c>
      <c r="X216" s="15">
        <f>IF(W216="Yes", MAX(X$1:X215)+1, "")</f>
        <v>215</v>
      </c>
      <c r="Y216" s="15" t="str">
        <f t="shared" si="77"/>
        <v>Yes</v>
      </c>
      <c r="Z216" s="15">
        <f>IF(Y216="Yes", MAX(Z$1:Z215)+1, "")</f>
        <v>215</v>
      </c>
      <c r="AA216" s="15" t="str">
        <f t="shared" si="64"/>
        <v>No</v>
      </c>
      <c r="AB216" s="15" t="str">
        <f t="shared" si="65"/>
        <v>No</v>
      </c>
      <c r="AC216" s="15" t="str">
        <f t="shared" si="78"/>
        <v>No</v>
      </c>
      <c r="AD216" s="15" t="str">
        <f>IF(AC216="Yes", MAX(AD$1:AD215)+1, "")</f>
        <v/>
      </c>
      <c r="AE216" s="15" t="str">
        <f t="shared" si="79"/>
        <v>No</v>
      </c>
      <c r="AF216" s="15" t="str">
        <f>IF(AE216="Yes", MAX(AF$1:AF215)+1, "")</f>
        <v/>
      </c>
    </row>
    <row r="217" spans="1:32" ht="19" customHeight="1" x14ac:dyDescent="0.35">
      <c r="A217" s="16" t="s">
        <v>623</v>
      </c>
      <c r="B217" s="16" t="s">
        <v>624</v>
      </c>
      <c r="C217" s="16">
        <v>2019</v>
      </c>
      <c r="D217" s="16" t="s">
        <v>625</v>
      </c>
      <c r="E217" t="s">
        <v>2111</v>
      </c>
      <c r="F217" s="16" t="s">
        <v>1963</v>
      </c>
      <c r="G217" s="16" t="s">
        <v>7</v>
      </c>
      <c r="H217" s="16" t="s">
        <v>11</v>
      </c>
      <c r="I217" s="16" t="s">
        <v>20</v>
      </c>
      <c r="J217" s="17"/>
      <c r="K217" s="19" t="str">
        <f t="shared" si="66"/>
        <v>Yes</v>
      </c>
      <c r="L217" s="19" t="str">
        <f t="shared" si="67"/>
        <v>Yes</v>
      </c>
      <c r="M217" s="19" t="str">
        <f t="shared" si="68"/>
        <v/>
      </c>
      <c r="N217" s="19" t="str">
        <f t="shared" si="69"/>
        <v/>
      </c>
      <c r="O217" s="19" t="str">
        <f t="shared" si="70"/>
        <v/>
      </c>
      <c r="P217" s="19" t="str">
        <f t="shared" si="71"/>
        <v/>
      </c>
      <c r="Q217" s="19" t="str">
        <f t="shared" si="72"/>
        <v/>
      </c>
      <c r="R217" s="19" t="str">
        <f t="shared" si="73"/>
        <v/>
      </c>
      <c r="S217" s="19" t="str">
        <f t="shared" si="74"/>
        <v/>
      </c>
      <c r="T217" s="19" t="str">
        <f t="shared" si="75"/>
        <v>Yes</v>
      </c>
      <c r="U217" s="15" t="str">
        <f t="shared" si="62"/>
        <v>Yes</v>
      </c>
      <c r="V217" s="15" t="str">
        <f t="shared" si="63"/>
        <v>Yes</v>
      </c>
      <c r="W217" s="15" t="str">
        <f t="shared" si="76"/>
        <v>Yes</v>
      </c>
      <c r="X217" s="15">
        <f>IF(W217="Yes", MAX(X$1:X216)+1, "")</f>
        <v>216</v>
      </c>
      <c r="Y217" s="15" t="str">
        <f t="shared" si="77"/>
        <v>Yes</v>
      </c>
      <c r="Z217" s="15">
        <f>IF(Y217="Yes", MAX(Z$1:Z216)+1, "")</f>
        <v>216</v>
      </c>
      <c r="AA217" s="15" t="str">
        <f t="shared" si="64"/>
        <v>No</v>
      </c>
      <c r="AB217" s="15" t="str">
        <f t="shared" si="65"/>
        <v>No</v>
      </c>
      <c r="AC217" s="15" t="str">
        <f t="shared" si="78"/>
        <v>No</v>
      </c>
      <c r="AD217" s="15" t="str">
        <f>IF(AC217="Yes", MAX(AD$1:AD216)+1, "")</f>
        <v/>
      </c>
      <c r="AE217" s="15" t="str">
        <f t="shared" si="79"/>
        <v>No</v>
      </c>
      <c r="AF217" s="15" t="str">
        <f>IF(AE217="Yes", MAX(AF$1:AF216)+1, "")</f>
        <v/>
      </c>
    </row>
    <row r="218" spans="1:32" ht="19" customHeight="1" x14ac:dyDescent="0.35">
      <c r="A218" s="16" t="s">
        <v>626</v>
      </c>
      <c r="B218" s="16" t="s">
        <v>627</v>
      </c>
      <c r="C218" s="16">
        <v>2012</v>
      </c>
      <c r="D218" s="17"/>
      <c r="E218" t="s">
        <v>1976</v>
      </c>
      <c r="F218" s="16" t="s">
        <v>1963</v>
      </c>
      <c r="G218" s="16" t="s">
        <v>1954</v>
      </c>
      <c r="H218" s="16" t="s">
        <v>27</v>
      </c>
      <c r="I218" s="17"/>
      <c r="J218" s="17"/>
      <c r="K218" s="19" t="str">
        <f t="shared" si="66"/>
        <v>Yes</v>
      </c>
      <c r="L218" s="19" t="str">
        <f t="shared" si="67"/>
        <v/>
      </c>
      <c r="M218" s="19" t="str">
        <f t="shared" si="68"/>
        <v/>
      </c>
      <c r="N218" s="19" t="str">
        <f t="shared" si="69"/>
        <v/>
      </c>
      <c r="O218" s="19" t="str">
        <f t="shared" si="70"/>
        <v/>
      </c>
      <c r="P218" s="19" t="str">
        <f t="shared" si="71"/>
        <v/>
      </c>
      <c r="Q218" s="19" t="str">
        <f t="shared" si="72"/>
        <v/>
      </c>
      <c r="R218" s="19" t="str">
        <f t="shared" si="73"/>
        <v>Yes</v>
      </c>
      <c r="S218" s="19" t="str">
        <f t="shared" si="74"/>
        <v/>
      </c>
      <c r="T218" s="19" t="str">
        <f t="shared" si="75"/>
        <v/>
      </c>
      <c r="U218" s="15" t="str">
        <f t="shared" si="62"/>
        <v>Yes</v>
      </c>
      <c r="V218" s="15" t="str">
        <f t="shared" si="63"/>
        <v>No</v>
      </c>
      <c r="W218" s="15" t="str">
        <f t="shared" si="76"/>
        <v>Yes</v>
      </c>
      <c r="X218" s="15">
        <f>IF(W218="Yes", MAX(X$1:X217)+1, "")</f>
        <v>217</v>
      </c>
      <c r="Y218" s="15" t="str">
        <f t="shared" si="77"/>
        <v>Yes</v>
      </c>
      <c r="Z218" s="15">
        <f>IF(Y218="Yes", MAX(Z$1:Z217)+1, "")</f>
        <v>217</v>
      </c>
      <c r="AA218" s="15" t="str">
        <f t="shared" si="64"/>
        <v>No</v>
      </c>
      <c r="AB218" s="15" t="str">
        <f t="shared" si="65"/>
        <v>No</v>
      </c>
      <c r="AC218" s="15" t="str">
        <f t="shared" si="78"/>
        <v>No</v>
      </c>
      <c r="AD218" s="15" t="str">
        <f>IF(AC218="Yes", MAX(AD$1:AD217)+1, "")</f>
        <v/>
      </c>
      <c r="AE218" s="15" t="str">
        <f t="shared" si="79"/>
        <v>No</v>
      </c>
      <c r="AF218" s="15" t="str">
        <f>IF(AE218="Yes", MAX(AF$1:AF217)+1, "")</f>
        <v/>
      </c>
    </row>
    <row r="219" spans="1:32" ht="19" customHeight="1" x14ac:dyDescent="0.35">
      <c r="A219" s="16" t="s">
        <v>628</v>
      </c>
      <c r="B219" s="16" t="s">
        <v>629</v>
      </c>
      <c r="C219" s="16">
        <v>2013</v>
      </c>
      <c r="D219" s="17"/>
      <c r="E219" t="s">
        <v>1976</v>
      </c>
      <c r="F219" s="16" t="s">
        <v>1963</v>
      </c>
      <c r="G219" s="16" t="s">
        <v>7</v>
      </c>
      <c r="H219" s="16" t="s">
        <v>1954</v>
      </c>
      <c r="I219" s="17"/>
      <c r="J219" s="17"/>
      <c r="K219" s="19" t="str">
        <f t="shared" si="66"/>
        <v>Yes</v>
      </c>
      <c r="L219" s="19" t="str">
        <f t="shared" si="67"/>
        <v/>
      </c>
      <c r="M219" s="19" t="str">
        <f t="shared" si="68"/>
        <v/>
      </c>
      <c r="N219" s="19" t="str">
        <f t="shared" si="69"/>
        <v/>
      </c>
      <c r="O219" s="19" t="str">
        <f t="shared" si="70"/>
        <v/>
      </c>
      <c r="P219" s="19" t="str">
        <f t="shared" si="71"/>
        <v/>
      </c>
      <c r="Q219" s="19" t="str">
        <f t="shared" si="72"/>
        <v/>
      </c>
      <c r="R219" s="19" t="str">
        <f t="shared" si="73"/>
        <v>Yes</v>
      </c>
      <c r="S219" s="19" t="str">
        <f t="shared" si="74"/>
        <v/>
      </c>
      <c r="T219" s="19" t="str">
        <f t="shared" si="75"/>
        <v/>
      </c>
      <c r="U219" s="15" t="str">
        <f t="shared" si="62"/>
        <v>Yes</v>
      </c>
      <c r="V219" s="15" t="str">
        <f t="shared" si="63"/>
        <v>No</v>
      </c>
      <c r="W219" s="15" t="str">
        <f t="shared" si="76"/>
        <v>Yes</v>
      </c>
      <c r="X219" s="15">
        <f>IF(W219="Yes", MAX(X$1:X218)+1, "")</f>
        <v>218</v>
      </c>
      <c r="Y219" s="15" t="str">
        <f t="shared" si="77"/>
        <v>Yes</v>
      </c>
      <c r="Z219" s="15">
        <f>IF(Y219="Yes", MAX(Z$1:Z218)+1, "")</f>
        <v>218</v>
      </c>
      <c r="AA219" s="15" t="str">
        <f t="shared" si="64"/>
        <v>No</v>
      </c>
      <c r="AB219" s="15" t="str">
        <f t="shared" si="65"/>
        <v>No</v>
      </c>
      <c r="AC219" s="15" t="str">
        <f t="shared" si="78"/>
        <v>No</v>
      </c>
      <c r="AD219" s="15" t="str">
        <f>IF(AC219="Yes", MAX(AD$1:AD218)+1, "")</f>
        <v/>
      </c>
      <c r="AE219" s="15" t="str">
        <f t="shared" si="79"/>
        <v>No</v>
      </c>
      <c r="AF219" s="15" t="str">
        <f>IF(AE219="Yes", MAX(AF$1:AF218)+1, "")</f>
        <v/>
      </c>
    </row>
    <row r="220" spans="1:32" ht="19" customHeight="1" x14ac:dyDescent="0.35">
      <c r="A220" s="16" t="s">
        <v>630</v>
      </c>
      <c r="B220" s="16" t="s">
        <v>631</v>
      </c>
      <c r="C220" s="16">
        <v>2019</v>
      </c>
      <c r="D220" s="17"/>
      <c r="E220" t="s">
        <v>1976</v>
      </c>
      <c r="F220" s="16" t="s">
        <v>1963</v>
      </c>
      <c r="G220" s="16" t="s">
        <v>7</v>
      </c>
      <c r="H220" s="16" t="s">
        <v>1954</v>
      </c>
      <c r="I220" s="17"/>
      <c r="J220" s="17"/>
      <c r="K220" s="19" t="str">
        <f t="shared" si="66"/>
        <v>Yes</v>
      </c>
      <c r="L220" s="19" t="str">
        <f t="shared" si="67"/>
        <v/>
      </c>
      <c r="M220" s="19" t="str">
        <f t="shared" si="68"/>
        <v/>
      </c>
      <c r="N220" s="19" t="str">
        <f t="shared" si="69"/>
        <v/>
      </c>
      <c r="O220" s="19" t="str">
        <f t="shared" si="70"/>
        <v/>
      </c>
      <c r="P220" s="19" t="str">
        <f t="shared" si="71"/>
        <v/>
      </c>
      <c r="Q220" s="19" t="str">
        <f t="shared" si="72"/>
        <v/>
      </c>
      <c r="R220" s="19" t="str">
        <f t="shared" si="73"/>
        <v>Yes</v>
      </c>
      <c r="S220" s="19" t="str">
        <f t="shared" si="74"/>
        <v/>
      </c>
      <c r="T220" s="19" t="str">
        <f t="shared" si="75"/>
        <v/>
      </c>
      <c r="U220" s="15" t="str">
        <f t="shared" si="62"/>
        <v>Yes</v>
      </c>
      <c r="V220" s="15" t="str">
        <f t="shared" si="63"/>
        <v>No</v>
      </c>
      <c r="W220" s="15" t="str">
        <f t="shared" si="76"/>
        <v>Yes</v>
      </c>
      <c r="X220" s="15">
        <f>IF(W220="Yes", MAX(X$1:X219)+1, "")</f>
        <v>219</v>
      </c>
      <c r="Y220" s="15" t="str">
        <f t="shared" si="77"/>
        <v>Yes</v>
      </c>
      <c r="Z220" s="15">
        <f>IF(Y220="Yes", MAX(Z$1:Z219)+1, "")</f>
        <v>219</v>
      </c>
      <c r="AA220" s="15" t="str">
        <f t="shared" si="64"/>
        <v>No</v>
      </c>
      <c r="AB220" s="15" t="str">
        <f t="shared" si="65"/>
        <v>No</v>
      </c>
      <c r="AC220" s="15" t="str">
        <f t="shared" si="78"/>
        <v>No</v>
      </c>
      <c r="AD220" s="15" t="str">
        <f>IF(AC220="Yes", MAX(AD$1:AD219)+1, "")</f>
        <v/>
      </c>
      <c r="AE220" s="15" t="str">
        <f t="shared" si="79"/>
        <v>No</v>
      </c>
      <c r="AF220" s="15" t="str">
        <f>IF(AE220="Yes", MAX(AF$1:AF219)+1, "")</f>
        <v/>
      </c>
    </row>
    <row r="221" spans="1:32" ht="19" customHeight="1" x14ac:dyDescent="0.35">
      <c r="A221" s="16" t="s">
        <v>632</v>
      </c>
      <c r="B221" s="16" t="s">
        <v>633</v>
      </c>
      <c r="C221" s="16">
        <v>2019</v>
      </c>
      <c r="D221" s="17"/>
      <c r="E221" t="s">
        <v>1976</v>
      </c>
      <c r="F221" s="16" t="s">
        <v>1963</v>
      </c>
      <c r="G221" s="16" t="s">
        <v>1954</v>
      </c>
      <c r="H221" s="16" t="s">
        <v>27</v>
      </c>
      <c r="I221" s="17"/>
      <c r="J221" s="17"/>
      <c r="K221" s="19" t="str">
        <f t="shared" si="66"/>
        <v>Yes</v>
      </c>
      <c r="L221" s="19" t="str">
        <f t="shared" si="67"/>
        <v/>
      </c>
      <c r="M221" s="19" t="str">
        <f t="shared" si="68"/>
        <v/>
      </c>
      <c r="N221" s="19" t="str">
        <f t="shared" si="69"/>
        <v/>
      </c>
      <c r="O221" s="19" t="str">
        <f t="shared" si="70"/>
        <v/>
      </c>
      <c r="P221" s="19" t="str">
        <f t="shared" si="71"/>
        <v/>
      </c>
      <c r="Q221" s="19" t="str">
        <f t="shared" si="72"/>
        <v/>
      </c>
      <c r="R221" s="19" t="str">
        <f t="shared" si="73"/>
        <v>Yes</v>
      </c>
      <c r="S221" s="19" t="str">
        <f t="shared" si="74"/>
        <v/>
      </c>
      <c r="T221" s="19" t="str">
        <f t="shared" si="75"/>
        <v/>
      </c>
      <c r="U221" s="15" t="str">
        <f t="shared" si="62"/>
        <v>Yes</v>
      </c>
      <c r="V221" s="15" t="str">
        <f t="shared" si="63"/>
        <v>No</v>
      </c>
      <c r="W221" s="15" t="str">
        <f t="shared" si="76"/>
        <v>Yes</v>
      </c>
      <c r="X221" s="15">
        <f>IF(W221="Yes", MAX(X$1:X220)+1, "")</f>
        <v>220</v>
      </c>
      <c r="Y221" s="15" t="str">
        <f t="shared" si="77"/>
        <v>Yes</v>
      </c>
      <c r="Z221" s="15">
        <f>IF(Y221="Yes", MAX(Z$1:Z220)+1, "")</f>
        <v>220</v>
      </c>
      <c r="AA221" s="15" t="str">
        <f t="shared" si="64"/>
        <v>No</v>
      </c>
      <c r="AB221" s="15" t="str">
        <f t="shared" si="65"/>
        <v>No</v>
      </c>
      <c r="AC221" s="15" t="str">
        <f t="shared" si="78"/>
        <v>No</v>
      </c>
      <c r="AD221" s="15" t="str">
        <f>IF(AC221="Yes", MAX(AD$1:AD220)+1, "")</f>
        <v/>
      </c>
      <c r="AE221" s="15" t="str">
        <f t="shared" si="79"/>
        <v>No</v>
      </c>
      <c r="AF221" s="15" t="str">
        <f>IF(AE221="Yes", MAX(AF$1:AF220)+1, "")</f>
        <v/>
      </c>
    </row>
    <row r="222" spans="1:32" ht="19" customHeight="1" x14ac:dyDescent="0.35">
      <c r="A222" s="16" t="s">
        <v>634</v>
      </c>
      <c r="B222" s="16" t="s">
        <v>635</v>
      </c>
      <c r="C222" s="16">
        <v>2018</v>
      </c>
      <c r="D222" s="17"/>
      <c r="E222" t="s">
        <v>1976</v>
      </c>
      <c r="F222" s="16" t="s">
        <v>1963</v>
      </c>
      <c r="G222" s="16" t="s">
        <v>7</v>
      </c>
      <c r="H222" s="17"/>
      <c r="I222" s="17"/>
      <c r="J222" s="17"/>
      <c r="K222" s="19" t="str">
        <f t="shared" si="66"/>
        <v>Yes</v>
      </c>
      <c r="L222" s="19" t="str">
        <f t="shared" si="67"/>
        <v/>
      </c>
      <c r="M222" s="19" t="str">
        <f t="shared" si="68"/>
        <v/>
      </c>
      <c r="N222" s="19" t="str">
        <f t="shared" si="69"/>
        <v/>
      </c>
      <c r="O222" s="19" t="str">
        <f t="shared" si="70"/>
        <v/>
      </c>
      <c r="P222" s="19" t="str">
        <f t="shared" si="71"/>
        <v/>
      </c>
      <c r="Q222" s="19" t="str">
        <f t="shared" si="72"/>
        <v/>
      </c>
      <c r="R222" s="19" t="str">
        <f t="shared" si="73"/>
        <v/>
      </c>
      <c r="S222" s="19" t="str">
        <f t="shared" si="74"/>
        <v/>
      </c>
      <c r="T222" s="19" t="str">
        <f t="shared" si="75"/>
        <v/>
      </c>
      <c r="U222" s="15" t="str">
        <f t="shared" si="62"/>
        <v>Yes</v>
      </c>
      <c r="V222" s="15" t="str">
        <f t="shared" si="63"/>
        <v>No</v>
      </c>
      <c r="W222" s="15" t="str">
        <f t="shared" si="76"/>
        <v>Yes</v>
      </c>
      <c r="X222" s="15">
        <f>IF(W222="Yes", MAX(X$1:X221)+1, "")</f>
        <v>221</v>
      </c>
      <c r="Y222" s="15" t="str">
        <f t="shared" si="77"/>
        <v>Yes</v>
      </c>
      <c r="Z222" s="15">
        <f>IF(Y222="Yes", MAX(Z$1:Z221)+1, "")</f>
        <v>221</v>
      </c>
      <c r="AA222" s="15" t="str">
        <f t="shared" si="64"/>
        <v>No</v>
      </c>
      <c r="AB222" s="15" t="str">
        <f t="shared" si="65"/>
        <v>No</v>
      </c>
      <c r="AC222" s="15" t="str">
        <f t="shared" si="78"/>
        <v>No</v>
      </c>
      <c r="AD222" s="15" t="str">
        <f>IF(AC222="Yes", MAX(AD$1:AD221)+1, "")</f>
        <v/>
      </c>
      <c r="AE222" s="15" t="str">
        <f t="shared" si="79"/>
        <v>No</v>
      </c>
      <c r="AF222" s="15" t="str">
        <f>IF(AE222="Yes", MAX(AF$1:AF221)+1, "")</f>
        <v/>
      </c>
    </row>
    <row r="223" spans="1:32" ht="19" customHeight="1" x14ac:dyDescent="0.35">
      <c r="A223" s="16" t="s">
        <v>636</v>
      </c>
      <c r="B223" s="16" t="s">
        <v>637</v>
      </c>
      <c r="C223" s="16">
        <v>2018</v>
      </c>
      <c r="D223" s="16" t="s">
        <v>638</v>
      </c>
      <c r="E223" t="s">
        <v>2112</v>
      </c>
      <c r="F223" s="16" t="s">
        <v>1963</v>
      </c>
      <c r="G223" s="16" t="s">
        <v>7</v>
      </c>
      <c r="H223" s="16" t="s">
        <v>1954</v>
      </c>
      <c r="I223" s="17"/>
      <c r="J223" s="17"/>
      <c r="K223" s="19" t="str">
        <f t="shared" si="66"/>
        <v>Yes</v>
      </c>
      <c r="L223" s="19" t="str">
        <f t="shared" si="67"/>
        <v/>
      </c>
      <c r="M223" s="19" t="str">
        <f t="shared" si="68"/>
        <v/>
      </c>
      <c r="N223" s="19" t="str">
        <f t="shared" si="69"/>
        <v/>
      </c>
      <c r="O223" s="19" t="str">
        <f t="shared" si="70"/>
        <v/>
      </c>
      <c r="P223" s="19" t="str">
        <f t="shared" si="71"/>
        <v/>
      </c>
      <c r="Q223" s="19" t="str">
        <f t="shared" si="72"/>
        <v/>
      </c>
      <c r="R223" s="19" t="str">
        <f t="shared" si="73"/>
        <v>Yes</v>
      </c>
      <c r="S223" s="19" t="str">
        <f t="shared" si="74"/>
        <v/>
      </c>
      <c r="T223" s="19" t="str">
        <f t="shared" si="75"/>
        <v/>
      </c>
      <c r="U223" s="15" t="str">
        <f t="shared" si="62"/>
        <v>Yes</v>
      </c>
      <c r="V223" s="15" t="str">
        <f t="shared" si="63"/>
        <v>Yes</v>
      </c>
      <c r="W223" s="15" t="str">
        <f t="shared" si="76"/>
        <v>Yes</v>
      </c>
      <c r="X223" s="15">
        <f>IF(W223="Yes", MAX(X$1:X222)+1, "")</f>
        <v>222</v>
      </c>
      <c r="Y223" s="15" t="str">
        <f t="shared" si="77"/>
        <v>Yes</v>
      </c>
      <c r="Z223" s="15">
        <f>IF(Y223="Yes", MAX(Z$1:Z222)+1, "")</f>
        <v>222</v>
      </c>
      <c r="AA223" s="15" t="str">
        <f t="shared" si="64"/>
        <v>No</v>
      </c>
      <c r="AB223" s="15" t="str">
        <f t="shared" si="65"/>
        <v>No</v>
      </c>
      <c r="AC223" s="15" t="str">
        <f t="shared" si="78"/>
        <v>No</v>
      </c>
      <c r="AD223" s="15" t="str">
        <f>IF(AC223="Yes", MAX(AD$1:AD222)+1, "")</f>
        <v/>
      </c>
      <c r="AE223" s="15" t="str">
        <f t="shared" si="79"/>
        <v>No</v>
      </c>
      <c r="AF223" s="15" t="str">
        <f>IF(AE223="Yes", MAX(AF$1:AF222)+1, "")</f>
        <v/>
      </c>
    </row>
    <row r="224" spans="1:32" ht="19" customHeight="1" x14ac:dyDescent="0.35">
      <c r="A224" s="16" t="s">
        <v>639</v>
      </c>
      <c r="B224" s="16" t="s">
        <v>640</v>
      </c>
      <c r="C224" s="16">
        <v>2017</v>
      </c>
      <c r="D224" s="16" t="s">
        <v>641</v>
      </c>
      <c r="E224" t="s">
        <v>1976</v>
      </c>
      <c r="F224" s="16" t="s">
        <v>1963</v>
      </c>
      <c r="G224" s="16" t="s">
        <v>33</v>
      </c>
      <c r="H224" s="16" t="s">
        <v>20</v>
      </c>
      <c r="I224" s="16" t="s">
        <v>18</v>
      </c>
      <c r="J224" s="17"/>
      <c r="K224" s="19" t="str">
        <f t="shared" si="66"/>
        <v/>
      </c>
      <c r="L224" s="19" t="str">
        <f t="shared" si="67"/>
        <v/>
      </c>
      <c r="M224" s="19" t="str">
        <f t="shared" si="68"/>
        <v/>
      </c>
      <c r="N224" s="19" t="str">
        <f t="shared" si="69"/>
        <v/>
      </c>
      <c r="O224" s="19" t="str">
        <f t="shared" si="70"/>
        <v>Yes</v>
      </c>
      <c r="P224" s="19" t="str">
        <f t="shared" si="71"/>
        <v/>
      </c>
      <c r="Q224" s="19" t="str">
        <f t="shared" si="72"/>
        <v/>
      </c>
      <c r="R224" s="19" t="str">
        <f t="shared" si="73"/>
        <v/>
      </c>
      <c r="S224" s="19" t="str">
        <f t="shared" si="74"/>
        <v>Yes</v>
      </c>
      <c r="T224" s="19" t="str">
        <f t="shared" si="75"/>
        <v>Yes</v>
      </c>
      <c r="U224" s="15" t="str">
        <f t="shared" si="62"/>
        <v>Yes</v>
      </c>
      <c r="V224" s="15" t="str">
        <f t="shared" si="63"/>
        <v>Yes</v>
      </c>
      <c r="W224" s="15" t="str">
        <f t="shared" si="76"/>
        <v>Yes</v>
      </c>
      <c r="X224" s="15">
        <f>IF(W224="Yes", MAX(X$1:X223)+1, "")</f>
        <v>223</v>
      </c>
      <c r="Y224" s="15" t="str">
        <f t="shared" si="77"/>
        <v>Yes</v>
      </c>
      <c r="Z224" s="15">
        <f>IF(Y224="Yes", MAX(Z$1:Z223)+1, "")</f>
        <v>223</v>
      </c>
      <c r="AA224" s="15" t="str">
        <f t="shared" si="64"/>
        <v>No</v>
      </c>
      <c r="AB224" s="15" t="str">
        <f t="shared" si="65"/>
        <v>No</v>
      </c>
      <c r="AC224" s="15" t="str">
        <f t="shared" si="78"/>
        <v>No</v>
      </c>
      <c r="AD224" s="15" t="str">
        <f>IF(AC224="Yes", MAX(AD$1:AD223)+1, "")</f>
        <v/>
      </c>
      <c r="AE224" s="15" t="str">
        <f t="shared" si="79"/>
        <v>No</v>
      </c>
      <c r="AF224" s="15" t="str">
        <f>IF(AE224="Yes", MAX(AF$1:AF223)+1, "")</f>
        <v/>
      </c>
    </row>
    <row r="225" spans="1:32" ht="19" customHeight="1" x14ac:dyDescent="0.35">
      <c r="A225" s="16" t="s">
        <v>642</v>
      </c>
      <c r="B225" s="16" t="s">
        <v>643</v>
      </c>
      <c r="C225" s="16">
        <v>2014</v>
      </c>
      <c r="D225" s="17"/>
      <c r="E225" t="s">
        <v>1976</v>
      </c>
      <c r="F225" s="16" t="s">
        <v>1963</v>
      </c>
      <c r="G225" s="16" t="s">
        <v>1954</v>
      </c>
      <c r="H225" s="16" t="s">
        <v>27</v>
      </c>
      <c r="I225" s="17"/>
      <c r="J225" s="17"/>
      <c r="K225" s="19" t="str">
        <f t="shared" si="66"/>
        <v>Yes</v>
      </c>
      <c r="L225" s="19" t="str">
        <f t="shared" si="67"/>
        <v/>
      </c>
      <c r="M225" s="19" t="str">
        <f t="shared" si="68"/>
        <v/>
      </c>
      <c r="N225" s="19" t="str">
        <f t="shared" si="69"/>
        <v/>
      </c>
      <c r="O225" s="19" t="str">
        <f t="shared" si="70"/>
        <v/>
      </c>
      <c r="P225" s="19" t="str">
        <f t="shared" si="71"/>
        <v/>
      </c>
      <c r="Q225" s="19" t="str">
        <f t="shared" si="72"/>
        <v/>
      </c>
      <c r="R225" s="19" t="str">
        <f t="shared" si="73"/>
        <v>Yes</v>
      </c>
      <c r="S225" s="19" t="str">
        <f t="shared" si="74"/>
        <v/>
      </c>
      <c r="T225" s="19" t="str">
        <f t="shared" si="75"/>
        <v/>
      </c>
      <c r="U225" s="15" t="str">
        <f t="shared" si="62"/>
        <v>Yes</v>
      </c>
      <c r="V225" s="15" t="str">
        <f t="shared" si="63"/>
        <v>No</v>
      </c>
      <c r="W225" s="15" t="str">
        <f t="shared" si="76"/>
        <v>Yes</v>
      </c>
      <c r="X225" s="15">
        <f>IF(W225="Yes", MAX(X$1:X224)+1, "")</f>
        <v>224</v>
      </c>
      <c r="Y225" s="15" t="str">
        <f t="shared" si="77"/>
        <v>Yes</v>
      </c>
      <c r="Z225" s="15">
        <f>IF(Y225="Yes", MAX(Z$1:Z224)+1, "")</f>
        <v>224</v>
      </c>
      <c r="AA225" s="15" t="str">
        <f t="shared" si="64"/>
        <v>No</v>
      </c>
      <c r="AB225" s="15" t="str">
        <f t="shared" si="65"/>
        <v>No</v>
      </c>
      <c r="AC225" s="15" t="str">
        <f t="shared" si="78"/>
        <v>No</v>
      </c>
      <c r="AD225" s="15" t="str">
        <f>IF(AC225="Yes", MAX(AD$1:AD224)+1, "")</f>
        <v/>
      </c>
      <c r="AE225" s="15" t="str">
        <f t="shared" si="79"/>
        <v>No</v>
      </c>
      <c r="AF225" s="15" t="str">
        <f>IF(AE225="Yes", MAX(AF$1:AF224)+1, "")</f>
        <v/>
      </c>
    </row>
    <row r="226" spans="1:32" ht="19" customHeight="1" x14ac:dyDescent="0.35">
      <c r="A226" s="16" t="s">
        <v>644</v>
      </c>
      <c r="B226" s="16" t="s">
        <v>645</v>
      </c>
      <c r="C226" s="16">
        <v>2016</v>
      </c>
      <c r="D226" s="16" t="s">
        <v>646</v>
      </c>
      <c r="E226" t="s">
        <v>1976</v>
      </c>
      <c r="F226" s="16" t="s">
        <v>1963</v>
      </c>
      <c r="G226" s="16" t="s">
        <v>7</v>
      </c>
      <c r="H226" s="17"/>
      <c r="I226" s="17"/>
      <c r="J226" s="17"/>
      <c r="K226" s="19" t="str">
        <f t="shared" si="66"/>
        <v>Yes</v>
      </c>
      <c r="L226" s="19" t="str">
        <f t="shared" si="67"/>
        <v/>
      </c>
      <c r="M226" s="19" t="str">
        <f t="shared" si="68"/>
        <v/>
      </c>
      <c r="N226" s="19" t="str">
        <f t="shared" si="69"/>
        <v/>
      </c>
      <c r="O226" s="19" t="str">
        <f t="shared" si="70"/>
        <v/>
      </c>
      <c r="P226" s="19" t="str">
        <f t="shared" si="71"/>
        <v/>
      </c>
      <c r="Q226" s="19" t="str">
        <f t="shared" si="72"/>
        <v/>
      </c>
      <c r="R226" s="19" t="str">
        <f t="shared" si="73"/>
        <v/>
      </c>
      <c r="S226" s="19" t="str">
        <f t="shared" si="74"/>
        <v/>
      </c>
      <c r="T226" s="19" t="str">
        <f t="shared" si="75"/>
        <v/>
      </c>
      <c r="U226" s="15" t="str">
        <f t="shared" si="62"/>
        <v>Yes</v>
      </c>
      <c r="V226" s="15" t="str">
        <f t="shared" si="63"/>
        <v>Yes</v>
      </c>
      <c r="W226" s="15" t="str">
        <f t="shared" si="76"/>
        <v>Yes</v>
      </c>
      <c r="X226" s="15">
        <f>IF(W226="Yes", MAX(X$1:X225)+1, "")</f>
        <v>225</v>
      </c>
      <c r="Y226" s="15" t="str">
        <f t="shared" si="77"/>
        <v>Yes</v>
      </c>
      <c r="Z226" s="15">
        <f>IF(Y226="Yes", MAX(Z$1:Z225)+1, "")</f>
        <v>225</v>
      </c>
      <c r="AA226" s="15" t="str">
        <f t="shared" si="64"/>
        <v>No</v>
      </c>
      <c r="AB226" s="15" t="str">
        <f t="shared" si="65"/>
        <v>No</v>
      </c>
      <c r="AC226" s="15" t="str">
        <f t="shared" si="78"/>
        <v>No</v>
      </c>
      <c r="AD226" s="15" t="str">
        <f>IF(AC226="Yes", MAX(AD$1:AD225)+1, "")</f>
        <v/>
      </c>
      <c r="AE226" s="15" t="str">
        <f t="shared" si="79"/>
        <v>No</v>
      </c>
      <c r="AF226" s="15" t="str">
        <f>IF(AE226="Yes", MAX(AF$1:AF225)+1, "")</f>
        <v/>
      </c>
    </row>
    <row r="227" spans="1:32" ht="19" customHeight="1" x14ac:dyDescent="0.35">
      <c r="A227" s="16" t="s">
        <v>647</v>
      </c>
      <c r="B227" s="16" t="s">
        <v>648</v>
      </c>
      <c r="C227" s="16">
        <v>2015</v>
      </c>
      <c r="D227" s="16" t="s">
        <v>649</v>
      </c>
      <c r="E227" t="s">
        <v>2113</v>
      </c>
      <c r="F227" s="16" t="s">
        <v>1963</v>
      </c>
      <c r="G227" s="16" t="s">
        <v>1954</v>
      </c>
      <c r="H227" s="16" t="s">
        <v>27</v>
      </c>
      <c r="I227" s="17"/>
      <c r="J227" s="17"/>
      <c r="K227" s="19" t="str">
        <f t="shared" si="66"/>
        <v>Yes</v>
      </c>
      <c r="L227" s="19" t="str">
        <f t="shared" si="67"/>
        <v/>
      </c>
      <c r="M227" s="19" t="str">
        <f t="shared" si="68"/>
        <v/>
      </c>
      <c r="N227" s="19" t="str">
        <f t="shared" si="69"/>
        <v/>
      </c>
      <c r="O227" s="19" t="str">
        <f t="shared" si="70"/>
        <v/>
      </c>
      <c r="P227" s="19" t="str">
        <f t="shared" si="71"/>
        <v/>
      </c>
      <c r="Q227" s="19" t="str">
        <f t="shared" si="72"/>
        <v/>
      </c>
      <c r="R227" s="19" t="str">
        <f t="shared" si="73"/>
        <v>Yes</v>
      </c>
      <c r="S227" s="19" t="str">
        <f t="shared" si="74"/>
        <v/>
      </c>
      <c r="T227" s="19" t="str">
        <f t="shared" si="75"/>
        <v/>
      </c>
      <c r="U227" s="15" t="str">
        <f t="shared" si="62"/>
        <v>Yes</v>
      </c>
      <c r="V227" s="15" t="str">
        <f t="shared" si="63"/>
        <v>Yes</v>
      </c>
      <c r="W227" s="15" t="str">
        <f t="shared" si="76"/>
        <v>Yes</v>
      </c>
      <c r="X227" s="15">
        <f>IF(W227="Yes", MAX(X$1:X226)+1, "")</f>
        <v>226</v>
      </c>
      <c r="Y227" s="15" t="str">
        <f t="shared" si="77"/>
        <v>Yes</v>
      </c>
      <c r="Z227" s="15">
        <f>IF(Y227="Yes", MAX(Z$1:Z226)+1, "")</f>
        <v>226</v>
      </c>
      <c r="AA227" s="15" t="str">
        <f t="shared" si="64"/>
        <v>No</v>
      </c>
      <c r="AB227" s="15" t="str">
        <f t="shared" si="65"/>
        <v>No</v>
      </c>
      <c r="AC227" s="15" t="str">
        <f t="shared" si="78"/>
        <v>No</v>
      </c>
      <c r="AD227" s="15" t="str">
        <f>IF(AC227="Yes", MAX(AD$1:AD226)+1, "")</f>
        <v/>
      </c>
      <c r="AE227" s="15" t="str">
        <f t="shared" si="79"/>
        <v>No</v>
      </c>
      <c r="AF227" s="15" t="str">
        <f>IF(AE227="Yes", MAX(AF$1:AF226)+1, "")</f>
        <v/>
      </c>
    </row>
    <row r="228" spans="1:32" ht="19" customHeight="1" x14ac:dyDescent="0.35">
      <c r="A228" s="16" t="s">
        <v>650</v>
      </c>
      <c r="B228" s="16" t="s">
        <v>651</v>
      </c>
      <c r="C228" s="16">
        <v>2018</v>
      </c>
      <c r="D228" s="16" t="s">
        <v>652</v>
      </c>
      <c r="E228" t="s">
        <v>2114</v>
      </c>
      <c r="F228" s="16" t="s">
        <v>1963</v>
      </c>
      <c r="G228" s="16" t="s">
        <v>1954</v>
      </c>
      <c r="H228" s="16" t="s">
        <v>20</v>
      </c>
      <c r="I228" s="17"/>
      <c r="J228" s="17"/>
      <c r="K228" s="19" t="str">
        <f t="shared" si="66"/>
        <v/>
      </c>
      <c r="L228" s="19" t="str">
        <f t="shared" si="67"/>
        <v/>
      </c>
      <c r="M228" s="19" t="str">
        <f t="shared" si="68"/>
        <v/>
      </c>
      <c r="N228" s="19" t="str">
        <f t="shared" si="69"/>
        <v/>
      </c>
      <c r="O228" s="19" t="str">
        <f t="shared" si="70"/>
        <v/>
      </c>
      <c r="P228" s="19" t="str">
        <f t="shared" si="71"/>
        <v/>
      </c>
      <c r="Q228" s="19" t="str">
        <f t="shared" si="72"/>
        <v/>
      </c>
      <c r="R228" s="19" t="str">
        <f t="shared" si="73"/>
        <v>Yes</v>
      </c>
      <c r="S228" s="19" t="str">
        <f t="shared" si="74"/>
        <v/>
      </c>
      <c r="T228" s="19" t="str">
        <f t="shared" si="75"/>
        <v>Yes</v>
      </c>
      <c r="U228" s="15" t="str">
        <f t="shared" si="62"/>
        <v>Yes</v>
      </c>
      <c r="V228" s="15" t="str">
        <f t="shared" si="63"/>
        <v>Yes</v>
      </c>
      <c r="W228" s="15" t="str">
        <f t="shared" si="76"/>
        <v>Yes</v>
      </c>
      <c r="X228" s="15">
        <f>IF(W228="Yes", MAX(X$1:X227)+1, "")</f>
        <v>227</v>
      </c>
      <c r="Y228" s="15" t="str">
        <f t="shared" si="77"/>
        <v>Yes</v>
      </c>
      <c r="Z228" s="15">
        <f>IF(Y228="Yes", MAX(Z$1:Z227)+1, "")</f>
        <v>227</v>
      </c>
      <c r="AA228" s="15" t="str">
        <f t="shared" si="64"/>
        <v>No</v>
      </c>
      <c r="AB228" s="15" t="str">
        <f t="shared" si="65"/>
        <v>No</v>
      </c>
      <c r="AC228" s="15" t="str">
        <f t="shared" si="78"/>
        <v>No</v>
      </c>
      <c r="AD228" s="15" t="str">
        <f>IF(AC228="Yes", MAX(AD$1:AD227)+1, "")</f>
        <v/>
      </c>
      <c r="AE228" s="15" t="str">
        <f t="shared" si="79"/>
        <v>No</v>
      </c>
      <c r="AF228" s="15" t="str">
        <f>IF(AE228="Yes", MAX(AF$1:AF227)+1, "")</f>
        <v/>
      </c>
    </row>
    <row r="229" spans="1:32" ht="19" customHeight="1" x14ac:dyDescent="0.35">
      <c r="A229" s="16" t="s">
        <v>653</v>
      </c>
      <c r="B229" s="16" t="s">
        <v>654</v>
      </c>
      <c r="C229" s="16">
        <v>2019</v>
      </c>
      <c r="D229" s="16" t="s">
        <v>655</v>
      </c>
      <c r="E229" t="s">
        <v>2115</v>
      </c>
      <c r="F229" s="16" t="s">
        <v>1963</v>
      </c>
      <c r="G229" s="16" t="s">
        <v>20</v>
      </c>
      <c r="H229" s="16" t="s">
        <v>18</v>
      </c>
      <c r="I229" s="17"/>
      <c r="J229" s="17"/>
      <c r="K229" s="19" t="str">
        <f t="shared" si="66"/>
        <v/>
      </c>
      <c r="L229" s="19" t="str">
        <f t="shared" si="67"/>
        <v/>
      </c>
      <c r="M229" s="19" t="str">
        <f t="shared" si="68"/>
        <v/>
      </c>
      <c r="N229" s="19" t="str">
        <f t="shared" si="69"/>
        <v/>
      </c>
      <c r="O229" s="19" t="str">
        <f t="shared" si="70"/>
        <v/>
      </c>
      <c r="P229" s="19" t="str">
        <f t="shared" si="71"/>
        <v/>
      </c>
      <c r="Q229" s="19" t="str">
        <f t="shared" si="72"/>
        <v/>
      </c>
      <c r="R229" s="19" t="str">
        <f t="shared" si="73"/>
        <v/>
      </c>
      <c r="S229" s="19" t="str">
        <f t="shared" si="74"/>
        <v>Yes</v>
      </c>
      <c r="T229" s="19" t="str">
        <f t="shared" si="75"/>
        <v>Yes</v>
      </c>
      <c r="U229" s="15" t="str">
        <f t="shared" si="62"/>
        <v>Yes</v>
      </c>
      <c r="V229" s="15" t="str">
        <f t="shared" si="63"/>
        <v>Yes</v>
      </c>
      <c r="W229" s="15" t="str">
        <f t="shared" si="76"/>
        <v>Yes</v>
      </c>
      <c r="X229" s="15">
        <f>IF(W229="Yes", MAX(X$1:X228)+1, "")</f>
        <v>228</v>
      </c>
      <c r="Y229" s="15" t="str">
        <f t="shared" si="77"/>
        <v>Yes</v>
      </c>
      <c r="Z229" s="15">
        <f>IF(Y229="Yes", MAX(Z$1:Z228)+1, "")</f>
        <v>228</v>
      </c>
      <c r="AA229" s="15" t="str">
        <f t="shared" si="64"/>
        <v>No</v>
      </c>
      <c r="AB229" s="15" t="str">
        <f t="shared" si="65"/>
        <v>No</v>
      </c>
      <c r="AC229" s="15" t="str">
        <f t="shared" si="78"/>
        <v>No</v>
      </c>
      <c r="AD229" s="15" t="str">
        <f>IF(AC229="Yes", MAX(AD$1:AD228)+1, "")</f>
        <v/>
      </c>
      <c r="AE229" s="15" t="str">
        <f t="shared" si="79"/>
        <v>No</v>
      </c>
      <c r="AF229" s="15" t="str">
        <f>IF(AE229="Yes", MAX(AF$1:AF228)+1, "")</f>
        <v/>
      </c>
    </row>
    <row r="230" spans="1:32" ht="19" customHeight="1" x14ac:dyDescent="0.35">
      <c r="A230" s="16" t="s">
        <v>656</v>
      </c>
      <c r="B230" s="16" t="s">
        <v>657</v>
      </c>
      <c r="C230" s="16">
        <v>2018</v>
      </c>
      <c r="D230" s="16" t="s">
        <v>658</v>
      </c>
      <c r="E230" t="s">
        <v>2116</v>
      </c>
      <c r="F230" s="16" t="s">
        <v>1963</v>
      </c>
      <c r="G230" s="16" t="s">
        <v>7</v>
      </c>
      <c r="H230" s="16" t="s">
        <v>1954</v>
      </c>
      <c r="I230" s="17"/>
      <c r="J230" s="17"/>
      <c r="K230" s="19" t="str">
        <f t="shared" si="66"/>
        <v>Yes</v>
      </c>
      <c r="L230" s="19" t="str">
        <f t="shared" si="67"/>
        <v/>
      </c>
      <c r="M230" s="19" t="str">
        <f t="shared" si="68"/>
        <v/>
      </c>
      <c r="N230" s="19" t="str">
        <f t="shared" si="69"/>
        <v/>
      </c>
      <c r="O230" s="19" t="str">
        <f t="shared" si="70"/>
        <v/>
      </c>
      <c r="P230" s="19" t="str">
        <f t="shared" si="71"/>
        <v/>
      </c>
      <c r="Q230" s="19" t="str">
        <f t="shared" si="72"/>
        <v/>
      </c>
      <c r="R230" s="19" t="str">
        <f t="shared" si="73"/>
        <v>Yes</v>
      </c>
      <c r="S230" s="19" t="str">
        <f t="shared" si="74"/>
        <v/>
      </c>
      <c r="T230" s="19" t="str">
        <f t="shared" si="75"/>
        <v/>
      </c>
      <c r="U230" s="15" t="str">
        <f t="shared" si="62"/>
        <v>Yes</v>
      </c>
      <c r="V230" s="15" t="str">
        <f t="shared" si="63"/>
        <v>Yes</v>
      </c>
      <c r="W230" s="15" t="str">
        <f t="shared" si="76"/>
        <v>Yes</v>
      </c>
      <c r="X230" s="15">
        <f>IF(W230="Yes", MAX(X$1:X229)+1, "")</f>
        <v>229</v>
      </c>
      <c r="Y230" s="15" t="str">
        <f t="shared" si="77"/>
        <v>Yes</v>
      </c>
      <c r="Z230" s="15">
        <f>IF(Y230="Yes", MAX(Z$1:Z229)+1, "")</f>
        <v>229</v>
      </c>
      <c r="AA230" s="15" t="str">
        <f t="shared" si="64"/>
        <v>No</v>
      </c>
      <c r="AB230" s="15" t="str">
        <f t="shared" si="65"/>
        <v>No</v>
      </c>
      <c r="AC230" s="15" t="str">
        <f t="shared" si="78"/>
        <v>No</v>
      </c>
      <c r="AD230" s="15" t="str">
        <f>IF(AC230="Yes", MAX(AD$1:AD229)+1, "")</f>
        <v/>
      </c>
      <c r="AE230" s="15" t="str">
        <f t="shared" si="79"/>
        <v>No</v>
      </c>
      <c r="AF230" s="15" t="str">
        <f>IF(AE230="Yes", MAX(AF$1:AF229)+1, "")</f>
        <v/>
      </c>
    </row>
    <row r="231" spans="1:32" ht="19" customHeight="1" x14ac:dyDescent="0.35">
      <c r="A231" s="16" t="s">
        <v>659</v>
      </c>
      <c r="B231" s="16" t="s">
        <v>660</v>
      </c>
      <c r="C231" s="16">
        <v>2016</v>
      </c>
      <c r="D231" s="16" t="s">
        <v>661</v>
      </c>
      <c r="E231" t="s">
        <v>2117</v>
      </c>
      <c r="F231" s="16" t="s">
        <v>1963</v>
      </c>
      <c r="G231" s="16" t="s">
        <v>94</v>
      </c>
      <c r="H231" s="16" t="s">
        <v>1954</v>
      </c>
      <c r="I231" s="17"/>
      <c r="J231" s="17"/>
      <c r="K231" s="19" t="str">
        <f t="shared" si="66"/>
        <v/>
      </c>
      <c r="L231" s="19" t="str">
        <f t="shared" si="67"/>
        <v/>
      </c>
      <c r="M231" s="19" t="str">
        <f t="shared" si="68"/>
        <v/>
      </c>
      <c r="N231" s="19" t="str">
        <f t="shared" si="69"/>
        <v/>
      </c>
      <c r="O231" s="19" t="str">
        <f t="shared" si="70"/>
        <v/>
      </c>
      <c r="P231" s="19" t="str">
        <f t="shared" si="71"/>
        <v>Yes</v>
      </c>
      <c r="Q231" s="19" t="str">
        <f t="shared" si="72"/>
        <v/>
      </c>
      <c r="R231" s="19" t="str">
        <f t="shared" si="73"/>
        <v>Yes</v>
      </c>
      <c r="S231" s="19" t="str">
        <f t="shared" si="74"/>
        <v/>
      </c>
      <c r="T231" s="19" t="str">
        <f t="shared" si="75"/>
        <v/>
      </c>
      <c r="U231" s="15" t="str">
        <f t="shared" si="62"/>
        <v>Yes</v>
      </c>
      <c r="V231" s="15" t="str">
        <f t="shared" si="63"/>
        <v>Yes</v>
      </c>
      <c r="W231" s="15" t="str">
        <f t="shared" si="76"/>
        <v>Yes</v>
      </c>
      <c r="X231" s="15">
        <f>IF(W231="Yes", MAX(X$1:X230)+1, "")</f>
        <v>230</v>
      </c>
      <c r="Y231" s="15" t="str">
        <f t="shared" si="77"/>
        <v>Yes</v>
      </c>
      <c r="Z231" s="15">
        <f>IF(Y231="Yes", MAX(Z$1:Z230)+1, "")</f>
        <v>230</v>
      </c>
      <c r="AA231" s="15" t="str">
        <f t="shared" si="64"/>
        <v>No</v>
      </c>
      <c r="AB231" s="15" t="str">
        <f t="shared" si="65"/>
        <v>No</v>
      </c>
      <c r="AC231" s="15" t="str">
        <f t="shared" si="78"/>
        <v>No</v>
      </c>
      <c r="AD231" s="15" t="str">
        <f>IF(AC231="Yes", MAX(AD$1:AD230)+1, "")</f>
        <v/>
      </c>
      <c r="AE231" s="15" t="str">
        <f t="shared" si="79"/>
        <v>No</v>
      </c>
      <c r="AF231" s="15" t="str">
        <f>IF(AE231="Yes", MAX(AF$1:AF230)+1, "")</f>
        <v/>
      </c>
    </row>
    <row r="232" spans="1:32" ht="19" customHeight="1" x14ac:dyDescent="0.35">
      <c r="A232" s="16" t="s">
        <v>662</v>
      </c>
      <c r="B232" s="16" t="s">
        <v>663</v>
      </c>
      <c r="C232" s="16">
        <v>2013</v>
      </c>
      <c r="D232" s="16" t="s">
        <v>664</v>
      </c>
      <c r="E232" t="s">
        <v>2118</v>
      </c>
      <c r="F232" s="16" t="s">
        <v>1963</v>
      </c>
      <c r="G232" s="16" t="s">
        <v>11</v>
      </c>
      <c r="H232" s="16" t="s">
        <v>1954</v>
      </c>
      <c r="I232" s="17"/>
      <c r="J232" s="17"/>
      <c r="K232" s="19" t="str">
        <f t="shared" si="66"/>
        <v/>
      </c>
      <c r="L232" s="19" t="str">
        <f t="shared" si="67"/>
        <v>Yes</v>
      </c>
      <c r="M232" s="19" t="str">
        <f t="shared" si="68"/>
        <v/>
      </c>
      <c r="N232" s="19" t="str">
        <f t="shared" si="69"/>
        <v/>
      </c>
      <c r="O232" s="19" t="str">
        <f t="shared" si="70"/>
        <v/>
      </c>
      <c r="P232" s="19" t="str">
        <f t="shared" si="71"/>
        <v/>
      </c>
      <c r="Q232" s="19" t="str">
        <f t="shared" si="72"/>
        <v/>
      </c>
      <c r="R232" s="19" t="str">
        <f t="shared" si="73"/>
        <v>Yes</v>
      </c>
      <c r="S232" s="19" t="str">
        <f t="shared" si="74"/>
        <v/>
      </c>
      <c r="T232" s="19" t="str">
        <f t="shared" si="75"/>
        <v/>
      </c>
      <c r="U232" s="15" t="str">
        <f t="shared" si="62"/>
        <v>Yes</v>
      </c>
      <c r="V232" s="15" t="str">
        <f t="shared" si="63"/>
        <v>Yes</v>
      </c>
      <c r="W232" s="15" t="str">
        <f t="shared" si="76"/>
        <v>Yes</v>
      </c>
      <c r="X232" s="15">
        <f>IF(W232="Yes", MAX(X$1:X231)+1, "")</f>
        <v>231</v>
      </c>
      <c r="Y232" s="15" t="str">
        <f t="shared" si="77"/>
        <v>Yes</v>
      </c>
      <c r="Z232" s="15">
        <f>IF(Y232="Yes", MAX(Z$1:Z231)+1, "")</f>
        <v>231</v>
      </c>
      <c r="AA232" s="15" t="str">
        <f t="shared" si="64"/>
        <v>No</v>
      </c>
      <c r="AB232" s="15" t="str">
        <f t="shared" si="65"/>
        <v>No</v>
      </c>
      <c r="AC232" s="15" t="str">
        <f t="shared" si="78"/>
        <v>No</v>
      </c>
      <c r="AD232" s="15" t="str">
        <f>IF(AC232="Yes", MAX(AD$1:AD231)+1, "")</f>
        <v/>
      </c>
      <c r="AE232" s="15" t="str">
        <f t="shared" si="79"/>
        <v>No</v>
      </c>
      <c r="AF232" s="15" t="str">
        <f>IF(AE232="Yes", MAX(AF$1:AF231)+1, "")</f>
        <v/>
      </c>
    </row>
    <row r="233" spans="1:32" ht="19" customHeight="1" x14ac:dyDescent="0.35">
      <c r="A233" s="16" t="s">
        <v>665</v>
      </c>
      <c r="B233" s="16" t="s">
        <v>666</v>
      </c>
      <c r="C233" s="16">
        <v>2017</v>
      </c>
      <c r="D233" s="16" t="s">
        <v>667</v>
      </c>
      <c r="E233" t="s">
        <v>2119</v>
      </c>
      <c r="F233" s="16" t="s">
        <v>1963</v>
      </c>
      <c r="G233" s="16" t="s">
        <v>11</v>
      </c>
      <c r="H233" s="16" t="s">
        <v>20</v>
      </c>
      <c r="I233" s="17"/>
      <c r="J233" s="17"/>
      <c r="K233" s="19" t="str">
        <f t="shared" si="66"/>
        <v/>
      </c>
      <c r="L233" s="19" t="str">
        <f t="shared" si="67"/>
        <v>Yes</v>
      </c>
      <c r="M233" s="19" t="str">
        <f t="shared" si="68"/>
        <v/>
      </c>
      <c r="N233" s="19" t="str">
        <f t="shared" si="69"/>
        <v/>
      </c>
      <c r="O233" s="19" t="str">
        <f t="shared" si="70"/>
        <v/>
      </c>
      <c r="P233" s="19" t="str">
        <f t="shared" si="71"/>
        <v/>
      </c>
      <c r="Q233" s="19" t="str">
        <f t="shared" si="72"/>
        <v/>
      </c>
      <c r="R233" s="19" t="str">
        <f t="shared" si="73"/>
        <v/>
      </c>
      <c r="S233" s="19" t="str">
        <f t="shared" si="74"/>
        <v/>
      </c>
      <c r="T233" s="19" t="str">
        <f t="shared" si="75"/>
        <v>Yes</v>
      </c>
      <c r="U233" s="15" t="str">
        <f t="shared" si="62"/>
        <v>Yes</v>
      </c>
      <c r="V233" s="15" t="str">
        <f t="shared" si="63"/>
        <v>Yes</v>
      </c>
      <c r="W233" s="15" t="str">
        <f t="shared" si="76"/>
        <v>Yes</v>
      </c>
      <c r="X233" s="15">
        <f>IF(W233="Yes", MAX(X$1:X232)+1, "")</f>
        <v>232</v>
      </c>
      <c r="Y233" s="15" t="str">
        <f t="shared" si="77"/>
        <v>Yes</v>
      </c>
      <c r="Z233" s="15">
        <f>IF(Y233="Yes", MAX(Z$1:Z232)+1, "")</f>
        <v>232</v>
      </c>
      <c r="AA233" s="15" t="str">
        <f t="shared" si="64"/>
        <v>No</v>
      </c>
      <c r="AB233" s="15" t="str">
        <f t="shared" si="65"/>
        <v>No</v>
      </c>
      <c r="AC233" s="15" t="str">
        <f t="shared" si="78"/>
        <v>No</v>
      </c>
      <c r="AD233" s="15" t="str">
        <f>IF(AC233="Yes", MAX(AD$1:AD232)+1, "")</f>
        <v/>
      </c>
      <c r="AE233" s="15" t="str">
        <f t="shared" si="79"/>
        <v>No</v>
      </c>
      <c r="AF233" s="15" t="str">
        <f>IF(AE233="Yes", MAX(AF$1:AF232)+1, "")</f>
        <v/>
      </c>
    </row>
    <row r="234" spans="1:32" ht="19" customHeight="1" x14ac:dyDescent="0.35">
      <c r="A234" s="16" t="s">
        <v>668</v>
      </c>
      <c r="B234" s="16" t="s">
        <v>669</v>
      </c>
      <c r="C234" s="16">
        <v>2013</v>
      </c>
      <c r="D234" s="16" t="s">
        <v>670</v>
      </c>
      <c r="E234" t="s">
        <v>2120</v>
      </c>
      <c r="F234" s="16" t="s">
        <v>1963</v>
      </c>
      <c r="G234" s="16" t="s">
        <v>1954</v>
      </c>
      <c r="H234" s="16" t="s">
        <v>27</v>
      </c>
      <c r="I234" s="17"/>
      <c r="J234" s="17"/>
      <c r="K234" s="19" t="str">
        <f t="shared" si="66"/>
        <v>Yes</v>
      </c>
      <c r="L234" s="19" t="str">
        <f t="shared" si="67"/>
        <v/>
      </c>
      <c r="M234" s="19" t="str">
        <f t="shared" si="68"/>
        <v/>
      </c>
      <c r="N234" s="19" t="str">
        <f t="shared" si="69"/>
        <v/>
      </c>
      <c r="O234" s="19" t="str">
        <f t="shared" si="70"/>
        <v/>
      </c>
      <c r="P234" s="19" t="str">
        <f t="shared" si="71"/>
        <v/>
      </c>
      <c r="Q234" s="19" t="str">
        <f t="shared" si="72"/>
        <v/>
      </c>
      <c r="R234" s="19" t="str">
        <f t="shared" si="73"/>
        <v>Yes</v>
      </c>
      <c r="S234" s="19" t="str">
        <f t="shared" si="74"/>
        <v/>
      </c>
      <c r="T234" s="19" t="str">
        <f t="shared" si="75"/>
        <v/>
      </c>
      <c r="U234" s="15" t="str">
        <f t="shared" si="62"/>
        <v>Yes</v>
      </c>
      <c r="V234" s="15" t="str">
        <f t="shared" si="63"/>
        <v>Yes</v>
      </c>
      <c r="W234" s="15" t="str">
        <f t="shared" si="76"/>
        <v>Yes</v>
      </c>
      <c r="X234" s="15">
        <f>IF(W234="Yes", MAX(X$1:X233)+1, "")</f>
        <v>233</v>
      </c>
      <c r="Y234" s="15" t="str">
        <f t="shared" si="77"/>
        <v>Yes</v>
      </c>
      <c r="Z234" s="15">
        <f>IF(Y234="Yes", MAX(Z$1:Z233)+1, "")</f>
        <v>233</v>
      </c>
      <c r="AA234" s="15" t="str">
        <f t="shared" si="64"/>
        <v>No</v>
      </c>
      <c r="AB234" s="15" t="str">
        <f t="shared" si="65"/>
        <v>No</v>
      </c>
      <c r="AC234" s="15" t="str">
        <f t="shared" si="78"/>
        <v>No</v>
      </c>
      <c r="AD234" s="15" t="str">
        <f>IF(AC234="Yes", MAX(AD$1:AD233)+1, "")</f>
        <v/>
      </c>
      <c r="AE234" s="15" t="str">
        <f t="shared" si="79"/>
        <v>No</v>
      </c>
      <c r="AF234" s="15" t="str">
        <f>IF(AE234="Yes", MAX(AF$1:AF233)+1, "")</f>
        <v/>
      </c>
    </row>
    <row r="235" spans="1:32" ht="19" customHeight="1" x14ac:dyDescent="0.35">
      <c r="A235" s="16" t="s">
        <v>671</v>
      </c>
      <c r="B235" s="16" t="s">
        <v>672</v>
      </c>
      <c r="C235" s="16">
        <v>2019</v>
      </c>
      <c r="D235" s="16" t="s">
        <v>673</v>
      </c>
      <c r="E235" t="s">
        <v>2121</v>
      </c>
      <c r="F235" s="16" t="s">
        <v>1963</v>
      </c>
      <c r="G235" s="16" t="s">
        <v>1954</v>
      </c>
      <c r="H235" s="16" t="s">
        <v>20</v>
      </c>
      <c r="I235" s="16" t="s">
        <v>33</v>
      </c>
      <c r="J235" s="16" t="s">
        <v>94</v>
      </c>
      <c r="K235" s="19" t="str">
        <f t="shared" si="66"/>
        <v/>
      </c>
      <c r="L235" s="19" t="str">
        <f t="shared" si="67"/>
        <v/>
      </c>
      <c r="M235" s="19" t="str">
        <f t="shared" si="68"/>
        <v/>
      </c>
      <c r="N235" s="19" t="str">
        <f t="shared" si="69"/>
        <v/>
      </c>
      <c r="O235" s="19" t="str">
        <f t="shared" si="70"/>
        <v>Yes</v>
      </c>
      <c r="P235" s="19" t="str">
        <f t="shared" si="71"/>
        <v>Yes</v>
      </c>
      <c r="Q235" s="19" t="str">
        <f t="shared" si="72"/>
        <v/>
      </c>
      <c r="R235" s="19" t="str">
        <f t="shared" si="73"/>
        <v>Yes</v>
      </c>
      <c r="S235" s="19" t="str">
        <f t="shared" si="74"/>
        <v/>
      </c>
      <c r="T235" s="19" t="str">
        <f t="shared" si="75"/>
        <v>Yes</v>
      </c>
      <c r="U235" s="15" t="str">
        <f t="shared" si="62"/>
        <v>Yes</v>
      </c>
      <c r="V235" s="15" t="str">
        <f t="shared" si="63"/>
        <v>Yes</v>
      </c>
      <c r="W235" s="15" t="str">
        <f t="shared" si="76"/>
        <v>Yes</v>
      </c>
      <c r="X235" s="15">
        <f>IF(W235="Yes", MAX(X$1:X234)+1, "")</f>
        <v>234</v>
      </c>
      <c r="Y235" s="15" t="str">
        <f t="shared" si="77"/>
        <v>Yes</v>
      </c>
      <c r="Z235" s="15">
        <f>IF(Y235="Yes", MAX(Z$1:Z234)+1, "")</f>
        <v>234</v>
      </c>
      <c r="AA235" s="15" t="str">
        <f t="shared" si="64"/>
        <v>No</v>
      </c>
      <c r="AB235" s="15" t="str">
        <f t="shared" si="65"/>
        <v>No</v>
      </c>
      <c r="AC235" s="15" t="str">
        <f t="shared" si="78"/>
        <v>No</v>
      </c>
      <c r="AD235" s="15" t="str">
        <f>IF(AC235="Yes", MAX(AD$1:AD234)+1, "")</f>
        <v/>
      </c>
      <c r="AE235" s="15" t="str">
        <f t="shared" si="79"/>
        <v>No</v>
      </c>
      <c r="AF235" s="15" t="str">
        <f>IF(AE235="Yes", MAX(AF$1:AF234)+1, "")</f>
        <v/>
      </c>
    </row>
    <row r="236" spans="1:32" ht="19" customHeight="1" x14ac:dyDescent="0.35">
      <c r="A236" s="16" t="s">
        <v>674</v>
      </c>
      <c r="B236" s="16" t="s">
        <v>675</v>
      </c>
      <c r="C236" s="16">
        <v>2016</v>
      </c>
      <c r="D236" s="16" t="s">
        <v>676</v>
      </c>
      <c r="E236" t="s">
        <v>2122</v>
      </c>
      <c r="F236" s="16" t="s">
        <v>1963</v>
      </c>
      <c r="G236" s="16" t="s">
        <v>33</v>
      </c>
      <c r="H236" s="16" t="s">
        <v>11</v>
      </c>
      <c r="I236" s="16" t="s">
        <v>20</v>
      </c>
      <c r="J236" s="17"/>
      <c r="K236" s="19" t="str">
        <f t="shared" si="66"/>
        <v/>
      </c>
      <c r="L236" s="19" t="str">
        <f t="shared" si="67"/>
        <v>Yes</v>
      </c>
      <c r="M236" s="19" t="str">
        <f t="shared" si="68"/>
        <v/>
      </c>
      <c r="N236" s="19" t="str">
        <f t="shared" si="69"/>
        <v/>
      </c>
      <c r="O236" s="19" t="str">
        <f t="shared" si="70"/>
        <v>Yes</v>
      </c>
      <c r="P236" s="19" t="str">
        <f t="shared" si="71"/>
        <v/>
      </c>
      <c r="Q236" s="19" t="str">
        <f t="shared" si="72"/>
        <v/>
      </c>
      <c r="R236" s="19" t="str">
        <f t="shared" si="73"/>
        <v/>
      </c>
      <c r="S236" s="19" t="str">
        <f t="shared" si="74"/>
        <v/>
      </c>
      <c r="T236" s="19" t="str">
        <f t="shared" si="75"/>
        <v>Yes</v>
      </c>
      <c r="U236" s="15" t="str">
        <f t="shared" si="62"/>
        <v>Yes</v>
      </c>
      <c r="V236" s="15" t="str">
        <f t="shared" si="63"/>
        <v>Yes</v>
      </c>
      <c r="W236" s="15" t="str">
        <f t="shared" si="76"/>
        <v>Yes</v>
      </c>
      <c r="X236" s="15">
        <f>IF(W236="Yes", MAX(X$1:X235)+1, "")</f>
        <v>235</v>
      </c>
      <c r="Y236" s="15" t="str">
        <f t="shared" si="77"/>
        <v>Yes</v>
      </c>
      <c r="Z236" s="15">
        <f>IF(Y236="Yes", MAX(Z$1:Z235)+1, "")</f>
        <v>235</v>
      </c>
      <c r="AA236" s="15" t="str">
        <f t="shared" si="64"/>
        <v>No</v>
      </c>
      <c r="AB236" s="15" t="str">
        <f t="shared" si="65"/>
        <v>No</v>
      </c>
      <c r="AC236" s="15" t="str">
        <f t="shared" si="78"/>
        <v>No</v>
      </c>
      <c r="AD236" s="15" t="str">
        <f>IF(AC236="Yes", MAX(AD$1:AD235)+1, "")</f>
        <v/>
      </c>
      <c r="AE236" s="15" t="str">
        <f t="shared" si="79"/>
        <v>No</v>
      </c>
      <c r="AF236" s="15" t="str">
        <f>IF(AE236="Yes", MAX(AF$1:AF235)+1, "")</f>
        <v/>
      </c>
    </row>
    <row r="237" spans="1:32" ht="19" customHeight="1" x14ac:dyDescent="0.35">
      <c r="A237" s="16" t="s">
        <v>677</v>
      </c>
      <c r="B237" s="16" t="s">
        <v>678</v>
      </c>
      <c r="C237" s="16">
        <v>2018</v>
      </c>
      <c r="D237" s="16" t="s">
        <v>679</v>
      </c>
      <c r="E237" t="s">
        <v>2123</v>
      </c>
      <c r="F237" s="16" t="s">
        <v>1963</v>
      </c>
      <c r="G237" s="16" t="s">
        <v>1954</v>
      </c>
      <c r="H237" s="16" t="s">
        <v>27</v>
      </c>
      <c r="I237" s="17"/>
      <c r="J237" s="17"/>
      <c r="K237" s="19" t="str">
        <f t="shared" si="66"/>
        <v>Yes</v>
      </c>
      <c r="L237" s="19" t="str">
        <f t="shared" si="67"/>
        <v/>
      </c>
      <c r="M237" s="19" t="str">
        <f t="shared" si="68"/>
        <v/>
      </c>
      <c r="N237" s="19" t="str">
        <f t="shared" si="69"/>
        <v/>
      </c>
      <c r="O237" s="19" t="str">
        <f t="shared" si="70"/>
        <v/>
      </c>
      <c r="P237" s="19" t="str">
        <f t="shared" si="71"/>
        <v/>
      </c>
      <c r="Q237" s="19" t="str">
        <f t="shared" si="72"/>
        <v/>
      </c>
      <c r="R237" s="19" t="str">
        <f t="shared" si="73"/>
        <v>Yes</v>
      </c>
      <c r="S237" s="19" t="str">
        <f t="shared" si="74"/>
        <v/>
      </c>
      <c r="T237" s="19" t="str">
        <f t="shared" si="75"/>
        <v/>
      </c>
      <c r="U237" s="15" t="str">
        <f t="shared" si="62"/>
        <v>Yes</v>
      </c>
      <c r="V237" s="15" t="str">
        <f t="shared" si="63"/>
        <v>Yes</v>
      </c>
      <c r="W237" s="15" t="str">
        <f t="shared" si="76"/>
        <v>Yes</v>
      </c>
      <c r="X237" s="15">
        <f>IF(W237="Yes", MAX(X$1:X236)+1, "")</f>
        <v>236</v>
      </c>
      <c r="Y237" s="15" t="str">
        <f t="shared" si="77"/>
        <v>Yes</v>
      </c>
      <c r="Z237" s="15">
        <f>IF(Y237="Yes", MAX(Z$1:Z236)+1, "")</f>
        <v>236</v>
      </c>
      <c r="AA237" s="15" t="str">
        <f t="shared" si="64"/>
        <v>No</v>
      </c>
      <c r="AB237" s="15" t="str">
        <f t="shared" si="65"/>
        <v>No</v>
      </c>
      <c r="AC237" s="15" t="str">
        <f t="shared" si="78"/>
        <v>No</v>
      </c>
      <c r="AD237" s="15" t="str">
        <f>IF(AC237="Yes", MAX(AD$1:AD236)+1, "")</f>
        <v/>
      </c>
      <c r="AE237" s="15" t="str">
        <f t="shared" si="79"/>
        <v>No</v>
      </c>
      <c r="AF237" s="15" t="str">
        <f>IF(AE237="Yes", MAX(AF$1:AF236)+1, "")</f>
        <v/>
      </c>
    </row>
    <row r="238" spans="1:32" ht="19" customHeight="1" x14ac:dyDescent="0.35">
      <c r="A238" s="16" t="s">
        <v>680</v>
      </c>
      <c r="B238" s="16" t="s">
        <v>681</v>
      </c>
      <c r="C238" s="16">
        <v>2010</v>
      </c>
      <c r="D238" s="16" t="s">
        <v>682</v>
      </c>
      <c r="E238" t="s">
        <v>2124</v>
      </c>
      <c r="F238" s="16" t="s">
        <v>1963</v>
      </c>
      <c r="G238" s="16" t="s">
        <v>1954</v>
      </c>
      <c r="H238" s="17"/>
      <c r="I238" s="17"/>
      <c r="J238" s="17"/>
      <c r="K238" s="19" t="str">
        <f t="shared" si="66"/>
        <v/>
      </c>
      <c r="L238" s="19" t="str">
        <f t="shared" si="67"/>
        <v/>
      </c>
      <c r="M238" s="19" t="str">
        <f t="shared" si="68"/>
        <v/>
      </c>
      <c r="N238" s="19" t="str">
        <f t="shared" si="69"/>
        <v/>
      </c>
      <c r="O238" s="19" t="str">
        <f t="shared" si="70"/>
        <v/>
      </c>
      <c r="P238" s="19" t="str">
        <f t="shared" si="71"/>
        <v/>
      </c>
      <c r="Q238" s="19" t="str">
        <f t="shared" si="72"/>
        <v/>
      </c>
      <c r="R238" s="19" t="str">
        <f t="shared" si="73"/>
        <v>Yes</v>
      </c>
      <c r="S238" s="19" t="str">
        <f t="shared" si="74"/>
        <v/>
      </c>
      <c r="T238" s="19" t="str">
        <f t="shared" si="75"/>
        <v/>
      </c>
      <c r="U238" s="15" t="str">
        <f t="shared" si="62"/>
        <v>Yes</v>
      </c>
      <c r="V238" s="15" t="str">
        <f t="shared" si="63"/>
        <v>Yes</v>
      </c>
      <c r="W238" s="15" t="str">
        <f t="shared" si="76"/>
        <v>Yes</v>
      </c>
      <c r="X238" s="15">
        <f>IF(W238="Yes", MAX(X$1:X237)+1, "")</f>
        <v>237</v>
      </c>
      <c r="Y238" s="15" t="str">
        <f t="shared" si="77"/>
        <v>Yes</v>
      </c>
      <c r="Z238" s="15">
        <f>IF(Y238="Yes", MAX(Z$1:Z237)+1, "")</f>
        <v>237</v>
      </c>
      <c r="AA238" s="15" t="str">
        <f t="shared" si="64"/>
        <v>No</v>
      </c>
      <c r="AB238" s="15" t="str">
        <f t="shared" si="65"/>
        <v>No</v>
      </c>
      <c r="AC238" s="15" t="str">
        <f t="shared" si="78"/>
        <v>No</v>
      </c>
      <c r="AD238" s="15" t="str">
        <f>IF(AC238="Yes", MAX(AD$1:AD237)+1, "")</f>
        <v/>
      </c>
      <c r="AE238" s="15" t="str">
        <f t="shared" si="79"/>
        <v>No</v>
      </c>
      <c r="AF238" s="15" t="str">
        <f>IF(AE238="Yes", MAX(AF$1:AF237)+1, "")</f>
        <v/>
      </c>
    </row>
    <row r="239" spans="1:32" ht="19" customHeight="1" x14ac:dyDescent="0.35">
      <c r="A239" s="16" t="s">
        <v>683</v>
      </c>
      <c r="B239" s="16" t="s">
        <v>684</v>
      </c>
      <c r="C239" s="16">
        <v>2012</v>
      </c>
      <c r="D239" s="16" t="s">
        <v>685</v>
      </c>
      <c r="E239" t="s">
        <v>2125</v>
      </c>
      <c r="F239" s="16" t="s">
        <v>1963</v>
      </c>
      <c r="G239" s="16" t="s">
        <v>74</v>
      </c>
      <c r="H239" s="16" t="s">
        <v>419</v>
      </c>
      <c r="I239" s="16" t="s">
        <v>1954</v>
      </c>
      <c r="J239" s="16" t="s">
        <v>20</v>
      </c>
      <c r="K239" s="19" t="str">
        <f t="shared" si="66"/>
        <v/>
      </c>
      <c r="L239" s="19" t="str">
        <f t="shared" si="67"/>
        <v/>
      </c>
      <c r="M239" s="19" t="str">
        <f t="shared" si="68"/>
        <v>Yes</v>
      </c>
      <c r="N239" s="19" t="str">
        <f t="shared" si="69"/>
        <v>Yes</v>
      </c>
      <c r="O239" s="19" t="str">
        <f t="shared" si="70"/>
        <v/>
      </c>
      <c r="P239" s="19" t="str">
        <f t="shared" si="71"/>
        <v/>
      </c>
      <c r="Q239" s="19" t="str">
        <f t="shared" si="72"/>
        <v/>
      </c>
      <c r="R239" s="19" t="str">
        <f t="shared" si="73"/>
        <v>Yes</v>
      </c>
      <c r="S239" s="19" t="str">
        <f t="shared" si="74"/>
        <v/>
      </c>
      <c r="T239" s="19" t="str">
        <f t="shared" si="75"/>
        <v>Yes</v>
      </c>
      <c r="U239" s="15" t="str">
        <f t="shared" si="62"/>
        <v>Yes</v>
      </c>
      <c r="V239" s="15" t="str">
        <f t="shared" si="63"/>
        <v>Yes</v>
      </c>
      <c r="W239" s="15" t="str">
        <f t="shared" si="76"/>
        <v>Yes</v>
      </c>
      <c r="X239" s="15">
        <f>IF(W239="Yes", MAX(X$1:X238)+1, "")</f>
        <v>238</v>
      </c>
      <c r="Y239" s="15" t="str">
        <f t="shared" si="77"/>
        <v>Yes</v>
      </c>
      <c r="Z239" s="15">
        <f>IF(Y239="Yes", MAX(Z$1:Z238)+1, "")</f>
        <v>238</v>
      </c>
      <c r="AA239" s="15" t="str">
        <f t="shared" si="64"/>
        <v>No</v>
      </c>
      <c r="AB239" s="15" t="str">
        <f t="shared" si="65"/>
        <v>No</v>
      </c>
      <c r="AC239" s="15" t="str">
        <f t="shared" si="78"/>
        <v>No</v>
      </c>
      <c r="AD239" s="15" t="str">
        <f>IF(AC239="Yes", MAX(AD$1:AD238)+1, "")</f>
        <v/>
      </c>
      <c r="AE239" s="15" t="str">
        <f t="shared" si="79"/>
        <v>No</v>
      </c>
      <c r="AF239" s="15" t="str">
        <f>IF(AE239="Yes", MAX(AF$1:AF238)+1, "")</f>
        <v/>
      </c>
    </row>
    <row r="240" spans="1:32" ht="19" customHeight="1" x14ac:dyDescent="0.35">
      <c r="A240" s="16" t="s">
        <v>683</v>
      </c>
      <c r="B240" s="16" t="s">
        <v>686</v>
      </c>
      <c r="C240" s="16">
        <v>2012</v>
      </c>
      <c r="D240" s="16" t="s">
        <v>687</v>
      </c>
      <c r="E240" t="s">
        <v>2126</v>
      </c>
      <c r="F240" s="16" t="s">
        <v>1963</v>
      </c>
      <c r="G240" s="16" t="s">
        <v>1954</v>
      </c>
      <c r="H240" s="17"/>
      <c r="I240" s="17"/>
      <c r="J240" s="17"/>
      <c r="K240" s="19" t="str">
        <f t="shared" si="66"/>
        <v/>
      </c>
      <c r="L240" s="19" t="str">
        <f t="shared" si="67"/>
        <v/>
      </c>
      <c r="M240" s="19" t="str">
        <f t="shared" si="68"/>
        <v/>
      </c>
      <c r="N240" s="19" t="str">
        <f t="shared" si="69"/>
        <v/>
      </c>
      <c r="O240" s="19" t="str">
        <f t="shared" si="70"/>
        <v/>
      </c>
      <c r="P240" s="19" t="str">
        <f t="shared" si="71"/>
        <v/>
      </c>
      <c r="Q240" s="19" t="str">
        <f t="shared" si="72"/>
        <v/>
      </c>
      <c r="R240" s="19" t="str">
        <f t="shared" si="73"/>
        <v>Yes</v>
      </c>
      <c r="S240" s="19" t="str">
        <f t="shared" si="74"/>
        <v/>
      </c>
      <c r="T240" s="19" t="str">
        <f t="shared" si="75"/>
        <v/>
      </c>
      <c r="U240" s="15" t="str">
        <f t="shared" si="62"/>
        <v>Yes</v>
      </c>
      <c r="V240" s="15" t="str">
        <f t="shared" si="63"/>
        <v>Yes</v>
      </c>
      <c r="W240" s="15" t="str">
        <f t="shared" si="76"/>
        <v>Yes</v>
      </c>
      <c r="X240" s="15">
        <f>IF(W240="Yes", MAX(X$1:X239)+1, "")</f>
        <v>239</v>
      </c>
      <c r="Y240" s="15" t="str">
        <f t="shared" si="77"/>
        <v>Yes</v>
      </c>
      <c r="Z240" s="15">
        <f>IF(Y240="Yes", MAX(Z$1:Z239)+1, "")</f>
        <v>239</v>
      </c>
      <c r="AA240" s="15" t="str">
        <f t="shared" si="64"/>
        <v>No</v>
      </c>
      <c r="AB240" s="15" t="str">
        <f t="shared" si="65"/>
        <v>No</v>
      </c>
      <c r="AC240" s="15" t="str">
        <f t="shared" si="78"/>
        <v>No</v>
      </c>
      <c r="AD240" s="15" t="str">
        <f>IF(AC240="Yes", MAX(AD$1:AD239)+1, "")</f>
        <v/>
      </c>
      <c r="AE240" s="15" t="str">
        <f t="shared" si="79"/>
        <v>No</v>
      </c>
      <c r="AF240" s="15" t="str">
        <f>IF(AE240="Yes", MAX(AF$1:AF239)+1, "")</f>
        <v/>
      </c>
    </row>
    <row r="241" spans="1:32" ht="19" customHeight="1" x14ac:dyDescent="0.35">
      <c r="A241" s="16" t="s">
        <v>688</v>
      </c>
      <c r="B241" s="16" t="s">
        <v>689</v>
      </c>
      <c r="C241" s="16">
        <v>2013</v>
      </c>
      <c r="D241" s="16" t="s">
        <v>690</v>
      </c>
      <c r="E241" t="s">
        <v>2127</v>
      </c>
      <c r="F241" s="16" t="s">
        <v>1963</v>
      </c>
      <c r="G241" s="16" t="s">
        <v>1954</v>
      </c>
      <c r="H241" s="17"/>
      <c r="I241" s="17"/>
      <c r="J241" s="17"/>
      <c r="K241" s="19" t="str">
        <f t="shared" si="66"/>
        <v/>
      </c>
      <c r="L241" s="19" t="str">
        <f t="shared" si="67"/>
        <v/>
      </c>
      <c r="M241" s="19" t="str">
        <f t="shared" si="68"/>
        <v/>
      </c>
      <c r="N241" s="19" t="str">
        <f t="shared" si="69"/>
        <v/>
      </c>
      <c r="O241" s="19" t="str">
        <f t="shared" si="70"/>
        <v/>
      </c>
      <c r="P241" s="19" t="str">
        <f t="shared" si="71"/>
        <v/>
      </c>
      <c r="Q241" s="19" t="str">
        <f t="shared" si="72"/>
        <v/>
      </c>
      <c r="R241" s="19" t="str">
        <f t="shared" si="73"/>
        <v>Yes</v>
      </c>
      <c r="S241" s="19" t="str">
        <f t="shared" si="74"/>
        <v/>
      </c>
      <c r="T241" s="19" t="str">
        <f t="shared" si="75"/>
        <v/>
      </c>
      <c r="U241" s="15" t="str">
        <f t="shared" si="62"/>
        <v>Yes</v>
      </c>
      <c r="V241" s="15" t="str">
        <f t="shared" si="63"/>
        <v>Yes</v>
      </c>
      <c r="W241" s="15" t="str">
        <f t="shared" si="76"/>
        <v>Yes</v>
      </c>
      <c r="X241" s="15">
        <f>IF(W241="Yes", MAX(X$1:X240)+1, "")</f>
        <v>240</v>
      </c>
      <c r="Y241" s="15" t="str">
        <f t="shared" si="77"/>
        <v>Yes</v>
      </c>
      <c r="Z241" s="15">
        <f>IF(Y241="Yes", MAX(Z$1:Z240)+1, "")</f>
        <v>240</v>
      </c>
      <c r="AA241" s="15" t="str">
        <f t="shared" si="64"/>
        <v>No</v>
      </c>
      <c r="AB241" s="15" t="str">
        <f t="shared" si="65"/>
        <v>No</v>
      </c>
      <c r="AC241" s="15" t="str">
        <f t="shared" si="78"/>
        <v>No</v>
      </c>
      <c r="AD241" s="15" t="str">
        <f>IF(AC241="Yes", MAX(AD$1:AD240)+1, "")</f>
        <v/>
      </c>
      <c r="AE241" s="15" t="str">
        <f t="shared" si="79"/>
        <v>No</v>
      </c>
      <c r="AF241" s="15" t="str">
        <f>IF(AE241="Yes", MAX(AF$1:AF240)+1, "")</f>
        <v/>
      </c>
    </row>
    <row r="242" spans="1:32" ht="19" customHeight="1" x14ac:dyDescent="0.35">
      <c r="A242" s="16" t="s">
        <v>691</v>
      </c>
      <c r="B242" s="16" t="s">
        <v>692</v>
      </c>
      <c r="C242" s="16">
        <v>2016</v>
      </c>
      <c r="D242" s="16" t="s">
        <v>693</v>
      </c>
      <c r="E242" t="s">
        <v>2128</v>
      </c>
      <c r="F242" s="16" t="s">
        <v>1963</v>
      </c>
      <c r="G242" s="16" t="s">
        <v>151</v>
      </c>
      <c r="H242" s="16" t="s">
        <v>11</v>
      </c>
      <c r="I242" s="16" t="s">
        <v>74</v>
      </c>
      <c r="J242" s="17"/>
      <c r="K242" s="19" t="str">
        <f t="shared" si="66"/>
        <v/>
      </c>
      <c r="L242" s="19" t="str">
        <f t="shared" si="67"/>
        <v>Yes</v>
      </c>
      <c r="M242" s="19" t="str">
        <f t="shared" si="68"/>
        <v/>
      </c>
      <c r="N242" s="19" t="str">
        <f t="shared" si="69"/>
        <v>Yes</v>
      </c>
      <c r="O242" s="19" t="str">
        <f t="shared" si="70"/>
        <v/>
      </c>
      <c r="P242" s="19" t="str">
        <f t="shared" si="71"/>
        <v/>
      </c>
      <c r="Q242" s="19" t="str">
        <f t="shared" si="72"/>
        <v>Yes</v>
      </c>
      <c r="R242" s="19" t="str">
        <f t="shared" si="73"/>
        <v/>
      </c>
      <c r="S242" s="19" t="str">
        <f t="shared" si="74"/>
        <v/>
      </c>
      <c r="T242" s="19" t="str">
        <f t="shared" si="75"/>
        <v/>
      </c>
      <c r="U242" s="15" t="str">
        <f t="shared" si="62"/>
        <v>Yes</v>
      </c>
      <c r="V242" s="15" t="str">
        <f t="shared" si="63"/>
        <v>Yes</v>
      </c>
      <c r="W242" s="15" t="str">
        <f t="shared" si="76"/>
        <v>Yes</v>
      </c>
      <c r="X242" s="15">
        <f>IF(W242="Yes", MAX(X$1:X241)+1, "")</f>
        <v>241</v>
      </c>
      <c r="Y242" s="15" t="str">
        <f t="shared" si="77"/>
        <v>Yes</v>
      </c>
      <c r="Z242" s="15">
        <f>IF(Y242="Yes", MAX(Z$1:Z241)+1, "")</f>
        <v>241</v>
      </c>
      <c r="AA242" s="15" t="str">
        <f t="shared" si="64"/>
        <v>No</v>
      </c>
      <c r="AB242" s="15" t="str">
        <f t="shared" si="65"/>
        <v>No</v>
      </c>
      <c r="AC242" s="15" t="str">
        <f t="shared" si="78"/>
        <v>No</v>
      </c>
      <c r="AD242" s="15" t="str">
        <f>IF(AC242="Yes", MAX(AD$1:AD241)+1, "")</f>
        <v/>
      </c>
      <c r="AE242" s="15" t="str">
        <f t="shared" si="79"/>
        <v>No</v>
      </c>
      <c r="AF242" s="15" t="str">
        <f>IF(AE242="Yes", MAX(AF$1:AF241)+1, "")</f>
        <v/>
      </c>
    </row>
    <row r="243" spans="1:32" ht="19" customHeight="1" x14ac:dyDescent="0.35">
      <c r="A243" s="16" t="s">
        <v>694</v>
      </c>
      <c r="B243" s="16" t="s">
        <v>695</v>
      </c>
      <c r="C243" s="16">
        <v>2008</v>
      </c>
      <c r="D243" s="16" t="s">
        <v>696</v>
      </c>
      <c r="E243" t="s">
        <v>2129</v>
      </c>
      <c r="F243" s="16" t="s">
        <v>1963</v>
      </c>
      <c r="G243" s="16" t="s">
        <v>18</v>
      </c>
      <c r="H243" s="16" t="s">
        <v>1954</v>
      </c>
      <c r="I243" s="16" t="s">
        <v>20</v>
      </c>
      <c r="J243" s="17"/>
      <c r="K243" s="19" t="str">
        <f t="shared" si="66"/>
        <v/>
      </c>
      <c r="L243" s="19" t="str">
        <f t="shared" si="67"/>
        <v/>
      </c>
      <c r="M243" s="19" t="str">
        <f t="shared" si="68"/>
        <v/>
      </c>
      <c r="N243" s="19" t="str">
        <f t="shared" si="69"/>
        <v/>
      </c>
      <c r="O243" s="19" t="str">
        <f t="shared" si="70"/>
        <v/>
      </c>
      <c r="P243" s="19" t="str">
        <f t="shared" si="71"/>
        <v/>
      </c>
      <c r="Q243" s="19" t="str">
        <f t="shared" si="72"/>
        <v/>
      </c>
      <c r="R243" s="19" t="str">
        <f t="shared" si="73"/>
        <v>Yes</v>
      </c>
      <c r="S243" s="19" t="str">
        <f t="shared" si="74"/>
        <v>Yes</v>
      </c>
      <c r="T243" s="19" t="str">
        <f t="shared" si="75"/>
        <v>Yes</v>
      </c>
      <c r="U243" s="15" t="str">
        <f t="shared" si="62"/>
        <v>Yes</v>
      </c>
      <c r="V243" s="15" t="str">
        <f t="shared" si="63"/>
        <v>Yes</v>
      </c>
      <c r="W243" s="15" t="str">
        <f t="shared" si="76"/>
        <v>Yes</v>
      </c>
      <c r="X243" s="15">
        <f>IF(W243="Yes", MAX(X$1:X242)+1, "")</f>
        <v>242</v>
      </c>
      <c r="Y243" s="15" t="str">
        <f t="shared" si="77"/>
        <v>Yes</v>
      </c>
      <c r="Z243" s="15">
        <f>IF(Y243="Yes", MAX(Z$1:Z242)+1, "")</f>
        <v>242</v>
      </c>
      <c r="AA243" s="15" t="str">
        <f t="shared" si="64"/>
        <v>No</v>
      </c>
      <c r="AB243" s="15" t="str">
        <f t="shared" si="65"/>
        <v>No</v>
      </c>
      <c r="AC243" s="15" t="str">
        <f t="shared" si="78"/>
        <v>No</v>
      </c>
      <c r="AD243" s="15" t="str">
        <f>IF(AC243="Yes", MAX(AD$1:AD242)+1, "")</f>
        <v/>
      </c>
      <c r="AE243" s="15" t="str">
        <f t="shared" si="79"/>
        <v>No</v>
      </c>
      <c r="AF243" s="15" t="str">
        <f>IF(AE243="Yes", MAX(AF$1:AF242)+1, "")</f>
        <v/>
      </c>
    </row>
    <row r="244" spans="1:32" ht="19" customHeight="1" x14ac:dyDescent="0.35">
      <c r="A244" s="16" t="s">
        <v>697</v>
      </c>
      <c r="B244" s="16" t="s">
        <v>698</v>
      </c>
      <c r="C244" s="16">
        <v>2013</v>
      </c>
      <c r="D244" s="17"/>
      <c r="E244" t="s">
        <v>1976</v>
      </c>
      <c r="F244" s="16" t="s">
        <v>1963</v>
      </c>
      <c r="G244" s="16" t="s">
        <v>1954</v>
      </c>
      <c r="H244" s="16" t="s">
        <v>27</v>
      </c>
      <c r="I244" s="17"/>
      <c r="J244" s="17"/>
      <c r="K244" s="19" t="str">
        <f t="shared" si="66"/>
        <v>Yes</v>
      </c>
      <c r="L244" s="19" t="str">
        <f t="shared" si="67"/>
        <v/>
      </c>
      <c r="M244" s="19" t="str">
        <f t="shared" si="68"/>
        <v/>
      </c>
      <c r="N244" s="19" t="str">
        <f t="shared" si="69"/>
        <v/>
      </c>
      <c r="O244" s="19" t="str">
        <f t="shared" si="70"/>
        <v/>
      </c>
      <c r="P244" s="19" t="str">
        <f t="shared" si="71"/>
        <v/>
      </c>
      <c r="Q244" s="19" t="str">
        <f t="shared" si="72"/>
        <v/>
      </c>
      <c r="R244" s="19" t="str">
        <f t="shared" si="73"/>
        <v>Yes</v>
      </c>
      <c r="S244" s="19" t="str">
        <f t="shared" si="74"/>
        <v/>
      </c>
      <c r="T244" s="19" t="str">
        <f t="shared" si="75"/>
        <v/>
      </c>
      <c r="U244" s="15" t="str">
        <f t="shared" si="62"/>
        <v>Yes</v>
      </c>
      <c r="V244" s="15" t="str">
        <f t="shared" si="63"/>
        <v>No</v>
      </c>
      <c r="W244" s="15" t="str">
        <f t="shared" si="76"/>
        <v>Yes</v>
      </c>
      <c r="X244" s="15">
        <f>IF(W244="Yes", MAX(X$1:X243)+1, "")</f>
        <v>243</v>
      </c>
      <c r="Y244" s="15" t="str">
        <f t="shared" si="77"/>
        <v>Yes</v>
      </c>
      <c r="Z244" s="15">
        <f>IF(Y244="Yes", MAX(Z$1:Z243)+1, "")</f>
        <v>243</v>
      </c>
      <c r="AA244" s="15" t="str">
        <f t="shared" si="64"/>
        <v>No</v>
      </c>
      <c r="AB244" s="15" t="str">
        <f t="shared" si="65"/>
        <v>No</v>
      </c>
      <c r="AC244" s="15" t="str">
        <f t="shared" si="78"/>
        <v>No</v>
      </c>
      <c r="AD244" s="15" t="str">
        <f>IF(AC244="Yes", MAX(AD$1:AD243)+1, "")</f>
        <v/>
      </c>
      <c r="AE244" s="15" t="str">
        <f t="shared" si="79"/>
        <v>No</v>
      </c>
      <c r="AF244" s="15" t="str">
        <f>IF(AE244="Yes", MAX(AF$1:AF243)+1, "")</f>
        <v/>
      </c>
    </row>
    <row r="245" spans="1:32" ht="19" customHeight="1" x14ac:dyDescent="0.35">
      <c r="A245" s="16" t="s">
        <v>699</v>
      </c>
      <c r="B245" s="16" t="s">
        <v>700</v>
      </c>
      <c r="C245" s="16">
        <v>2017</v>
      </c>
      <c r="D245" s="16" t="s">
        <v>701</v>
      </c>
      <c r="E245" t="s">
        <v>2130</v>
      </c>
      <c r="F245" s="16" t="s">
        <v>1963</v>
      </c>
      <c r="G245" s="16" t="s">
        <v>11</v>
      </c>
      <c r="H245" s="16" t="s">
        <v>1954</v>
      </c>
      <c r="I245" s="17"/>
      <c r="J245" s="17"/>
      <c r="K245" s="19" t="str">
        <f t="shared" si="66"/>
        <v/>
      </c>
      <c r="L245" s="19" t="str">
        <f t="shared" si="67"/>
        <v>Yes</v>
      </c>
      <c r="M245" s="19" t="str">
        <f t="shared" si="68"/>
        <v/>
      </c>
      <c r="N245" s="19" t="str">
        <f t="shared" si="69"/>
        <v/>
      </c>
      <c r="O245" s="19" t="str">
        <f t="shared" si="70"/>
        <v/>
      </c>
      <c r="P245" s="19" t="str">
        <f t="shared" si="71"/>
        <v/>
      </c>
      <c r="Q245" s="19" t="str">
        <f t="shared" si="72"/>
        <v/>
      </c>
      <c r="R245" s="19" t="str">
        <f t="shared" si="73"/>
        <v>Yes</v>
      </c>
      <c r="S245" s="19" t="str">
        <f t="shared" si="74"/>
        <v/>
      </c>
      <c r="T245" s="19" t="str">
        <f t="shared" si="75"/>
        <v/>
      </c>
      <c r="U245" s="15" t="str">
        <f t="shared" si="62"/>
        <v>Yes</v>
      </c>
      <c r="V245" s="15" t="str">
        <f t="shared" si="63"/>
        <v>Yes</v>
      </c>
      <c r="W245" s="15" t="str">
        <f t="shared" si="76"/>
        <v>Yes</v>
      </c>
      <c r="X245" s="15">
        <f>IF(W245="Yes", MAX(X$1:X244)+1, "")</f>
        <v>244</v>
      </c>
      <c r="Y245" s="15" t="str">
        <f t="shared" si="77"/>
        <v>Yes</v>
      </c>
      <c r="Z245" s="15">
        <f>IF(Y245="Yes", MAX(Z$1:Z244)+1, "")</f>
        <v>244</v>
      </c>
      <c r="AA245" s="15" t="str">
        <f t="shared" si="64"/>
        <v>No</v>
      </c>
      <c r="AB245" s="15" t="str">
        <f t="shared" si="65"/>
        <v>No</v>
      </c>
      <c r="AC245" s="15" t="str">
        <f t="shared" si="78"/>
        <v>No</v>
      </c>
      <c r="AD245" s="15" t="str">
        <f>IF(AC245="Yes", MAX(AD$1:AD244)+1, "")</f>
        <v/>
      </c>
      <c r="AE245" s="15" t="str">
        <f t="shared" si="79"/>
        <v>No</v>
      </c>
      <c r="AF245" s="15" t="str">
        <f>IF(AE245="Yes", MAX(AF$1:AF244)+1, "")</f>
        <v/>
      </c>
    </row>
    <row r="246" spans="1:32" ht="19" customHeight="1" x14ac:dyDescent="0.35">
      <c r="A246" s="16" t="s">
        <v>699</v>
      </c>
      <c r="B246" s="16" t="s">
        <v>702</v>
      </c>
      <c r="C246" s="16">
        <v>2017</v>
      </c>
      <c r="D246" s="16" t="s">
        <v>703</v>
      </c>
      <c r="E246" t="s">
        <v>2131</v>
      </c>
      <c r="F246" s="16" t="s">
        <v>1963</v>
      </c>
      <c r="G246" s="16" t="s">
        <v>7</v>
      </c>
      <c r="H246" s="16" t="s">
        <v>1954</v>
      </c>
      <c r="I246" s="17"/>
      <c r="J246" s="17"/>
      <c r="K246" s="19" t="str">
        <f t="shared" si="66"/>
        <v>Yes</v>
      </c>
      <c r="L246" s="19" t="str">
        <f t="shared" si="67"/>
        <v/>
      </c>
      <c r="M246" s="19" t="str">
        <f t="shared" si="68"/>
        <v/>
      </c>
      <c r="N246" s="19" t="str">
        <f t="shared" si="69"/>
        <v/>
      </c>
      <c r="O246" s="19" t="str">
        <f t="shared" si="70"/>
        <v/>
      </c>
      <c r="P246" s="19" t="str">
        <f t="shared" si="71"/>
        <v/>
      </c>
      <c r="Q246" s="19" t="str">
        <f t="shared" si="72"/>
        <v/>
      </c>
      <c r="R246" s="19" t="str">
        <f t="shared" si="73"/>
        <v>Yes</v>
      </c>
      <c r="S246" s="19" t="str">
        <f t="shared" si="74"/>
        <v/>
      </c>
      <c r="T246" s="19" t="str">
        <f t="shared" si="75"/>
        <v/>
      </c>
      <c r="U246" s="15" t="str">
        <f t="shared" si="62"/>
        <v>Yes</v>
      </c>
      <c r="V246" s="15" t="str">
        <f t="shared" si="63"/>
        <v>Yes</v>
      </c>
      <c r="W246" s="15" t="str">
        <f t="shared" si="76"/>
        <v>Yes</v>
      </c>
      <c r="X246" s="15">
        <f>IF(W246="Yes", MAX(X$1:X245)+1, "")</f>
        <v>245</v>
      </c>
      <c r="Y246" s="15" t="str">
        <f t="shared" si="77"/>
        <v>Yes</v>
      </c>
      <c r="Z246" s="15">
        <f>IF(Y246="Yes", MAX(Z$1:Z245)+1, "")</f>
        <v>245</v>
      </c>
      <c r="AA246" s="15" t="str">
        <f t="shared" si="64"/>
        <v>No</v>
      </c>
      <c r="AB246" s="15" t="str">
        <f t="shared" si="65"/>
        <v>No</v>
      </c>
      <c r="AC246" s="15" t="str">
        <f t="shared" si="78"/>
        <v>No</v>
      </c>
      <c r="AD246" s="15" t="str">
        <f>IF(AC246="Yes", MAX(AD$1:AD245)+1, "")</f>
        <v/>
      </c>
      <c r="AE246" s="15" t="str">
        <f t="shared" si="79"/>
        <v>No</v>
      </c>
      <c r="AF246" s="15" t="str">
        <f>IF(AE246="Yes", MAX(AF$1:AF245)+1, "")</f>
        <v/>
      </c>
    </row>
    <row r="247" spans="1:32" ht="19" customHeight="1" x14ac:dyDescent="0.35">
      <c r="A247" s="16" t="s">
        <v>704</v>
      </c>
      <c r="B247" s="16" t="s">
        <v>705</v>
      </c>
      <c r="C247" s="16">
        <v>2018</v>
      </c>
      <c r="D247" s="17"/>
      <c r="E247" t="s">
        <v>1976</v>
      </c>
      <c r="F247" s="16" t="s">
        <v>1963</v>
      </c>
      <c r="G247" s="16" t="s">
        <v>7</v>
      </c>
      <c r="H247" s="16" t="s">
        <v>11</v>
      </c>
      <c r="I247" s="16" t="s">
        <v>1954</v>
      </c>
      <c r="J247" s="17"/>
      <c r="K247" s="19" t="str">
        <f t="shared" si="66"/>
        <v>Yes</v>
      </c>
      <c r="L247" s="19" t="str">
        <f t="shared" si="67"/>
        <v>Yes</v>
      </c>
      <c r="M247" s="19" t="str">
        <f t="shared" si="68"/>
        <v/>
      </c>
      <c r="N247" s="19" t="str">
        <f t="shared" si="69"/>
        <v/>
      </c>
      <c r="O247" s="19" t="str">
        <f t="shared" si="70"/>
        <v/>
      </c>
      <c r="P247" s="19" t="str">
        <f t="shared" si="71"/>
        <v/>
      </c>
      <c r="Q247" s="19" t="str">
        <f t="shared" si="72"/>
        <v/>
      </c>
      <c r="R247" s="19" t="str">
        <f t="shared" si="73"/>
        <v>Yes</v>
      </c>
      <c r="S247" s="19" t="str">
        <f t="shared" si="74"/>
        <v/>
      </c>
      <c r="T247" s="19" t="str">
        <f t="shared" si="75"/>
        <v/>
      </c>
      <c r="U247" s="15" t="str">
        <f t="shared" si="62"/>
        <v>Yes</v>
      </c>
      <c r="V247" s="15" t="str">
        <f t="shared" si="63"/>
        <v>No</v>
      </c>
      <c r="W247" s="15" t="str">
        <f t="shared" si="76"/>
        <v>Yes</v>
      </c>
      <c r="X247" s="15">
        <f>IF(W247="Yes", MAX(X$1:X246)+1, "")</f>
        <v>246</v>
      </c>
      <c r="Y247" s="15" t="str">
        <f t="shared" si="77"/>
        <v>Yes</v>
      </c>
      <c r="Z247" s="15">
        <f>IF(Y247="Yes", MAX(Z$1:Z246)+1, "")</f>
        <v>246</v>
      </c>
      <c r="AA247" s="15" t="str">
        <f t="shared" si="64"/>
        <v>No</v>
      </c>
      <c r="AB247" s="15" t="str">
        <f t="shared" si="65"/>
        <v>No</v>
      </c>
      <c r="AC247" s="15" t="str">
        <f t="shared" si="78"/>
        <v>No</v>
      </c>
      <c r="AD247" s="15" t="str">
        <f>IF(AC247="Yes", MAX(AD$1:AD246)+1, "")</f>
        <v/>
      </c>
      <c r="AE247" s="15" t="str">
        <f t="shared" si="79"/>
        <v>No</v>
      </c>
      <c r="AF247" s="15" t="str">
        <f>IF(AE247="Yes", MAX(AF$1:AF246)+1, "")</f>
        <v/>
      </c>
    </row>
    <row r="248" spans="1:32" ht="19" customHeight="1" x14ac:dyDescent="0.35">
      <c r="A248" s="16" t="s">
        <v>706</v>
      </c>
      <c r="B248" s="16" t="s">
        <v>707</v>
      </c>
      <c r="C248" s="16">
        <v>2018</v>
      </c>
      <c r="D248" s="16" t="s">
        <v>708</v>
      </c>
      <c r="E248" t="s">
        <v>2132</v>
      </c>
      <c r="F248" s="16" t="s">
        <v>1963</v>
      </c>
      <c r="G248" s="16" t="s">
        <v>1954</v>
      </c>
      <c r="H248" s="17"/>
      <c r="I248" s="17"/>
      <c r="J248" s="17"/>
      <c r="K248" s="19" t="str">
        <f t="shared" si="66"/>
        <v/>
      </c>
      <c r="L248" s="19" t="str">
        <f t="shared" si="67"/>
        <v/>
      </c>
      <c r="M248" s="19" t="str">
        <f t="shared" si="68"/>
        <v/>
      </c>
      <c r="N248" s="19" t="str">
        <f t="shared" si="69"/>
        <v/>
      </c>
      <c r="O248" s="19" t="str">
        <f t="shared" si="70"/>
        <v/>
      </c>
      <c r="P248" s="19" t="str">
        <f t="shared" si="71"/>
        <v/>
      </c>
      <c r="Q248" s="19" t="str">
        <f t="shared" si="72"/>
        <v/>
      </c>
      <c r="R248" s="19" t="str">
        <f t="shared" si="73"/>
        <v>Yes</v>
      </c>
      <c r="S248" s="19" t="str">
        <f t="shared" si="74"/>
        <v/>
      </c>
      <c r="T248" s="19" t="str">
        <f t="shared" si="75"/>
        <v/>
      </c>
      <c r="U248" s="15" t="str">
        <f t="shared" si="62"/>
        <v>Yes</v>
      </c>
      <c r="V248" s="15" t="str">
        <f t="shared" si="63"/>
        <v>Yes</v>
      </c>
      <c r="W248" s="15" t="str">
        <f t="shared" si="76"/>
        <v>Yes</v>
      </c>
      <c r="X248" s="15">
        <f>IF(W248="Yes", MAX(X$1:X247)+1, "")</f>
        <v>247</v>
      </c>
      <c r="Y248" s="15" t="str">
        <f t="shared" si="77"/>
        <v>Yes</v>
      </c>
      <c r="Z248" s="15">
        <f>IF(Y248="Yes", MAX(Z$1:Z247)+1, "")</f>
        <v>247</v>
      </c>
      <c r="AA248" s="15" t="str">
        <f t="shared" si="64"/>
        <v>No</v>
      </c>
      <c r="AB248" s="15" t="str">
        <f t="shared" si="65"/>
        <v>No</v>
      </c>
      <c r="AC248" s="15" t="str">
        <f t="shared" si="78"/>
        <v>No</v>
      </c>
      <c r="AD248" s="15" t="str">
        <f>IF(AC248="Yes", MAX(AD$1:AD247)+1, "")</f>
        <v/>
      </c>
      <c r="AE248" s="15" t="str">
        <f t="shared" si="79"/>
        <v>No</v>
      </c>
      <c r="AF248" s="15" t="str">
        <f>IF(AE248="Yes", MAX(AF$1:AF247)+1, "")</f>
        <v/>
      </c>
    </row>
    <row r="249" spans="1:32" ht="19" customHeight="1" x14ac:dyDescent="0.35">
      <c r="A249" s="16" t="s">
        <v>709</v>
      </c>
      <c r="B249" s="16" t="s">
        <v>710</v>
      </c>
      <c r="C249" s="16">
        <v>2010</v>
      </c>
      <c r="D249" s="16" t="s">
        <v>711</v>
      </c>
      <c r="E249" t="s">
        <v>2133</v>
      </c>
      <c r="F249" s="16" t="s">
        <v>1963</v>
      </c>
      <c r="G249" s="16" t="s">
        <v>11</v>
      </c>
      <c r="H249" s="16" t="s">
        <v>27</v>
      </c>
      <c r="I249" s="17"/>
      <c r="J249" s="17"/>
      <c r="K249" s="19" t="str">
        <f t="shared" si="66"/>
        <v>Yes</v>
      </c>
      <c r="L249" s="19" t="str">
        <f t="shared" si="67"/>
        <v>Yes</v>
      </c>
      <c r="M249" s="19" t="str">
        <f t="shared" si="68"/>
        <v/>
      </c>
      <c r="N249" s="19" t="str">
        <f t="shared" si="69"/>
        <v/>
      </c>
      <c r="O249" s="19" t="str">
        <f t="shared" si="70"/>
        <v/>
      </c>
      <c r="P249" s="19" t="str">
        <f t="shared" si="71"/>
        <v/>
      </c>
      <c r="Q249" s="19" t="str">
        <f t="shared" si="72"/>
        <v/>
      </c>
      <c r="R249" s="19" t="str">
        <f t="shared" si="73"/>
        <v/>
      </c>
      <c r="S249" s="19" t="str">
        <f t="shared" si="74"/>
        <v/>
      </c>
      <c r="T249" s="19" t="str">
        <f t="shared" si="75"/>
        <v/>
      </c>
      <c r="U249" s="15" t="str">
        <f t="shared" si="62"/>
        <v>Yes</v>
      </c>
      <c r="V249" s="15" t="str">
        <f t="shared" si="63"/>
        <v>Yes</v>
      </c>
      <c r="W249" s="15" t="str">
        <f t="shared" si="76"/>
        <v>Yes</v>
      </c>
      <c r="X249" s="15">
        <f>IF(W249="Yes", MAX(X$1:X248)+1, "")</f>
        <v>248</v>
      </c>
      <c r="Y249" s="15" t="str">
        <f t="shared" si="77"/>
        <v>Yes</v>
      </c>
      <c r="Z249" s="15">
        <f>IF(Y249="Yes", MAX(Z$1:Z248)+1, "")</f>
        <v>248</v>
      </c>
      <c r="AA249" s="15" t="str">
        <f t="shared" si="64"/>
        <v>No</v>
      </c>
      <c r="AB249" s="15" t="str">
        <f t="shared" si="65"/>
        <v>No</v>
      </c>
      <c r="AC249" s="15" t="str">
        <f t="shared" si="78"/>
        <v>No</v>
      </c>
      <c r="AD249" s="15" t="str">
        <f>IF(AC249="Yes", MAX(AD$1:AD248)+1, "")</f>
        <v/>
      </c>
      <c r="AE249" s="15" t="str">
        <f t="shared" si="79"/>
        <v>No</v>
      </c>
      <c r="AF249" s="15" t="str">
        <f>IF(AE249="Yes", MAX(AF$1:AF248)+1, "")</f>
        <v/>
      </c>
    </row>
    <row r="250" spans="1:32" ht="19" customHeight="1" x14ac:dyDescent="0.35">
      <c r="A250" s="16" t="s">
        <v>712</v>
      </c>
      <c r="B250" s="16" t="s">
        <v>713</v>
      </c>
      <c r="C250" s="16">
        <v>2013</v>
      </c>
      <c r="D250" s="16" t="s">
        <v>714</v>
      </c>
      <c r="E250" t="s">
        <v>2134</v>
      </c>
      <c r="F250" s="16" t="s">
        <v>1963</v>
      </c>
      <c r="G250" s="16" t="s">
        <v>11</v>
      </c>
      <c r="H250" s="16" t="s">
        <v>27</v>
      </c>
      <c r="I250" s="17"/>
      <c r="J250" s="17"/>
      <c r="K250" s="19" t="str">
        <f t="shared" si="66"/>
        <v>Yes</v>
      </c>
      <c r="L250" s="19" t="str">
        <f t="shared" si="67"/>
        <v>Yes</v>
      </c>
      <c r="M250" s="19" t="str">
        <f t="shared" si="68"/>
        <v/>
      </c>
      <c r="N250" s="19" t="str">
        <f t="shared" si="69"/>
        <v/>
      </c>
      <c r="O250" s="19" t="str">
        <f t="shared" si="70"/>
        <v/>
      </c>
      <c r="P250" s="19" t="str">
        <f t="shared" si="71"/>
        <v/>
      </c>
      <c r="Q250" s="19" t="str">
        <f t="shared" si="72"/>
        <v/>
      </c>
      <c r="R250" s="19" t="str">
        <f t="shared" si="73"/>
        <v/>
      </c>
      <c r="S250" s="19" t="str">
        <f t="shared" si="74"/>
        <v/>
      </c>
      <c r="T250" s="19" t="str">
        <f t="shared" si="75"/>
        <v/>
      </c>
      <c r="U250" s="15" t="str">
        <f t="shared" si="62"/>
        <v>Yes</v>
      </c>
      <c r="V250" s="15" t="str">
        <f t="shared" si="63"/>
        <v>Yes</v>
      </c>
      <c r="W250" s="15" t="str">
        <f t="shared" si="76"/>
        <v>Yes</v>
      </c>
      <c r="X250" s="15">
        <f>IF(W250="Yes", MAX(X$1:X249)+1, "")</f>
        <v>249</v>
      </c>
      <c r="Y250" s="15" t="str">
        <f t="shared" si="77"/>
        <v>Yes</v>
      </c>
      <c r="Z250" s="15">
        <f>IF(Y250="Yes", MAX(Z$1:Z249)+1, "")</f>
        <v>249</v>
      </c>
      <c r="AA250" s="15" t="str">
        <f t="shared" si="64"/>
        <v>No</v>
      </c>
      <c r="AB250" s="15" t="str">
        <f t="shared" si="65"/>
        <v>No</v>
      </c>
      <c r="AC250" s="15" t="str">
        <f t="shared" si="78"/>
        <v>No</v>
      </c>
      <c r="AD250" s="15" t="str">
        <f>IF(AC250="Yes", MAX(AD$1:AD249)+1, "")</f>
        <v/>
      </c>
      <c r="AE250" s="15" t="str">
        <f t="shared" si="79"/>
        <v>No</v>
      </c>
      <c r="AF250" s="15" t="str">
        <f>IF(AE250="Yes", MAX(AF$1:AF249)+1, "")</f>
        <v/>
      </c>
    </row>
    <row r="251" spans="1:32" ht="19" customHeight="1" x14ac:dyDescent="0.35">
      <c r="A251" s="16" t="s">
        <v>715</v>
      </c>
      <c r="B251" s="16" t="s">
        <v>716</v>
      </c>
      <c r="C251" s="16">
        <v>2017</v>
      </c>
      <c r="D251" s="17"/>
      <c r="E251" t="s">
        <v>1976</v>
      </c>
      <c r="F251" s="16" t="s">
        <v>1963</v>
      </c>
      <c r="G251" s="16" t="s">
        <v>11</v>
      </c>
      <c r="H251" s="17"/>
      <c r="I251" s="17"/>
      <c r="J251" s="17"/>
      <c r="K251" s="19" t="str">
        <f t="shared" si="66"/>
        <v/>
      </c>
      <c r="L251" s="19" t="str">
        <f t="shared" si="67"/>
        <v>Yes</v>
      </c>
      <c r="M251" s="19" t="str">
        <f t="shared" si="68"/>
        <v/>
      </c>
      <c r="N251" s="19" t="str">
        <f t="shared" si="69"/>
        <v/>
      </c>
      <c r="O251" s="19" t="str">
        <f t="shared" si="70"/>
        <v/>
      </c>
      <c r="P251" s="19" t="str">
        <f t="shared" si="71"/>
        <v/>
      </c>
      <c r="Q251" s="19" t="str">
        <f t="shared" si="72"/>
        <v/>
      </c>
      <c r="R251" s="19" t="str">
        <f t="shared" si="73"/>
        <v/>
      </c>
      <c r="S251" s="19" t="str">
        <f t="shared" si="74"/>
        <v/>
      </c>
      <c r="T251" s="19" t="str">
        <f t="shared" si="75"/>
        <v/>
      </c>
      <c r="U251" s="15" t="str">
        <f t="shared" si="62"/>
        <v>Yes</v>
      </c>
      <c r="V251" s="15" t="str">
        <f t="shared" si="63"/>
        <v>No</v>
      </c>
      <c r="W251" s="15" t="str">
        <f t="shared" si="76"/>
        <v>Yes</v>
      </c>
      <c r="X251" s="15">
        <f>IF(W251="Yes", MAX(X$1:X250)+1, "")</f>
        <v>250</v>
      </c>
      <c r="Y251" s="15" t="str">
        <f t="shared" si="77"/>
        <v>Yes</v>
      </c>
      <c r="Z251" s="15">
        <f>IF(Y251="Yes", MAX(Z$1:Z250)+1, "")</f>
        <v>250</v>
      </c>
      <c r="AA251" s="15" t="str">
        <f t="shared" si="64"/>
        <v>No</v>
      </c>
      <c r="AB251" s="15" t="str">
        <f t="shared" si="65"/>
        <v>No</v>
      </c>
      <c r="AC251" s="15" t="str">
        <f t="shared" si="78"/>
        <v>No</v>
      </c>
      <c r="AD251" s="15" t="str">
        <f>IF(AC251="Yes", MAX(AD$1:AD250)+1, "")</f>
        <v/>
      </c>
      <c r="AE251" s="15" t="str">
        <f t="shared" si="79"/>
        <v>No</v>
      </c>
      <c r="AF251" s="15" t="str">
        <f>IF(AE251="Yes", MAX(AF$1:AF250)+1, "")</f>
        <v/>
      </c>
    </row>
    <row r="252" spans="1:32" ht="19" customHeight="1" x14ac:dyDescent="0.35">
      <c r="A252" s="16" t="s">
        <v>717</v>
      </c>
      <c r="B252" s="16" t="s">
        <v>718</v>
      </c>
      <c r="C252" s="16">
        <v>2011</v>
      </c>
      <c r="D252" s="17"/>
      <c r="E252" t="s">
        <v>2135</v>
      </c>
      <c r="F252" s="16" t="s">
        <v>1963</v>
      </c>
      <c r="G252" s="16" t="s">
        <v>1954</v>
      </c>
      <c r="H252" s="16" t="s">
        <v>27</v>
      </c>
      <c r="I252" s="17"/>
      <c r="J252" s="17"/>
      <c r="K252" s="19" t="str">
        <f t="shared" si="66"/>
        <v>Yes</v>
      </c>
      <c r="L252" s="19" t="str">
        <f t="shared" si="67"/>
        <v/>
      </c>
      <c r="M252" s="19" t="str">
        <f t="shared" si="68"/>
        <v/>
      </c>
      <c r="N252" s="19" t="str">
        <f t="shared" si="69"/>
        <v/>
      </c>
      <c r="O252" s="19" t="str">
        <f t="shared" si="70"/>
        <v/>
      </c>
      <c r="P252" s="19" t="str">
        <f t="shared" si="71"/>
        <v/>
      </c>
      <c r="Q252" s="19" t="str">
        <f t="shared" si="72"/>
        <v/>
      </c>
      <c r="R252" s="19" t="str">
        <f t="shared" si="73"/>
        <v>Yes</v>
      </c>
      <c r="S252" s="19" t="str">
        <f t="shared" si="74"/>
        <v/>
      </c>
      <c r="T252" s="19" t="str">
        <f t="shared" si="75"/>
        <v/>
      </c>
      <c r="U252" s="15" t="str">
        <f t="shared" si="62"/>
        <v>Yes</v>
      </c>
      <c r="V252" s="15" t="str">
        <f t="shared" si="63"/>
        <v>No</v>
      </c>
      <c r="W252" s="15" t="str">
        <f t="shared" si="76"/>
        <v>Yes</v>
      </c>
      <c r="X252" s="15">
        <f>IF(W252="Yes", MAX(X$1:X251)+1, "")</f>
        <v>251</v>
      </c>
      <c r="Y252" s="15" t="str">
        <f t="shared" si="77"/>
        <v>Yes</v>
      </c>
      <c r="Z252" s="15">
        <f>IF(Y252="Yes", MAX(Z$1:Z251)+1, "")</f>
        <v>251</v>
      </c>
      <c r="AA252" s="15" t="str">
        <f t="shared" si="64"/>
        <v>No</v>
      </c>
      <c r="AB252" s="15" t="str">
        <f t="shared" si="65"/>
        <v>No</v>
      </c>
      <c r="AC252" s="15" t="str">
        <f t="shared" si="78"/>
        <v>No</v>
      </c>
      <c r="AD252" s="15" t="str">
        <f>IF(AC252="Yes", MAX(AD$1:AD251)+1, "")</f>
        <v/>
      </c>
      <c r="AE252" s="15" t="str">
        <f t="shared" si="79"/>
        <v>No</v>
      </c>
      <c r="AF252" s="15" t="str">
        <f>IF(AE252="Yes", MAX(AF$1:AF251)+1, "")</f>
        <v/>
      </c>
    </row>
    <row r="253" spans="1:32" ht="19" customHeight="1" x14ac:dyDescent="0.35">
      <c r="A253" s="16" t="s">
        <v>719</v>
      </c>
      <c r="B253" s="16" t="s">
        <v>720</v>
      </c>
      <c r="C253" s="16">
        <v>2018</v>
      </c>
      <c r="D253" s="16" t="s">
        <v>721</v>
      </c>
      <c r="E253" t="s">
        <v>2136</v>
      </c>
      <c r="F253" s="16" t="s">
        <v>1963</v>
      </c>
      <c r="G253" s="16" t="s">
        <v>1954</v>
      </c>
      <c r="H253" s="16" t="s">
        <v>20</v>
      </c>
      <c r="I253" s="17"/>
      <c r="J253" s="17"/>
      <c r="K253" s="19" t="str">
        <f t="shared" si="66"/>
        <v/>
      </c>
      <c r="L253" s="19" t="str">
        <f t="shared" si="67"/>
        <v/>
      </c>
      <c r="M253" s="19" t="str">
        <f t="shared" si="68"/>
        <v/>
      </c>
      <c r="N253" s="19" t="str">
        <f t="shared" si="69"/>
        <v/>
      </c>
      <c r="O253" s="19" t="str">
        <f t="shared" si="70"/>
        <v/>
      </c>
      <c r="P253" s="19" t="str">
        <f t="shared" si="71"/>
        <v/>
      </c>
      <c r="Q253" s="19" t="str">
        <f t="shared" si="72"/>
        <v/>
      </c>
      <c r="R253" s="19" t="str">
        <f t="shared" si="73"/>
        <v>Yes</v>
      </c>
      <c r="S253" s="19" t="str">
        <f t="shared" si="74"/>
        <v/>
      </c>
      <c r="T253" s="19" t="str">
        <f t="shared" si="75"/>
        <v>Yes</v>
      </c>
      <c r="U253" s="15" t="str">
        <f t="shared" si="62"/>
        <v>Yes</v>
      </c>
      <c r="V253" s="15" t="str">
        <f t="shared" si="63"/>
        <v>Yes</v>
      </c>
      <c r="W253" s="15" t="str">
        <f t="shared" si="76"/>
        <v>Yes</v>
      </c>
      <c r="X253" s="15">
        <f>IF(W253="Yes", MAX(X$1:X252)+1, "")</f>
        <v>252</v>
      </c>
      <c r="Y253" s="15" t="str">
        <f t="shared" si="77"/>
        <v>Yes</v>
      </c>
      <c r="Z253" s="15">
        <f>IF(Y253="Yes", MAX(Z$1:Z252)+1, "")</f>
        <v>252</v>
      </c>
      <c r="AA253" s="15" t="str">
        <f t="shared" si="64"/>
        <v>No</v>
      </c>
      <c r="AB253" s="15" t="str">
        <f t="shared" si="65"/>
        <v>No</v>
      </c>
      <c r="AC253" s="15" t="str">
        <f t="shared" si="78"/>
        <v>No</v>
      </c>
      <c r="AD253" s="15" t="str">
        <f>IF(AC253="Yes", MAX(AD$1:AD252)+1, "")</f>
        <v/>
      </c>
      <c r="AE253" s="15" t="str">
        <f t="shared" si="79"/>
        <v>No</v>
      </c>
      <c r="AF253" s="15" t="str">
        <f>IF(AE253="Yes", MAX(AF$1:AF252)+1, "")</f>
        <v/>
      </c>
    </row>
    <row r="254" spans="1:32" ht="19" customHeight="1" x14ac:dyDescent="0.35">
      <c r="A254" s="16" t="s">
        <v>722</v>
      </c>
      <c r="B254" s="16" t="s">
        <v>723</v>
      </c>
      <c r="C254" s="16">
        <v>2017</v>
      </c>
      <c r="D254" s="17"/>
      <c r="E254" t="s">
        <v>2137</v>
      </c>
      <c r="F254" s="16" t="s">
        <v>1963</v>
      </c>
      <c r="G254" s="16" t="s">
        <v>1954</v>
      </c>
      <c r="H254" s="16" t="s">
        <v>27</v>
      </c>
      <c r="I254" s="17"/>
      <c r="J254" s="17"/>
      <c r="K254" s="19" t="str">
        <f t="shared" si="66"/>
        <v>Yes</v>
      </c>
      <c r="L254" s="19" t="str">
        <f t="shared" si="67"/>
        <v/>
      </c>
      <c r="M254" s="19" t="str">
        <f t="shared" si="68"/>
        <v/>
      </c>
      <c r="N254" s="19" t="str">
        <f t="shared" si="69"/>
        <v/>
      </c>
      <c r="O254" s="19" t="str">
        <f t="shared" si="70"/>
        <v/>
      </c>
      <c r="P254" s="19" t="str">
        <f t="shared" si="71"/>
        <v/>
      </c>
      <c r="Q254" s="19" t="str">
        <f t="shared" si="72"/>
        <v/>
      </c>
      <c r="R254" s="19" t="str">
        <f t="shared" si="73"/>
        <v>Yes</v>
      </c>
      <c r="S254" s="19" t="str">
        <f t="shared" si="74"/>
        <v/>
      </c>
      <c r="T254" s="19" t="str">
        <f t="shared" si="75"/>
        <v/>
      </c>
      <c r="U254" s="15" t="str">
        <f t="shared" si="62"/>
        <v>Yes</v>
      </c>
      <c r="V254" s="15" t="str">
        <f t="shared" si="63"/>
        <v>No</v>
      </c>
      <c r="W254" s="15" t="str">
        <f t="shared" si="76"/>
        <v>Yes</v>
      </c>
      <c r="X254" s="15">
        <f>IF(W254="Yes", MAX(X$1:X253)+1, "")</f>
        <v>253</v>
      </c>
      <c r="Y254" s="15" t="str">
        <f t="shared" si="77"/>
        <v>Yes</v>
      </c>
      <c r="Z254" s="15">
        <f>IF(Y254="Yes", MAX(Z$1:Z253)+1, "")</f>
        <v>253</v>
      </c>
      <c r="AA254" s="15" t="str">
        <f t="shared" si="64"/>
        <v>No</v>
      </c>
      <c r="AB254" s="15" t="str">
        <f t="shared" si="65"/>
        <v>No</v>
      </c>
      <c r="AC254" s="15" t="str">
        <f t="shared" si="78"/>
        <v>No</v>
      </c>
      <c r="AD254" s="15" t="str">
        <f>IF(AC254="Yes", MAX(AD$1:AD253)+1, "")</f>
        <v/>
      </c>
      <c r="AE254" s="15" t="str">
        <f t="shared" si="79"/>
        <v>No</v>
      </c>
      <c r="AF254" s="15" t="str">
        <f>IF(AE254="Yes", MAX(AF$1:AF253)+1, "")</f>
        <v/>
      </c>
    </row>
    <row r="255" spans="1:32" ht="19" customHeight="1" x14ac:dyDescent="0.35">
      <c r="A255" s="16" t="s">
        <v>724</v>
      </c>
      <c r="B255" s="16" t="s">
        <v>725</v>
      </c>
      <c r="C255" s="16">
        <v>2015</v>
      </c>
      <c r="D255" s="17"/>
      <c r="E255" t="s">
        <v>1976</v>
      </c>
      <c r="F255" s="16" t="s">
        <v>1963</v>
      </c>
      <c r="G255" s="16" t="s">
        <v>1954</v>
      </c>
      <c r="H255" s="16" t="s">
        <v>27</v>
      </c>
      <c r="I255" s="17"/>
      <c r="J255" s="17"/>
      <c r="K255" s="19" t="str">
        <f t="shared" si="66"/>
        <v>Yes</v>
      </c>
      <c r="L255" s="19" t="str">
        <f t="shared" si="67"/>
        <v/>
      </c>
      <c r="M255" s="19" t="str">
        <f t="shared" si="68"/>
        <v/>
      </c>
      <c r="N255" s="19" t="str">
        <f t="shared" si="69"/>
        <v/>
      </c>
      <c r="O255" s="19" t="str">
        <f t="shared" si="70"/>
        <v/>
      </c>
      <c r="P255" s="19" t="str">
        <f t="shared" si="71"/>
        <v/>
      </c>
      <c r="Q255" s="19" t="str">
        <f t="shared" si="72"/>
        <v/>
      </c>
      <c r="R255" s="19" t="str">
        <f t="shared" si="73"/>
        <v>Yes</v>
      </c>
      <c r="S255" s="19" t="str">
        <f t="shared" si="74"/>
        <v/>
      </c>
      <c r="T255" s="19" t="str">
        <f t="shared" si="75"/>
        <v/>
      </c>
      <c r="U255" s="15" t="str">
        <f t="shared" si="62"/>
        <v>Yes</v>
      </c>
      <c r="V255" s="15" t="str">
        <f t="shared" si="63"/>
        <v>No</v>
      </c>
      <c r="W255" s="15" t="str">
        <f t="shared" si="76"/>
        <v>Yes</v>
      </c>
      <c r="X255" s="15">
        <f>IF(W255="Yes", MAX(X$1:X254)+1, "")</f>
        <v>254</v>
      </c>
      <c r="Y255" s="15" t="str">
        <f t="shared" si="77"/>
        <v>Yes</v>
      </c>
      <c r="Z255" s="15">
        <f>IF(Y255="Yes", MAX(Z$1:Z254)+1, "")</f>
        <v>254</v>
      </c>
      <c r="AA255" s="15" t="str">
        <f t="shared" si="64"/>
        <v>No</v>
      </c>
      <c r="AB255" s="15" t="str">
        <f t="shared" si="65"/>
        <v>No</v>
      </c>
      <c r="AC255" s="15" t="str">
        <f t="shared" si="78"/>
        <v>No</v>
      </c>
      <c r="AD255" s="15" t="str">
        <f>IF(AC255="Yes", MAX(AD$1:AD254)+1, "")</f>
        <v/>
      </c>
      <c r="AE255" s="15" t="str">
        <f t="shared" si="79"/>
        <v>No</v>
      </c>
      <c r="AF255" s="15" t="str">
        <f>IF(AE255="Yes", MAX(AF$1:AF254)+1, "")</f>
        <v/>
      </c>
    </row>
    <row r="256" spans="1:32" ht="19" customHeight="1" x14ac:dyDescent="0.35">
      <c r="A256" s="16" t="s">
        <v>726</v>
      </c>
      <c r="B256" s="16" t="s">
        <v>727</v>
      </c>
      <c r="C256" s="16">
        <v>2018</v>
      </c>
      <c r="D256" s="16" t="s">
        <v>728</v>
      </c>
      <c r="E256" t="s">
        <v>2138</v>
      </c>
      <c r="F256" s="16" t="s">
        <v>1963</v>
      </c>
      <c r="G256" s="16" t="s">
        <v>33</v>
      </c>
      <c r="H256" s="16" t="s">
        <v>20</v>
      </c>
      <c r="I256" s="17"/>
      <c r="J256" s="17"/>
      <c r="K256" s="19" t="str">
        <f t="shared" si="66"/>
        <v/>
      </c>
      <c r="L256" s="19" t="str">
        <f t="shared" si="67"/>
        <v/>
      </c>
      <c r="M256" s="19" t="str">
        <f t="shared" si="68"/>
        <v/>
      </c>
      <c r="N256" s="19" t="str">
        <f t="shared" si="69"/>
        <v/>
      </c>
      <c r="O256" s="19" t="str">
        <f t="shared" si="70"/>
        <v>Yes</v>
      </c>
      <c r="P256" s="19" t="str">
        <f t="shared" si="71"/>
        <v/>
      </c>
      <c r="Q256" s="19" t="str">
        <f t="shared" si="72"/>
        <v/>
      </c>
      <c r="R256" s="19" t="str">
        <f t="shared" si="73"/>
        <v/>
      </c>
      <c r="S256" s="19" t="str">
        <f t="shared" si="74"/>
        <v/>
      </c>
      <c r="T256" s="19" t="str">
        <f t="shared" si="75"/>
        <v>Yes</v>
      </c>
      <c r="U256" s="15" t="str">
        <f t="shared" si="62"/>
        <v>Yes</v>
      </c>
      <c r="V256" s="15" t="str">
        <f t="shared" si="63"/>
        <v>Yes</v>
      </c>
      <c r="W256" s="15" t="str">
        <f t="shared" si="76"/>
        <v>Yes</v>
      </c>
      <c r="X256" s="15">
        <f>IF(W256="Yes", MAX(X$1:X255)+1, "")</f>
        <v>255</v>
      </c>
      <c r="Y256" s="15" t="str">
        <f t="shared" si="77"/>
        <v>Yes</v>
      </c>
      <c r="Z256" s="15">
        <f>IF(Y256="Yes", MAX(Z$1:Z255)+1, "")</f>
        <v>255</v>
      </c>
      <c r="AA256" s="15" t="str">
        <f t="shared" si="64"/>
        <v>No</v>
      </c>
      <c r="AB256" s="15" t="str">
        <f t="shared" si="65"/>
        <v>No</v>
      </c>
      <c r="AC256" s="15" t="str">
        <f t="shared" si="78"/>
        <v>No</v>
      </c>
      <c r="AD256" s="15" t="str">
        <f>IF(AC256="Yes", MAX(AD$1:AD255)+1, "")</f>
        <v/>
      </c>
      <c r="AE256" s="15" t="str">
        <f t="shared" si="79"/>
        <v>No</v>
      </c>
      <c r="AF256" s="15" t="str">
        <f>IF(AE256="Yes", MAX(AF$1:AF255)+1, "")</f>
        <v/>
      </c>
    </row>
    <row r="257" spans="1:32" ht="19" customHeight="1" x14ac:dyDescent="0.35">
      <c r="A257" s="16" t="s">
        <v>729</v>
      </c>
      <c r="B257" s="16" t="s">
        <v>730</v>
      </c>
      <c r="C257" s="16">
        <v>2012</v>
      </c>
      <c r="D257" s="16" t="s">
        <v>731</v>
      </c>
      <c r="E257" t="s">
        <v>2139</v>
      </c>
      <c r="F257" s="16" t="s">
        <v>1963</v>
      </c>
      <c r="G257" s="16" t="s">
        <v>151</v>
      </c>
      <c r="H257" s="16" t="s">
        <v>1954</v>
      </c>
      <c r="I257" s="16" t="s">
        <v>27</v>
      </c>
      <c r="J257" s="17"/>
      <c r="K257" s="19" t="str">
        <f t="shared" si="66"/>
        <v>Yes</v>
      </c>
      <c r="L257" s="19" t="str">
        <f t="shared" si="67"/>
        <v/>
      </c>
      <c r="M257" s="19" t="str">
        <f t="shared" si="68"/>
        <v/>
      </c>
      <c r="N257" s="19" t="str">
        <f t="shared" si="69"/>
        <v/>
      </c>
      <c r="O257" s="19" t="str">
        <f t="shared" si="70"/>
        <v/>
      </c>
      <c r="P257" s="19" t="str">
        <f t="shared" si="71"/>
        <v/>
      </c>
      <c r="Q257" s="19" t="str">
        <f t="shared" si="72"/>
        <v>Yes</v>
      </c>
      <c r="R257" s="19" t="str">
        <f t="shared" si="73"/>
        <v>Yes</v>
      </c>
      <c r="S257" s="19" t="str">
        <f t="shared" si="74"/>
        <v/>
      </c>
      <c r="T257" s="19" t="str">
        <f t="shared" si="75"/>
        <v/>
      </c>
      <c r="U257" s="15" t="str">
        <f t="shared" si="62"/>
        <v>Yes</v>
      </c>
      <c r="V257" s="15" t="str">
        <f t="shared" si="63"/>
        <v>Yes</v>
      </c>
      <c r="W257" s="15" t="str">
        <f t="shared" si="76"/>
        <v>Yes</v>
      </c>
      <c r="X257" s="15">
        <f>IF(W257="Yes", MAX(X$1:X256)+1, "")</f>
        <v>256</v>
      </c>
      <c r="Y257" s="15" t="str">
        <f t="shared" si="77"/>
        <v>Yes</v>
      </c>
      <c r="Z257" s="15">
        <f>IF(Y257="Yes", MAX(Z$1:Z256)+1, "")</f>
        <v>256</v>
      </c>
      <c r="AA257" s="15" t="str">
        <f t="shared" si="64"/>
        <v>No</v>
      </c>
      <c r="AB257" s="15" t="str">
        <f t="shared" si="65"/>
        <v>No</v>
      </c>
      <c r="AC257" s="15" t="str">
        <f t="shared" si="78"/>
        <v>No</v>
      </c>
      <c r="AD257" s="15" t="str">
        <f>IF(AC257="Yes", MAX(AD$1:AD256)+1, "")</f>
        <v/>
      </c>
      <c r="AE257" s="15" t="str">
        <f t="shared" si="79"/>
        <v>No</v>
      </c>
      <c r="AF257" s="15" t="str">
        <f>IF(AE257="Yes", MAX(AF$1:AF256)+1, "")</f>
        <v/>
      </c>
    </row>
    <row r="258" spans="1:32" ht="19" customHeight="1" x14ac:dyDescent="0.35">
      <c r="A258" s="16" t="s">
        <v>732</v>
      </c>
      <c r="B258" s="16" t="s">
        <v>733</v>
      </c>
      <c r="C258" s="16">
        <v>2018</v>
      </c>
      <c r="D258" s="16" t="s">
        <v>734</v>
      </c>
      <c r="E258" t="s">
        <v>1976</v>
      </c>
      <c r="F258" s="16" t="s">
        <v>1963</v>
      </c>
      <c r="G258" s="16" t="s">
        <v>11</v>
      </c>
      <c r="H258" s="17"/>
      <c r="I258" s="17"/>
      <c r="J258" s="17"/>
      <c r="K258" s="19" t="str">
        <f t="shared" si="66"/>
        <v/>
      </c>
      <c r="L258" s="19" t="str">
        <f t="shared" si="67"/>
        <v>Yes</v>
      </c>
      <c r="M258" s="19" t="str">
        <f t="shared" si="68"/>
        <v/>
      </c>
      <c r="N258" s="19" t="str">
        <f t="shared" si="69"/>
        <v/>
      </c>
      <c r="O258" s="19" t="str">
        <f t="shared" si="70"/>
        <v/>
      </c>
      <c r="P258" s="19" t="str">
        <f t="shared" si="71"/>
        <v/>
      </c>
      <c r="Q258" s="19" t="str">
        <f t="shared" si="72"/>
        <v/>
      </c>
      <c r="R258" s="19" t="str">
        <f t="shared" si="73"/>
        <v/>
      </c>
      <c r="S258" s="19" t="str">
        <f t="shared" si="74"/>
        <v/>
      </c>
      <c r="T258" s="19" t="str">
        <f t="shared" si="75"/>
        <v/>
      </c>
      <c r="U258" s="15" t="str">
        <f t="shared" ref="U258:U321" si="80">IF(ISERROR(SEARCH(searchterm, B258)), "No", "Yes")</f>
        <v>Yes</v>
      </c>
      <c r="V258" s="15" t="str">
        <f t="shared" ref="V258:V321" si="81">IF(ISERROR(SEARCH(searchterm, D258)), "No", "Yes")</f>
        <v>Yes</v>
      </c>
      <c r="W258" s="15" t="str">
        <f t="shared" si="76"/>
        <v>Yes</v>
      </c>
      <c r="X258" s="15">
        <f>IF(W258="Yes", MAX(X$1:X257)+1, "")</f>
        <v>257</v>
      </c>
      <c r="Y258" s="15" t="str">
        <f t="shared" si="77"/>
        <v>Yes</v>
      </c>
      <c r="Z258" s="15">
        <f>IF(Y258="Yes", MAX(Z$1:Z257)+1, "")</f>
        <v>257</v>
      </c>
      <c r="AA258" s="15" t="str">
        <f t="shared" ref="AA258:AA321" si="82">IF(ISERROR(SEARCH(searchset, B258)), "No", "Yes")</f>
        <v>No</v>
      </c>
      <c r="AB258" s="15" t="str">
        <f t="shared" ref="AB258:AB321" si="83">IF(ISERROR(SEARCH(searchset, D258)), "No", "Yes")</f>
        <v>No</v>
      </c>
      <c r="AC258" s="15" t="str">
        <f t="shared" si="78"/>
        <v>No</v>
      </c>
      <c r="AD258" s="15" t="str">
        <f>IF(AC258="Yes", MAX(AD$1:AD257)+1, "")</f>
        <v/>
      </c>
      <c r="AE258" s="15" t="str">
        <f t="shared" si="79"/>
        <v>No</v>
      </c>
      <c r="AF258" s="15" t="str">
        <f>IF(AE258="Yes", MAX(AF$1:AF257)+1, "")</f>
        <v/>
      </c>
    </row>
    <row r="259" spans="1:32" ht="19" customHeight="1" x14ac:dyDescent="0.35">
      <c r="A259" s="16" t="s">
        <v>735</v>
      </c>
      <c r="B259" s="16" t="s">
        <v>736</v>
      </c>
      <c r="C259" s="16">
        <v>2016</v>
      </c>
      <c r="D259" s="17"/>
      <c r="E259" t="s">
        <v>1976</v>
      </c>
      <c r="F259" s="16" t="s">
        <v>1963</v>
      </c>
      <c r="G259" s="16" t="s">
        <v>1954</v>
      </c>
      <c r="H259" s="16" t="s">
        <v>11</v>
      </c>
      <c r="I259" s="17"/>
      <c r="J259" s="17"/>
      <c r="K259" s="19" t="str">
        <f t="shared" ref="K259:K322" si="84">IF(COUNTIF($G259:$J259,"*Data*"),"Yes","")</f>
        <v/>
      </c>
      <c r="L259" s="19" t="str">
        <f t="shared" ref="L259:L322" si="85">IF(COUNTIF($G259:$J259,"*Users*"),"Yes","")</f>
        <v>Yes</v>
      </c>
      <c r="M259" s="19" t="str">
        <f t="shared" ref="M259:M322" si="86">IF(COUNTIF($G259:$J259,"*Skills*"),"Yes","")</f>
        <v/>
      </c>
      <c r="N259" s="19" t="str">
        <f t="shared" ref="N259:N322" si="87">IF(COUNTIF($G259:$J259,"*Business*"),"Yes","")</f>
        <v/>
      </c>
      <c r="O259" s="19" t="str">
        <f t="shared" ref="O259:O322" si="88">IF(COUNTIF($G259:$J259,"*Heating*"),"Yes","")</f>
        <v/>
      </c>
      <c r="P259" s="19" t="str">
        <f t="shared" ref="P259:P322" si="89">IF(COUNTIF($G259:$J259,"*Mobility*"),"Yes","")</f>
        <v/>
      </c>
      <c r="Q259" s="19" t="str">
        <f t="shared" ref="Q259:Q322" si="90">IF(COUNTIF($G259:$J259,"*Ecosystem*"),"Yes","")</f>
        <v/>
      </c>
      <c r="R259" s="19" t="str">
        <f t="shared" ref="R259:R322" si="91">IF(COUNTIF($G259:$J259,"*Technology*"),"Yes","")</f>
        <v>Yes</v>
      </c>
      <c r="S259" s="19" t="str">
        <f t="shared" ref="S259:S322" si="92">IF(COUNTIF($G259:$J259,"*Policy*"),"Yes","")</f>
        <v/>
      </c>
      <c r="T259" s="19" t="str">
        <f t="shared" ref="T259:T322" si="93">IF(COUNTIF($G259:$J259,"*Evaluation*"),"Yes","")</f>
        <v/>
      </c>
      <c r="U259" s="15" t="str">
        <f t="shared" si="80"/>
        <v>Yes</v>
      </c>
      <c r="V259" s="15" t="str">
        <f t="shared" si="81"/>
        <v>No</v>
      </c>
      <c r="W259" s="15" t="str">
        <f t="shared" si="76"/>
        <v>Yes</v>
      </c>
      <c r="X259" s="15">
        <f>IF(W259="Yes", MAX(X$1:X258)+1, "")</f>
        <v>258</v>
      </c>
      <c r="Y259" s="15" t="str">
        <f t="shared" si="77"/>
        <v>Yes</v>
      </c>
      <c r="Z259" s="15">
        <f>IF(Y259="Yes", MAX(Z$1:Z258)+1, "")</f>
        <v>258</v>
      </c>
      <c r="AA259" s="15" t="str">
        <f t="shared" si="82"/>
        <v>No</v>
      </c>
      <c r="AB259" s="15" t="str">
        <f t="shared" si="83"/>
        <v>No</v>
      </c>
      <c r="AC259" s="15" t="str">
        <f t="shared" si="78"/>
        <v>No</v>
      </c>
      <c r="AD259" s="15" t="str">
        <f>IF(AC259="Yes", MAX(AD$1:AD258)+1, "")</f>
        <v/>
      </c>
      <c r="AE259" s="15" t="str">
        <f t="shared" si="79"/>
        <v>No</v>
      </c>
      <c r="AF259" s="15" t="str">
        <f>IF(AE259="Yes", MAX(AF$1:AF258)+1, "")</f>
        <v/>
      </c>
    </row>
    <row r="260" spans="1:32" ht="19" customHeight="1" x14ac:dyDescent="0.35">
      <c r="A260" s="16" t="s">
        <v>737</v>
      </c>
      <c r="B260" s="16" t="s">
        <v>738</v>
      </c>
      <c r="C260" s="16">
        <v>2018</v>
      </c>
      <c r="D260" s="17"/>
      <c r="E260" t="s">
        <v>1976</v>
      </c>
      <c r="F260" s="16" t="s">
        <v>1963</v>
      </c>
      <c r="G260" s="16" t="s">
        <v>7</v>
      </c>
      <c r="H260" s="17"/>
      <c r="I260" s="17"/>
      <c r="J260" s="17"/>
      <c r="K260" s="19" t="str">
        <f t="shared" si="84"/>
        <v>Yes</v>
      </c>
      <c r="L260" s="19" t="str">
        <f t="shared" si="85"/>
        <v/>
      </c>
      <c r="M260" s="19" t="str">
        <f t="shared" si="86"/>
        <v/>
      </c>
      <c r="N260" s="19" t="str">
        <f t="shared" si="87"/>
        <v/>
      </c>
      <c r="O260" s="19" t="str">
        <f t="shared" si="88"/>
        <v/>
      </c>
      <c r="P260" s="19" t="str">
        <f t="shared" si="89"/>
        <v/>
      </c>
      <c r="Q260" s="19" t="str">
        <f t="shared" si="90"/>
        <v/>
      </c>
      <c r="R260" s="19" t="str">
        <f t="shared" si="91"/>
        <v/>
      </c>
      <c r="S260" s="19" t="str">
        <f t="shared" si="92"/>
        <v/>
      </c>
      <c r="T260" s="19" t="str">
        <f t="shared" si="93"/>
        <v/>
      </c>
      <c r="U260" s="15" t="str">
        <f t="shared" si="80"/>
        <v>Yes</v>
      </c>
      <c r="V260" s="15" t="str">
        <f t="shared" si="81"/>
        <v>No</v>
      </c>
      <c r="W260" s="15" t="str">
        <f t="shared" si="76"/>
        <v>Yes</v>
      </c>
      <c r="X260" s="15">
        <f>IF(W260="Yes", MAX(X$1:X259)+1, "")</f>
        <v>259</v>
      </c>
      <c r="Y260" s="15" t="str">
        <f t="shared" si="77"/>
        <v>Yes</v>
      </c>
      <c r="Z260" s="15">
        <f>IF(Y260="Yes", MAX(Z$1:Z259)+1, "")</f>
        <v>259</v>
      </c>
      <c r="AA260" s="15" t="str">
        <f t="shared" si="82"/>
        <v>No</v>
      </c>
      <c r="AB260" s="15" t="str">
        <f t="shared" si="83"/>
        <v>No</v>
      </c>
      <c r="AC260" s="15" t="str">
        <f t="shared" si="78"/>
        <v>No</v>
      </c>
      <c r="AD260" s="15" t="str">
        <f>IF(AC260="Yes", MAX(AD$1:AD259)+1, "")</f>
        <v/>
      </c>
      <c r="AE260" s="15" t="str">
        <f t="shared" si="79"/>
        <v>No</v>
      </c>
      <c r="AF260" s="15" t="str">
        <f>IF(AE260="Yes", MAX(AF$1:AF259)+1, "")</f>
        <v/>
      </c>
    </row>
    <row r="261" spans="1:32" ht="19" customHeight="1" x14ac:dyDescent="0.35">
      <c r="A261" s="16" t="s">
        <v>739</v>
      </c>
      <c r="B261" s="16" t="s">
        <v>740</v>
      </c>
      <c r="C261" s="16">
        <v>2018</v>
      </c>
      <c r="D261" s="16" t="s">
        <v>741</v>
      </c>
      <c r="E261" t="s">
        <v>2140</v>
      </c>
      <c r="F261" s="16" t="s">
        <v>1963</v>
      </c>
      <c r="G261" s="16" t="s">
        <v>1954</v>
      </c>
      <c r="H261" s="17"/>
      <c r="I261" s="17"/>
      <c r="J261" s="17"/>
      <c r="K261" s="19" t="str">
        <f t="shared" si="84"/>
        <v/>
      </c>
      <c r="L261" s="19" t="str">
        <f t="shared" si="85"/>
        <v/>
      </c>
      <c r="M261" s="19" t="str">
        <f t="shared" si="86"/>
        <v/>
      </c>
      <c r="N261" s="19" t="str">
        <f t="shared" si="87"/>
        <v/>
      </c>
      <c r="O261" s="19" t="str">
        <f t="shared" si="88"/>
        <v/>
      </c>
      <c r="P261" s="19" t="str">
        <f t="shared" si="89"/>
        <v/>
      </c>
      <c r="Q261" s="19" t="str">
        <f t="shared" si="90"/>
        <v/>
      </c>
      <c r="R261" s="19" t="str">
        <f t="shared" si="91"/>
        <v>Yes</v>
      </c>
      <c r="S261" s="19" t="str">
        <f t="shared" si="92"/>
        <v/>
      </c>
      <c r="T261" s="19" t="str">
        <f t="shared" si="93"/>
        <v/>
      </c>
      <c r="U261" s="15" t="str">
        <f t="shared" si="80"/>
        <v>Yes</v>
      </c>
      <c r="V261" s="15" t="str">
        <f t="shared" si="81"/>
        <v>Yes</v>
      </c>
      <c r="W261" s="15" t="str">
        <f t="shared" si="76"/>
        <v>Yes</v>
      </c>
      <c r="X261" s="15">
        <f>IF(W261="Yes", MAX(X$1:X260)+1, "")</f>
        <v>260</v>
      </c>
      <c r="Y261" s="15" t="str">
        <f t="shared" si="77"/>
        <v>Yes</v>
      </c>
      <c r="Z261" s="15">
        <f>IF(Y261="Yes", MAX(Z$1:Z260)+1, "")</f>
        <v>260</v>
      </c>
      <c r="AA261" s="15" t="str">
        <f t="shared" si="82"/>
        <v>No</v>
      </c>
      <c r="AB261" s="15" t="str">
        <f t="shared" si="83"/>
        <v>No</v>
      </c>
      <c r="AC261" s="15" t="str">
        <f t="shared" si="78"/>
        <v>No</v>
      </c>
      <c r="AD261" s="15" t="str">
        <f>IF(AC261="Yes", MAX(AD$1:AD260)+1, "")</f>
        <v/>
      </c>
      <c r="AE261" s="15" t="str">
        <f t="shared" si="79"/>
        <v>No</v>
      </c>
      <c r="AF261" s="15" t="str">
        <f>IF(AE261="Yes", MAX(AF$1:AF260)+1, "")</f>
        <v/>
      </c>
    </row>
    <row r="262" spans="1:32" ht="19" customHeight="1" x14ac:dyDescent="0.35">
      <c r="A262" s="16" t="s">
        <v>742</v>
      </c>
      <c r="B262" s="16" t="s">
        <v>743</v>
      </c>
      <c r="C262" s="16">
        <v>2019</v>
      </c>
      <c r="D262" s="16" t="s">
        <v>744</v>
      </c>
      <c r="E262" t="s">
        <v>2141</v>
      </c>
      <c r="F262" s="16" t="s">
        <v>1963</v>
      </c>
      <c r="G262" s="16" t="s">
        <v>1954</v>
      </c>
      <c r="H262" s="17"/>
      <c r="I262" s="17"/>
      <c r="J262" s="17"/>
      <c r="K262" s="19" t="str">
        <f t="shared" si="84"/>
        <v/>
      </c>
      <c r="L262" s="19" t="str">
        <f t="shared" si="85"/>
        <v/>
      </c>
      <c r="M262" s="19" t="str">
        <f t="shared" si="86"/>
        <v/>
      </c>
      <c r="N262" s="19" t="str">
        <f t="shared" si="87"/>
        <v/>
      </c>
      <c r="O262" s="19" t="str">
        <f t="shared" si="88"/>
        <v/>
      </c>
      <c r="P262" s="19" t="str">
        <f t="shared" si="89"/>
        <v/>
      </c>
      <c r="Q262" s="19" t="str">
        <f t="shared" si="90"/>
        <v/>
      </c>
      <c r="R262" s="19" t="str">
        <f t="shared" si="91"/>
        <v>Yes</v>
      </c>
      <c r="S262" s="19" t="str">
        <f t="shared" si="92"/>
        <v/>
      </c>
      <c r="T262" s="19" t="str">
        <f t="shared" si="93"/>
        <v/>
      </c>
      <c r="U262" s="15" t="str">
        <f t="shared" si="80"/>
        <v>Yes</v>
      </c>
      <c r="V262" s="15" t="str">
        <f t="shared" si="81"/>
        <v>Yes</v>
      </c>
      <c r="W262" s="15" t="str">
        <f t="shared" si="76"/>
        <v>Yes</v>
      </c>
      <c r="X262" s="15">
        <f>IF(W262="Yes", MAX(X$1:X261)+1, "")</f>
        <v>261</v>
      </c>
      <c r="Y262" s="15" t="str">
        <f t="shared" si="77"/>
        <v>Yes</v>
      </c>
      <c r="Z262" s="15">
        <f>IF(Y262="Yes", MAX(Z$1:Z261)+1, "")</f>
        <v>261</v>
      </c>
      <c r="AA262" s="15" t="str">
        <f t="shared" si="82"/>
        <v>No</v>
      </c>
      <c r="AB262" s="15" t="str">
        <f t="shared" si="83"/>
        <v>No</v>
      </c>
      <c r="AC262" s="15" t="str">
        <f t="shared" si="78"/>
        <v>No</v>
      </c>
      <c r="AD262" s="15" t="str">
        <f>IF(AC262="Yes", MAX(AD$1:AD261)+1, "")</f>
        <v/>
      </c>
      <c r="AE262" s="15" t="str">
        <f t="shared" si="79"/>
        <v>No</v>
      </c>
      <c r="AF262" s="15" t="str">
        <f>IF(AE262="Yes", MAX(AF$1:AF261)+1, "")</f>
        <v/>
      </c>
    </row>
    <row r="263" spans="1:32" ht="19" customHeight="1" x14ac:dyDescent="0.35">
      <c r="A263" s="16" t="s">
        <v>745</v>
      </c>
      <c r="B263" s="16" t="s">
        <v>746</v>
      </c>
      <c r="C263" s="16">
        <v>2016</v>
      </c>
      <c r="D263" s="16" t="s">
        <v>747</v>
      </c>
      <c r="E263" t="s">
        <v>2142</v>
      </c>
      <c r="F263" s="16" t="s">
        <v>1963</v>
      </c>
      <c r="G263" s="16" t="s">
        <v>33</v>
      </c>
      <c r="H263" s="16" t="s">
        <v>18</v>
      </c>
      <c r="I263" s="17"/>
      <c r="J263" s="17"/>
      <c r="K263" s="19" t="str">
        <f t="shared" si="84"/>
        <v/>
      </c>
      <c r="L263" s="19" t="str">
        <f t="shared" si="85"/>
        <v/>
      </c>
      <c r="M263" s="19" t="str">
        <f t="shared" si="86"/>
        <v/>
      </c>
      <c r="N263" s="19" t="str">
        <f t="shared" si="87"/>
        <v/>
      </c>
      <c r="O263" s="19" t="str">
        <f t="shared" si="88"/>
        <v>Yes</v>
      </c>
      <c r="P263" s="19" t="str">
        <f t="shared" si="89"/>
        <v/>
      </c>
      <c r="Q263" s="19" t="str">
        <f t="shared" si="90"/>
        <v/>
      </c>
      <c r="R263" s="19" t="str">
        <f t="shared" si="91"/>
        <v/>
      </c>
      <c r="S263" s="19" t="str">
        <f t="shared" si="92"/>
        <v>Yes</v>
      </c>
      <c r="T263" s="19" t="str">
        <f t="shared" si="93"/>
        <v/>
      </c>
      <c r="U263" s="15" t="str">
        <f t="shared" si="80"/>
        <v>Yes</v>
      </c>
      <c r="V263" s="15" t="str">
        <f t="shared" si="81"/>
        <v>Yes</v>
      </c>
      <c r="W263" s="15" t="str">
        <f t="shared" si="76"/>
        <v>Yes</v>
      </c>
      <c r="X263" s="15">
        <f>IF(W263="Yes", MAX(X$1:X262)+1, "")</f>
        <v>262</v>
      </c>
      <c r="Y263" s="15" t="str">
        <f t="shared" si="77"/>
        <v>Yes</v>
      </c>
      <c r="Z263" s="15">
        <f>IF(Y263="Yes", MAX(Z$1:Z262)+1, "")</f>
        <v>262</v>
      </c>
      <c r="AA263" s="15" t="str">
        <f t="shared" si="82"/>
        <v>No</v>
      </c>
      <c r="AB263" s="15" t="str">
        <f t="shared" si="83"/>
        <v>No</v>
      </c>
      <c r="AC263" s="15" t="str">
        <f t="shared" si="78"/>
        <v>No</v>
      </c>
      <c r="AD263" s="15" t="str">
        <f>IF(AC263="Yes", MAX(AD$1:AD262)+1, "")</f>
        <v/>
      </c>
      <c r="AE263" s="15" t="str">
        <f t="shared" si="79"/>
        <v>No</v>
      </c>
      <c r="AF263" s="15" t="str">
        <f>IF(AE263="Yes", MAX(AF$1:AF262)+1, "")</f>
        <v/>
      </c>
    </row>
    <row r="264" spans="1:32" ht="19" customHeight="1" x14ac:dyDescent="0.35">
      <c r="A264" s="16" t="s">
        <v>748</v>
      </c>
      <c r="B264" s="16" t="s">
        <v>749</v>
      </c>
      <c r="C264" s="16">
        <v>2017</v>
      </c>
      <c r="D264" s="16" t="s">
        <v>750</v>
      </c>
      <c r="E264" t="s">
        <v>1976</v>
      </c>
      <c r="F264" s="16" t="s">
        <v>1963</v>
      </c>
      <c r="G264" s="16" t="s">
        <v>94</v>
      </c>
      <c r="H264" s="16" t="s">
        <v>20</v>
      </c>
      <c r="I264" s="16" t="s">
        <v>151</v>
      </c>
      <c r="J264" s="16" t="s">
        <v>1954</v>
      </c>
      <c r="K264" s="19" t="str">
        <f t="shared" si="84"/>
        <v/>
      </c>
      <c r="L264" s="19" t="str">
        <f t="shared" si="85"/>
        <v/>
      </c>
      <c r="M264" s="19" t="str">
        <f t="shared" si="86"/>
        <v/>
      </c>
      <c r="N264" s="19" t="str">
        <f t="shared" si="87"/>
        <v/>
      </c>
      <c r="O264" s="19" t="str">
        <f t="shared" si="88"/>
        <v/>
      </c>
      <c r="P264" s="19" t="str">
        <f t="shared" si="89"/>
        <v>Yes</v>
      </c>
      <c r="Q264" s="19" t="str">
        <f t="shared" si="90"/>
        <v>Yes</v>
      </c>
      <c r="R264" s="19" t="str">
        <f t="shared" si="91"/>
        <v>Yes</v>
      </c>
      <c r="S264" s="19" t="str">
        <f t="shared" si="92"/>
        <v/>
      </c>
      <c r="T264" s="19" t="str">
        <f t="shared" si="93"/>
        <v>Yes</v>
      </c>
      <c r="U264" s="15" t="str">
        <f t="shared" si="80"/>
        <v>Yes</v>
      </c>
      <c r="V264" s="15" t="str">
        <f t="shared" si="81"/>
        <v>Yes</v>
      </c>
      <c r="W264" s="15" t="str">
        <f t="shared" si="76"/>
        <v>Yes</v>
      </c>
      <c r="X264" s="15">
        <f>IF(W264="Yes", MAX(X$1:X263)+1, "")</f>
        <v>263</v>
      </c>
      <c r="Y264" s="15" t="str">
        <f t="shared" si="77"/>
        <v>Yes</v>
      </c>
      <c r="Z264" s="15">
        <f>IF(Y264="Yes", MAX(Z$1:Z263)+1, "")</f>
        <v>263</v>
      </c>
      <c r="AA264" s="15" t="str">
        <f t="shared" si="82"/>
        <v>No</v>
      </c>
      <c r="AB264" s="15" t="str">
        <f t="shared" si="83"/>
        <v>No</v>
      </c>
      <c r="AC264" s="15" t="str">
        <f t="shared" si="78"/>
        <v>No</v>
      </c>
      <c r="AD264" s="15" t="str">
        <f>IF(AC264="Yes", MAX(AD$1:AD263)+1, "")</f>
        <v/>
      </c>
      <c r="AE264" s="15" t="str">
        <f t="shared" si="79"/>
        <v>No</v>
      </c>
      <c r="AF264" s="15" t="str">
        <f>IF(AE264="Yes", MAX(AF$1:AF263)+1, "")</f>
        <v/>
      </c>
    </row>
    <row r="265" spans="1:32" ht="19" customHeight="1" x14ac:dyDescent="0.35">
      <c r="A265" s="16" t="s">
        <v>751</v>
      </c>
      <c r="B265" s="16" t="s">
        <v>752</v>
      </c>
      <c r="C265" s="16">
        <v>2015</v>
      </c>
      <c r="D265" s="16" t="s">
        <v>753</v>
      </c>
      <c r="E265" t="s">
        <v>2143</v>
      </c>
      <c r="F265" s="16" t="s">
        <v>1963</v>
      </c>
      <c r="G265" s="16" t="s">
        <v>18</v>
      </c>
      <c r="H265" s="16" t="s">
        <v>11</v>
      </c>
      <c r="I265" s="17"/>
      <c r="J265" s="17"/>
      <c r="K265" s="19" t="str">
        <f t="shared" si="84"/>
        <v/>
      </c>
      <c r="L265" s="19" t="str">
        <f t="shared" si="85"/>
        <v>Yes</v>
      </c>
      <c r="M265" s="19" t="str">
        <f t="shared" si="86"/>
        <v/>
      </c>
      <c r="N265" s="19" t="str">
        <f t="shared" si="87"/>
        <v/>
      </c>
      <c r="O265" s="19" t="str">
        <f t="shared" si="88"/>
        <v/>
      </c>
      <c r="P265" s="19" t="str">
        <f t="shared" si="89"/>
        <v/>
      </c>
      <c r="Q265" s="19" t="str">
        <f t="shared" si="90"/>
        <v/>
      </c>
      <c r="R265" s="19" t="str">
        <f t="shared" si="91"/>
        <v/>
      </c>
      <c r="S265" s="19" t="str">
        <f t="shared" si="92"/>
        <v>Yes</v>
      </c>
      <c r="T265" s="19" t="str">
        <f t="shared" si="93"/>
        <v/>
      </c>
      <c r="U265" s="15" t="str">
        <f t="shared" si="80"/>
        <v>Yes</v>
      </c>
      <c r="V265" s="15" t="str">
        <f t="shared" si="81"/>
        <v>Yes</v>
      </c>
      <c r="W265" s="15" t="str">
        <f t="shared" si="76"/>
        <v>Yes</v>
      </c>
      <c r="X265" s="15">
        <f>IF(W265="Yes", MAX(X$1:X264)+1, "")</f>
        <v>264</v>
      </c>
      <c r="Y265" s="15" t="str">
        <f t="shared" si="77"/>
        <v>Yes</v>
      </c>
      <c r="Z265" s="15">
        <f>IF(Y265="Yes", MAX(Z$1:Z264)+1, "")</f>
        <v>264</v>
      </c>
      <c r="AA265" s="15" t="str">
        <f t="shared" si="82"/>
        <v>No</v>
      </c>
      <c r="AB265" s="15" t="str">
        <f t="shared" si="83"/>
        <v>No</v>
      </c>
      <c r="AC265" s="15" t="str">
        <f t="shared" si="78"/>
        <v>No</v>
      </c>
      <c r="AD265" s="15" t="str">
        <f>IF(AC265="Yes", MAX(AD$1:AD264)+1, "")</f>
        <v/>
      </c>
      <c r="AE265" s="15" t="str">
        <f t="shared" si="79"/>
        <v>No</v>
      </c>
      <c r="AF265" s="15" t="str">
        <f>IF(AE265="Yes", MAX(AF$1:AF264)+1, "")</f>
        <v/>
      </c>
    </row>
    <row r="266" spans="1:32" ht="19" customHeight="1" x14ac:dyDescent="0.35">
      <c r="A266" s="16" t="s">
        <v>754</v>
      </c>
      <c r="B266" s="16" t="s">
        <v>755</v>
      </c>
      <c r="C266" s="16">
        <v>2018</v>
      </c>
      <c r="D266" s="16" t="s">
        <v>756</v>
      </c>
      <c r="E266" t="s">
        <v>2144</v>
      </c>
      <c r="F266" s="16" t="s">
        <v>1963</v>
      </c>
      <c r="G266" s="16" t="s">
        <v>1954</v>
      </c>
      <c r="H266" s="17"/>
      <c r="I266" s="17"/>
      <c r="J266" s="17"/>
      <c r="K266" s="19" t="str">
        <f t="shared" si="84"/>
        <v/>
      </c>
      <c r="L266" s="19" t="str">
        <f t="shared" si="85"/>
        <v/>
      </c>
      <c r="M266" s="19" t="str">
        <f t="shared" si="86"/>
        <v/>
      </c>
      <c r="N266" s="19" t="str">
        <f t="shared" si="87"/>
        <v/>
      </c>
      <c r="O266" s="19" t="str">
        <f t="shared" si="88"/>
        <v/>
      </c>
      <c r="P266" s="19" t="str">
        <f t="shared" si="89"/>
        <v/>
      </c>
      <c r="Q266" s="19" t="str">
        <f t="shared" si="90"/>
        <v/>
      </c>
      <c r="R266" s="19" t="str">
        <f t="shared" si="91"/>
        <v>Yes</v>
      </c>
      <c r="S266" s="19" t="str">
        <f t="shared" si="92"/>
        <v/>
      </c>
      <c r="T266" s="19" t="str">
        <f t="shared" si="93"/>
        <v/>
      </c>
      <c r="U266" s="15" t="str">
        <f t="shared" si="80"/>
        <v>Yes</v>
      </c>
      <c r="V266" s="15" t="str">
        <f t="shared" si="81"/>
        <v>Yes</v>
      </c>
      <c r="W266" s="15" t="str">
        <f t="shared" si="76"/>
        <v>Yes</v>
      </c>
      <c r="X266" s="15">
        <f>IF(W266="Yes", MAX(X$1:X265)+1, "")</f>
        <v>265</v>
      </c>
      <c r="Y266" s="15" t="str">
        <f t="shared" si="77"/>
        <v>Yes</v>
      </c>
      <c r="Z266" s="15">
        <f>IF(Y266="Yes", MAX(Z$1:Z265)+1, "")</f>
        <v>265</v>
      </c>
      <c r="AA266" s="15" t="str">
        <f t="shared" si="82"/>
        <v>No</v>
      </c>
      <c r="AB266" s="15" t="str">
        <f t="shared" si="83"/>
        <v>No</v>
      </c>
      <c r="AC266" s="15" t="str">
        <f t="shared" si="78"/>
        <v>No</v>
      </c>
      <c r="AD266" s="15" t="str">
        <f>IF(AC266="Yes", MAX(AD$1:AD265)+1, "")</f>
        <v/>
      </c>
      <c r="AE266" s="15" t="str">
        <f t="shared" si="79"/>
        <v>No</v>
      </c>
      <c r="AF266" s="15" t="str">
        <f>IF(AE266="Yes", MAX(AF$1:AF265)+1, "")</f>
        <v/>
      </c>
    </row>
    <row r="267" spans="1:32" ht="19" customHeight="1" x14ac:dyDescent="0.35">
      <c r="A267" s="16" t="s">
        <v>757</v>
      </c>
      <c r="B267" s="16" t="s">
        <v>758</v>
      </c>
      <c r="C267" s="16">
        <v>2018</v>
      </c>
      <c r="D267" s="16" t="s">
        <v>759</v>
      </c>
      <c r="E267" t="s">
        <v>2145</v>
      </c>
      <c r="F267" s="16" t="s">
        <v>1963</v>
      </c>
      <c r="G267" s="16" t="s">
        <v>1954</v>
      </c>
      <c r="H267" s="17"/>
      <c r="I267" s="17"/>
      <c r="J267" s="17"/>
      <c r="K267" s="19" t="str">
        <f t="shared" si="84"/>
        <v/>
      </c>
      <c r="L267" s="19" t="str">
        <f t="shared" si="85"/>
        <v/>
      </c>
      <c r="M267" s="19" t="str">
        <f t="shared" si="86"/>
        <v/>
      </c>
      <c r="N267" s="19" t="str">
        <f t="shared" si="87"/>
        <v/>
      </c>
      <c r="O267" s="19" t="str">
        <f t="shared" si="88"/>
        <v/>
      </c>
      <c r="P267" s="19" t="str">
        <f t="shared" si="89"/>
        <v/>
      </c>
      <c r="Q267" s="19" t="str">
        <f t="shared" si="90"/>
        <v/>
      </c>
      <c r="R267" s="19" t="str">
        <f t="shared" si="91"/>
        <v>Yes</v>
      </c>
      <c r="S267" s="19" t="str">
        <f t="shared" si="92"/>
        <v/>
      </c>
      <c r="T267" s="19" t="str">
        <f t="shared" si="93"/>
        <v/>
      </c>
      <c r="U267" s="15" t="str">
        <f t="shared" si="80"/>
        <v>Yes</v>
      </c>
      <c r="V267" s="15" t="str">
        <f t="shared" si="81"/>
        <v>Yes</v>
      </c>
      <c r="W267" s="15" t="str">
        <f t="shared" si="76"/>
        <v>Yes</v>
      </c>
      <c r="X267" s="15">
        <f>IF(W267="Yes", MAX(X$1:X266)+1, "")</f>
        <v>266</v>
      </c>
      <c r="Y267" s="15" t="str">
        <f t="shared" si="77"/>
        <v>Yes</v>
      </c>
      <c r="Z267" s="15">
        <f>IF(Y267="Yes", MAX(Z$1:Z266)+1, "")</f>
        <v>266</v>
      </c>
      <c r="AA267" s="15" t="str">
        <f t="shared" si="82"/>
        <v>No</v>
      </c>
      <c r="AB267" s="15" t="str">
        <f t="shared" si="83"/>
        <v>No</v>
      </c>
      <c r="AC267" s="15" t="str">
        <f t="shared" si="78"/>
        <v>No</v>
      </c>
      <c r="AD267" s="15" t="str">
        <f>IF(AC267="Yes", MAX(AD$1:AD266)+1, "")</f>
        <v/>
      </c>
      <c r="AE267" s="15" t="str">
        <f t="shared" si="79"/>
        <v>No</v>
      </c>
      <c r="AF267" s="15" t="str">
        <f>IF(AE267="Yes", MAX(AF$1:AF266)+1, "")</f>
        <v/>
      </c>
    </row>
    <row r="268" spans="1:32" ht="19" customHeight="1" x14ac:dyDescent="0.35">
      <c r="A268" s="16" t="s">
        <v>760</v>
      </c>
      <c r="B268" s="16" t="s">
        <v>761</v>
      </c>
      <c r="C268" s="16">
        <v>2014</v>
      </c>
      <c r="D268" s="16" t="s">
        <v>762</v>
      </c>
      <c r="E268" t="s">
        <v>2146</v>
      </c>
      <c r="F268" s="16" t="s">
        <v>1963</v>
      </c>
      <c r="G268" s="16" t="s">
        <v>1954</v>
      </c>
      <c r="H268" s="17"/>
      <c r="I268" s="17"/>
      <c r="J268" s="17"/>
      <c r="K268" s="19" t="str">
        <f t="shared" si="84"/>
        <v/>
      </c>
      <c r="L268" s="19" t="str">
        <f t="shared" si="85"/>
        <v/>
      </c>
      <c r="M268" s="19" t="str">
        <f t="shared" si="86"/>
        <v/>
      </c>
      <c r="N268" s="19" t="str">
        <f t="shared" si="87"/>
        <v/>
      </c>
      <c r="O268" s="19" t="str">
        <f t="shared" si="88"/>
        <v/>
      </c>
      <c r="P268" s="19" t="str">
        <f t="shared" si="89"/>
        <v/>
      </c>
      <c r="Q268" s="19" t="str">
        <f t="shared" si="90"/>
        <v/>
      </c>
      <c r="R268" s="19" t="str">
        <f t="shared" si="91"/>
        <v>Yes</v>
      </c>
      <c r="S268" s="19" t="str">
        <f t="shared" si="92"/>
        <v/>
      </c>
      <c r="T268" s="19" t="str">
        <f t="shared" si="93"/>
        <v/>
      </c>
      <c r="U268" s="15" t="str">
        <f t="shared" si="80"/>
        <v>Yes</v>
      </c>
      <c r="V268" s="15" t="str">
        <f t="shared" si="81"/>
        <v>Yes</v>
      </c>
      <c r="W268" s="15" t="str">
        <f t="shared" si="76"/>
        <v>Yes</v>
      </c>
      <c r="X268" s="15">
        <f>IF(W268="Yes", MAX(X$1:X267)+1, "")</f>
        <v>267</v>
      </c>
      <c r="Y268" s="15" t="str">
        <f t="shared" si="77"/>
        <v>Yes</v>
      </c>
      <c r="Z268" s="15">
        <f>IF(Y268="Yes", MAX(Z$1:Z267)+1, "")</f>
        <v>267</v>
      </c>
      <c r="AA268" s="15" t="str">
        <f t="shared" si="82"/>
        <v>No</v>
      </c>
      <c r="AB268" s="15" t="str">
        <f t="shared" si="83"/>
        <v>No</v>
      </c>
      <c r="AC268" s="15" t="str">
        <f t="shared" si="78"/>
        <v>No</v>
      </c>
      <c r="AD268" s="15" t="str">
        <f>IF(AC268="Yes", MAX(AD$1:AD267)+1, "")</f>
        <v/>
      </c>
      <c r="AE268" s="15" t="str">
        <f t="shared" si="79"/>
        <v>No</v>
      </c>
      <c r="AF268" s="15" t="str">
        <f>IF(AE268="Yes", MAX(AF$1:AF267)+1, "")</f>
        <v/>
      </c>
    </row>
    <row r="269" spans="1:32" ht="19" customHeight="1" x14ac:dyDescent="0.35">
      <c r="A269" s="16" t="s">
        <v>763</v>
      </c>
      <c r="B269" s="16" t="s">
        <v>764</v>
      </c>
      <c r="C269" s="16">
        <v>2015</v>
      </c>
      <c r="D269" s="16" t="s">
        <v>765</v>
      </c>
      <c r="E269" t="s">
        <v>2147</v>
      </c>
      <c r="F269" s="16" t="s">
        <v>1963</v>
      </c>
      <c r="G269" s="16" t="s">
        <v>74</v>
      </c>
      <c r="H269" s="16" t="s">
        <v>11</v>
      </c>
      <c r="I269" s="16" t="s">
        <v>18</v>
      </c>
      <c r="J269" s="17"/>
      <c r="K269" s="19" t="str">
        <f t="shared" si="84"/>
        <v/>
      </c>
      <c r="L269" s="19" t="str">
        <f t="shared" si="85"/>
        <v>Yes</v>
      </c>
      <c r="M269" s="19" t="str">
        <f t="shared" si="86"/>
        <v/>
      </c>
      <c r="N269" s="19" t="str">
        <f t="shared" si="87"/>
        <v>Yes</v>
      </c>
      <c r="O269" s="19" t="str">
        <f t="shared" si="88"/>
        <v/>
      </c>
      <c r="P269" s="19" t="str">
        <f t="shared" si="89"/>
        <v/>
      </c>
      <c r="Q269" s="19" t="str">
        <f t="shared" si="90"/>
        <v/>
      </c>
      <c r="R269" s="19" t="str">
        <f t="shared" si="91"/>
        <v/>
      </c>
      <c r="S269" s="19" t="str">
        <f t="shared" si="92"/>
        <v>Yes</v>
      </c>
      <c r="T269" s="19" t="str">
        <f t="shared" si="93"/>
        <v/>
      </c>
      <c r="U269" s="15" t="str">
        <f t="shared" si="80"/>
        <v>Yes</v>
      </c>
      <c r="V269" s="15" t="str">
        <f t="shared" si="81"/>
        <v>Yes</v>
      </c>
      <c r="W269" s="15" t="str">
        <f t="shared" si="76"/>
        <v>Yes</v>
      </c>
      <c r="X269" s="15">
        <f>IF(W269="Yes", MAX(X$1:X268)+1, "")</f>
        <v>268</v>
      </c>
      <c r="Y269" s="15" t="str">
        <f t="shared" si="77"/>
        <v>Yes</v>
      </c>
      <c r="Z269" s="15">
        <f>IF(Y269="Yes", MAX(Z$1:Z268)+1, "")</f>
        <v>268</v>
      </c>
      <c r="AA269" s="15" t="str">
        <f t="shared" si="82"/>
        <v>No</v>
      </c>
      <c r="AB269" s="15" t="str">
        <f t="shared" si="83"/>
        <v>No</v>
      </c>
      <c r="AC269" s="15" t="str">
        <f t="shared" si="78"/>
        <v>No</v>
      </c>
      <c r="AD269" s="15" t="str">
        <f>IF(AC269="Yes", MAX(AD$1:AD268)+1, "")</f>
        <v/>
      </c>
      <c r="AE269" s="15" t="str">
        <f t="shared" si="79"/>
        <v>No</v>
      </c>
      <c r="AF269" s="15" t="str">
        <f>IF(AE269="Yes", MAX(AF$1:AF268)+1, "")</f>
        <v/>
      </c>
    </row>
    <row r="270" spans="1:32" ht="19" customHeight="1" x14ac:dyDescent="0.35">
      <c r="A270" s="16" t="s">
        <v>766</v>
      </c>
      <c r="B270" s="16" t="s">
        <v>767</v>
      </c>
      <c r="C270" s="16">
        <v>2018</v>
      </c>
      <c r="D270" s="16" t="s">
        <v>768</v>
      </c>
      <c r="E270" t="s">
        <v>2148</v>
      </c>
      <c r="F270" s="16" t="s">
        <v>1963</v>
      </c>
      <c r="G270" s="16" t="s">
        <v>20</v>
      </c>
      <c r="H270" s="16" t="s">
        <v>1954</v>
      </c>
      <c r="I270" s="16" t="s">
        <v>74</v>
      </c>
      <c r="J270" s="16" t="s">
        <v>20</v>
      </c>
      <c r="K270" s="19" t="str">
        <f t="shared" si="84"/>
        <v/>
      </c>
      <c r="L270" s="19" t="str">
        <f t="shared" si="85"/>
        <v/>
      </c>
      <c r="M270" s="19" t="str">
        <f t="shared" si="86"/>
        <v/>
      </c>
      <c r="N270" s="19" t="str">
        <f t="shared" si="87"/>
        <v>Yes</v>
      </c>
      <c r="O270" s="19" t="str">
        <f t="shared" si="88"/>
        <v/>
      </c>
      <c r="P270" s="19" t="str">
        <f t="shared" si="89"/>
        <v/>
      </c>
      <c r="Q270" s="19" t="str">
        <f t="shared" si="90"/>
        <v/>
      </c>
      <c r="R270" s="19" t="str">
        <f t="shared" si="91"/>
        <v>Yes</v>
      </c>
      <c r="S270" s="19" t="str">
        <f t="shared" si="92"/>
        <v/>
      </c>
      <c r="T270" s="19" t="str">
        <f t="shared" si="93"/>
        <v>Yes</v>
      </c>
      <c r="U270" s="15" t="str">
        <f t="shared" si="80"/>
        <v>Yes</v>
      </c>
      <c r="V270" s="15" t="str">
        <f t="shared" si="81"/>
        <v>Yes</v>
      </c>
      <c r="W270" s="15" t="str">
        <f t="shared" si="76"/>
        <v>Yes</v>
      </c>
      <c r="X270" s="15">
        <f>IF(W270="Yes", MAX(X$1:X269)+1, "")</f>
        <v>269</v>
      </c>
      <c r="Y270" s="15" t="str">
        <f t="shared" si="77"/>
        <v>Yes</v>
      </c>
      <c r="Z270" s="15">
        <f>IF(Y270="Yes", MAX(Z$1:Z269)+1, "")</f>
        <v>269</v>
      </c>
      <c r="AA270" s="15" t="str">
        <f t="shared" si="82"/>
        <v>No</v>
      </c>
      <c r="AB270" s="15" t="str">
        <f t="shared" si="83"/>
        <v>No</v>
      </c>
      <c r="AC270" s="15" t="str">
        <f t="shared" si="78"/>
        <v>No</v>
      </c>
      <c r="AD270" s="15" t="str">
        <f>IF(AC270="Yes", MAX(AD$1:AD269)+1, "")</f>
        <v/>
      </c>
      <c r="AE270" s="15" t="str">
        <f t="shared" si="79"/>
        <v>No</v>
      </c>
      <c r="AF270" s="15" t="str">
        <f>IF(AE270="Yes", MAX(AF$1:AF269)+1, "")</f>
        <v/>
      </c>
    </row>
    <row r="271" spans="1:32" ht="19" customHeight="1" x14ac:dyDescent="0.35">
      <c r="A271" s="16" t="s">
        <v>769</v>
      </c>
      <c r="B271" s="16" t="s">
        <v>770</v>
      </c>
      <c r="C271" s="16">
        <v>2013</v>
      </c>
      <c r="D271" s="16" t="s">
        <v>771</v>
      </c>
      <c r="E271" t="s">
        <v>2149</v>
      </c>
      <c r="F271" s="16" t="s">
        <v>1963</v>
      </c>
      <c r="G271" s="16" t="s">
        <v>74</v>
      </c>
      <c r="H271" s="16" t="s">
        <v>20</v>
      </c>
      <c r="I271" s="16" t="s">
        <v>18</v>
      </c>
      <c r="J271" s="17"/>
      <c r="K271" s="19" t="str">
        <f t="shared" si="84"/>
        <v/>
      </c>
      <c r="L271" s="19" t="str">
        <f t="shared" si="85"/>
        <v/>
      </c>
      <c r="M271" s="19" t="str">
        <f t="shared" si="86"/>
        <v/>
      </c>
      <c r="N271" s="19" t="str">
        <f t="shared" si="87"/>
        <v>Yes</v>
      </c>
      <c r="O271" s="19" t="str">
        <f t="shared" si="88"/>
        <v/>
      </c>
      <c r="P271" s="19" t="str">
        <f t="shared" si="89"/>
        <v/>
      </c>
      <c r="Q271" s="19" t="str">
        <f t="shared" si="90"/>
        <v/>
      </c>
      <c r="R271" s="19" t="str">
        <f t="shared" si="91"/>
        <v/>
      </c>
      <c r="S271" s="19" t="str">
        <f t="shared" si="92"/>
        <v>Yes</v>
      </c>
      <c r="T271" s="19" t="str">
        <f t="shared" si="93"/>
        <v>Yes</v>
      </c>
      <c r="U271" s="15" t="str">
        <f t="shared" si="80"/>
        <v>Yes</v>
      </c>
      <c r="V271" s="15" t="str">
        <f t="shared" si="81"/>
        <v>Yes</v>
      </c>
      <c r="W271" s="15" t="str">
        <f t="shared" si="76"/>
        <v>Yes</v>
      </c>
      <c r="X271" s="15">
        <f>IF(W271="Yes", MAX(X$1:X270)+1, "")</f>
        <v>270</v>
      </c>
      <c r="Y271" s="15" t="str">
        <f t="shared" si="77"/>
        <v>Yes</v>
      </c>
      <c r="Z271" s="15">
        <f>IF(Y271="Yes", MAX(Z$1:Z270)+1, "")</f>
        <v>270</v>
      </c>
      <c r="AA271" s="15" t="str">
        <f t="shared" si="82"/>
        <v>No</v>
      </c>
      <c r="AB271" s="15" t="str">
        <f t="shared" si="83"/>
        <v>No</v>
      </c>
      <c r="AC271" s="15" t="str">
        <f t="shared" si="78"/>
        <v>No</v>
      </c>
      <c r="AD271" s="15" t="str">
        <f>IF(AC271="Yes", MAX(AD$1:AD270)+1, "")</f>
        <v/>
      </c>
      <c r="AE271" s="15" t="str">
        <f t="shared" si="79"/>
        <v>No</v>
      </c>
      <c r="AF271" s="15" t="str">
        <f>IF(AE271="Yes", MAX(AF$1:AF270)+1, "")</f>
        <v/>
      </c>
    </row>
    <row r="272" spans="1:32" ht="19" customHeight="1" x14ac:dyDescent="0.35">
      <c r="A272" s="16" t="s">
        <v>772</v>
      </c>
      <c r="B272" s="16" t="s">
        <v>773</v>
      </c>
      <c r="C272" s="16">
        <v>2011</v>
      </c>
      <c r="D272" s="16" t="s">
        <v>774</v>
      </c>
      <c r="E272" t="s">
        <v>1976</v>
      </c>
      <c r="F272" s="16" t="s">
        <v>1963</v>
      </c>
      <c r="G272" s="16" t="s">
        <v>18</v>
      </c>
      <c r="H272" s="16" t="s">
        <v>74</v>
      </c>
      <c r="I272" s="17"/>
      <c r="J272" s="17"/>
      <c r="K272" s="19" t="str">
        <f t="shared" si="84"/>
        <v/>
      </c>
      <c r="L272" s="19" t="str">
        <f t="shared" si="85"/>
        <v/>
      </c>
      <c r="M272" s="19" t="str">
        <f t="shared" si="86"/>
        <v/>
      </c>
      <c r="N272" s="19" t="str">
        <f t="shared" si="87"/>
        <v>Yes</v>
      </c>
      <c r="O272" s="19" t="str">
        <f t="shared" si="88"/>
        <v/>
      </c>
      <c r="P272" s="19" t="str">
        <f t="shared" si="89"/>
        <v/>
      </c>
      <c r="Q272" s="19" t="str">
        <f t="shared" si="90"/>
        <v/>
      </c>
      <c r="R272" s="19" t="str">
        <f t="shared" si="91"/>
        <v/>
      </c>
      <c r="S272" s="19" t="str">
        <f t="shared" si="92"/>
        <v>Yes</v>
      </c>
      <c r="T272" s="19" t="str">
        <f t="shared" si="93"/>
        <v/>
      </c>
      <c r="U272" s="15" t="str">
        <f t="shared" si="80"/>
        <v>Yes</v>
      </c>
      <c r="V272" s="15" t="str">
        <f t="shared" si="81"/>
        <v>Yes</v>
      </c>
      <c r="W272" s="15" t="str">
        <f t="shared" ref="W272:W335" si="94">IF(OR(U272="Yes", V272="Yes"), "Yes", "No")</f>
        <v>Yes</v>
      </c>
      <c r="X272" s="15">
        <f>IF(W272="Yes", MAX(X$1:X271)+1, "")</f>
        <v>271</v>
      </c>
      <c r="Y272" s="15" t="str">
        <f t="shared" ref="Y272:Y335" si="95">IF(themeselected="All", "Yes", IF(OR(G272=themeselected, H272=themeselected, I272=themeselected, J272=themeselected), "Yes", "No"))</f>
        <v>Yes</v>
      </c>
      <c r="Z272" s="15">
        <f>IF(Y272="Yes", MAX(Z$1:Z271)+1, "")</f>
        <v>271</v>
      </c>
      <c r="AA272" s="15" t="str">
        <f t="shared" si="82"/>
        <v>No</v>
      </c>
      <c r="AB272" s="15" t="str">
        <f t="shared" si="83"/>
        <v>No</v>
      </c>
      <c r="AC272" s="15" t="str">
        <f t="shared" ref="AC272:AC335" si="96">IF(OR(AA272="Yes", AB272="Yes"), "Yes", "No")</f>
        <v>No</v>
      </c>
      <c r="AD272" s="15" t="str">
        <f>IF(AC272="Yes", MAX(AD$1:AD271)+1, "")</f>
        <v/>
      </c>
      <c r="AE272" s="15" t="str">
        <f t="shared" ref="AE272:AE335" si="97">IF((IF(business="Yes",IF(N272="Yes",1, 0))+IF(data="Yes",IF(K272="Yes",1, 0))+IF(Ecosystem="Yes",IF(Q272="Yes",1, 0))+IF(evaluation="Yes",IF(T272="Yes",1, 0))+IF(heating="Yes",IF(O272="Yes",1, 0))+IF(mobility="Yes",IF(P272="Yes",1, 0))+IF(policy="Yes",IF(S272="Yes",1, 0))+IF(tech="Yes",IF(R272="Yes",1, 0))+IF(users="Yes",IF(L272="Yes",1, 0))+IF(skills="Yes",IF(M272="Yes",1, 0)))&gt;=1, "Yes", "No")</f>
        <v>No</v>
      </c>
      <c r="AF272" s="15" t="str">
        <f>IF(AE272="Yes", MAX(AF$1:AF271)+1, "")</f>
        <v/>
      </c>
    </row>
    <row r="273" spans="1:32" ht="19" customHeight="1" x14ac:dyDescent="0.35">
      <c r="A273" s="16" t="s">
        <v>775</v>
      </c>
      <c r="B273" s="16" t="s">
        <v>776</v>
      </c>
      <c r="C273" s="16">
        <v>2015</v>
      </c>
      <c r="D273" s="16" t="s">
        <v>777</v>
      </c>
      <c r="E273" t="s">
        <v>2150</v>
      </c>
      <c r="F273" s="16" t="s">
        <v>1963</v>
      </c>
      <c r="G273" s="16" t="s">
        <v>11</v>
      </c>
      <c r="H273" s="16" t="s">
        <v>1954</v>
      </c>
      <c r="I273" s="16" t="s">
        <v>18</v>
      </c>
      <c r="J273" s="17"/>
      <c r="K273" s="19" t="str">
        <f t="shared" si="84"/>
        <v/>
      </c>
      <c r="L273" s="19" t="str">
        <f t="shared" si="85"/>
        <v>Yes</v>
      </c>
      <c r="M273" s="19" t="str">
        <f t="shared" si="86"/>
        <v/>
      </c>
      <c r="N273" s="19" t="str">
        <f t="shared" si="87"/>
        <v/>
      </c>
      <c r="O273" s="19" t="str">
        <f t="shared" si="88"/>
        <v/>
      </c>
      <c r="P273" s="19" t="str">
        <f t="shared" si="89"/>
        <v/>
      </c>
      <c r="Q273" s="19" t="str">
        <f t="shared" si="90"/>
        <v/>
      </c>
      <c r="R273" s="19" t="str">
        <f t="shared" si="91"/>
        <v>Yes</v>
      </c>
      <c r="S273" s="19" t="str">
        <f t="shared" si="92"/>
        <v>Yes</v>
      </c>
      <c r="T273" s="19" t="str">
        <f t="shared" si="93"/>
        <v/>
      </c>
      <c r="U273" s="15" t="str">
        <f t="shared" si="80"/>
        <v>Yes</v>
      </c>
      <c r="V273" s="15" t="str">
        <f t="shared" si="81"/>
        <v>Yes</v>
      </c>
      <c r="W273" s="15" t="str">
        <f t="shared" si="94"/>
        <v>Yes</v>
      </c>
      <c r="X273" s="15">
        <f>IF(W273="Yes", MAX(X$1:X272)+1, "")</f>
        <v>272</v>
      </c>
      <c r="Y273" s="15" t="str">
        <f t="shared" si="95"/>
        <v>Yes</v>
      </c>
      <c r="Z273" s="15">
        <f>IF(Y273="Yes", MAX(Z$1:Z272)+1, "")</f>
        <v>272</v>
      </c>
      <c r="AA273" s="15" t="str">
        <f t="shared" si="82"/>
        <v>No</v>
      </c>
      <c r="AB273" s="15" t="str">
        <f t="shared" si="83"/>
        <v>No</v>
      </c>
      <c r="AC273" s="15" t="str">
        <f t="shared" si="96"/>
        <v>No</v>
      </c>
      <c r="AD273" s="15" t="str">
        <f>IF(AC273="Yes", MAX(AD$1:AD272)+1, "")</f>
        <v/>
      </c>
      <c r="AE273" s="15" t="str">
        <f t="shared" si="97"/>
        <v>No</v>
      </c>
      <c r="AF273" s="15" t="str">
        <f>IF(AE273="Yes", MAX(AF$1:AF272)+1, "")</f>
        <v/>
      </c>
    </row>
    <row r="274" spans="1:32" ht="19" customHeight="1" x14ac:dyDescent="0.35">
      <c r="A274" s="16" t="s">
        <v>778</v>
      </c>
      <c r="B274" s="16" t="s">
        <v>779</v>
      </c>
      <c r="C274" s="16">
        <v>2019</v>
      </c>
      <c r="D274" s="16" t="s">
        <v>780</v>
      </c>
      <c r="E274" t="s">
        <v>2151</v>
      </c>
      <c r="F274" s="16" t="s">
        <v>1963</v>
      </c>
      <c r="G274" s="16" t="s">
        <v>74</v>
      </c>
      <c r="H274" s="16" t="s">
        <v>20</v>
      </c>
      <c r="I274" s="17"/>
      <c r="J274" s="17"/>
      <c r="K274" s="19" t="str">
        <f t="shared" si="84"/>
        <v/>
      </c>
      <c r="L274" s="19" t="str">
        <f t="shared" si="85"/>
        <v/>
      </c>
      <c r="M274" s="19" t="str">
        <f t="shared" si="86"/>
        <v/>
      </c>
      <c r="N274" s="19" t="str">
        <f t="shared" si="87"/>
        <v>Yes</v>
      </c>
      <c r="O274" s="19" t="str">
        <f t="shared" si="88"/>
        <v/>
      </c>
      <c r="P274" s="19" t="str">
        <f t="shared" si="89"/>
        <v/>
      </c>
      <c r="Q274" s="19" t="str">
        <f t="shared" si="90"/>
        <v/>
      </c>
      <c r="R274" s="19" t="str">
        <f t="shared" si="91"/>
        <v/>
      </c>
      <c r="S274" s="19" t="str">
        <f t="shared" si="92"/>
        <v/>
      </c>
      <c r="T274" s="19" t="str">
        <f t="shared" si="93"/>
        <v>Yes</v>
      </c>
      <c r="U274" s="15" t="str">
        <f t="shared" si="80"/>
        <v>Yes</v>
      </c>
      <c r="V274" s="15" t="str">
        <f t="shared" si="81"/>
        <v>Yes</v>
      </c>
      <c r="W274" s="15" t="str">
        <f t="shared" si="94"/>
        <v>Yes</v>
      </c>
      <c r="X274" s="15">
        <f>IF(W274="Yes", MAX(X$1:X273)+1, "")</f>
        <v>273</v>
      </c>
      <c r="Y274" s="15" t="str">
        <f t="shared" si="95"/>
        <v>Yes</v>
      </c>
      <c r="Z274" s="15">
        <f>IF(Y274="Yes", MAX(Z$1:Z273)+1, "")</f>
        <v>273</v>
      </c>
      <c r="AA274" s="15" t="str">
        <f t="shared" si="82"/>
        <v>No</v>
      </c>
      <c r="AB274" s="15" t="str">
        <f t="shared" si="83"/>
        <v>No</v>
      </c>
      <c r="AC274" s="15" t="str">
        <f t="shared" si="96"/>
        <v>No</v>
      </c>
      <c r="AD274" s="15" t="str">
        <f>IF(AC274="Yes", MAX(AD$1:AD273)+1, "")</f>
        <v/>
      </c>
      <c r="AE274" s="15" t="str">
        <f t="shared" si="97"/>
        <v>No</v>
      </c>
      <c r="AF274" s="15" t="str">
        <f>IF(AE274="Yes", MAX(AF$1:AF273)+1, "")</f>
        <v/>
      </c>
    </row>
    <row r="275" spans="1:32" ht="19" customHeight="1" x14ac:dyDescent="0.35">
      <c r="A275" s="16" t="s">
        <v>781</v>
      </c>
      <c r="B275" s="16" t="s">
        <v>782</v>
      </c>
      <c r="C275" s="16">
        <v>2016</v>
      </c>
      <c r="D275" s="16" t="s">
        <v>783</v>
      </c>
      <c r="E275" t="s">
        <v>1976</v>
      </c>
      <c r="F275" s="16" t="s">
        <v>1963</v>
      </c>
      <c r="G275" s="16" t="s">
        <v>1954</v>
      </c>
      <c r="H275" s="16" t="s">
        <v>27</v>
      </c>
      <c r="I275" s="17"/>
      <c r="J275" s="17"/>
      <c r="K275" s="19" t="str">
        <f t="shared" si="84"/>
        <v>Yes</v>
      </c>
      <c r="L275" s="19" t="str">
        <f t="shared" si="85"/>
        <v/>
      </c>
      <c r="M275" s="19" t="str">
        <f t="shared" si="86"/>
        <v/>
      </c>
      <c r="N275" s="19" t="str">
        <f t="shared" si="87"/>
        <v/>
      </c>
      <c r="O275" s="19" t="str">
        <f t="shared" si="88"/>
        <v/>
      </c>
      <c r="P275" s="19" t="str">
        <f t="shared" si="89"/>
        <v/>
      </c>
      <c r="Q275" s="19" t="str">
        <f t="shared" si="90"/>
        <v/>
      </c>
      <c r="R275" s="19" t="str">
        <f t="shared" si="91"/>
        <v>Yes</v>
      </c>
      <c r="S275" s="19" t="str">
        <f t="shared" si="92"/>
        <v/>
      </c>
      <c r="T275" s="19" t="str">
        <f t="shared" si="93"/>
        <v/>
      </c>
      <c r="U275" s="15" t="str">
        <f t="shared" si="80"/>
        <v>Yes</v>
      </c>
      <c r="V275" s="15" t="str">
        <f t="shared" si="81"/>
        <v>Yes</v>
      </c>
      <c r="W275" s="15" t="str">
        <f t="shared" si="94"/>
        <v>Yes</v>
      </c>
      <c r="X275" s="15">
        <f>IF(W275="Yes", MAX(X$1:X274)+1, "")</f>
        <v>274</v>
      </c>
      <c r="Y275" s="15" t="str">
        <f t="shared" si="95"/>
        <v>Yes</v>
      </c>
      <c r="Z275" s="15">
        <f>IF(Y275="Yes", MAX(Z$1:Z274)+1, "")</f>
        <v>274</v>
      </c>
      <c r="AA275" s="15" t="str">
        <f t="shared" si="82"/>
        <v>No</v>
      </c>
      <c r="AB275" s="15" t="str">
        <f t="shared" si="83"/>
        <v>No</v>
      </c>
      <c r="AC275" s="15" t="str">
        <f t="shared" si="96"/>
        <v>No</v>
      </c>
      <c r="AD275" s="15" t="str">
        <f>IF(AC275="Yes", MAX(AD$1:AD274)+1, "")</f>
        <v/>
      </c>
      <c r="AE275" s="15" t="str">
        <f t="shared" si="97"/>
        <v>No</v>
      </c>
      <c r="AF275" s="15" t="str">
        <f>IF(AE275="Yes", MAX(AF$1:AF274)+1, "")</f>
        <v/>
      </c>
    </row>
    <row r="276" spans="1:32" ht="19" customHeight="1" x14ac:dyDescent="0.35">
      <c r="A276" s="16" t="s">
        <v>784</v>
      </c>
      <c r="B276" s="16" t="s">
        <v>785</v>
      </c>
      <c r="C276" s="16">
        <v>2014</v>
      </c>
      <c r="D276" s="16" t="s">
        <v>786</v>
      </c>
      <c r="E276" t="s">
        <v>2152</v>
      </c>
      <c r="F276" s="16" t="s">
        <v>1963</v>
      </c>
      <c r="G276" s="16" t="s">
        <v>7</v>
      </c>
      <c r="H276" s="16" t="s">
        <v>11</v>
      </c>
      <c r="I276" s="16" t="s">
        <v>1954</v>
      </c>
      <c r="J276" s="17"/>
      <c r="K276" s="19" t="str">
        <f t="shared" si="84"/>
        <v>Yes</v>
      </c>
      <c r="L276" s="19" t="str">
        <f t="shared" si="85"/>
        <v>Yes</v>
      </c>
      <c r="M276" s="19" t="str">
        <f t="shared" si="86"/>
        <v/>
      </c>
      <c r="N276" s="19" t="str">
        <f t="shared" si="87"/>
        <v/>
      </c>
      <c r="O276" s="19" t="str">
        <f t="shared" si="88"/>
        <v/>
      </c>
      <c r="P276" s="19" t="str">
        <f t="shared" si="89"/>
        <v/>
      </c>
      <c r="Q276" s="19" t="str">
        <f t="shared" si="90"/>
        <v/>
      </c>
      <c r="R276" s="19" t="str">
        <f t="shared" si="91"/>
        <v>Yes</v>
      </c>
      <c r="S276" s="19" t="str">
        <f t="shared" si="92"/>
        <v/>
      </c>
      <c r="T276" s="19" t="str">
        <f t="shared" si="93"/>
        <v/>
      </c>
      <c r="U276" s="15" t="str">
        <f t="shared" si="80"/>
        <v>Yes</v>
      </c>
      <c r="V276" s="15" t="str">
        <f t="shared" si="81"/>
        <v>Yes</v>
      </c>
      <c r="W276" s="15" t="str">
        <f t="shared" si="94"/>
        <v>Yes</v>
      </c>
      <c r="X276" s="15">
        <f>IF(W276="Yes", MAX(X$1:X275)+1, "")</f>
        <v>275</v>
      </c>
      <c r="Y276" s="15" t="str">
        <f t="shared" si="95"/>
        <v>Yes</v>
      </c>
      <c r="Z276" s="15">
        <f>IF(Y276="Yes", MAX(Z$1:Z275)+1, "")</f>
        <v>275</v>
      </c>
      <c r="AA276" s="15" t="str">
        <f t="shared" si="82"/>
        <v>No</v>
      </c>
      <c r="AB276" s="15" t="str">
        <f t="shared" si="83"/>
        <v>No</v>
      </c>
      <c r="AC276" s="15" t="str">
        <f t="shared" si="96"/>
        <v>No</v>
      </c>
      <c r="AD276" s="15" t="str">
        <f>IF(AC276="Yes", MAX(AD$1:AD275)+1, "")</f>
        <v/>
      </c>
      <c r="AE276" s="15" t="str">
        <f t="shared" si="97"/>
        <v>No</v>
      </c>
      <c r="AF276" s="15" t="str">
        <f>IF(AE276="Yes", MAX(AF$1:AF275)+1, "")</f>
        <v/>
      </c>
    </row>
    <row r="277" spans="1:32" ht="19" customHeight="1" x14ac:dyDescent="0.35">
      <c r="A277" s="16" t="s">
        <v>787</v>
      </c>
      <c r="B277" s="16" t="s">
        <v>788</v>
      </c>
      <c r="C277" s="16">
        <v>2015</v>
      </c>
      <c r="D277" s="16" t="s">
        <v>789</v>
      </c>
      <c r="E277" t="s">
        <v>2153</v>
      </c>
      <c r="F277" s="16" t="s">
        <v>1963</v>
      </c>
      <c r="G277" s="16" t="s">
        <v>7</v>
      </c>
      <c r="H277" s="16" t="s">
        <v>94</v>
      </c>
      <c r="I277" s="17"/>
      <c r="J277" s="17"/>
      <c r="K277" s="19" t="str">
        <f t="shared" si="84"/>
        <v>Yes</v>
      </c>
      <c r="L277" s="19" t="str">
        <f t="shared" si="85"/>
        <v/>
      </c>
      <c r="M277" s="19" t="str">
        <f t="shared" si="86"/>
        <v/>
      </c>
      <c r="N277" s="19" t="str">
        <f t="shared" si="87"/>
        <v/>
      </c>
      <c r="O277" s="19" t="str">
        <f t="shared" si="88"/>
        <v/>
      </c>
      <c r="P277" s="19" t="str">
        <f t="shared" si="89"/>
        <v>Yes</v>
      </c>
      <c r="Q277" s="19" t="str">
        <f t="shared" si="90"/>
        <v/>
      </c>
      <c r="R277" s="19" t="str">
        <f t="shared" si="91"/>
        <v/>
      </c>
      <c r="S277" s="19" t="str">
        <f t="shared" si="92"/>
        <v/>
      </c>
      <c r="T277" s="19" t="str">
        <f t="shared" si="93"/>
        <v/>
      </c>
      <c r="U277" s="15" t="str">
        <f t="shared" si="80"/>
        <v>Yes</v>
      </c>
      <c r="V277" s="15" t="str">
        <f t="shared" si="81"/>
        <v>Yes</v>
      </c>
      <c r="W277" s="15" t="str">
        <f t="shared" si="94"/>
        <v>Yes</v>
      </c>
      <c r="X277" s="15">
        <f>IF(W277="Yes", MAX(X$1:X276)+1, "")</f>
        <v>276</v>
      </c>
      <c r="Y277" s="15" t="str">
        <f t="shared" si="95"/>
        <v>Yes</v>
      </c>
      <c r="Z277" s="15">
        <f>IF(Y277="Yes", MAX(Z$1:Z276)+1, "")</f>
        <v>276</v>
      </c>
      <c r="AA277" s="15" t="str">
        <f t="shared" si="82"/>
        <v>No</v>
      </c>
      <c r="AB277" s="15" t="str">
        <f t="shared" si="83"/>
        <v>No</v>
      </c>
      <c r="AC277" s="15" t="str">
        <f t="shared" si="96"/>
        <v>No</v>
      </c>
      <c r="AD277" s="15" t="str">
        <f>IF(AC277="Yes", MAX(AD$1:AD276)+1, "")</f>
        <v/>
      </c>
      <c r="AE277" s="15" t="str">
        <f t="shared" si="97"/>
        <v>No</v>
      </c>
      <c r="AF277" s="15" t="str">
        <f>IF(AE277="Yes", MAX(AF$1:AF276)+1, "")</f>
        <v/>
      </c>
    </row>
    <row r="278" spans="1:32" ht="19" customHeight="1" x14ac:dyDescent="0.35">
      <c r="A278" s="16" t="s">
        <v>790</v>
      </c>
      <c r="B278" s="16" t="s">
        <v>791</v>
      </c>
      <c r="C278" s="16">
        <v>2011</v>
      </c>
      <c r="D278" s="16" t="s">
        <v>792</v>
      </c>
      <c r="E278" t="s">
        <v>1976</v>
      </c>
      <c r="F278" s="16" t="s">
        <v>1963</v>
      </c>
      <c r="G278" s="16" t="s">
        <v>7</v>
      </c>
      <c r="H278" s="16" t="s">
        <v>1954</v>
      </c>
      <c r="I278" s="17"/>
      <c r="J278" s="17"/>
      <c r="K278" s="19" t="str">
        <f t="shared" si="84"/>
        <v>Yes</v>
      </c>
      <c r="L278" s="19" t="str">
        <f t="shared" si="85"/>
        <v/>
      </c>
      <c r="M278" s="19" t="str">
        <f t="shared" si="86"/>
        <v/>
      </c>
      <c r="N278" s="19" t="str">
        <f t="shared" si="87"/>
        <v/>
      </c>
      <c r="O278" s="19" t="str">
        <f t="shared" si="88"/>
        <v/>
      </c>
      <c r="P278" s="19" t="str">
        <f t="shared" si="89"/>
        <v/>
      </c>
      <c r="Q278" s="19" t="str">
        <f t="shared" si="90"/>
        <v/>
      </c>
      <c r="R278" s="19" t="str">
        <f t="shared" si="91"/>
        <v>Yes</v>
      </c>
      <c r="S278" s="19" t="str">
        <f t="shared" si="92"/>
        <v/>
      </c>
      <c r="T278" s="19" t="str">
        <f t="shared" si="93"/>
        <v/>
      </c>
      <c r="U278" s="15" t="str">
        <f t="shared" si="80"/>
        <v>Yes</v>
      </c>
      <c r="V278" s="15" t="str">
        <f t="shared" si="81"/>
        <v>Yes</v>
      </c>
      <c r="W278" s="15" t="str">
        <f t="shared" si="94"/>
        <v>Yes</v>
      </c>
      <c r="X278" s="15">
        <f>IF(W278="Yes", MAX(X$1:X277)+1, "")</f>
        <v>277</v>
      </c>
      <c r="Y278" s="15" t="str">
        <f t="shared" si="95"/>
        <v>Yes</v>
      </c>
      <c r="Z278" s="15">
        <f>IF(Y278="Yes", MAX(Z$1:Z277)+1, "")</f>
        <v>277</v>
      </c>
      <c r="AA278" s="15" t="str">
        <f t="shared" si="82"/>
        <v>No</v>
      </c>
      <c r="AB278" s="15" t="str">
        <f t="shared" si="83"/>
        <v>No</v>
      </c>
      <c r="AC278" s="15" t="str">
        <f t="shared" si="96"/>
        <v>No</v>
      </c>
      <c r="AD278" s="15" t="str">
        <f>IF(AC278="Yes", MAX(AD$1:AD277)+1, "")</f>
        <v/>
      </c>
      <c r="AE278" s="15" t="str">
        <f t="shared" si="97"/>
        <v>No</v>
      </c>
      <c r="AF278" s="15" t="str">
        <f>IF(AE278="Yes", MAX(AF$1:AF277)+1, "")</f>
        <v/>
      </c>
    </row>
    <row r="279" spans="1:32" ht="19" customHeight="1" x14ac:dyDescent="0.35">
      <c r="A279" s="16" t="s">
        <v>793</v>
      </c>
      <c r="B279" s="16" t="s">
        <v>794</v>
      </c>
      <c r="C279" s="16">
        <v>2015</v>
      </c>
      <c r="D279" s="16" t="s">
        <v>795</v>
      </c>
      <c r="E279" t="s">
        <v>2154</v>
      </c>
      <c r="F279" s="16" t="s">
        <v>1963</v>
      </c>
      <c r="G279" s="16" t="s">
        <v>419</v>
      </c>
      <c r="H279" s="16" t="s">
        <v>18</v>
      </c>
      <c r="I279" s="16" t="s">
        <v>11</v>
      </c>
      <c r="J279" s="17"/>
      <c r="K279" s="19" t="str">
        <f t="shared" si="84"/>
        <v/>
      </c>
      <c r="L279" s="19" t="str">
        <f t="shared" si="85"/>
        <v>Yes</v>
      </c>
      <c r="M279" s="19" t="str">
        <f t="shared" si="86"/>
        <v>Yes</v>
      </c>
      <c r="N279" s="19" t="str">
        <f t="shared" si="87"/>
        <v/>
      </c>
      <c r="O279" s="19" t="str">
        <f t="shared" si="88"/>
        <v/>
      </c>
      <c r="P279" s="19" t="str">
        <f t="shared" si="89"/>
        <v/>
      </c>
      <c r="Q279" s="19" t="str">
        <f t="shared" si="90"/>
        <v/>
      </c>
      <c r="R279" s="19" t="str">
        <f t="shared" si="91"/>
        <v/>
      </c>
      <c r="S279" s="19" t="str">
        <f t="shared" si="92"/>
        <v>Yes</v>
      </c>
      <c r="T279" s="19" t="str">
        <f t="shared" si="93"/>
        <v/>
      </c>
      <c r="U279" s="15" t="str">
        <f t="shared" si="80"/>
        <v>Yes</v>
      </c>
      <c r="V279" s="15" t="str">
        <f t="shared" si="81"/>
        <v>Yes</v>
      </c>
      <c r="W279" s="15" t="str">
        <f t="shared" si="94"/>
        <v>Yes</v>
      </c>
      <c r="X279" s="15">
        <f>IF(W279="Yes", MAX(X$1:X278)+1, "")</f>
        <v>278</v>
      </c>
      <c r="Y279" s="15" t="str">
        <f t="shared" si="95"/>
        <v>Yes</v>
      </c>
      <c r="Z279" s="15">
        <f>IF(Y279="Yes", MAX(Z$1:Z278)+1, "")</f>
        <v>278</v>
      </c>
      <c r="AA279" s="15" t="str">
        <f t="shared" si="82"/>
        <v>No</v>
      </c>
      <c r="AB279" s="15" t="str">
        <f t="shared" si="83"/>
        <v>No</v>
      </c>
      <c r="AC279" s="15" t="str">
        <f t="shared" si="96"/>
        <v>No</v>
      </c>
      <c r="AD279" s="15" t="str">
        <f>IF(AC279="Yes", MAX(AD$1:AD278)+1, "")</f>
        <v/>
      </c>
      <c r="AE279" s="15" t="str">
        <f t="shared" si="97"/>
        <v>No</v>
      </c>
      <c r="AF279" s="15" t="str">
        <f>IF(AE279="Yes", MAX(AF$1:AF278)+1, "")</f>
        <v/>
      </c>
    </row>
    <row r="280" spans="1:32" ht="19" customHeight="1" x14ac:dyDescent="0.35">
      <c r="A280" s="16" t="s">
        <v>796</v>
      </c>
      <c r="B280" s="16" t="s">
        <v>797</v>
      </c>
      <c r="C280" s="16">
        <v>2014</v>
      </c>
      <c r="D280" s="17"/>
      <c r="E280" t="s">
        <v>1976</v>
      </c>
      <c r="F280" s="16" t="s">
        <v>1963</v>
      </c>
      <c r="G280" s="16" t="s">
        <v>11</v>
      </c>
      <c r="H280" s="16" t="s">
        <v>27</v>
      </c>
      <c r="I280" s="16" t="s">
        <v>1954</v>
      </c>
      <c r="J280" s="17"/>
      <c r="K280" s="19" t="str">
        <f t="shared" si="84"/>
        <v>Yes</v>
      </c>
      <c r="L280" s="19" t="str">
        <f t="shared" si="85"/>
        <v>Yes</v>
      </c>
      <c r="M280" s="19" t="str">
        <f t="shared" si="86"/>
        <v/>
      </c>
      <c r="N280" s="19" t="str">
        <f t="shared" si="87"/>
        <v/>
      </c>
      <c r="O280" s="19" t="str">
        <f t="shared" si="88"/>
        <v/>
      </c>
      <c r="P280" s="19" t="str">
        <f t="shared" si="89"/>
        <v/>
      </c>
      <c r="Q280" s="19" t="str">
        <f t="shared" si="90"/>
        <v/>
      </c>
      <c r="R280" s="19" t="str">
        <f t="shared" si="91"/>
        <v>Yes</v>
      </c>
      <c r="S280" s="19" t="str">
        <f t="shared" si="92"/>
        <v/>
      </c>
      <c r="T280" s="19" t="str">
        <f t="shared" si="93"/>
        <v/>
      </c>
      <c r="U280" s="15" t="str">
        <f t="shared" si="80"/>
        <v>Yes</v>
      </c>
      <c r="V280" s="15" t="str">
        <f t="shared" si="81"/>
        <v>No</v>
      </c>
      <c r="W280" s="15" t="str">
        <f t="shared" si="94"/>
        <v>Yes</v>
      </c>
      <c r="X280" s="15">
        <f>IF(W280="Yes", MAX(X$1:X279)+1, "")</f>
        <v>279</v>
      </c>
      <c r="Y280" s="15" t="str">
        <f t="shared" si="95"/>
        <v>Yes</v>
      </c>
      <c r="Z280" s="15">
        <f>IF(Y280="Yes", MAX(Z$1:Z279)+1, "")</f>
        <v>279</v>
      </c>
      <c r="AA280" s="15" t="str">
        <f t="shared" si="82"/>
        <v>No</v>
      </c>
      <c r="AB280" s="15" t="str">
        <f t="shared" si="83"/>
        <v>No</v>
      </c>
      <c r="AC280" s="15" t="str">
        <f t="shared" si="96"/>
        <v>No</v>
      </c>
      <c r="AD280" s="15" t="str">
        <f>IF(AC280="Yes", MAX(AD$1:AD279)+1, "")</f>
        <v/>
      </c>
      <c r="AE280" s="15" t="str">
        <f t="shared" si="97"/>
        <v>No</v>
      </c>
      <c r="AF280" s="15" t="str">
        <f>IF(AE280="Yes", MAX(AF$1:AF279)+1, "")</f>
        <v/>
      </c>
    </row>
    <row r="281" spans="1:32" ht="19" customHeight="1" x14ac:dyDescent="0.35">
      <c r="A281" s="16" t="s">
        <v>798</v>
      </c>
      <c r="B281" s="16" t="s">
        <v>799</v>
      </c>
      <c r="C281" s="16">
        <v>2017</v>
      </c>
      <c r="D281" s="16" t="s">
        <v>800</v>
      </c>
      <c r="E281" t="s">
        <v>1976</v>
      </c>
      <c r="F281" s="16" t="s">
        <v>1963</v>
      </c>
      <c r="G281" s="16" t="s">
        <v>7</v>
      </c>
      <c r="H281" s="16" t="s">
        <v>1954</v>
      </c>
      <c r="I281" s="17"/>
      <c r="J281" s="17"/>
      <c r="K281" s="19" t="str">
        <f t="shared" si="84"/>
        <v>Yes</v>
      </c>
      <c r="L281" s="19" t="str">
        <f t="shared" si="85"/>
        <v/>
      </c>
      <c r="M281" s="19" t="str">
        <f t="shared" si="86"/>
        <v/>
      </c>
      <c r="N281" s="19" t="str">
        <f t="shared" si="87"/>
        <v/>
      </c>
      <c r="O281" s="19" t="str">
        <f t="shared" si="88"/>
        <v/>
      </c>
      <c r="P281" s="19" t="str">
        <f t="shared" si="89"/>
        <v/>
      </c>
      <c r="Q281" s="19" t="str">
        <f t="shared" si="90"/>
        <v/>
      </c>
      <c r="R281" s="19" t="str">
        <f t="shared" si="91"/>
        <v>Yes</v>
      </c>
      <c r="S281" s="19" t="str">
        <f t="shared" si="92"/>
        <v/>
      </c>
      <c r="T281" s="19" t="str">
        <f t="shared" si="93"/>
        <v/>
      </c>
      <c r="U281" s="15" t="str">
        <f t="shared" si="80"/>
        <v>Yes</v>
      </c>
      <c r="V281" s="15" t="str">
        <f t="shared" si="81"/>
        <v>Yes</v>
      </c>
      <c r="W281" s="15" t="str">
        <f t="shared" si="94"/>
        <v>Yes</v>
      </c>
      <c r="X281" s="15">
        <f>IF(W281="Yes", MAX(X$1:X280)+1, "")</f>
        <v>280</v>
      </c>
      <c r="Y281" s="15" t="str">
        <f t="shared" si="95"/>
        <v>Yes</v>
      </c>
      <c r="Z281" s="15">
        <f>IF(Y281="Yes", MAX(Z$1:Z280)+1, "")</f>
        <v>280</v>
      </c>
      <c r="AA281" s="15" t="str">
        <f t="shared" si="82"/>
        <v>No</v>
      </c>
      <c r="AB281" s="15" t="str">
        <f t="shared" si="83"/>
        <v>No</v>
      </c>
      <c r="AC281" s="15" t="str">
        <f t="shared" si="96"/>
        <v>No</v>
      </c>
      <c r="AD281" s="15" t="str">
        <f>IF(AC281="Yes", MAX(AD$1:AD280)+1, "")</f>
        <v/>
      </c>
      <c r="AE281" s="15" t="str">
        <f t="shared" si="97"/>
        <v>No</v>
      </c>
      <c r="AF281" s="15" t="str">
        <f>IF(AE281="Yes", MAX(AF$1:AF280)+1, "")</f>
        <v/>
      </c>
    </row>
    <row r="282" spans="1:32" ht="19" customHeight="1" x14ac:dyDescent="0.35">
      <c r="A282" s="16" t="s">
        <v>801</v>
      </c>
      <c r="B282" s="16" t="s">
        <v>802</v>
      </c>
      <c r="C282" s="16">
        <v>2018</v>
      </c>
      <c r="D282" s="17"/>
      <c r="E282" t="s">
        <v>1976</v>
      </c>
      <c r="F282" s="16" t="s">
        <v>1963</v>
      </c>
      <c r="G282" s="16" t="s">
        <v>7</v>
      </c>
      <c r="H282" s="16" t="s">
        <v>1954</v>
      </c>
      <c r="I282" s="17"/>
      <c r="J282" s="17"/>
      <c r="K282" s="19" t="str">
        <f t="shared" si="84"/>
        <v>Yes</v>
      </c>
      <c r="L282" s="19" t="str">
        <f t="shared" si="85"/>
        <v/>
      </c>
      <c r="M282" s="19" t="str">
        <f t="shared" si="86"/>
        <v/>
      </c>
      <c r="N282" s="19" t="str">
        <f t="shared" si="87"/>
        <v/>
      </c>
      <c r="O282" s="19" t="str">
        <f t="shared" si="88"/>
        <v/>
      </c>
      <c r="P282" s="19" t="str">
        <f t="shared" si="89"/>
        <v/>
      </c>
      <c r="Q282" s="19" t="str">
        <f t="shared" si="90"/>
        <v/>
      </c>
      <c r="R282" s="19" t="str">
        <f t="shared" si="91"/>
        <v>Yes</v>
      </c>
      <c r="S282" s="19" t="str">
        <f t="shared" si="92"/>
        <v/>
      </c>
      <c r="T282" s="19" t="str">
        <f t="shared" si="93"/>
        <v/>
      </c>
      <c r="U282" s="15" t="str">
        <f t="shared" si="80"/>
        <v>Yes</v>
      </c>
      <c r="V282" s="15" t="str">
        <f t="shared" si="81"/>
        <v>No</v>
      </c>
      <c r="W282" s="15" t="str">
        <f t="shared" si="94"/>
        <v>Yes</v>
      </c>
      <c r="X282" s="15">
        <f>IF(W282="Yes", MAX(X$1:X281)+1, "")</f>
        <v>281</v>
      </c>
      <c r="Y282" s="15" t="str">
        <f t="shared" si="95"/>
        <v>Yes</v>
      </c>
      <c r="Z282" s="15">
        <f>IF(Y282="Yes", MAX(Z$1:Z281)+1, "")</f>
        <v>281</v>
      </c>
      <c r="AA282" s="15" t="str">
        <f t="shared" si="82"/>
        <v>No</v>
      </c>
      <c r="AB282" s="15" t="str">
        <f t="shared" si="83"/>
        <v>No</v>
      </c>
      <c r="AC282" s="15" t="str">
        <f t="shared" si="96"/>
        <v>No</v>
      </c>
      <c r="AD282" s="15" t="str">
        <f>IF(AC282="Yes", MAX(AD$1:AD281)+1, "")</f>
        <v/>
      </c>
      <c r="AE282" s="15" t="str">
        <f t="shared" si="97"/>
        <v>No</v>
      </c>
      <c r="AF282" s="15" t="str">
        <f>IF(AE282="Yes", MAX(AF$1:AF281)+1, "")</f>
        <v/>
      </c>
    </row>
    <row r="283" spans="1:32" ht="19" customHeight="1" x14ac:dyDescent="0.35">
      <c r="A283" s="16" t="s">
        <v>803</v>
      </c>
      <c r="B283" s="16" t="s">
        <v>804</v>
      </c>
      <c r="C283" s="16">
        <v>2010</v>
      </c>
      <c r="D283" s="17"/>
      <c r="E283" t="s">
        <v>1976</v>
      </c>
      <c r="F283" s="16" t="s">
        <v>1963</v>
      </c>
      <c r="G283" s="16" t="s">
        <v>7</v>
      </c>
      <c r="H283" s="16" t="s">
        <v>1954</v>
      </c>
      <c r="I283" s="17"/>
      <c r="J283" s="17"/>
      <c r="K283" s="19" t="str">
        <f t="shared" si="84"/>
        <v>Yes</v>
      </c>
      <c r="L283" s="19" t="str">
        <f t="shared" si="85"/>
        <v/>
      </c>
      <c r="M283" s="19" t="str">
        <f t="shared" si="86"/>
        <v/>
      </c>
      <c r="N283" s="19" t="str">
        <f t="shared" si="87"/>
        <v/>
      </c>
      <c r="O283" s="19" t="str">
        <f t="shared" si="88"/>
        <v/>
      </c>
      <c r="P283" s="19" t="str">
        <f t="shared" si="89"/>
        <v/>
      </c>
      <c r="Q283" s="19" t="str">
        <f t="shared" si="90"/>
        <v/>
      </c>
      <c r="R283" s="19" t="str">
        <f t="shared" si="91"/>
        <v>Yes</v>
      </c>
      <c r="S283" s="19" t="str">
        <f t="shared" si="92"/>
        <v/>
      </c>
      <c r="T283" s="19" t="str">
        <f t="shared" si="93"/>
        <v/>
      </c>
      <c r="U283" s="15" t="str">
        <f t="shared" si="80"/>
        <v>Yes</v>
      </c>
      <c r="V283" s="15" t="str">
        <f t="shared" si="81"/>
        <v>No</v>
      </c>
      <c r="W283" s="15" t="str">
        <f t="shared" si="94"/>
        <v>Yes</v>
      </c>
      <c r="X283" s="15">
        <f>IF(W283="Yes", MAX(X$1:X282)+1, "")</f>
        <v>282</v>
      </c>
      <c r="Y283" s="15" t="str">
        <f t="shared" si="95"/>
        <v>Yes</v>
      </c>
      <c r="Z283" s="15">
        <f>IF(Y283="Yes", MAX(Z$1:Z282)+1, "")</f>
        <v>282</v>
      </c>
      <c r="AA283" s="15" t="str">
        <f t="shared" si="82"/>
        <v>No</v>
      </c>
      <c r="AB283" s="15" t="str">
        <f t="shared" si="83"/>
        <v>No</v>
      </c>
      <c r="AC283" s="15" t="str">
        <f t="shared" si="96"/>
        <v>No</v>
      </c>
      <c r="AD283" s="15" t="str">
        <f>IF(AC283="Yes", MAX(AD$1:AD282)+1, "")</f>
        <v/>
      </c>
      <c r="AE283" s="15" t="str">
        <f t="shared" si="97"/>
        <v>No</v>
      </c>
      <c r="AF283" s="15" t="str">
        <f>IF(AE283="Yes", MAX(AF$1:AF282)+1, "")</f>
        <v/>
      </c>
    </row>
    <row r="284" spans="1:32" ht="19" customHeight="1" x14ac:dyDescent="0.35">
      <c r="A284" s="16" t="s">
        <v>805</v>
      </c>
      <c r="B284" s="16" t="s">
        <v>806</v>
      </c>
      <c r="C284" s="16">
        <v>2018</v>
      </c>
      <c r="D284" s="16" t="s">
        <v>807</v>
      </c>
      <c r="E284" t="s">
        <v>2155</v>
      </c>
      <c r="F284" s="16" t="s">
        <v>1963</v>
      </c>
      <c r="G284" s="16" t="s">
        <v>18</v>
      </c>
      <c r="H284" s="16" t="s">
        <v>20</v>
      </c>
      <c r="I284" s="17"/>
      <c r="J284" s="17"/>
      <c r="K284" s="19" t="str">
        <f t="shared" si="84"/>
        <v/>
      </c>
      <c r="L284" s="19" t="str">
        <f t="shared" si="85"/>
        <v/>
      </c>
      <c r="M284" s="19" t="str">
        <f t="shared" si="86"/>
        <v/>
      </c>
      <c r="N284" s="19" t="str">
        <f t="shared" si="87"/>
        <v/>
      </c>
      <c r="O284" s="19" t="str">
        <f t="shared" si="88"/>
        <v/>
      </c>
      <c r="P284" s="19" t="str">
        <f t="shared" si="89"/>
        <v/>
      </c>
      <c r="Q284" s="19" t="str">
        <f t="shared" si="90"/>
        <v/>
      </c>
      <c r="R284" s="19" t="str">
        <f t="shared" si="91"/>
        <v/>
      </c>
      <c r="S284" s="19" t="str">
        <f t="shared" si="92"/>
        <v>Yes</v>
      </c>
      <c r="T284" s="19" t="str">
        <f t="shared" si="93"/>
        <v>Yes</v>
      </c>
      <c r="U284" s="15" t="str">
        <f t="shared" si="80"/>
        <v>Yes</v>
      </c>
      <c r="V284" s="15" t="str">
        <f t="shared" si="81"/>
        <v>Yes</v>
      </c>
      <c r="W284" s="15" t="str">
        <f t="shared" si="94"/>
        <v>Yes</v>
      </c>
      <c r="X284" s="15">
        <f>IF(W284="Yes", MAX(X$1:X283)+1, "")</f>
        <v>283</v>
      </c>
      <c r="Y284" s="15" t="str">
        <f t="shared" si="95"/>
        <v>Yes</v>
      </c>
      <c r="Z284" s="15">
        <f>IF(Y284="Yes", MAX(Z$1:Z283)+1, "")</f>
        <v>283</v>
      </c>
      <c r="AA284" s="15" t="str">
        <f t="shared" si="82"/>
        <v>No</v>
      </c>
      <c r="AB284" s="15" t="str">
        <f t="shared" si="83"/>
        <v>No</v>
      </c>
      <c r="AC284" s="15" t="str">
        <f t="shared" si="96"/>
        <v>No</v>
      </c>
      <c r="AD284" s="15" t="str">
        <f>IF(AC284="Yes", MAX(AD$1:AD283)+1, "")</f>
        <v/>
      </c>
      <c r="AE284" s="15" t="str">
        <f t="shared" si="97"/>
        <v>No</v>
      </c>
      <c r="AF284" s="15" t="str">
        <f>IF(AE284="Yes", MAX(AF$1:AF283)+1, "")</f>
        <v/>
      </c>
    </row>
    <row r="285" spans="1:32" ht="19" customHeight="1" x14ac:dyDescent="0.35">
      <c r="A285" s="16" t="s">
        <v>808</v>
      </c>
      <c r="B285" s="16" t="s">
        <v>809</v>
      </c>
      <c r="C285" s="16">
        <v>2013</v>
      </c>
      <c r="D285" s="17"/>
      <c r="E285" t="s">
        <v>1976</v>
      </c>
      <c r="F285" s="16" t="s">
        <v>1963</v>
      </c>
      <c r="G285" s="16" t="s">
        <v>1954</v>
      </c>
      <c r="H285" s="17"/>
      <c r="I285" s="17"/>
      <c r="J285" s="17"/>
      <c r="K285" s="19" t="str">
        <f t="shared" si="84"/>
        <v/>
      </c>
      <c r="L285" s="19" t="str">
        <f t="shared" si="85"/>
        <v/>
      </c>
      <c r="M285" s="19" t="str">
        <f t="shared" si="86"/>
        <v/>
      </c>
      <c r="N285" s="19" t="str">
        <f t="shared" si="87"/>
        <v/>
      </c>
      <c r="O285" s="19" t="str">
        <f t="shared" si="88"/>
        <v/>
      </c>
      <c r="P285" s="19" t="str">
        <f t="shared" si="89"/>
        <v/>
      </c>
      <c r="Q285" s="19" t="str">
        <f t="shared" si="90"/>
        <v/>
      </c>
      <c r="R285" s="19" t="str">
        <f t="shared" si="91"/>
        <v>Yes</v>
      </c>
      <c r="S285" s="19" t="str">
        <f t="shared" si="92"/>
        <v/>
      </c>
      <c r="T285" s="19" t="str">
        <f t="shared" si="93"/>
        <v/>
      </c>
      <c r="U285" s="15" t="str">
        <f t="shared" si="80"/>
        <v>Yes</v>
      </c>
      <c r="V285" s="15" t="str">
        <f t="shared" si="81"/>
        <v>No</v>
      </c>
      <c r="W285" s="15" t="str">
        <f t="shared" si="94"/>
        <v>Yes</v>
      </c>
      <c r="X285" s="15">
        <f>IF(W285="Yes", MAX(X$1:X284)+1, "")</f>
        <v>284</v>
      </c>
      <c r="Y285" s="15" t="str">
        <f t="shared" si="95"/>
        <v>Yes</v>
      </c>
      <c r="Z285" s="15">
        <f>IF(Y285="Yes", MAX(Z$1:Z284)+1, "")</f>
        <v>284</v>
      </c>
      <c r="AA285" s="15" t="str">
        <f t="shared" si="82"/>
        <v>No</v>
      </c>
      <c r="AB285" s="15" t="str">
        <f t="shared" si="83"/>
        <v>No</v>
      </c>
      <c r="AC285" s="15" t="str">
        <f t="shared" si="96"/>
        <v>No</v>
      </c>
      <c r="AD285" s="15" t="str">
        <f>IF(AC285="Yes", MAX(AD$1:AD284)+1, "")</f>
        <v/>
      </c>
      <c r="AE285" s="15" t="str">
        <f t="shared" si="97"/>
        <v>No</v>
      </c>
      <c r="AF285" s="15" t="str">
        <f>IF(AE285="Yes", MAX(AF$1:AF284)+1, "")</f>
        <v/>
      </c>
    </row>
    <row r="286" spans="1:32" ht="19" customHeight="1" x14ac:dyDescent="0.35">
      <c r="A286" s="16" t="s">
        <v>810</v>
      </c>
      <c r="B286" s="16" t="s">
        <v>811</v>
      </c>
      <c r="C286" s="16">
        <v>2019</v>
      </c>
      <c r="D286" s="16" t="s">
        <v>812</v>
      </c>
      <c r="E286" t="s">
        <v>2156</v>
      </c>
      <c r="F286" s="16" t="s">
        <v>1963</v>
      </c>
      <c r="G286" s="16" t="s">
        <v>7</v>
      </c>
      <c r="H286" s="16" t="s">
        <v>1954</v>
      </c>
      <c r="I286" s="17"/>
      <c r="J286" s="17"/>
      <c r="K286" s="19" t="str">
        <f t="shared" si="84"/>
        <v>Yes</v>
      </c>
      <c r="L286" s="19" t="str">
        <f t="shared" si="85"/>
        <v/>
      </c>
      <c r="M286" s="19" t="str">
        <f t="shared" si="86"/>
        <v/>
      </c>
      <c r="N286" s="19" t="str">
        <f t="shared" si="87"/>
        <v/>
      </c>
      <c r="O286" s="19" t="str">
        <f t="shared" si="88"/>
        <v/>
      </c>
      <c r="P286" s="19" t="str">
        <f t="shared" si="89"/>
        <v/>
      </c>
      <c r="Q286" s="19" t="str">
        <f t="shared" si="90"/>
        <v/>
      </c>
      <c r="R286" s="19" t="str">
        <f t="shared" si="91"/>
        <v>Yes</v>
      </c>
      <c r="S286" s="19" t="str">
        <f t="shared" si="92"/>
        <v/>
      </c>
      <c r="T286" s="19" t="str">
        <f t="shared" si="93"/>
        <v/>
      </c>
      <c r="U286" s="15" t="str">
        <f t="shared" si="80"/>
        <v>Yes</v>
      </c>
      <c r="V286" s="15" t="str">
        <f t="shared" si="81"/>
        <v>Yes</v>
      </c>
      <c r="W286" s="15" t="str">
        <f t="shared" si="94"/>
        <v>Yes</v>
      </c>
      <c r="X286" s="15">
        <f>IF(W286="Yes", MAX(X$1:X285)+1, "")</f>
        <v>285</v>
      </c>
      <c r="Y286" s="15" t="str">
        <f t="shared" si="95"/>
        <v>Yes</v>
      </c>
      <c r="Z286" s="15">
        <f>IF(Y286="Yes", MAX(Z$1:Z285)+1, "")</f>
        <v>285</v>
      </c>
      <c r="AA286" s="15" t="str">
        <f t="shared" si="82"/>
        <v>No</v>
      </c>
      <c r="AB286" s="15" t="str">
        <f t="shared" si="83"/>
        <v>No</v>
      </c>
      <c r="AC286" s="15" t="str">
        <f t="shared" si="96"/>
        <v>No</v>
      </c>
      <c r="AD286" s="15" t="str">
        <f>IF(AC286="Yes", MAX(AD$1:AD285)+1, "")</f>
        <v/>
      </c>
      <c r="AE286" s="15" t="str">
        <f t="shared" si="97"/>
        <v>No</v>
      </c>
      <c r="AF286" s="15" t="str">
        <f>IF(AE286="Yes", MAX(AF$1:AF285)+1, "")</f>
        <v/>
      </c>
    </row>
    <row r="287" spans="1:32" ht="19" customHeight="1" x14ac:dyDescent="0.35">
      <c r="A287" s="16" t="s">
        <v>810</v>
      </c>
      <c r="B287" s="16" t="s">
        <v>813</v>
      </c>
      <c r="C287" s="16">
        <v>2019</v>
      </c>
      <c r="D287" s="16" t="s">
        <v>814</v>
      </c>
      <c r="E287" t="s">
        <v>2157</v>
      </c>
      <c r="F287" s="16" t="s">
        <v>1963</v>
      </c>
      <c r="G287" s="16" t="s">
        <v>1954</v>
      </c>
      <c r="H287" s="17"/>
      <c r="I287" s="17"/>
      <c r="J287" s="17"/>
      <c r="K287" s="19" t="str">
        <f t="shared" si="84"/>
        <v/>
      </c>
      <c r="L287" s="19" t="str">
        <f t="shared" si="85"/>
        <v/>
      </c>
      <c r="M287" s="19" t="str">
        <f t="shared" si="86"/>
        <v/>
      </c>
      <c r="N287" s="19" t="str">
        <f t="shared" si="87"/>
        <v/>
      </c>
      <c r="O287" s="19" t="str">
        <f t="shared" si="88"/>
        <v/>
      </c>
      <c r="P287" s="19" t="str">
        <f t="shared" si="89"/>
        <v/>
      </c>
      <c r="Q287" s="19" t="str">
        <f t="shared" si="90"/>
        <v/>
      </c>
      <c r="R287" s="19" t="str">
        <f t="shared" si="91"/>
        <v>Yes</v>
      </c>
      <c r="S287" s="19" t="str">
        <f t="shared" si="92"/>
        <v/>
      </c>
      <c r="T287" s="19" t="str">
        <f t="shared" si="93"/>
        <v/>
      </c>
      <c r="U287" s="15" t="str">
        <f t="shared" si="80"/>
        <v>Yes</v>
      </c>
      <c r="V287" s="15" t="str">
        <f t="shared" si="81"/>
        <v>Yes</v>
      </c>
      <c r="W287" s="15" t="str">
        <f t="shared" si="94"/>
        <v>Yes</v>
      </c>
      <c r="X287" s="15">
        <f>IF(W287="Yes", MAX(X$1:X286)+1, "")</f>
        <v>286</v>
      </c>
      <c r="Y287" s="15" t="str">
        <f t="shared" si="95"/>
        <v>Yes</v>
      </c>
      <c r="Z287" s="15">
        <f>IF(Y287="Yes", MAX(Z$1:Z286)+1, "")</f>
        <v>286</v>
      </c>
      <c r="AA287" s="15" t="str">
        <f t="shared" si="82"/>
        <v>No</v>
      </c>
      <c r="AB287" s="15" t="str">
        <f t="shared" si="83"/>
        <v>No</v>
      </c>
      <c r="AC287" s="15" t="str">
        <f t="shared" si="96"/>
        <v>No</v>
      </c>
      <c r="AD287" s="15" t="str">
        <f>IF(AC287="Yes", MAX(AD$1:AD286)+1, "")</f>
        <v/>
      </c>
      <c r="AE287" s="15" t="str">
        <f t="shared" si="97"/>
        <v>No</v>
      </c>
      <c r="AF287" s="15" t="str">
        <f>IF(AE287="Yes", MAX(AF$1:AF286)+1, "")</f>
        <v/>
      </c>
    </row>
    <row r="288" spans="1:32" ht="19" customHeight="1" x14ac:dyDescent="0.35">
      <c r="A288" s="16" t="s">
        <v>815</v>
      </c>
      <c r="B288" s="16" t="s">
        <v>816</v>
      </c>
      <c r="C288" s="16">
        <v>2010</v>
      </c>
      <c r="D288" s="17"/>
      <c r="E288" t="s">
        <v>1976</v>
      </c>
      <c r="F288" s="16" t="s">
        <v>1963</v>
      </c>
      <c r="G288" s="16" t="s">
        <v>7</v>
      </c>
      <c r="H288" s="16" t="s">
        <v>33</v>
      </c>
      <c r="I288" s="16" t="s">
        <v>11</v>
      </c>
      <c r="J288" s="17"/>
      <c r="K288" s="19" t="str">
        <f t="shared" si="84"/>
        <v>Yes</v>
      </c>
      <c r="L288" s="19" t="str">
        <f t="shared" si="85"/>
        <v>Yes</v>
      </c>
      <c r="M288" s="19" t="str">
        <f t="shared" si="86"/>
        <v/>
      </c>
      <c r="N288" s="19" t="str">
        <f t="shared" si="87"/>
        <v/>
      </c>
      <c r="O288" s="19" t="str">
        <f t="shared" si="88"/>
        <v>Yes</v>
      </c>
      <c r="P288" s="19" t="str">
        <f t="shared" si="89"/>
        <v/>
      </c>
      <c r="Q288" s="19" t="str">
        <f t="shared" si="90"/>
        <v/>
      </c>
      <c r="R288" s="19" t="str">
        <f t="shared" si="91"/>
        <v/>
      </c>
      <c r="S288" s="19" t="str">
        <f t="shared" si="92"/>
        <v/>
      </c>
      <c r="T288" s="19" t="str">
        <f t="shared" si="93"/>
        <v/>
      </c>
      <c r="U288" s="15" t="str">
        <f t="shared" si="80"/>
        <v>Yes</v>
      </c>
      <c r="V288" s="15" t="str">
        <f t="shared" si="81"/>
        <v>No</v>
      </c>
      <c r="W288" s="15" t="str">
        <f t="shared" si="94"/>
        <v>Yes</v>
      </c>
      <c r="X288" s="15">
        <f>IF(W288="Yes", MAX(X$1:X287)+1, "")</f>
        <v>287</v>
      </c>
      <c r="Y288" s="15" t="str">
        <f t="shared" si="95"/>
        <v>Yes</v>
      </c>
      <c r="Z288" s="15">
        <f>IF(Y288="Yes", MAX(Z$1:Z287)+1, "")</f>
        <v>287</v>
      </c>
      <c r="AA288" s="15" t="str">
        <f t="shared" si="82"/>
        <v>No</v>
      </c>
      <c r="AB288" s="15" t="str">
        <f t="shared" si="83"/>
        <v>No</v>
      </c>
      <c r="AC288" s="15" t="str">
        <f t="shared" si="96"/>
        <v>No</v>
      </c>
      <c r="AD288" s="15" t="str">
        <f>IF(AC288="Yes", MAX(AD$1:AD287)+1, "")</f>
        <v/>
      </c>
      <c r="AE288" s="15" t="str">
        <f t="shared" si="97"/>
        <v>No</v>
      </c>
      <c r="AF288" s="15" t="str">
        <f>IF(AE288="Yes", MAX(AF$1:AF287)+1, "")</f>
        <v/>
      </c>
    </row>
    <row r="289" spans="1:32" ht="19" customHeight="1" x14ac:dyDescent="0.35">
      <c r="A289" s="16" t="s">
        <v>817</v>
      </c>
      <c r="B289" s="16" t="s">
        <v>818</v>
      </c>
      <c r="C289" s="16">
        <v>2014</v>
      </c>
      <c r="D289" s="16" t="s">
        <v>819</v>
      </c>
      <c r="E289" t="s">
        <v>2158</v>
      </c>
      <c r="F289" s="16" t="s">
        <v>1963</v>
      </c>
      <c r="G289" s="16" t="s">
        <v>1954</v>
      </c>
      <c r="H289" s="17"/>
      <c r="I289" s="17"/>
      <c r="J289" s="17"/>
      <c r="K289" s="19" t="str">
        <f t="shared" si="84"/>
        <v/>
      </c>
      <c r="L289" s="19" t="str">
        <f t="shared" si="85"/>
        <v/>
      </c>
      <c r="M289" s="19" t="str">
        <f t="shared" si="86"/>
        <v/>
      </c>
      <c r="N289" s="19" t="str">
        <f t="shared" si="87"/>
        <v/>
      </c>
      <c r="O289" s="19" t="str">
        <f t="shared" si="88"/>
        <v/>
      </c>
      <c r="P289" s="19" t="str">
        <f t="shared" si="89"/>
        <v/>
      </c>
      <c r="Q289" s="19" t="str">
        <f t="shared" si="90"/>
        <v/>
      </c>
      <c r="R289" s="19" t="str">
        <f t="shared" si="91"/>
        <v>Yes</v>
      </c>
      <c r="S289" s="19" t="str">
        <f t="shared" si="92"/>
        <v/>
      </c>
      <c r="T289" s="19" t="str">
        <f t="shared" si="93"/>
        <v/>
      </c>
      <c r="U289" s="15" t="str">
        <f t="shared" si="80"/>
        <v>Yes</v>
      </c>
      <c r="V289" s="15" t="str">
        <f t="shared" si="81"/>
        <v>Yes</v>
      </c>
      <c r="W289" s="15" t="str">
        <f t="shared" si="94"/>
        <v>Yes</v>
      </c>
      <c r="X289" s="15">
        <f>IF(W289="Yes", MAX(X$1:X288)+1, "")</f>
        <v>288</v>
      </c>
      <c r="Y289" s="15" t="str">
        <f t="shared" si="95"/>
        <v>Yes</v>
      </c>
      <c r="Z289" s="15">
        <f>IF(Y289="Yes", MAX(Z$1:Z288)+1, "")</f>
        <v>288</v>
      </c>
      <c r="AA289" s="15" t="str">
        <f t="shared" si="82"/>
        <v>No</v>
      </c>
      <c r="AB289" s="15" t="str">
        <f t="shared" si="83"/>
        <v>No</v>
      </c>
      <c r="AC289" s="15" t="str">
        <f t="shared" si="96"/>
        <v>No</v>
      </c>
      <c r="AD289" s="15" t="str">
        <f>IF(AC289="Yes", MAX(AD$1:AD288)+1, "")</f>
        <v/>
      </c>
      <c r="AE289" s="15" t="str">
        <f t="shared" si="97"/>
        <v>No</v>
      </c>
      <c r="AF289" s="15" t="str">
        <f>IF(AE289="Yes", MAX(AF$1:AF288)+1, "")</f>
        <v/>
      </c>
    </row>
    <row r="290" spans="1:32" ht="19" customHeight="1" x14ac:dyDescent="0.35">
      <c r="A290" s="16" t="s">
        <v>820</v>
      </c>
      <c r="B290" s="16" t="s">
        <v>821</v>
      </c>
      <c r="C290" s="16">
        <v>2011</v>
      </c>
      <c r="D290" s="17"/>
      <c r="E290" t="s">
        <v>1976</v>
      </c>
      <c r="F290" s="16" t="s">
        <v>1963</v>
      </c>
      <c r="G290" s="16" t="s">
        <v>7</v>
      </c>
      <c r="H290" s="17"/>
      <c r="I290" s="17"/>
      <c r="J290" s="17"/>
      <c r="K290" s="19" t="str">
        <f t="shared" si="84"/>
        <v>Yes</v>
      </c>
      <c r="L290" s="19" t="str">
        <f t="shared" si="85"/>
        <v/>
      </c>
      <c r="M290" s="19" t="str">
        <f t="shared" si="86"/>
        <v/>
      </c>
      <c r="N290" s="19" t="str">
        <f t="shared" si="87"/>
        <v/>
      </c>
      <c r="O290" s="19" t="str">
        <f t="shared" si="88"/>
        <v/>
      </c>
      <c r="P290" s="19" t="str">
        <f t="shared" si="89"/>
        <v/>
      </c>
      <c r="Q290" s="19" t="str">
        <f t="shared" si="90"/>
        <v/>
      </c>
      <c r="R290" s="19" t="str">
        <f t="shared" si="91"/>
        <v/>
      </c>
      <c r="S290" s="19" t="str">
        <f t="shared" si="92"/>
        <v/>
      </c>
      <c r="T290" s="19" t="str">
        <f t="shared" si="93"/>
        <v/>
      </c>
      <c r="U290" s="15" t="str">
        <f t="shared" si="80"/>
        <v>Yes</v>
      </c>
      <c r="V290" s="15" t="str">
        <f t="shared" si="81"/>
        <v>No</v>
      </c>
      <c r="W290" s="15" t="str">
        <f t="shared" si="94"/>
        <v>Yes</v>
      </c>
      <c r="X290" s="15">
        <f>IF(W290="Yes", MAX(X$1:X289)+1, "")</f>
        <v>289</v>
      </c>
      <c r="Y290" s="15" t="str">
        <f t="shared" si="95"/>
        <v>Yes</v>
      </c>
      <c r="Z290" s="15">
        <f>IF(Y290="Yes", MAX(Z$1:Z289)+1, "")</f>
        <v>289</v>
      </c>
      <c r="AA290" s="15" t="str">
        <f t="shared" si="82"/>
        <v>No</v>
      </c>
      <c r="AB290" s="15" t="str">
        <f t="shared" si="83"/>
        <v>No</v>
      </c>
      <c r="AC290" s="15" t="str">
        <f t="shared" si="96"/>
        <v>No</v>
      </c>
      <c r="AD290" s="15" t="str">
        <f>IF(AC290="Yes", MAX(AD$1:AD289)+1, "")</f>
        <v/>
      </c>
      <c r="AE290" s="15" t="str">
        <f t="shared" si="97"/>
        <v>No</v>
      </c>
      <c r="AF290" s="15" t="str">
        <f>IF(AE290="Yes", MAX(AF$1:AF289)+1, "")</f>
        <v/>
      </c>
    </row>
    <row r="291" spans="1:32" ht="19" customHeight="1" x14ac:dyDescent="0.35">
      <c r="A291" s="16" t="s">
        <v>822</v>
      </c>
      <c r="B291" s="16" t="s">
        <v>823</v>
      </c>
      <c r="C291" s="16">
        <v>2015</v>
      </c>
      <c r="D291" s="16" t="s">
        <v>824</v>
      </c>
      <c r="E291" t="s">
        <v>2159</v>
      </c>
      <c r="F291" s="16" t="s">
        <v>1963</v>
      </c>
      <c r="G291" s="16" t="s">
        <v>1954</v>
      </c>
      <c r="H291" s="17"/>
      <c r="I291" s="17"/>
      <c r="J291" s="17"/>
      <c r="K291" s="19" t="str">
        <f t="shared" si="84"/>
        <v/>
      </c>
      <c r="L291" s="19" t="str">
        <f t="shared" si="85"/>
        <v/>
      </c>
      <c r="M291" s="19" t="str">
        <f t="shared" si="86"/>
        <v/>
      </c>
      <c r="N291" s="19" t="str">
        <f t="shared" si="87"/>
        <v/>
      </c>
      <c r="O291" s="19" t="str">
        <f t="shared" si="88"/>
        <v/>
      </c>
      <c r="P291" s="19" t="str">
        <f t="shared" si="89"/>
        <v/>
      </c>
      <c r="Q291" s="19" t="str">
        <f t="shared" si="90"/>
        <v/>
      </c>
      <c r="R291" s="19" t="str">
        <f t="shared" si="91"/>
        <v>Yes</v>
      </c>
      <c r="S291" s="19" t="str">
        <f t="shared" si="92"/>
        <v/>
      </c>
      <c r="T291" s="19" t="str">
        <f t="shared" si="93"/>
        <v/>
      </c>
      <c r="U291" s="15" t="str">
        <f t="shared" si="80"/>
        <v>Yes</v>
      </c>
      <c r="V291" s="15" t="str">
        <f t="shared" si="81"/>
        <v>Yes</v>
      </c>
      <c r="W291" s="15" t="str">
        <f t="shared" si="94"/>
        <v>Yes</v>
      </c>
      <c r="X291" s="15">
        <f>IF(W291="Yes", MAX(X$1:X290)+1, "")</f>
        <v>290</v>
      </c>
      <c r="Y291" s="15" t="str">
        <f t="shared" si="95"/>
        <v>Yes</v>
      </c>
      <c r="Z291" s="15">
        <f>IF(Y291="Yes", MAX(Z$1:Z290)+1, "")</f>
        <v>290</v>
      </c>
      <c r="AA291" s="15" t="str">
        <f t="shared" si="82"/>
        <v>No</v>
      </c>
      <c r="AB291" s="15" t="str">
        <f t="shared" si="83"/>
        <v>No</v>
      </c>
      <c r="AC291" s="15" t="str">
        <f t="shared" si="96"/>
        <v>No</v>
      </c>
      <c r="AD291" s="15" t="str">
        <f>IF(AC291="Yes", MAX(AD$1:AD290)+1, "")</f>
        <v/>
      </c>
      <c r="AE291" s="15" t="str">
        <f t="shared" si="97"/>
        <v>No</v>
      </c>
      <c r="AF291" s="15" t="str">
        <f>IF(AE291="Yes", MAX(AF$1:AF290)+1, "")</f>
        <v/>
      </c>
    </row>
    <row r="292" spans="1:32" ht="19" customHeight="1" x14ac:dyDescent="0.35">
      <c r="A292" s="16" t="s">
        <v>825</v>
      </c>
      <c r="B292" s="16" t="s">
        <v>826</v>
      </c>
      <c r="C292" s="16">
        <v>2014</v>
      </c>
      <c r="D292" s="17"/>
      <c r="E292" t="s">
        <v>1976</v>
      </c>
      <c r="F292" s="16" t="s">
        <v>1963</v>
      </c>
      <c r="G292" s="16" t="s">
        <v>7</v>
      </c>
      <c r="H292" s="16" t="s">
        <v>1954</v>
      </c>
      <c r="I292" s="17"/>
      <c r="J292" s="17"/>
      <c r="K292" s="19" t="str">
        <f t="shared" si="84"/>
        <v>Yes</v>
      </c>
      <c r="L292" s="19" t="str">
        <f t="shared" si="85"/>
        <v/>
      </c>
      <c r="M292" s="19" t="str">
        <f t="shared" si="86"/>
        <v/>
      </c>
      <c r="N292" s="19" t="str">
        <f t="shared" si="87"/>
        <v/>
      </c>
      <c r="O292" s="19" t="str">
        <f t="shared" si="88"/>
        <v/>
      </c>
      <c r="P292" s="19" t="str">
        <f t="shared" si="89"/>
        <v/>
      </c>
      <c r="Q292" s="19" t="str">
        <f t="shared" si="90"/>
        <v/>
      </c>
      <c r="R292" s="19" t="str">
        <f t="shared" si="91"/>
        <v>Yes</v>
      </c>
      <c r="S292" s="19" t="str">
        <f t="shared" si="92"/>
        <v/>
      </c>
      <c r="T292" s="19" t="str">
        <f t="shared" si="93"/>
        <v/>
      </c>
      <c r="U292" s="15" t="str">
        <f t="shared" si="80"/>
        <v>Yes</v>
      </c>
      <c r="V292" s="15" t="str">
        <f t="shared" si="81"/>
        <v>No</v>
      </c>
      <c r="W292" s="15" t="str">
        <f t="shared" si="94"/>
        <v>Yes</v>
      </c>
      <c r="X292" s="15">
        <f>IF(W292="Yes", MAX(X$1:X291)+1, "")</f>
        <v>291</v>
      </c>
      <c r="Y292" s="15" t="str">
        <f t="shared" si="95"/>
        <v>Yes</v>
      </c>
      <c r="Z292" s="15">
        <f>IF(Y292="Yes", MAX(Z$1:Z291)+1, "")</f>
        <v>291</v>
      </c>
      <c r="AA292" s="15" t="str">
        <f t="shared" si="82"/>
        <v>No</v>
      </c>
      <c r="AB292" s="15" t="str">
        <f t="shared" si="83"/>
        <v>No</v>
      </c>
      <c r="AC292" s="15" t="str">
        <f t="shared" si="96"/>
        <v>No</v>
      </c>
      <c r="AD292" s="15" t="str">
        <f>IF(AC292="Yes", MAX(AD$1:AD291)+1, "")</f>
        <v/>
      </c>
      <c r="AE292" s="15" t="str">
        <f t="shared" si="97"/>
        <v>No</v>
      </c>
      <c r="AF292" s="15" t="str">
        <f>IF(AE292="Yes", MAX(AF$1:AF291)+1, "")</f>
        <v/>
      </c>
    </row>
    <row r="293" spans="1:32" ht="19" customHeight="1" x14ac:dyDescent="0.35">
      <c r="A293" s="16" t="s">
        <v>827</v>
      </c>
      <c r="B293" s="16" t="s">
        <v>828</v>
      </c>
      <c r="C293" s="16">
        <v>2014</v>
      </c>
      <c r="D293" s="16" t="s">
        <v>829</v>
      </c>
      <c r="E293" t="s">
        <v>2160</v>
      </c>
      <c r="F293" s="16" t="s">
        <v>1963</v>
      </c>
      <c r="G293" s="16" t="s">
        <v>20</v>
      </c>
      <c r="H293" s="16" t="s">
        <v>1954</v>
      </c>
      <c r="I293" s="17"/>
      <c r="J293" s="17"/>
      <c r="K293" s="19" t="str">
        <f t="shared" si="84"/>
        <v/>
      </c>
      <c r="L293" s="19" t="str">
        <f t="shared" si="85"/>
        <v/>
      </c>
      <c r="M293" s="19" t="str">
        <f t="shared" si="86"/>
        <v/>
      </c>
      <c r="N293" s="19" t="str">
        <f t="shared" si="87"/>
        <v/>
      </c>
      <c r="O293" s="19" t="str">
        <f t="shared" si="88"/>
        <v/>
      </c>
      <c r="P293" s="19" t="str">
        <f t="shared" si="89"/>
        <v/>
      </c>
      <c r="Q293" s="19" t="str">
        <f t="shared" si="90"/>
        <v/>
      </c>
      <c r="R293" s="19" t="str">
        <f t="shared" si="91"/>
        <v>Yes</v>
      </c>
      <c r="S293" s="19" t="str">
        <f t="shared" si="92"/>
        <v/>
      </c>
      <c r="T293" s="19" t="str">
        <f t="shared" si="93"/>
        <v>Yes</v>
      </c>
      <c r="U293" s="15" t="str">
        <f t="shared" si="80"/>
        <v>Yes</v>
      </c>
      <c r="V293" s="15" t="str">
        <f t="shared" si="81"/>
        <v>Yes</v>
      </c>
      <c r="W293" s="15" t="str">
        <f t="shared" si="94"/>
        <v>Yes</v>
      </c>
      <c r="X293" s="15">
        <f>IF(W293="Yes", MAX(X$1:X292)+1, "")</f>
        <v>292</v>
      </c>
      <c r="Y293" s="15" t="str">
        <f t="shared" si="95"/>
        <v>Yes</v>
      </c>
      <c r="Z293" s="15">
        <f>IF(Y293="Yes", MAX(Z$1:Z292)+1, "")</f>
        <v>292</v>
      </c>
      <c r="AA293" s="15" t="str">
        <f t="shared" si="82"/>
        <v>No</v>
      </c>
      <c r="AB293" s="15" t="str">
        <f t="shared" si="83"/>
        <v>No</v>
      </c>
      <c r="AC293" s="15" t="str">
        <f t="shared" si="96"/>
        <v>No</v>
      </c>
      <c r="AD293" s="15" t="str">
        <f>IF(AC293="Yes", MAX(AD$1:AD292)+1, "")</f>
        <v/>
      </c>
      <c r="AE293" s="15" t="str">
        <f t="shared" si="97"/>
        <v>No</v>
      </c>
      <c r="AF293" s="15" t="str">
        <f>IF(AE293="Yes", MAX(AF$1:AF292)+1, "")</f>
        <v/>
      </c>
    </row>
    <row r="294" spans="1:32" ht="19" customHeight="1" x14ac:dyDescent="0.35">
      <c r="A294" s="16" t="s">
        <v>830</v>
      </c>
      <c r="B294" s="16" t="s">
        <v>831</v>
      </c>
      <c r="C294" s="16">
        <v>2019</v>
      </c>
      <c r="D294" s="16" t="s">
        <v>832</v>
      </c>
      <c r="E294" t="s">
        <v>2161</v>
      </c>
      <c r="F294" s="16" t="s">
        <v>1963</v>
      </c>
      <c r="G294" s="16" t="s">
        <v>1954</v>
      </c>
      <c r="H294" s="16" t="s">
        <v>27</v>
      </c>
      <c r="I294" s="17"/>
      <c r="J294" s="17"/>
      <c r="K294" s="19" t="str">
        <f t="shared" si="84"/>
        <v>Yes</v>
      </c>
      <c r="L294" s="19" t="str">
        <f t="shared" si="85"/>
        <v/>
      </c>
      <c r="M294" s="19" t="str">
        <f t="shared" si="86"/>
        <v/>
      </c>
      <c r="N294" s="19" t="str">
        <f t="shared" si="87"/>
        <v/>
      </c>
      <c r="O294" s="19" t="str">
        <f t="shared" si="88"/>
        <v/>
      </c>
      <c r="P294" s="19" t="str">
        <f t="shared" si="89"/>
        <v/>
      </c>
      <c r="Q294" s="19" t="str">
        <f t="shared" si="90"/>
        <v/>
      </c>
      <c r="R294" s="19" t="str">
        <f t="shared" si="91"/>
        <v>Yes</v>
      </c>
      <c r="S294" s="19" t="str">
        <f t="shared" si="92"/>
        <v/>
      </c>
      <c r="T294" s="19" t="str">
        <f t="shared" si="93"/>
        <v/>
      </c>
      <c r="U294" s="15" t="str">
        <f t="shared" si="80"/>
        <v>Yes</v>
      </c>
      <c r="V294" s="15" t="str">
        <f t="shared" si="81"/>
        <v>Yes</v>
      </c>
      <c r="W294" s="15" t="str">
        <f t="shared" si="94"/>
        <v>Yes</v>
      </c>
      <c r="X294" s="15">
        <f>IF(W294="Yes", MAX(X$1:X293)+1, "")</f>
        <v>293</v>
      </c>
      <c r="Y294" s="15" t="str">
        <f t="shared" si="95"/>
        <v>Yes</v>
      </c>
      <c r="Z294" s="15">
        <f>IF(Y294="Yes", MAX(Z$1:Z293)+1, "")</f>
        <v>293</v>
      </c>
      <c r="AA294" s="15" t="str">
        <f t="shared" si="82"/>
        <v>No</v>
      </c>
      <c r="AB294" s="15" t="str">
        <f t="shared" si="83"/>
        <v>No</v>
      </c>
      <c r="AC294" s="15" t="str">
        <f t="shared" si="96"/>
        <v>No</v>
      </c>
      <c r="AD294" s="15" t="str">
        <f>IF(AC294="Yes", MAX(AD$1:AD293)+1, "")</f>
        <v/>
      </c>
      <c r="AE294" s="15" t="str">
        <f t="shared" si="97"/>
        <v>No</v>
      </c>
      <c r="AF294" s="15" t="str">
        <f>IF(AE294="Yes", MAX(AF$1:AF293)+1, "")</f>
        <v/>
      </c>
    </row>
    <row r="295" spans="1:32" ht="19" customHeight="1" x14ac:dyDescent="0.35">
      <c r="A295" s="16" t="s">
        <v>833</v>
      </c>
      <c r="B295" s="16" t="s">
        <v>834</v>
      </c>
      <c r="C295" s="16">
        <v>2015</v>
      </c>
      <c r="D295" s="17"/>
      <c r="E295" t="s">
        <v>1976</v>
      </c>
      <c r="F295" s="16" t="s">
        <v>1963</v>
      </c>
      <c r="G295" s="16" t="s">
        <v>835</v>
      </c>
      <c r="H295" s="17"/>
      <c r="I295" s="17"/>
      <c r="J295" s="17"/>
      <c r="K295" s="19" t="str">
        <f t="shared" si="84"/>
        <v/>
      </c>
      <c r="L295" s="19" t="str">
        <f t="shared" si="85"/>
        <v/>
      </c>
      <c r="M295" s="19" t="str">
        <f t="shared" si="86"/>
        <v/>
      </c>
      <c r="N295" s="19" t="str">
        <f t="shared" si="87"/>
        <v/>
      </c>
      <c r="O295" s="19" t="str">
        <f t="shared" si="88"/>
        <v/>
      </c>
      <c r="P295" s="19" t="str">
        <f t="shared" si="89"/>
        <v/>
      </c>
      <c r="Q295" s="19" t="str">
        <f t="shared" si="90"/>
        <v/>
      </c>
      <c r="R295" s="19" t="str">
        <f t="shared" si="91"/>
        <v/>
      </c>
      <c r="S295" s="19" t="str">
        <f t="shared" si="92"/>
        <v/>
      </c>
      <c r="T295" s="19" t="str">
        <f t="shared" si="93"/>
        <v/>
      </c>
      <c r="U295" s="15" t="str">
        <f t="shared" si="80"/>
        <v>Yes</v>
      </c>
      <c r="V295" s="15" t="str">
        <f t="shared" si="81"/>
        <v>No</v>
      </c>
      <c r="W295" s="15" t="str">
        <f t="shared" si="94"/>
        <v>Yes</v>
      </c>
      <c r="X295" s="15">
        <f>IF(W295="Yes", MAX(X$1:X294)+1, "")</f>
        <v>294</v>
      </c>
      <c r="Y295" s="15" t="str">
        <f t="shared" si="95"/>
        <v>Yes</v>
      </c>
      <c r="Z295" s="15">
        <f>IF(Y295="Yes", MAX(Z$1:Z294)+1, "")</f>
        <v>294</v>
      </c>
      <c r="AA295" s="15" t="str">
        <f t="shared" si="82"/>
        <v>No</v>
      </c>
      <c r="AB295" s="15" t="str">
        <f t="shared" si="83"/>
        <v>No</v>
      </c>
      <c r="AC295" s="15" t="str">
        <f t="shared" si="96"/>
        <v>No</v>
      </c>
      <c r="AD295" s="15" t="str">
        <f>IF(AC295="Yes", MAX(AD$1:AD294)+1, "")</f>
        <v/>
      </c>
      <c r="AE295" s="15" t="str">
        <f t="shared" si="97"/>
        <v>No</v>
      </c>
      <c r="AF295" s="15" t="str">
        <f>IF(AE295="Yes", MAX(AF$1:AF294)+1, "")</f>
        <v/>
      </c>
    </row>
    <row r="296" spans="1:32" ht="19" customHeight="1" x14ac:dyDescent="0.35">
      <c r="A296" s="16" t="s">
        <v>836</v>
      </c>
      <c r="B296" s="16" t="s">
        <v>837</v>
      </c>
      <c r="C296" s="16">
        <v>2019</v>
      </c>
      <c r="D296" s="16" t="s">
        <v>838</v>
      </c>
      <c r="E296" t="s">
        <v>2162</v>
      </c>
      <c r="F296" s="16" t="s">
        <v>1963</v>
      </c>
      <c r="G296" s="16" t="s">
        <v>1954</v>
      </c>
      <c r="H296" s="16" t="s">
        <v>18</v>
      </c>
      <c r="I296" s="17"/>
      <c r="J296" s="17"/>
      <c r="K296" s="19" t="str">
        <f t="shared" si="84"/>
        <v/>
      </c>
      <c r="L296" s="19" t="str">
        <f t="shared" si="85"/>
        <v/>
      </c>
      <c r="M296" s="19" t="str">
        <f t="shared" si="86"/>
        <v/>
      </c>
      <c r="N296" s="19" t="str">
        <f t="shared" si="87"/>
        <v/>
      </c>
      <c r="O296" s="19" t="str">
        <f t="shared" si="88"/>
        <v/>
      </c>
      <c r="P296" s="19" t="str">
        <f t="shared" si="89"/>
        <v/>
      </c>
      <c r="Q296" s="19" t="str">
        <f t="shared" si="90"/>
        <v/>
      </c>
      <c r="R296" s="19" t="str">
        <f t="shared" si="91"/>
        <v>Yes</v>
      </c>
      <c r="S296" s="19" t="str">
        <f t="shared" si="92"/>
        <v>Yes</v>
      </c>
      <c r="T296" s="19" t="str">
        <f t="shared" si="93"/>
        <v/>
      </c>
      <c r="U296" s="15" t="str">
        <f t="shared" si="80"/>
        <v>Yes</v>
      </c>
      <c r="V296" s="15" t="str">
        <f t="shared" si="81"/>
        <v>Yes</v>
      </c>
      <c r="W296" s="15" t="str">
        <f t="shared" si="94"/>
        <v>Yes</v>
      </c>
      <c r="X296" s="15">
        <f>IF(W296="Yes", MAX(X$1:X295)+1, "")</f>
        <v>295</v>
      </c>
      <c r="Y296" s="15" t="str">
        <f t="shared" si="95"/>
        <v>Yes</v>
      </c>
      <c r="Z296" s="15">
        <f>IF(Y296="Yes", MAX(Z$1:Z295)+1, "")</f>
        <v>295</v>
      </c>
      <c r="AA296" s="15" t="str">
        <f t="shared" si="82"/>
        <v>No</v>
      </c>
      <c r="AB296" s="15" t="str">
        <f t="shared" si="83"/>
        <v>No</v>
      </c>
      <c r="AC296" s="15" t="str">
        <f t="shared" si="96"/>
        <v>No</v>
      </c>
      <c r="AD296" s="15" t="str">
        <f>IF(AC296="Yes", MAX(AD$1:AD295)+1, "")</f>
        <v/>
      </c>
      <c r="AE296" s="15" t="str">
        <f t="shared" si="97"/>
        <v>No</v>
      </c>
      <c r="AF296" s="15" t="str">
        <f>IF(AE296="Yes", MAX(AF$1:AF295)+1, "")</f>
        <v/>
      </c>
    </row>
    <row r="297" spans="1:32" ht="19" customHeight="1" x14ac:dyDescent="0.35">
      <c r="A297" s="16" t="s">
        <v>839</v>
      </c>
      <c r="B297" s="16" t="s">
        <v>840</v>
      </c>
      <c r="C297" s="16">
        <v>2018</v>
      </c>
      <c r="D297" s="17"/>
      <c r="E297" t="s">
        <v>1976</v>
      </c>
      <c r="F297" s="16" t="s">
        <v>1963</v>
      </c>
      <c r="G297" s="16" t="s">
        <v>20</v>
      </c>
      <c r="H297" s="17"/>
      <c r="I297" s="17"/>
      <c r="J297" s="17"/>
      <c r="K297" s="19" t="str">
        <f t="shared" si="84"/>
        <v/>
      </c>
      <c r="L297" s="19" t="str">
        <f t="shared" si="85"/>
        <v/>
      </c>
      <c r="M297" s="19" t="str">
        <f t="shared" si="86"/>
        <v/>
      </c>
      <c r="N297" s="19" t="str">
        <f t="shared" si="87"/>
        <v/>
      </c>
      <c r="O297" s="19" t="str">
        <f t="shared" si="88"/>
        <v/>
      </c>
      <c r="P297" s="19" t="str">
        <f t="shared" si="89"/>
        <v/>
      </c>
      <c r="Q297" s="19" t="str">
        <f t="shared" si="90"/>
        <v/>
      </c>
      <c r="R297" s="19" t="str">
        <f t="shared" si="91"/>
        <v/>
      </c>
      <c r="S297" s="19" t="str">
        <f t="shared" si="92"/>
        <v/>
      </c>
      <c r="T297" s="19" t="str">
        <f t="shared" si="93"/>
        <v>Yes</v>
      </c>
      <c r="U297" s="15" t="str">
        <f t="shared" si="80"/>
        <v>Yes</v>
      </c>
      <c r="V297" s="15" t="str">
        <f t="shared" si="81"/>
        <v>No</v>
      </c>
      <c r="W297" s="15" t="str">
        <f t="shared" si="94"/>
        <v>Yes</v>
      </c>
      <c r="X297" s="15">
        <f>IF(W297="Yes", MAX(X$1:X296)+1, "")</f>
        <v>296</v>
      </c>
      <c r="Y297" s="15" t="str">
        <f t="shared" si="95"/>
        <v>Yes</v>
      </c>
      <c r="Z297" s="15">
        <f>IF(Y297="Yes", MAX(Z$1:Z296)+1, "")</f>
        <v>296</v>
      </c>
      <c r="AA297" s="15" t="str">
        <f t="shared" si="82"/>
        <v>No</v>
      </c>
      <c r="AB297" s="15" t="str">
        <f t="shared" si="83"/>
        <v>No</v>
      </c>
      <c r="AC297" s="15" t="str">
        <f t="shared" si="96"/>
        <v>No</v>
      </c>
      <c r="AD297" s="15" t="str">
        <f>IF(AC297="Yes", MAX(AD$1:AD296)+1, "")</f>
        <v/>
      </c>
      <c r="AE297" s="15" t="str">
        <f t="shared" si="97"/>
        <v>No</v>
      </c>
      <c r="AF297" s="15" t="str">
        <f>IF(AE297="Yes", MAX(AF$1:AF296)+1, "")</f>
        <v/>
      </c>
    </row>
    <row r="298" spans="1:32" ht="19" customHeight="1" x14ac:dyDescent="0.35">
      <c r="A298" s="16" t="s">
        <v>841</v>
      </c>
      <c r="B298" s="16" t="s">
        <v>842</v>
      </c>
      <c r="C298" s="16">
        <v>2013</v>
      </c>
      <c r="D298" s="17"/>
      <c r="E298" t="s">
        <v>1976</v>
      </c>
      <c r="F298" s="16" t="s">
        <v>1963</v>
      </c>
      <c r="G298" s="16" t="s">
        <v>7</v>
      </c>
      <c r="H298" s="16" t="s">
        <v>11</v>
      </c>
      <c r="I298" s="17"/>
      <c r="J298" s="17"/>
      <c r="K298" s="19" t="str">
        <f t="shared" si="84"/>
        <v>Yes</v>
      </c>
      <c r="L298" s="19" t="str">
        <f t="shared" si="85"/>
        <v>Yes</v>
      </c>
      <c r="M298" s="19" t="str">
        <f t="shared" si="86"/>
        <v/>
      </c>
      <c r="N298" s="19" t="str">
        <f t="shared" si="87"/>
        <v/>
      </c>
      <c r="O298" s="19" t="str">
        <f t="shared" si="88"/>
        <v/>
      </c>
      <c r="P298" s="19" t="str">
        <f t="shared" si="89"/>
        <v/>
      </c>
      <c r="Q298" s="19" t="str">
        <f t="shared" si="90"/>
        <v/>
      </c>
      <c r="R298" s="19" t="str">
        <f t="shared" si="91"/>
        <v/>
      </c>
      <c r="S298" s="19" t="str">
        <f t="shared" si="92"/>
        <v/>
      </c>
      <c r="T298" s="19" t="str">
        <f t="shared" si="93"/>
        <v/>
      </c>
      <c r="U298" s="15" t="str">
        <f t="shared" si="80"/>
        <v>Yes</v>
      </c>
      <c r="V298" s="15" t="str">
        <f t="shared" si="81"/>
        <v>No</v>
      </c>
      <c r="W298" s="15" t="str">
        <f t="shared" si="94"/>
        <v>Yes</v>
      </c>
      <c r="X298" s="15">
        <f>IF(W298="Yes", MAX(X$1:X297)+1, "")</f>
        <v>297</v>
      </c>
      <c r="Y298" s="15" t="str">
        <f t="shared" si="95"/>
        <v>Yes</v>
      </c>
      <c r="Z298" s="15">
        <f>IF(Y298="Yes", MAX(Z$1:Z297)+1, "")</f>
        <v>297</v>
      </c>
      <c r="AA298" s="15" t="str">
        <f t="shared" si="82"/>
        <v>No</v>
      </c>
      <c r="AB298" s="15" t="str">
        <f t="shared" si="83"/>
        <v>No</v>
      </c>
      <c r="AC298" s="15" t="str">
        <f t="shared" si="96"/>
        <v>No</v>
      </c>
      <c r="AD298" s="15" t="str">
        <f>IF(AC298="Yes", MAX(AD$1:AD297)+1, "")</f>
        <v/>
      </c>
      <c r="AE298" s="15" t="str">
        <f t="shared" si="97"/>
        <v>No</v>
      </c>
      <c r="AF298" s="15" t="str">
        <f>IF(AE298="Yes", MAX(AF$1:AF297)+1, "")</f>
        <v/>
      </c>
    </row>
    <row r="299" spans="1:32" ht="19" customHeight="1" x14ac:dyDescent="0.35">
      <c r="A299" s="16" t="s">
        <v>843</v>
      </c>
      <c r="B299" s="16" t="s">
        <v>844</v>
      </c>
      <c r="C299" s="16">
        <v>2019</v>
      </c>
      <c r="D299" s="16" t="s">
        <v>845</v>
      </c>
      <c r="E299" t="s">
        <v>2163</v>
      </c>
      <c r="F299" s="16" t="s">
        <v>1963</v>
      </c>
      <c r="G299" s="16" t="s">
        <v>20</v>
      </c>
      <c r="H299" s="16" t="s">
        <v>27</v>
      </c>
      <c r="I299" s="17"/>
      <c r="J299" s="17"/>
      <c r="K299" s="19" t="str">
        <f t="shared" si="84"/>
        <v>Yes</v>
      </c>
      <c r="L299" s="19" t="str">
        <f t="shared" si="85"/>
        <v/>
      </c>
      <c r="M299" s="19" t="str">
        <f t="shared" si="86"/>
        <v/>
      </c>
      <c r="N299" s="19" t="str">
        <f t="shared" si="87"/>
        <v/>
      </c>
      <c r="O299" s="19" t="str">
        <f t="shared" si="88"/>
        <v/>
      </c>
      <c r="P299" s="19" t="str">
        <f t="shared" si="89"/>
        <v/>
      </c>
      <c r="Q299" s="19" t="str">
        <f t="shared" si="90"/>
        <v/>
      </c>
      <c r="R299" s="19" t="str">
        <f t="shared" si="91"/>
        <v/>
      </c>
      <c r="S299" s="19" t="str">
        <f t="shared" si="92"/>
        <v/>
      </c>
      <c r="T299" s="19" t="str">
        <f t="shared" si="93"/>
        <v>Yes</v>
      </c>
      <c r="U299" s="15" t="str">
        <f t="shared" si="80"/>
        <v>Yes</v>
      </c>
      <c r="V299" s="15" t="str">
        <f t="shared" si="81"/>
        <v>Yes</v>
      </c>
      <c r="W299" s="15" t="str">
        <f t="shared" si="94"/>
        <v>Yes</v>
      </c>
      <c r="X299" s="15">
        <f>IF(W299="Yes", MAX(X$1:X298)+1, "")</f>
        <v>298</v>
      </c>
      <c r="Y299" s="15" t="str">
        <f t="shared" si="95"/>
        <v>Yes</v>
      </c>
      <c r="Z299" s="15">
        <f>IF(Y299="Yes", MAX(Z$1:Z298)+1, "")</f>
        <v>298</v>
      </c>
      <c r="AA299" s="15" t="str">
        <f t="shared" si="82"/>
        <v>No</v>
      </c>
      <c r="AB299" s="15" t="str">
        <f t="shared" si="83"/>
        <v>No</v>
      </c>
      <c r="AC299" s="15" t="str">
        <f t="shared" si="96"/>
        <v>No</v>
      </c>
      <c r="AD299" s="15" t="str">
        <f>IF(AC299="Yes", MAX(AD$1:AD298)+1, "")</f>
        <v/>
      </c>
      <c r="AE299" s="15" t="str">
        <f t="shared" si="97"/>
        <v>No</v>
      </c>
      <c r="AF299" s="15" t="str">
        <f>IF(AE299="Yes", MAX(AF$1:AF298)+1, "")</f>
        <v/>
      </c>
    </row>
    <row r="300" spans="1:32" ht="19" customHeight="1" x14ac:dyDescent="0.35">
      <c r="A300" s="16" t="s">
        <v>846</v>
      </c>
      <c r="B300" s="16" t="s">
        <v>847</v>
      </c>
      <c r="C300" s="16">
        <v>2014</v>
      </c>
      <c r="D300" s="17"/>
      <c r="E300" t="s">
        <v>1976</v>
      </c>
      <c r="F300" s="16" t="s">
        <v>1963</v>
      </c>
      <c r="G300" s="16" t="s">
        <v>1954</v>
      </c>
      <c r="H300" s="16" t="s">
        <v>27</v>
      </c>
      <c r="I300" s="17"/>
      <c r="J300" s="17"/>
      <c r="K300" s="19" t="str">
        <f t="shared" si="84"/>
        <v>Yes</v>
      </c>
      <c r="L300" s="19" t="str">
        <f t="shared" si="85"/>
        <v/>
      </c>
      <c r="M300" s="19" t="str">
        <f t="shared" si="86"/>
        <v/>
      </c>
      <c r="N300" s="19" t="str">
        <f t="shared" si="87"/>
        <v/>
      </c>
      <c r="O300" s="19" t="str">
        <f t="shared" si="88"/>
        <v/>
      </c>
      <c r="P300" s="19" t="str">
        <f t="shared" si="89"/>
        <v/>
      </c>
      <c r="Q300" s="19" t="str">
        <f t="shared" si="90"/>
        <v/>
      </c>
      <c r="R300" s="19" t="str">
        <f t="shared" si="91"/>
        <v>Yes</v>
      </c>
      <c r="S300" s="19" t="str">
        <f t="shared" si="92"/>
        <v/>
      </c>
      <c r="T300" s="19" t="str">
        <f t="shared" si="93"/>
        <v/>
      </c>
      <c r="U300" s="15" t="str">
        <f t="shared" si="80"/>
        <v>Yes</v>
      </c>
      <c r="V300" s="15" t="str">
        <f t="shared" si="81"/>
        <v>No</v>
      </c>
      <c r="W300" s="15" t="str">
        <f t="shared" si="94"/>
        <v>Yes</v>
      </c>
      <c r="X300" s="15">
        <f>IF(W300="Yes", MAX(X$1:X299)+1, "")</f>
        <v>299</v>
      </c>
      <c r="Y300" s="15" t="str">
        <f t="shared" si="95"/>
        <v>Yes</v>
      </c>
      <c r="Z300" s="15">
        <f>IF(Y300="Yes", MAX(Z$1:Z299)+1, "")</f>
        <v>299</v>
      </c>
      <c r="AA300" s="15" t="str">
        <f t="shared" si="82"/>
        <v>No</v>
      </c>
      <c r="AB300" s="15" t="str">
        <f t="shared" si="83"/>
        <v>No</v>
      </c>
      <c r="AC300" s="15" t="str">
        <f t="shared" si="96"/>
        <v>No</v>
      </c>
      <c r="AD300" s="15" t="str">
        <f>IF(AC300="Yes", MAX(AD$1:AD299)+1, "")</f>
        <v/>
      </c>
      <c r="AE300" s="15" t="str">
        <f t="shared" si="97"/>
        <v>No</v>
      </c>
      <c r="AF300" s="15" t="str">
        <f>IF(AE300="Yes", MAX(AF$1:AF299)+1, "")</f>
        <v/>
      </c>
    </row>
    <row r="301" spans="1:32" ht="19" customHeight="1" x14ac:dyDescent="0.35">
      <c r="A301" s="16" t="s">
        <v>848</v>
      </c>
      <c r="B301" s="16" t="s">
        <v>849</v>
      </c>
      <c r="C301" s="16">
        <v>2016</v>
      </c>
      <c r="D301" s="17"/>
      <c r="E301" t="s">
        <v>1976</v>
      </c>
      <c r="F301" s="16" t="s">
        <v>1963</v>
      </c>
      <c r="G301" s="16" t="s">
        <v>1954</v>
      </c>
      <c r="H301" s="16" t="s">
        <v>27</v>
      </c>
      <c r="I301" s="17"/>
      <c r="J301" s="17"/>
      <c r="K301" s="19" t="str">
        <f t="shared" si="84"/>
        <v>Yes</v>
      </c>
      <c r="L301" s="19" t="str">
        <f t="shared" si="85"/>
        <v/>
      </c>
      <c r="M301" s="19" t="str">
        <f t="shared" si="86"/>
        <v/>
      </c>
      <c r="N301" s="19" t="str">
        <f t="shared" si="87"/>
        <v/>
      </c>
      <c r="O301" s="19" t="str">
        <f t="shared" si="88"/>
        <v/>
      </c>
      <c r="P301" s="19" t="str">
        <f t="shared" si="89"/>
        <v/>
      </c>
      <c r="Q301" s="19" t="str">
        <f t="shared" si="90"/>
        <v/>
      </c>
      <c r="R301" s="19" t="str">
        <f t="shared" si="91"/>
        <v>Yes</v>
      </c>
      <c r="S301" s="19" t="str">
        <f t="shared" si="92"/>
        <v/>
      </c>
      <c r="T301" s="19" t="str">
        <f t="shared" si="93"/>
        <v/>
      </c>
      <c r="U301" s="15" t="str">
        <f t="shared" si="80"/>
        <v>Yes</v>
      </c>
      <c r="V301" s="15" t="str">
        <f t="shared" si="81"/>
        <v>No</v>
      </c>
      <c r="W301" s="15" t="str">
        <f t="shared" si="94"/>
        <v>Yes</v>
      </c>
      <c r="X301" s="15">
        <f>IF(W301="Yes", MAX(X$1:X300)+1, "")</f>
        <v>300</v>
      </c>
      <c r="Y301" s="15" t="str">
        <f t="shared" si="95"/>
        <v>Yes</v>
      </c>
      <c r="Z301" s="15">
        <f>IF(Y301="Yes", MAX(Z$1:Z300)+1, "")</f>
        <v>300</v>
      </c>
      <c r="AA301" s="15" t="str">
        <f t="shared" si="82"/>
        <v>No</v>
      </c>
      <c r="AB301" s="15" t="str">
        <f t="shared" si="83"/>
        <v>No</v>
      </c>
      <c r="AC301" s="15" t="str">
        <f t="shared" si="96"/>
        <v>No</v>
      </c>
      <c r="AD301" s="15" t="str">
        <f>IF(AC301="Yes", MAX(AD$1:AD300)+1, "")</f>
        <v/>
      </c>
      <c r="AE301" s="15" t="str">
        <f t="shared" si="97"/>
        <v>No</v>
      </c>
      <c r="AF301" s="15" t="str">
        <f>IF(AE301="Yes", MAX(AF$1:AF300)+1, "")</f>
        <v/>
      </c>
    </row>
    <row r="302" spans="1:32" ht="19" customHeight="1" x14ac:dyDescent="0.35">
      <c r="A302" s="16" t="s">
        <v>850</v>
      </c>
      <c r="B302" s="16" t="s">
        <v>851</v>
      </c>
      <c r="C302" s="16">
        <v>2007</v>
      </c>
      <c r="D302" s="16" t="s">
        <v>852</v>
      </c>
      <c r="E302" t="s">
        <v>1976</v>
      </c>
      <c r="F302" s="16" t="s">
        <v>1963</v>
      </c>
      <c r="G302" s="16" t="s">
        <v>20</v>
      </c>
      <c r="H302" s="16" t="s">
        <v>18</v>
      </c>
      <c r="I302" s="17"/>
      <c r="J302" s="17"/>
      <c r="K302" s="19" t="str">
        <f t="shared" si="84"/>
        <v/>
      </c>
      <c r="L302" s="19" t="str">
        <f t="shared" si="85"/>
        <v/>
      </c>
      <c r="M302" s="19" t="str">
        <f t="shared" si="86"/>
        <v/>
      </c>
      <c r="N302" s="19" t="str">
        <f t="shared" si="87"/>
        <v/>
      </c>
      <c r="O302" s="19" t="str">
        <f t="shared" si="88"/>
        <v/>
      </c>
      <c r="P302" s="19" t="str">
        <f t="shared" si="89"/>
        <v/>
      </c>
      <c r="Q302" s="19" t="str">
        <f t="shared" si="90"/>
        <v/>
      </c>
      <c r="R302" s="19" t="str">
        <f t="shared" si="91"/>
        <v/>
      </c>
      <c r="S302" s="19" t="str">
        <f t="shared" si="92"/>
        <v>Yes</v>
      </c>
      <c r="T302" s="19" t="str">
        <f t="shared" si="93"/>
        <v>Yes</v>
      </c>
      <c r="U302" s="15" t="str">
        <f t="shared" si="80"/>
        <v>Yes</v>
      </c>
      <c r="V302" s="15" t="str">
        <f t="shared" si="81"/>
        <v>Yes</v>
      </c>
      <c r="W302" s="15" t="str">
        <f t="shared" si="94"/>
        <v>Yes</v>
      </c>
      <c r="X302" s="15">
        <f>IF(W302="Yes", MAX(X$1:X301)+1, "")</f>
        <v>301</v>
      </c>
      <c r="Y302" s="15" t="str">
        <f t="shared" si="95"/>
        <v>Yes</v>
      </c>
      <c r="Z302" s="15">
        <f>IF(Y302="Yes", MAX(Z$1:Z301)+1, "")</f>
        <v>301</v>
      </c>
      <c r="AA302" s="15" t="str">
        <f t="shared" si="82"/>
        <v>No</v>
      </c>
      <c r="AB302" s="15" t="str">
        <f t="shared" si="83"/>
        <v>No</v>
      </c>
      <c r="AC302" s="15" t="str">
        <f t="shared" si="96"/>
        <v>No</v>
      </c>
      <c r="AD302" s="15" t="str">
        <f>IF(AC302="Yes", MAX(AD$1:AD301)+1, "")</f>
        <v/>
      </c>
      <c r="AE302" s="15" t="str">
        <f t="shared" si="97"/>
        <v>No</v>
      </c>
      <c r="AF302" s="15" t="str">
        <f>IF(AE302="Yes", MAX(AF$1:AF301)+1, "")</f>
        <v/>
      </c>
    </row>
    <row r="303" spans="1:32" ht="19" customHeight="1" x14ac:dyDescent="0.35">
      <c r="A303" s="16" t="s">
        <v>853</v>
      </c>
      <c r="B303" s="16" t="s">
        <v>854</v>
      </c>
      <c r="C303" s="16">
        <v>2016</v>
      </c>
      <c r="D303" s="17"/>
      <c r="E303" t="s">
        <v>1976</v>
      </c>
      <c r="F303" s="16" t="s">
        <v>1963</v>
      </c>
      <c r="G303" s="16" t="s">
        <v>7</v>
      </c>
      <c r="H303" s="16" t="s">
        <v>1954</v>
      </c>
      <c r="I303" s="17"/>
      <c r="J303" s="17"/>
      <c r="K303" s="19" t="str">
        <f t="shared" si="84"/>
        <v>Yes</v>
      </c>
      <c r="L303" s="19" t="str">
        <f t="shared" si="85"/>
        <v/>
      </c>
      <c r="M303" s="19" t="str">
        <f t="shared" si="86"/>
        <v/>
      </c>
      <c r="N303" s="19" t="str">
        <f t="shared" si="87"/>
        <v/>
      </c>
      <c r="O303" s="19" t="str">
        <f t="shared" si="88"/>
        <v/>
      </c>
      <c r="P303" s="19" t="str">
        <f t="shared" si="89"/>
        <v/>
      </c>
      <c r="Q303" s="19" t="str">
        <f t="shared" si="90"/>
        <v/>
      </c>
      <c r="R303" s="19" t="str">
        <f t="shared" si="91"/>
        <v>Yes</v>
      </c>
      <c r="S303" s="19" t="str">
        <f t="shared" si="92"/>
        <v/>
      </c>
      <c r="T303" s="19" t="str">
        <f t="shared" si="93"/>
        <v/>
      </c>
      <c r="U303" s="15" t="str">
        <f t="shared" si="80"/>
        <v>Yes</v>
      </c>
      <c r="V303" s="15" t="str">
        <f t="shared" si="81"/>
        <v>No</v>
      </c>
      <c r="W303" s="15" t="str">
        <f t="shared" si="94"/>
        <v>Yes</v>
      </c>
      <c r="X303" s="15">
        <f>IF(W303="Yes", MAX(X$1:X302)+1, "")</f>
        <v>302</v>
      </c>
      <c r="Y303" s="15" t="str">
        <f t="shared" si="95"/>
        <v>Yes</v>
      </c>
      <c r="Z303" s="15">
        <f>IF(Y303="Yes", MAX(Z$1:Z302)+1, "")</f>
        <v>302</v>
      </c>
      <c r="AA303" s="15" t="str">
        <f t="shared" si="82"/>
        <v>No</v>
      </c>
      <c r="AB303" s="15" t="str">
        <f t="shared" si="83"/>
        <v>No</v>
      </c>
      <c r="AC303" s="15" t="str">
        <f t="shared" si="96"/>
        <v>No</v>
      </c>
      <c r="AD303" s="15" t="str">
        <f>IF(AC303="Yes", MAX(AD$1:AD302)+1, "")</f>
        <v/>
      </c>
      <c r="AE303" s="15" t="str">
        <f t="shared" si="97"/>
        <v>No</v>
      </c>
      <c r="AF303" s="15" t="str">
        <f>IF(AE303="Yes", MAX(AF$1:AF302)+1, "")</f>
        <v/>
      </c>
    </row>
    <row r="304" spans="1:32" ht="19" customHeight="1" x14ac:dyDescent="0.35">
      <c r="A304" s="16" t="s">
        <v>855</v>
      </c>
      <c r="B304" s="16" t="s">
        <v>856</v>
      </c>
      <c r="C304" s="16">
        <v>2018</v>
      </c>
      <c r="D304" s="16" t="s">
        <v>857</v>
      </c>
      <c r="E304" t="s">
        <v>1976</v>
      </c>
      <c r="F304" s="16" t="s">
        <v>1963</v>
      </c>
      <c r="G304" s="16" t="s">
        <v>1954</v>
      </c>
      <c r="H304" s="16" t="s">
        <v>27</v>
      </c>
      <c r="I304" s="17"/>
      <c r="J304" s="17"/>
      <c r="K304" s="19" t="str">
        <f t="shared" si="84"/>
        <v>Yes</v>
      </c>
      <c r="L304" s="19" t="str">
        <f t="shared" si="85"/>
        <v/>
      </c>
      <c r="M304" s="19" t="str">
        <f t="shared" si="86"/>
        <v/>
      </c>
      <c r="N304" s="19" t="str">
        <f t="shared" si="87"/>
        <v/>
      </c>
      <c r="O304" s="19" t="str">
        <f t="shared" si="88"/>
        <v/>
      </c>
      <c r="P304" s="19" t="str">
        <f t="shared" si="89"/>
        <v/>
      </c>
      <c r="Q304" s="19" t="str">
        <f t="shared" si="90"/>
        <v/>
      </c>
      <c r="R304" s="19" t="str">
        <f t="shared" si="91"/>
        <v>Yes</v>
      </c>
      <c r="S304" s="19" t="str">
        <f t="shared" si="92"/>
        <v/>
      </c>
      <c r="T304" s="19" t="str">
        <f t="shared" si="93"/>
        <v/>
      </c>
      <c r="U304" s="15" t="str">
        <f t="shared" si="80"/>
        <v>Yes</v>
      </c>
      <c r="V304" s="15" t="str">
        <f t="shared" si="81"/>
        <v>Yes</v>
      </c>
      <c r="W304" s="15" t="str">
        <f t="shared" si="94"/>
        <v>Yes</v>
      </c>
      <c r="X304" s="15">
        <f>IF(W304="Yes", MAX(X$1:X303)+1, "")</f>
        <v>303</v>
      </c>
      <c r="Y304" s="15" t="str">
        <f t="shared" si="95"/>
        <v>Yes</v>
      </c>
      <c r="Z304" s="15">
        <f>IF(Y304="Yes", MAX(Z$1:Z303)+1, "")</f>
        <v>303</v>
      </c>
      <c r="AA304" s="15" t="str">
        <f t="shared" si="82"/>
        <v>No</v>
      </c>
      <c r="AB304" s="15" t="str">
        <f t="shared" si="83"/>
        <v>No</v>
      </c>
      <c r="AC304" s="15" t="str">
        <f t="shared" si="96"/>
        <v>No</v>
      </c>
      <c r="AD304" s="15" t="str">
        <f>IF(AC304="Yes", MAX(AD$1:AD303)+1, "")</f>
        <v/>
      </c>
      <c r="AE304" s="15" t="str">
        <f t="shared" si="97"/>
        <v>No</v>
      </c>
      <c r="AF304" s="15" t="str">
        <f>IF(AE304="Yes", MAX(AF$1:AF303)+1, "")</f>
        <v/>
      </c>
    </row>
    <row r="305" spans="1:32" ht="19" customHeight="1" x14ac:dyDescent="0.35">
      <c r="A305" s="16" t="s">
        <v>858</v>
      </c>
      <c r="B305" s="16" t="s">
        <v>859</v>
      </c>
      <c r="C305" s="16">
        <v>2018</v>
      </c>
      <c r="D305" s="17"/>
      <c r="E305" t="s">
        <v>1976</v>
      </c>
      <c r="F305" s="16" t="s">
        <v>1963</v>
      </c>
      <c r="G305" s="16" t="s">
        <v>7</v>
      </c>
      <c r="H305" s="16" t="s">
        <v>74</v>
      </c>
      <c r="I305" s="17"/>
      <c r="J305" s="17"/>
      <c r="K305" s="19" t="str">
        <f t="shared" si="84"/>
        <v>Yes</v>
      </c>
      <c r="L305" s="19" t="str">
        <f t="shared" si="85"/>
        <v/>
      </c>
      <c r="M305" s="19" t="str">
        <f t="shared" si="86"/>
        <v/>
      </c>
      <c r="N305" s="19" t="str">
        <f t="shared" si="87"/>
        <v>Yes</v>
      </c>
      <c r="O305" s="19" t="str">
        <f t="shared" si="88"/>
        <v/>
      </c>
      <c r="P305" s="19" t="str">
        <f t="shared" si="89"/>
        <v/>
      </c>
      <c r="Q305" s="19" t="str">
        <f t="shared" si="90"/>
        <v/>
      </c>
      <c r="R305" s="19" t="str">
        <f t="shared" si="91"/>
        <v/>
      </c>
      <c r="S305" s="19" t="str">
        <f t="shared" si="92"/>
        <v/>
      </c>
      <c r="T305" s="19" t="str">
        <f t="shared" si="93"/>
        <v/>
      </c>
      <c r="U305" s="15" t="str">
        <f t="shared" si="80"/>
        <v>Yes</v>
      </c>
      <c r="V305" s="15" t="str">
        <f t="shared" si="81"/>
        <v>No</v>
      </c>
      <c r="W305" s="15" t="str">
        <f t="shared" si="94"/>
        <v>Yes</v>
      </c>
      <c r="X305" s="15">
        <f>IF(W305="Yes", MAX(X$1:X304)+1, "")</f>
        <v>304</v>
      </c>
      <c r="Y305" s="15" t="str">
        <f t="shared" si="95"/>
        <v>Yes</v>
      </c>
      <c r="Z305" s="15">
        <f>IF(Y305="Yes", MAX(Z$1:Z304)+1, "")</f>
        <v>304</v>
      </c>
      <c r="AA305" s="15" t="str">
        <f t="shared" si="82"/>
        <v>No</v>
      </c>
      <c r="AB305" s="15" t="str">
        <f t="shared" si="83"/>
        <v>No</v>
      </c>
      <c r="AC305" s="15" t="str">
        <f t="shared" si="96"/>
        <v>No</v>
      </c>
      <c r="AD305" s="15" t="str">
        <f>IF(AC305="Yes", MAX(AD$1:AD304)+1, "")</f>
        <v/>
      </c>
      <c r="AE305" s="15" t="str">
        <f t="shared" si="97"/>
        <v>No</v>
      </c>
      <c r="AF305" s="15" t="str">
        <f>IF(AE305="Yes", MAX(AF$1:AF304)+1, "")</f>
        <v/>
      </c>
    </row>
    <row r="306" spans="1:32" ht="19" customHeight="1" x14ac:dyDescent="0.35">
      <c r="A306" s="16" t="s">
        <v>860</v>
      </c>
      <c r="B306" s="16" t="s">
        <v>861</v>
      </c>
      <c r="C306" s="16">
        <v>2018</v>
      </c>
      <c r="D306" s="17"/>
      <c r="E306" t="s">
        <v>1976</v>
      </c>
      <c r="F306" s="16" t="s">
        <v>1963</v>
      </c>
      <c r="G306" s="16" t="s">
        <v>1954</v>
      </c>
      <c r="H306" s="16" t="s">
        <v>20</v>
      </c>
      <c r="I306" s="17"/>
      <c r="J306" s="17"/>
      <c r="K306" s="19" t="str">
        <f t="shared" si="84"/>
        <v/>
      </c>
      <c r="L306" s="19" t="str">
        <f t="shared" si="85"/>
        <v/>
      </c>
      <c r="M306" s="19" t="str">
        <f t="shared" si="86"/>
        <v/>
      </c>
      <c r="N306" s="19" t="str">
        <f t="shared" si="87"/>
        <v/>
      </c>
      <c r="O306" s="19" t="str">
        <f t="shared" si="88"/>
        <v/>
      </c>
      <c r="P306" s="19" t="str">
        <f t="shared" si="89"/>
        <v/>
      </c>
      <c r="Q306" s="19" t="str">
        <f t="shared" si="90"/>
        <v/>
      </c>
      <c r="R306" s="19" t="str">
        <f t="shared" si="91"/>
        <v>Yes</v>
      </c>
      <c r="S306" s="19" t="str">
        <f t="shared" si="92"/>
        <v/>
      </c>
      <c r="T306" s="19" t="str">
        <f t="shared" si="93"/>
        <v>Yes</v>
      </c>
      <c r="U306" s="15" t="str">
        <f t="shared" si="80"/>
        <v>Yes</v>
      </c>
      <c r="V306" s="15" t="str">
        <f t="shared" si="81"/>
        <v>No</v>
      </c>
      <c r="W306" s="15" t="str">
        <f t="shared" si="94"/>
        <v>Yes</v>
      </c>
      <c r="X306" s="15">
        <f>IF(W306="Yes", MAX(X$1:X305)+1, "")</f>
        <v>305</v>
      </c>
      <c r="Y306" s="15" t="str">
        <f t="shared" si="95"/>
        <v>Yes</v>
      </c>
      <c r="Z306" s="15">
        <f>IF(Y306="Yes", MAX(Z$1:Z305)+1, "")</f>
        <v>305</v>
      </c>
      <c r="AA306" s="15" t="str">
        <f t="shared" si="82"/>
        <v>No</v>
      </c>
      <c r="AB306" s="15" t="str">
        <f t="shared" si="83"/>
        <v>No</v>
      </c>
      <c r="AC306" s="15" t="str">
        <f t="shared" si="96"/>
        <v>No</v>
      </c>
      <c r="AD306" s="15" t="str">
        <f>IF(AC306="Yes", MAX(AD$1:AD305)+1, "")</f>
        <v/>
      </c>
      <c r="AE306" s="15" t="str">
        <f t="shared" si="97"/>
        <v>No</v>
      </c>
      <c r="AF306" s="15" t="str">
        <f>IF(AE306="Yes", MAX(AF$1:AF305)+1, "")</f>
        <v/>
      </c>
    </row>
    <row r="307" spans="1:32" ht="19" customHeight="1" x14ac:dyDescent="0.35">
      <c r="A307" s="16" t="s">
        <v>862</v>
      </c>
      <c r="B307" s="16" t="s">
        <v>863</v>
      </c>
      <c r="C307" s="16">
        <v>2013</v>
      </c>
      <c r="D307" s="16" t="s">
        <v>864</v>
      </c>
      <c r="E307" t="s">
        <v>2164</v>
      </c>
      <c r="F307" s="16" t="s">
        <v>1963</v>
      </c>
      <c r="G307" s="16" t="s">
        <v>1954</v>
      </c>
      <c r="H307" s="17"/>
      <c r="I307" s="17"/>
      <c r="J307" s="17"/>
      <c r="K307" s="19" t="str">
        <f t="shared" si="84"/>
        <v/>
      </c>
      <c r="L307" s="19" t="str">
        <f t="shared" si="85"/>
        <v/>
      </c>
      <c r="M307" s="19" t="str">
        <f t="shared" si="86"/>
        <v/>
      </c>
      <c r="N307" s="19" t="str">
        <f t="shared" si="87"/>
        <v/>
      </c>
      <c r="O307" s="19" t="str">
        <f t="shared" si="88"/>
        <v/>
      </c>
      <c r="P307" s="19" t="str">
        <f t="shared" si="89"/>
        <v/>
      </c>
      <c r="Q307" s="19" t="str">
        <f t="shared" si="90"/>
        <v/>
      </c>
      <c r="R307" s="19" t="str">
        <f t="shared" si="91"/>
        <v>Yes</v>
      </c>
      <c r="S307" s="19" t="str">
        <f t="shared" si="92"/>
        <v/>
      </c>
      <c r="T307" s="19" t="str">
        <f t="shared" si="93"/>
        <v/>
      </c>
      <c r="U307" s="15" t="str">
        <f t="shared" si="80"/>
        <v>Yes</v>
      </c>
      <c r="V307" s="15" t="str">
        <f t="shared" si="81"/>
        <v>Yes</v>
      </c>
      <c r="W307" s="15" t="str">
        <f t="shared" si="94"/>
        <v>Yes</v>
      </c>
      <c r="X307" s="15">
        <f>IF(W307="Yes", MAX(X$1:X306)+1, "")</f>
        <v>306</v>
      </c>
      <c r="Y307" s="15" t="str">
        <f t="shared" si="95"/>
        <v>Yes</v>
      </c>
      <c r="Z307" s="15">
        <f>IF(Y307="Yes", MAX(Z$1:Z306)+1, "")</f>
        <v>306</v>
      </c>
      <c r="AA307" s="15" t="str">
        <f t="shared" si="82"/>
        <v>No</v>
      </c>
      <c r="AB307" s="15" t="str">
        <f t="shared" si="83"/>
        <v>No</v>
      </c>
      <c r="AC307" s="15" t="str">
        <f t="shared" si="96"/>
        <v>No</v>
      </c>
      <c r="AD307" s="15" t="str">
        <f>IF(AC307="Yes", MAX(AD$1:AD306)+1, "")</f>
        <v/>
      </c>
      <c r="AE307" s="15" t="str">
        <f t="shared" si="97"/>
        <v>No</v>
      </c>
      <c r="AF307" s="15" t="str">
        <f>IF(AE307="Yes", MAX(AF$1:AF306)+1, "")</f>
        <v/>
      </c>
    </row>
    <row r="308" spans="1:32" ht="19" customHeight="1" x14ac:dyDescent="0.35">
      <c r="A308" s="16" t="s">
        <v>865</v>
      </c>
      <c r="B308" s="16" t="s">
        <v>866</v>
      </c>
      <c r="C308" s="16">
        <v>2013</v>
      </c>
      <c r="D308" s="16" t="s">
        <v>867</v>
      </c>
      <c r="E308" t="s">
        <v>1976</v>
      </c>
      <c r="F308" s="16" t="s">
        <v>1963</v>
      </c>
      <c r="G308" s="16" t="s">
        <v>94</v>
      </c>
      <c r="H308" s="16" t="s">
        <v>27</v>
      </c>
      <c r="I308" s="16" t="s">
        <v>20</v>
      </c>
      <c r="J308" s="17"/>
      <c r="K308" s="19" t="str">
        <f t="shared" si="84"/>
        <v>Yes</v>
      </c>
      <c r="L308" s="19" t="str">
        <f t="shared" si="85"/>
        <v/>
      </c>
      <c r="M308" s="19" t="str">
        <f t="shared" si="86"/>
        <v/>
      </c>
      <c r="N308" s="19" t="str">
        <f t="shared" si="87"/>
        <v/>
      </c>
      <c r="O308" s="19" t="str">
        <f t="shared" si="88"/>
        <v/>
      </c>
      <c r="P308" s="19" t="str">
        <f t="shared" si="89"/>
        <v>Yes</v>
      </c>
      <c r="Q308" s="19" t="str">
        <f t="shared" si="90"/>
        <v/>
      </c>
      <c r="R308" s="19" t="str">
        <f t="shared" si="91"/>
        <v/>
      </c>
      <c r="S308" s="19" t="str">
        <f t="shared" si="92"/>
        <v/>
      </c>
      <c r="T308" s="19" t="str">
        <f t="shared" si="93"/>
        <v>Yes</v>
      </c>
      <c r="U308" s="15" t="str">
        <f t="shared" si="80"/>
        <v>Yes</v>
      </c>
      <c r="V308" s="15" t="str">
        <f t="shared" si="81"/>
        <v>Yes</v>
      </c>
      <c r="W308" s="15" t="str">
        <f t="shared" si="94"/>
        <v>Yes</v>
      </c>
      <c r="X308" s="15">
        <f>IF(W308="Yes", MAX(X$1:X307)+1, "")</f>
        <v>307</v>
      </c>
      <c r="Y308" s="15" t="str">
        <f t="shared" si="95"/>
        <v>Yes</v>
      </c>
      <c r="Z308" s="15">
        <f>IF(Y308="Yes", MAX(Z$1:Z307)+1, "")</f>
        <v>307</v>
      </c>
      <c r="AA308" s="15" t="str">
        <f t="shared" si="82"/>
        <v>No</v>
      </c>
      <c r="AB308" s="15" t="str">
        <f t="shared" si="83"/>
        <v>No</v>
      </c>
      <c r="AC308" s="15" t="str">
        <f t="shared" si="96"/>
        <v>No</v>
      </c>
      <c r="AD308" s="15" t="str">
        <f>IF(AC308="Yes", MAX(AD$1:AD307)+1, "")</f>
        <v/>
      </c>
      <c r="AE308" s="15" t="str">
        <f t="shared" si="97"/>
        <v>No</v>
      </c>
      <c r="AF308" s="15" t="str">
        <f>IF(AE308="Yes", MAX(AF$1:AF307)+1, "")</f>
        <v/>
      </c>
    </row>
    <row r="309" spans="1:32" ht="19" customHeight="1" x14ac:dyDescent="0.35">
      <c r="A309" s="16" t="s">
        <v>868</v>
      </c>
      <c r="B309" s="16" t="s">
        <v>869</v>
      </c>
      <c r="C309" s="16">
        <v>2017</v>
      </c>
      <c r="D309" s="16" t="s">
        <v>870</v>
      </c>
      <c r="E309" t="s">
        <v>1976</v>
      </c>
      <c r="F309" s="16" t="s">
        <v>1963</v>
      </c>
      <c r="G309" s="16" t="s">
        <v>7</v>
      </c>
      <c r="H309" s="16" t="s">
        <v>1954</v>
      </c>
      <c r="I309" s="16" t="s">
        <v>33</v>
      </c>
      <c r="J309" s="16" t="s">
        <v>94</v>
      </c>
      <c r="K309" s="19" t="str">
        <f t="shared" si="84"/>
        <v>Yes</v>
      </c>
      <c r="L309" s="19" t="str">
        <f t="shared" si="85"/>
        <v/>
      </c>
      <c r="M309" s="19" t="str">
        <f t="shared" si="86"/>
        <v/>
      </c>
      <c r="N309" s="19" t="str">
        <f t="shared" si="87"/>
        <v/>
      </c>
      <c r="O309" s="19" t="str">
        <f t="shared" si="88"/>
        <v>Yes</v>
      </c>
      <c r="P309" s="19" t="str">
        <f t="shared" si="89"/>
        <v>Yes</v>
      </c>
      <c r="Q309" s="19" t="str">
        <f t="shared" si="90"/>
        <v/>
      </c>
      <c r="R309" s="19" t="str">
        <f t="shared" si="91"/>
        <v>Yes</v>
      </c>
      <c r="S309" s="19" t="str">
        <f t="shared" si="92"/>
        <v/>
      </c>
      <c r="T309" s="19" t="str">
        <f t="shared" si="93"/>
        <v/>
      </c>
      <c r="U309" s="15" t="str">
        <f t="shared" si="80"/>
        <v>Yes</v>
      </c>
      <c r="V309" s="15" t="str">
        <f t="shared" si="81"/>
        <v>Yes</v>
      </c>
      <c r="W309" s="15" t="str">
        <f t="shared" si="94"/>
        <v>Yes</v>
      </c>
      <c r="X309" s="15">
        <f>IF(W309="Yes", MAX(X$1:X308)+1, "")</f>
        <v>308</v>
      </c>
      <c r="Y309" s="15" t="str">
        <f t="shared" si="95"/>
        <v>Yes</v>
      </c>
      <c r="Z309" s="15">
        <f>IF(Y309="Yes", MAX(Z$1:Z308)+1, "")</f>
        <v>308</v>
      </c>
      <c r="AA309" s="15" t="str">
        <f t="shared" si="82"/>
        <v>No</v>
      </c>
      <c r="AB309" s="15" t="str">
        <f t="shared" si="83"/>
        <v>No</v>
      </c>
      <c r="AC309" s="15" t="str">
        <f t="shared" si="96"/>
        <v>No</v>
      </c>
      <c r="AD309" s="15" t="str">
        <f>IF(AC309="Yes", MAX(AD$1:AD308)+1, "")</f>
        <v/>
      </c>
      <c r="AE309" s="15" t="str">
        <f t="shared" si="97"/>
        <v>No</v>
      </c>
      <c r="AF309" s="15" t="str">
        <f>IF(AE309="Yes", MAX(AF$1:AF308)+1, "")</f>
        <v/>
      </c>
    </row>
    <row r="310" spans="1:32" ht="19" customHeight="1" x14ac:dyDescent="0.35">
      <c r="A310" s="16" t="s">
        <v>871</v>
      </c>
      <c r="B310" s="16" t="s">
        <v>872</v>
      </c>
      <c r="C310" s="16">
        <v>2019</v>
      </c>
      <c r="D310" s="16" t="s">
        <v>873</v>
      </c>
      <c r="E310" t="s">
        <v>1976</v>
      </c>
      <c r="F310" s="16" t="s">
        <v>1963</v>
      </c>
      <c r="G310" s="16" t="s">
        <v>7</v>
      </c>
      <c r="H310" s="17"/>
      <c r="I310" s="17"/>
      <c r="J310" s="17"/>
      <c r="K310" s="19" t="str">
        <f t="shared" si="84"/>
        <v>Yes</v>
      </c>
      <c r="L310" s="19" t="str">
        <f t="shared" si="85"/>
        <v/>
      </c>
      <c r="M310" s="19" t="str">
        <f t="shared" si="86"/>
        <v/>
      </c>
      <c r="N310" s="19" t="str">
        <f t="shared" si="87"/>
        <v/>
      </c>
      <c r="O310" s="19" t="str">
        <f t="shared" si="88"/>
        <v/>
      </c>
      <c r="P310" s="19" t="str">
        <f t="shared" si="89"/>
        <v/>
      </c>
      <c r="Q310" s="19" t="str">
        <f t="shared" si="90"/>
        <v/>
      </c>
      <c r="R310" s="19" t="str">
        <f t="shared" si="91"/>
        <v/>
      </c>
      <c r="S310" s="19" t="str">
        <f t="shared" si="92"/>
        <v/>
      </c>
      <c r="T310" s="19" t="str">
        <f t="shared" si="93"/>
        <v/>
      </c>
      <c r="U310" s="15" t="str">
        <f t="shared" si="80"/>
        <v>Yes</v>
      </c>
      <c r="V310" s="15" t="str">
        <f t="shared" si="81"/>
        <v>Yes</v>
      </c>
      <c r="W310" s="15" t="str">
        <f t="shared" si="94"/>
        <v>Yes</v>
      </c>
      <c r="X310" s="15">
        <f>IF(W310="Yes", MAX(X$1:X309)+1, "")</f>
        <v>309</v>
      </c>
      <c r="Y310" s="15" t="str">
        <f t="shared" si="95"/>
        <v>Yes</v>
      </c>
      <c r="Z310" s="15">
        <f>IF(Y310="Yes", MAX(Z$1:Z309)+1, "")</f>
        <v>309</v>
      </c>
      <c r="AA310" s="15" t="str">
        <f t="shared" si="82"/>
        <v>No</v>
      </c>
      <c r="AB310" s="15" t="str">
        <f t="shared" si="83"/>
        <v>No</v>
      </c>
      <c r="AC310" s="15" t="str">
        <f t="shared" si="96"/>
        <v>No</v>
      </c>
      <c r="AD310" s="15" t="str">
        <f>IF(AC310="Yes", MAX(AD$1:AD309)+1, "")</f>
        <v/>
      </c>
      <c r="AE310" s="15" t="str">
        <f t="shared" si="97"/>
        <v>No</v>
      </c>
      <c r="AF310" s="15" t="str">
        <f>IF(AE310="Yes", MAX(AF$1:AF309)+1, "")</f>
        <v/>
      </c>
    </row>
    <row r="311" spans="1:32" ht="19" customHeight="1" x14ac:dyDescent="0.35">
      <c r="A311" s="16" t="s">
        <v>874</v>
      </c>
      <c r="B311" s="16" t="s">
        <v>875</v>
      </c>
      <c r="C311" s="16">
        <v>2016</v>
      </c>
      <c r="D311" s="16" t="s">
        <v>876</v>
      </c>
      <c r="E311" t="s">
        <v>2165</v>
      </c>
      <c r="F311" s="16" t="s">
        <v>1963</v>
      </c>
      <c r="G311" s="16" t="s">
        <v>1954</v>
      </c>
      <c r="H311" s="16" t="s">
        <v>27</v>
      </c>
      <c r="I311" s="17"/>
      <c r="J311" s="17"/>
      <c r="K311" s="19" t="str">
        <f t="shared" si="84"/>
        <v>Yes</v>
      </c>
      <c r="L311" s="19" t="str">
        <f t="shared" si="85"/>
        <v/>
      </c>
      <c r="M311" s="19" t="str">
        <f t="shared" si="86"/>
        <v/>
      </c>
      <c r="N311" s="19" t="str">
        <f t="shared" si="87"/>
        <v/>
      </c>
      <c r="O311" s="19" t="str">
        <f t="shared" si="88"/>
        <v/>
      </c>
      <c r="P311" s="19" t="str">
        <f t="shared" si="89"/>
        <v/>
      </c>
      <c r="Q311" s="19" t="str">
        <f t="shared" si="90"/>
        <v/>
      </c>
      <c r="R311" s="19" t="str">
        <f t="shared" si="91"/>
        <v>Yes</v>
      </c>
      <c r="S311" s="19" t="str">
        <f t="shared" si="92"/>
        <v/>
      </c>
      <c r="T311" s="19" t="str">
        <f t="shared" si="93"/>
        <v/>
      </c>
      <c r="U311" s="15" t="str">
        <f t="shared" si="80"/>
        <v>Yes</v>
      </c>
      <c r="V311" s="15" t="str">
        <f t="shared" si="81"/>
        <v>Yes</v>
      </c>
      <c r="W311" s="15" t="str">
        <f t="shared" si="94"/>
        <v>Yes</v>
      </c>
      <c r="X311" s="15">
        <f>IF(W311="Yes", MAX(X$1:X310)+1, "")</f>
        <v>310</v>
      </c>
      <c r="Y311" s="15" t="str">
        <f t="shared" si="95"/>
        <v>Yes</v>
      </c>
      <c r="Z311" s="15">
        <f>IF(Y311="Yes", MAX(Z$1:Z310)+1, "")</f>
        <v>310</v>
      </c>
      <c r="AA311" s="15" t="str">
        <f t="shared" si="82"/>
        <v>No</v>
      </c>
      <c r="AB311" s="15" t="str">
        <f t="shared" si="83"/>
        <v>No</v>
      </c>
      <c r="AC311" s="15" t="str">
        <f t="shared" si="96"/>
        <v>No</v>
      </c>
      <c r="AD311" s="15" t="str">
        <f>IF(AC311="Yes", MAX(AD$1:AD310)+1, "")</f>
        <v/>
      </c>
      <c r="AE311" s="15" t="str">
        <f t="shared" si="97"/>
        <v>No</v>
      </c>
      <c r="AF311" s="15" t="str">
        <f>IF(AE311="Yes", MAX(AF$1:AF310)+1, "")</f>
        <v/>
      </c>
    </row>
    <row r="312" spans="1:32" ht="19" customHeight="1" x14ac:dyDescent="0.35">
      <c r="A312" s="16" t="s">
        <v>877</v>
      </c>
      <c r="B312" s="16" t="s">
        <v>878</v>
      </c>
      <c r="C312" s="16">
        <v>2010</v>
      </c>
      <c r="D312" s="16" t="s">
        <v>879</v>
      </c>
      <c r="E312" t="s">
        <v>1976</v>
      </c>
      <c r="F312" s="16" t="s">
        <v>1963</v>
      </c>
      <c r="G312" s="16" t="s">
        <v>419</v>
      </c>
      <c r="H312" s="16" t="s">
        <v>27</v>
      </c>
      <c r="I312" s="16" t="s">
        <v>1954</v>
      </c>
      <c r="J312" s="17"/>
      <c r="K312" s="19" t="str">
        <f t="shared" si="84"/>
        <v>Yes</v>
      </c>
      <c r="L312" s="19" t="str">
        <f t="shared" si="85"/>
        <v/>
      </c>
      <c r="M312" s="19" t="str">
        <f t="shared" si="86"/>
        <v>Yes</v>
      </c>
      <c r="N312" s="19" t="str">
        <f t="shared" si="87"/>
        <v/>
      </c>
      <c r="O312" s="19" t="str">
        <f t="shared" si="88"/>
        <v/>
      </c>
      <c r="P312" s="19" t="str">
        <f t="shared" si="89"/>
        <v/>
      </c>
      <c r="Q312" s="19" t="str">
        <f t="shared" si="90"/>
        <v/>
      </c>
      <c r="R312" s="19" t="str">
        <f t="shared" si="91"/>
        <v>Yes</v>
      </c>
      <c r="S312" s="19" t="str">
        <f t="shared" si="92"/>
        <v/>
      </c>
      <c r="T312" s="19" t="str">
        <f t="shared" si="93"/>
        <v/>
      </c>
      <c r="U312" s="15" t="str">
        <f t="shared" si="80"/>
        <v>Yes</v>
      </c>
      <c r="V312" s="15" t="str">
        <f t="shared" si="81"/>
        <v>Yes</v>
      </c>
      <c r="W312" s="15" t="str">
        <f t="shared" si="94"/>
        <v>Yes</v>
      </c>
      <c r="X312" s="15">
        <f>IF(W312="Yes", MAX(X$1:X311)+1, "")</f>
        <v>311</v>
      </c>
      <c r="Y312" s="15" t="str">
        <f t="shared" si="95"/>
        <v>Yes</v>
      </c>
      <c r="Z312" s="15">
        <f>IF(Y312="Yes", MAX(Z$1:Z311)+1, "")</f>
        <v>311</v>
      </c>
      <c r="AA312" s="15" t="str">
        <f t="shared" si="82"/>
        <v>No</v>
      </c>
      <c r="AB312" s="15" t="str">
        <f t="shared" si="83"/>
        <v>No</v>
      </c>
      <c r="AC312" s="15" t="str">
        <f t="shared" si="96"/>
        <v>No</v>
      </c>
      <c r="AD312" s="15" t="str">
        <f>IF(AC312="Yes", MAX(AD$1:AD311)+1, "")</f>
        <v/>
      </c>
      <c r="AE312" s="15" t="str">
        <f t="shared" si="97"/>
        <v>No</v>
      </c>
      <c r="AF312" s="15" t="str">
        <f>IF(AE312="Yes", MAX(AF$1:AF311)+1, "")</f>
        <v/>
      </c>
    </row>
    <row r="313" spans="1:32" ht="19" customHeight="1" x14ac:dyDescent="0.35">
      <c r="A313" s="16" t="s">
        <v>880</v>
      </c>
      <c r="B313" s="16" t="s">
        <v>881</v>
      </c>
      <c r="C313" s="16">
        <v>2017</v>
      </c>
      <c r="D313" s="17"/>
      <c r="E313" t="s">
        <v>1976</v>
      </c>
      <c r="F313" s="16" t="s">
        <v>1963</v>
      </c>
      <c r="G313" s="16" t="s">
        <v>7</v>
      </c>
      <c r="H313" s="16" t="s">
        <v>1954</v>
      </c>
      <c r="I313" s="17"/>
      <c r="J313" s="17"/>
      <c r="K313" s="19" t="str">
        <f t="shared" si="84"/>
        <v>Yes</v>
      </c>
      <c r="L313" s="19" t="str">
        <f t="shared" si="85"/>
        <v/>
      </c>
      <c r="M313" s="19" t="str">
        <f t="shared" si="86"/>
        <v/>
      </c>
      <c r="N313" s="19" t="str">
        <f t="shared" si="87"/>
        <v/>
      </c>
      <c r="O313" s="19" t="str">
        <f t="shared" si="88"/>
        <v/>
      </c>
      <c r="P313" s="19" t="str">
        <f t="shared" si="89"/>
        <v/>
      </c>
      <c r="Q313" s="19" t="str">
        <f t="shared" si="90"/>
        <v/>
      </c>
      <c r="R313" s="19" t="str">
        <f t="shared" si="91"/>
        <v>Yes</v>
      </c>
      <c r="S313" s="19" t="str">
        <f t="shared" si="92"/>
        <v/>
      </c>
      <c r="T313" s="19" t="str">
        <f t="shared" si="93"/>
        <v/>
      </c>
      <c r="U313" s="15" t="str">
        <f t="shared" si="80"/>
        <v>Yes</v>
      </c>
      <c r="V313" s="15" t="str">
        <f t="shared" si="81"/>
        <v>No</v>
      </c>
      <c r="W313" s="15" t="str">
        <f t="shared" si="94"/>
        <v>Yes</v>
      </c>
      <c r="X313" s="15">
        <f>IF(W313="Yes", MAX(X$1:X312)+1, "")</f>
        <v>312</v>
      </c>
      <c r="Y313" s="15" t="str">
        <f t="shared" si="95"/>
        <v>Yes</v>
      </c>
      <c r="Z313" s="15">
        <f>IF(Y313="Yes", MAX(Z$1:Z312)+1, "")</f>
        <v>312</v>
      </c>
      <c r="AA313" s="15" t="str">
        <f t="shared" si="82"/>
        <v>No</v>
      </c>
      <c r="AB313" s="15" t="str">
        <f t="shared" si="83"/>
        <v>No</v>
      </c>
      <c r="AC313" s="15" t="str">
        <f t="shared" si="96"/>
        <v>No</v>
      </c>
      <c r="AD313" s="15" t="str">
        <f>IF(AC313="Yes", MAX(AD$1:AD312)+1, "")</f>
        <v/>
      </c>
      <c r="AE313" s="15" t="str">
        <f t="shared" si="97"/>
        <v>No</v>
      </c>
      <c r="AF313" s="15" t="str">
        <f>IF(AE313="Yes", MAX(AF$1:AF312)+1, "")</f>
        <v/>
      </c>
    </row>
    <row r="314" spans="1:32" ht="19" customHeight="1" x14ac:dyDescent="0.35">
      <c r="A314" s="16" t="s">
        <v>882</v>
      </c>
      <c r="B314" s="16" t="s">
        <v>883</v>
      </c>
      <c r="C314" s="16">
        <v>2011</v>
      </c>
      <c r="D314" s="16" t="s">
        <v>884</v>
      </c>
      <c r="E314" t="s">
        <v>2166</v>
      </c>
      <c r="F314" s="16" t="s">
        <v>1963</v>
      </c>
      <c r="G314" s="16" t="s">
        <v>7</v>
      </c>
      <c r="H314" s="16" t="s">
        <v>1954</v>
      </c>
      <c r="I314" s="17"/>
      <c r="J314" s="17"/>
      <c r="K314" s="19" t="str">
        <f t="shared" si="84"/>
        <v>Yes</v>
      </c>
      <c r="L314" s="19" t="str">
        <f t="shared" si="85"/>
        <v/>
      </c>
      <c r="M314" s="19" t="str">
        <f t="shared" si="86"/>
        <v/>
      </c>
      <c r="N314" s="19" t="str">
        <f t="shared" si="87"/>
        <v/>
      </c>
      <c r="O314" s="19" t="str">
        <f t="shared" si="88"/>
        <v/>
      </c>
      <c r="P314" s="19" t="str">
        <f t="shared" si="89"/>
        <v/>
      </c>
      <c r="Q314" s="19" t="str">
        <f t="shared" si="90"/>
        <v/>
      </c>
      <c r="R314" s="19" t="str">
        <f t="shared" si="91"/>
        <v>Yes</v>
      </c>
      <c r="S314" s="19" t="str">
        <f t="shared" si="92"/>
        <v/>
      </c>
      <c r="T314" s="19" t="str">
        <f t="shared" si="93"/>
        <v/>
      </c>
      <c r="U314" s="15" t="str">
        <f t="shared" si="80"/>
        <v>Yes</v>
      </c>
      <c r="V314" s="15" t="str">
        <f t="shared" si="81"/>
        <v>Yes</v>
      </c>
      <c r="W314" s="15" t="str">
        <f t="shared" si="94"/>
        <v>Yes</v>
      </c>
      <c r="X314" s="15">
        <f>IF(W314="Yes", MAX(X$1:X313)+1, "")</f>
        <v>313</v>
      </c>
      <c r="Y314" s="15" t="str">
        <f t="shared" si="95"/>
        <v>Yes</v>
      </c>
      <c r="Z314" s="15">
        <f>IF(Y314="Yes", MAX(Z$1:Z313)+1, "")</f>
        <v>313</v>
      </c>
      <c r="AA314" s="15" t="str">
        <f t="shared" si="82"/>
        <v>No</v>
      </c>
      <c r="AB314" s="15" t="str">
        <f t="shared" si="83"/>
        <v>No</v>
      </c>
      <c r="AC314" s="15" t="str">
        <f t="shared" si="96"/>
        <v>No</v>
      </c>
      <c r="AD314" s="15" t="str">
        <f>IF(AC314="Yes", MAX(AD$1:AD313)+1, "")</f>
        <v/>
      </c>
      <c r="AE314" s="15" t="str">
        <f t="shared" si="97"/>
        <v>No</v>
      </c>
      <c r="AF314" s="15" t="str">
        <f>IF(AE314="Yes", MAX(AF$1:AF313)+1, "")</f>
        <v/>
      </c>
    </row>
    <row r="315" spans="1:32" ht="19" customHeight="1" x14ac:dyDescent="0.35">
      <c r="A315" s="16" t="s">
        <v>885</v>
      </c>
      <c r="B315" s="16" t="s">
        <v>886</v>
      </c>
      <c r="C315" s="16">
        <v>2004</v>
      </c>
      <c r="D315" s="16" t="s">
        <v>887</v>
      </c>
      <c r="E315" t="s">
        <v>1976</v>
      </c>
      <c r="F315" s="16" t="s">
        <v>1963</v>
      </c>
      <c r="G315" s="16" t="s">
        <v>18</v>
      </c>
      <c r="H315" s="16" t="s">
        <v>1954</v>
      </c>
      <c r="I315" s="16" t="s">
        <v>151</v>
      </c>
      <c r="J315" s="17"/>
      <c r="K315" s="19" t="str">
        <f t="shared" si="84"/>
        <v/>
      </c>
      <c r="L315" s="19" t="str">
        <f t="shared" si="85"/>
        <v/>
      </c>
      <c r="M315" s="19" t="str">
        <f t="shared" si="86"/>
        <v/>
      </c>
      <c r="N315" s="19" t="str">
        <f t="shared" si="87"/>
        <v/>
      </c>
      <c r="O315" s="19" t="str">
        <f t="shared" si="88"/>
        <v/>
      </c>
      <c r="P315" s="19" t="str">
        <f t="shared" si="89"/>
        <v/>
      </c>
      <c r="Q315" s="19" t="str">
        <f t="shared" si="90"/>
        <v>Yes</v>
      </c>
      <c r="R315" s="19" t="str">
        <f t="shared" si="91"/>
        <v>Yes</v>
      </c>
      <c r="S315" s="19" t="str">
        <f t="shared" si="92"/>
        <v>Yes</v>
      </c>
      <c r="T315" s="19" t="str">
        <f t="shared" si="93"/>
        <v/>
      </c>
      <c r="U315" s="15" t="str">
        <f t="shared" si="80"/>
        <v>Yes</v>
      </c>
      <c r="V315" s="15" t="str">
        <f t="shared" si="81"/>
        <v>Yes</v>
      </c>
      <c r="W315" s="15" t="str">
        <f t="shared" si="94"/>
        <v>Yes</v>
      </c>
      <c r="X315" s="15">
        <f>IF(W315="Yes", MAX(X$1:X314)+1, "")</f>
        <v>314</v>
      </c>
      <c r="Y315" s="15" t="str">
        <f t="shared" si="95"/>
        <v>Yes</v>
      </c>
      <c r="Z315" s="15">
        <f>IF(Y315="Yes", MAX(Z$1:Z314)+1, "")</f>
        <v>314</v>
      </c>
      <c r="AA315" s="15" t="str">
        <f t="shared" si="82"/>
        <v>No</v>
      </c>
      <c r="AB315" s="15" t="str">
        <f t="shared" si="83"/>
        <v>No</v>
      </c>
      <c r="AC315" s="15" t="str">
        <f t="shared" si="96"/>
        <v>No</v>
      </c>
      <c r="AD315" s="15" t="str">
        <f>IF(AC315="Yes", MAX(AD$1:AD314)+1, "")</f>
        <v/>
      </c>
      <c r="AE315" s="15" t="str">
        <f t="shared" si="97"/>
        <v>No</v>
      </c>
      <c r="AF315" s="15" t="str">
        <f>IF(AE315="Yes", MAX(AF$1:AF314)+1, "")</f>
        <v/>
      </c>
    </row>
    <row r="316" spans="1:32" ht="19" customHeight="1" x14ac:dyDescent="0.35">
      <c r="A316" s="16" t="s">
        <v>888</v>
      </c>
      <c r="B316" s="16" t="s">
        <v>889</v>
      </c>
      <c r="C316" s="16">
        <v>2014</v>
      </c>
      <c r="D316" s="17"/>
      <c r="E316" t="s">
        <v>1976</v>
      </c>
      <c r="F316" s="16" t="s">
        <v>1963</v>
      </c>
      <c r="G316" s="16" t="s">
        <v>1954</v>
      </c>
      <c r="H316" s="16" t="s">
        <v>27</v>
      </c>
      <c r="I316" s="17"/>
      <c r="J316" s="17"/>
      <c r="K316" s="19" t="str">
        <f t="shared" si="84"/>
        <v>Yes</v>
      </c>
      <c r="L316" s="19" t="str">
        <f t="shared" si="85"/>
        <v/>
      </c>
      <c r="M316" s="19" t="str">
        <f t="shared" si="86"/>
        <v/>
      </c>
      <c r="N316" s="19" t="str">
        <f t="shared" si="87"/>
        <v/>
      </c>
      <c r="O316" s="19" t="str">
        <f t="shared" si="88"/>
        <v/>
      </c>
      <c r="P316" s="19" t="str">
        <f t="shared" si="89"/>
        <v/>
      </c>
      <c r="Q316" s="19" t="str">
        <f t="shared" si="90"/>
        <v/>
      </c>
      <c r="R316" s="19" t="str">
        <f t="shared" si="91"/>
        <v>Yes</v>
      </c>
      <c r="S316" s="19" t="str">
        <f t="shared" si="92"/>
        <v/>
      </c>
      <c r="T316" s="19" t="str">
        <f t="shared" si="93"/>
        <v/>
      </c>
      <c r="U316" s="15" t="str">
        <f t="shared" si="80"/>
        <v>Yes</v>
      </c>
      <c r="V316" s="15" t="str">
        <f t="shared" si="81"/>
        <v>No</v>
      </c>
      <c r="W316" s="15" t="str">
        <f t="shared" si="94"/>
        <v>Yes</v>
      </c>
      <c r="X316" s="15">
        <f>IF(W316="Yes", MAX(X$1:X315)+1, "")</f>
        <v>315</v>
      </c>
      <c r="Y316" s="15" t="str">
        <f t="shared" si="95"/>
        <v>Yes</v>
      </c>
      <c r="Z316" s="15">
        <f>IF(Y316="Yes", MAX(Z$1:Z315)+1, "")</f>
        <v>315</v>
      </c>
      <c r="AA316" s="15" t="str">
        <f t="shared" si="82"/>
        <v>No</v>
      </c>
      <c r="AB316" s="15" t="str">
        <f t="shared" si="83"/>
        <v>No</v>
      </c>
      <c r="AC316" s="15" t="str">
        <f t="shared" si="96"/>
        <v>No</v>
      </c>
      <c r="AD316" s="15" t="str">
        <f>IF(AC316="Yes", MAX(AD$1:AD315)+1, "")</f>
        <v/>
      </c>
      <c r="AE316" s="15" t="str">
        <f t="shared" si="97"/>
        <v>No</v>
      </c>
      <c r="AF316" s="15" t="str">
        <f>IF(AE316="Yes", MAX(AF$1:AF315)+1, "")</f>
        <v/>
      </c>
    </row>
    <row r="317" spans="1:32" ht="19" customHeight="1" x14ac:dyDescent="0.35">
      <c r="A317" s="16" t="s">
        <v>890</v>
      </c>
      <c r="B317" s="16" t="s">
        <v>891</v>
      </c>
      <c r="C317" s="16">
        <v>2015</v>
      </c>
      <c r="D317" s="17"/>
      <c r="E317" t="s">
        <v>2167</v>
      </c>
      <c r="F317" s="16" t="s">
        <v>1963</v>
      </c>
      <c r="G317" s="16" t="s">
        <v>74</v>
      </c>
      <c r="H317" s="16" t="s">
        <v>18</v>
      </c>
      <c r="I317" s="17"/>
      <c r="J317" s="17"/>
      <c r="K317" s="19" t="str">
        <f t="shared" si="84"/>
        <v/>
      </c>
      <c r="L317" s="19" t="str">
        <f t="shared" si="85"/>
        <v/>
      </c>
      <c r="M317" s="19" t="str">
        <f t="shared" si="86"/>
        <v/>
      </c>
      <c r="N317" s="19" t="str">
        <f t="shared" si="87"/>
        <v>Yes</v>
      </c>
      <c r="O317" s="19" t="str">
        <f t="shared" si="88"/>
        <v/>
      </c>
      <c r="P317" s="19" t="str">
        <f t="shared" si="89"/>
        <v/>
      </c>
      <c r="Q317" s="19" t="str">
        <f t="shared" si="90"/>
        <v/>
      </c>
      <c r="R317" s="19" t="str">
        <f t="shared" si="91"/>
        <v/>
      </c>
      <c r="S317" s="19" t="str">
        <f t="shared" si="92"/>
        <v>Yes</v>
      </c>
      <c r="T317" s="19" t="str">
        <f t="shared" si="93"/>
        <v/>
      </c>
      <c r="U317" s="15" t="str">
        <f t="shared" si="80"/>
        <v>Yes</v>
      </c>
      <c r="V317" s="15" t="str">
        <f t="shared" si="81"/>
        <v>No</v>
      </c>
      <c r="W317" s="15" t="str">
        <f t="shared" si="94"/>
        <v>Yes</v>
      </c>
      <c r="X317" s="15">
        <f>IF(W317="Yes", MAX(X$1:X316)+1, "")</f>
        <v>316</v>
      </c>
      <c r="Y317" s="15" t="str">
        <f t="shared" si="95"/>
        <v>Yes</v>
      </c>
      <c r="Z317" s="15">
        <f>IF(Y317="Yes", MAX(Z$1:Z316)+1, "")</f>
        <v>316</v>
      </c>
      <c r="AA317" s="15" t="str">
        <f t="shared" si="82"/>
        <v>No</v>
      </c>
      <c r="AB317" s="15" t="str">
        <f t="shared" si="83"/>
        <v>No</v>
      </c>
      <c r="AC317" s="15" t="str">
        <f t="shared" si="96"/>
        <v>No</v>
      </c>
      <c r="AD317" s="15" t="str">
        <f>IF(AC317="Yes", MAX(AD$1:AD316)+1, "")</f>
        <v/>
      </c>
      <c r="AE317" s="15" t="str">
        <f t="shared" si="97"/>
        <v>No</v>
      </c>
      <c r="AF317" s="15" t="str">
        <f>IF(AE317="Yes", MAX(AF$1:AF316)+1, "")</f>
        <v/>
      </c>
    </row>
    <row r="318" spans="1:32" ht="19" customHeight="1" x14ac:dyDescent="0.35">
      <c r="A318" s="16" t="s">
        <v>892</v>
      </c>
      <c r="B318" s="16" t="s">
        <v>893</v>
      </c>
      <c r="C318" s="16">
        <v>2017</v>
      </c>
      <c r="D318" s="17"/>
      <c r="E318" t="s">
        <v>2168</v>
      </c>
      <c r="F318" s="16" t="s">
        <v>1963</v>
      </c>
      <c r="G318" s="16" t="s">
        <v>1954</v>
      </c>
      <c r="H318" s="16" t="s">
        <v>27</v>
      </c>
      <c r="I318" s="17"/>
      <c r="J318" s="17"/>
      <c r="K318" s="19" t="str">
        <f t="shared" si="84"/>
        <v>Yes</v>
      </c>
      <c r="L318" s="19" t="str">
        <f t="shared" si="85"/>
        <v/>
      </c>
      <c r="M318" s="19" t="str">
        <f t="shared" si="86"/>
        <v/>
      </c>
      <c r="N318" s="19" t="str">
        <f t="shared" si="87"/>
        <v/>
      </c>
      <c r="O318" s="19" t="str">
        <f t="shared" si="88"/>
        <v/>
      </c>
      <c r="P318" s="19" t="str">
        <f t="shared" si="89"/>
        <v/>
      </c>
      <c r="Q318" s="19" t="str">
        <f t="shared" si="90"/>
        <v/>
      </c>
      <c r="R318" s="19" t="str">
        <f t="shared" si="91"/>
        <v>Yes</v>
      </c>
      <c r="S318" s="19" t="str">
        <f t="shared" si="92"/>
        <v/>
      </c>
      <c r="T318" s="19" t="str">
        <f t="shared" si="93"/>
        <v/>
      </c>
      <c r="U318" s="15" t="str">
        <f t="shared" si="80"/>
        <v>Yes</v>
      </c>
      <c r="V318" s="15" t="str">
        <f t="shared" si="81"/>
        <v>No</v>
      </c>
      <c r="W318" s="15" t="str">
        <f t="shared" si="94"/>
        <v>Yes</v>
      </c>
      <c r="X318" s="15">
        <f>IF(W318="Yes", MAX(X$1:X317)+1, "")</f>
        <v>317</v>
      </c>
      <c r="Y318" s="15" t="str">
        <f t="shared" si="95"/>
        <v>Yes</v>
      </c>
      <c r="Z318" s="15">
        <f>IF(Y318="Yes", MAX(Z$1:Z317)+1, "")</f>
        <v>317</v>
      </c>
      <c r="AA318" s="15" t="str">
        <f t="shared" si="82"/>
        <v>No</v>
      </c>
      <c r="AB318" s="15" t="str">
        <f t="shared" si="83"/>
        <v>No</v>
      </c>
      <c r="AC318" s="15" t="str">
        <f t="shared" si="96"/>
        <v>No</v>
      </c>
      <c r="AD318" s="15" t="str">
        <f>IF(AC318="Yes", MAX(AD$1:AD317)+1, "")</f>
        <v/>
      </c>
      <c r="AE318" s="15" t="str">
        <f t="shared" si="97"/>
        <v>No</v>
      </c>
      <c r="AF318" s="15" t="str">
        <f>IF(AE318="Yes", MAX(AF$1:AF317)+1, "")</f>
        <v/>
      </c>
    </row>
    <row r="319" spans="1:32" ht="19" customHeight="1" x14ac:dyDescent="0.35">
      <c r="A319" s="16" t="s">
        <v>894</v>
      </c>
      <c r="B319" s="16" t="s">
        <v>895</v>
      </c>
      <c r="C319" s="16">
        <v>2016</v>
      </c>
      <c r="D319" s="16" t="s">
        <v>896</v>
      </c>
      <c r="E319" t="s">
        <v>2169</v>
      </c>
      <c r="F319" s="16" t="s">
        <v>1963</v>
      </c>
      <c r="G319" s="16" t="s">
        <v>20</v>
      </c>
      <c r="H319" s="16" t="s">
        <v>33</v>
      </c>
      <c r="I319" s="16" t="s">
        <v>11</v>
      </c>
      <c r="J319" s="16" t="s">
        <v>151</v>
      </c>
      <c r="K319" s="19" t="str">
        <f t="shared" si="84"/>
        <v/>
      </c>
      <c r="L319" s="19" t="str">
        <f t="shared" si="85"/>
        <v>Yes</v>
      </c>
      <c r="M319" s="19" t="str">
        <f t="shared" si="86"/>
        <v/>
      </c>
      <c r="N319" s="19" t="str">
        <f t="shared" si="87"/>
        <v/>
      </c>
      <c r="O319" s="19" t="str">
        <f t="shared" si="88"/>
        <v>Yes</v>
      </c>
      <c r="P319" s="19" t="str">
        <f t="shared" si="89"/>
        <v/>
      </c>
      <c r="Q319" s="19" t="str">
        <f t="shared" si="90"/>
        <v>Yes</v>
      </c>
      <c r="R319" s="19" t="str">
        <f t="shared" si="91"/>
        <v/>
      </c>
      <c r="S319" s="19" t="str">
        <f t="shared" si="92"/>
        <v/>
      </c>
      <c r="T319" s="19" t="str">
        <f t="shared" si="93"/>
        <v>Yes</v>
      </c>
      <c r="U319" s="15" t="str">
        <f t="shared" si="80"/>
        <v>Yes</v>
      </c>
      <c r="V319" s="15" t="str">
        <f t="shared" si="81"/>
        <v>Yes</v>
      </c>
      <c r="W319" s="15" t="str">
        <f t="shared" si="94"/>
        <v>Yes</v>
      </c>
      <c r="X319" s="15">
        <f>IF(W319="Yes", MAX(X$1:X318)+1, "")</f>
        <v>318</v>
      </c>
      <c r="Y319" s="15" t="str">
        <f t="shared" si="95"/>
        <v>Yes</v>
      </c>
      <c r="Z319" s="15">
        <f>IF(Y319="Yes", MAX(Z$1:Z318)+1, "")</f>
        <v>318</v>
      </c>
      <c r="AA319" s="15" t="str">
        <f t="shared" si="82"/>
        <v>No</v>
      </c>
      <c r="AB319" s="15" t="str">
        <f t="shared" si="83"/>
        <v>No</v>
      </c>
      <c r="AC319" s="15" t="str">
        <f t="shared" si="96"/>
        <v>No</v>
      </c>
      <c r="AD319" s="15" t="str">
        <f>IF(AC319="Yes", MAX(AD$1:AD318)+1, "")</f>
        <v/>
      </c>
      <c r="AE319" s="15" t="str">
        <f t="shared" si="97"/>
        <v>No</v>
      </c>
      <c r="AF319" s="15" t="str">
        <f>IF(AE319="Yes", MAX(AF$1:AF318)+1, "")</f>
        <v/>
      </c>
    </row>
    <row r="320" spans="1:32" ht="19" customHeight="1" x14ac:dyDescent="0.35">
      <c r="A320" s="16" t="s">
        <v>897</v>
      </c>
      <c r="B320" s="16" t="s">
        <v>898</v>
      </c>
      <c r="C320" s="16">
        <v>2014</v>
      </c>
      <c r="D320" s="17"/>
      <c r="E320" t="s">
        <v>1976</v>
      </c>
      <c r="F320" s="16" t="s">
        <v>1963</v>
      </c>
      <c r="G320" s="16" t="s">
        <v>7</v>
      </c>
      <c r="H320" s="16" t="s">
        <v>1954</v>
      </c>
      <c r="I320" s="17"/>
      <c r="J320" s="17"/>
      <c r="K320" s="19" t="str">
        <f t="shared" si="84"/>
        <v>Yes</v>
      </c>
      <c r="L320" s="19" t="str">
        <f t="shared" si="85"/>
        <v/>
      </c>
      <c r="M320" s="19" t="str">
        <f t="shared" si="86"/>
        <v/>
      </c>
      <c r="N320" s="19" t="str">
        <f t="shared" si="87"/>
        <v/>
      </c>
      <c r="O320" s="19" t="str">
        <f t="shared" si="88"/>
        <v/>
      </c>
      <c r="P320" s="19" t="str">
        <f t="shared" si="89"/>
        <v/>
      </c>
      <c r="Q320" s="19" t="str">
        <f t="shared" si="90"/>
        <v/>
      </c>
      <c r="R320" s="19" t="str">
        <f t="shared" si="91"/>
        <v>Yes</v>
      </c>
      <c r="S320" s="19" t="str">
        <f t="shared" si="92"/>
        <v/>
      </c>
      <c r="T320" s="19" t="str">
        <f t="shared" si="93"/>
        <v/>
      </c>
      <c r="U320" s="15" t="str">
        <f t="shared" si="80"/>
        <v>Yes</v>
      </c>
      <c r="V320" s="15" t="str">
        <f t="shared" si="81"/>
        <v>No</v>
      </c>
      <c r="W320" s="15" t="str">
        <f t="shared" si="94"/>
        <v>Yes</v>
      </c>
      <c r="X320" s="15">
        <f>IF(W320="Yes", MAX(X$1:X319)+1, "")</f>
        <v>319</v>
      </c>
      <c r="Y320" s="15" t="str">
        <f t="shared" si="95"/>
        <v>Yes</v>
      </c>
      <c r="Z320" s="15">
        <f>IF(Y320="Yes", MAX(Z$1:Z319)+1, "")</f>
        <v>319</v>
      </c>
      <c r="AA320" s="15" t="str">
        <f t="shared" si="82"/>
        <v>No</v>
      </c>
      <c r="AB320" s="15" t="str">
        <f t="shared" si="83"/>
        <v>No</v>
      </c>
      <c r="AC320" s="15" t="str">
        <f t="shared" si="96"/>
        <v>No</v>
      </c>
      <c r="AD320" s="15" t="str">
        <f>IF(AC320="Yes", MAX(AD$1:AD319)+1, "")</f>
        <v/>
      </c>
      <c r="AE320" s="15" t="str">
        <f t="shared" si="97"/>
        <v>No</v>
      </c>
      <c r="AF320" s="15" t="str">
        <f>IF(AE320="Yes", MAX(AF$1:AF319)+1, "")</f>
        <v/>
      </c>
    </row>
    <row r="321" spans="1:32" ht="19" customHeight="1" x14ac:dyDescent="0.35">
      <c r="A321" s="16" t="s">
        <v>899</v>
      </c>
      <c r="B321" s="16" t="s">
        <v>900</v>
      </c>
      <c r="C321" s="16">
        <v>2014</v>
      </c>
      <c r="D321" s="17"/>
      <c r="E321" t="s">
        <v>1976</v>
      </c>
      <c r="F321" s="16" t="s">
        <v>1963</v>
      </c>
      <c r="G321" s="16" t="s">
        <v>7</v>
      </c>
      <c r="H321" s="17"/>
      <c r="I321" s="17"/>
      <c r="J321" s="17"/>
      <c r="K321" s="19" t="str">
        <f t="shared" si="84"/>
        <v>Yes</v>
      </c>
      <c r="L321" s="19" t="str">
        <f t="shared" si="85"/>
        <v/>
      </c>
      <c r="M321" s="19" t="str">
        <f t="shared" si="86"/>
        <v/>
      </c>
      <c r="N321" s="19" t="str">
        <f t="shared" si="87"/>
        <v/>
      </c>
      <c r="O321" s="19" t="str">
        <f t="shared" si="88"/>
        <v/>
      </c>
      <c r="P321" s="19" t="str">
        <f t="shared" si="89"/>
        <v/>
      </c>
      <c r="Q321" s="19" t="str">
        <f t="shared" si="90"/>
        <v/>
      </c>
      <c r="R321" s="19" t="str">
        <f t="shared" si="91"/>
        <v/>
      </c>
      <c r="S321" s="19" t="str">
        <f t="shared" si="92"/>
        <v/>
      </c>
      <c r="T321" s="19" t="str">
        <f t="shared" si="93"/>
        <v/>
      </c>
      <c r="U321" s="15" t="str">
        <f t="shared" si="80"/>
        <v>Yes</v>
      </c>
      <c r="V321" s="15" t="str">
        <f t="shared" si="81"/>
        <v>No</v>
      </c>
      <c r="W321" s="15" t="str">
        <f t="shared" si="94"/>
        <v>Yes</v>
      </c>
      <c r="X321" s="15">
        <f>IF(W321="Yes", MAX(X$1:X320)+1, "")</f>
        <v>320</v>
      </c>
      <c r="Y321" s="15" t="str">
        <f t="shared" si="95"/>
        <v>Yes</v>
      </c>
      <c r="Z321" s="15">
        <f>IF(Y321="Yes", MAX(Z$1:Z320)+1, "")</f>
        <v>320</v>
      </c>
      <c r="AA321" s="15" t="str">
        <f t="shared" si="82"/>
        <v>No</v>
      </c>
      <c r="AB321" s="15" t="str">
        <f t="shared" si="83"/>
        <v>No</v>
      </c>
      <c r="AC321" s="15" t="str">
        <f t="shared" si="96"/>
        <v>No</v>
      </c>
      <c r="AD321" s="15" t="str">
        <f>IF(AC321="Yes", MAX(AD$1:AD320)+1, "")</f>
        <v/>
      </c>
      <c r="AE321" s="15" t="str">
        <f t="shared" si="97"/>
        <v>No</v>
      </c>
      <c r="AF321" s="15" t="str">
        <f>IF(AE321="Yes", MAX(AF$1:AF320)+1, "")</f>
        <v/>
      </c>
    </row>
    <row r="322" spans="1:32" ht="19" customHeight="1" x14ac:dyDescent="0.35">
      <c r="A322" s="16" t="s">
        <v>901</v>
      </c>
      <c r="B322" s="16" t="s">
        <v>902</v>
      </c>
      <c r="C322" s="16">
        <v>2017</v>
      </c>
      <c r="D322" s="16" t="s">
        <v>903</v>
      </c>
      <c r="E322" t="s">
        <v>2170</v>
      </c>
      <c r="F322" s="16" t="s">
        <v>1963</v>
      </c>
      <c r="G322" s="16" t="s">
        <v>7</v>
      </c>
      <c r="H322" s="17"/>
      <c r="I322" s="17"/>
      <c r="J322" s="17"/>
      <c r="K322" s="19" t="str">
        <f t="shared" si="84"/>
        <v>Yes</v>
      </c>
      <c r="L322" s="19" t="str">
        <f t="shared" si="85"/>
        <v/>
      </c>
      <c r="M322" s="19" t="str">
        <f t="shared" si="86"/>
        <v/>
      </c>
      <c r="N322" s="19" t="str">
        <f t="shared" si="87"/>
        <v/>
      </c>
      <c r="O322" s="19" t="str">
        <f t="shared" si="88"/>
        <v/>
      </c>
      <c r="P322" s="19" t="str">
        <f t="shared" si="89"/>
        <v/>
      </c>
      <c r="Q322" s="19" t="str">
        <f t="shared" si="90"/>
        <v/>
      </c>
      <c r="R322" s="19" t="str">
        <f t="shared" si="91"/>
        <v/>
      </c>
      <c r="S322" s="19" t="str">
        <f t="shared" si="92"/>
        <v/>
      </c>
      <c r="T322" s="19" t="str">
        <f t="shared" si="93"/>
        <v/>
      </c>
      <c r="U322" s="15" t="str">
        <f t="shared" ref="U322:U385" si="98">IF(ISERROR(SEARCH(searchterm, B322)), "No", "Yes")</f>
        <v>Yes</v>
      </c>
      <c r="V322" s="15" t="str">
        <f t="shared" ref="V322:V385" si="99">IF(ISERROR(SEARCH(searchterm, D322)), "No", "Yes")</f>
        <v>Yes</v>
      </c>
      <c r="W322" s="15" t="str">
        <f t="shared" si="94"/>
        <v>Yes</v>
      </c>
      <c r="X322" s="15">
        <f>IF(W322="Yes", MAX(X$1:X321)+1, "")</f>
        <v>321</v>
      </c>
      <c r="Y322" s="15" t="str">
        <f t="shared" si="95"/>
        <v>Yes</v>
      </c>
      <c r="Z322" s="15">
        <f>IF(Y322="Yes", MAX(Z$1:Z321)+1, "")</f>
        <v>321</v>
      </c>
      <c r="AA322" s="15" t="str">
        <f t="shared" ref="AA322:AA385" si="100">IF(ISERROR(SEARCH(searchset, B322)), "No", "Yes")</f>
        <v>No</v>
      </c>
      <c r="AB322" s="15" t="str">
        <f t="shared" ref="AB322:AB385" si="101">IF(ISERROR(SEARCH(searchset, D322)), "No", "Yes")</f>
        <v>No</v>
      </c>
      <c r="AC322" s="15" t="str">
        <f t="shared" si="96"/>
        <v>No</v>
      </c>
      <c r="AD322" s="15" t="str">
        <f>IF(AC322="Yes", MAX(AD$1:AD321)+1, "")</f>
        <v/>
      </c>
      <c r="AE322" s="15" t="str">
        <f t="shared" si="97"/>
        <v>No</v>
      </c>
      <c r="AF322" s="15" t="str">
        <f>IF(AE322="Yes", MAX(AF$1:AF321)+1, "")</f>
        <v/>
      </c>
    </row>
    <row r="323" spans="1:32" ht="19" customHeight="1" x14ac:dyDescent="0.35">
      <c r="A323" s="16" t="s">
        <v>904</v>
      </c>
      <c r="B323" s="16" t="s">
        <v>905</v>
      </c>
      <c r="C323" s="16">
        <v>2018</v>
      </c>
      <c r="D323" s="16" t="s">
        <v>906</v>
      </c>
      <c r="E323" t="s">
        <v>2171</v>
      </c>
      <c r="F323" s="16" t="s">
        <v>1963</v>
      </c>
      <c r="G323" s="16" t="s">
        <v>7</v>
      </c>
      <c r="H323" s="16" t="s">
        <v>18</v>
      </c>
      <c r="I323" s="16" t="s">
        <v>74</v>
      </c>
      <c r="J323" s="17"/>
      <c r="K323" s="19" t="str">
        <f t="shared" ref="K323:K386" si="102">IF(COUNTIF($G323:$J323,"*Data*"),"Yes","")</f>
        <v>Yes</v>
      </c>
      <c r="L323" s="19" t="str">
        <f t="shared" ref="L323:L386" si="103">IF(COUNTIF($G323:$J323,"*Users*"),"Yes","")</f>
        <v/>
      </c>
      <c r="M323" s="19" t="str">
        <f t="shared" ref="M323:M386" si="104">IF(COUNTIF($G323:$J323,"*Skills*"),"Yes","")</f>
        <v/>
      </c>
      <c r="N323" s="19" t="str">
        <f t="shared" ref="N323:N386" si="105">IF(COUNTIF($G323:$J323,"*Business*"),"Yes","")</f>
        <v>Yes</v>
      </c>
      <c r="O323" s="19" t="str">
        <f t="shared" ref="O323:O386" si="106">IF(COUNTIF($G323:$J323,"*Heating*"),"Yes","")</f>
        <v/>
      </c>
      <c r="P323" s="19" t="str">
        <f t="shared" ref="P323:P386" si="107">IF(COUNTIF($G323:$J323,"*Mobility*"),"Yes","")</f>
        <v/>
      </c>
      <c r="Q323" s="19" t="str">
        <f t="shared" ref="Q323:Q386" si="108">IF(COUNTIF($G323:$J323,"*Ecosystem*"),"Yes","")</f>
        <v/>
      </c>
      <c r="R323" s="19" t="str">
        <f t="shared" ref="R323:R386" si="109">IF(COUNTIF($G323:$J323,"*Technology*"),"Yes","")</f>
        <v/>
      </c>
      <c r="S323" s="19" t="str">
        <f t="shared" ref="S323:S386" si="110">IF(COUNTIF($G323:$J323,"*Policy*"),"Yes","")</f>
        <v>Yes</v>
      </c>
      <c r="T323" s="19" t="str">
        <f t="shared" ref="T323:T386" si="111">IF(COUNTIF($G323:$J323,"*Evaluation*"),"Yes","")</f>
        <v/>
      </c>
      <c r="U323" s="15" t="str">
        <f t="shared" si="98"/>
        <v>Yes</v>
      </c>
      <c r="V323" s="15" t="str">
        <f t="shared" si="99"/>
        <v>Yes</v>
      </c>
      <c r="W323" s="15" t="str">
        <f t="shared" si="94"/>
        <v>Yes</v>
      </c>
      <c r="X323" s="15">
        <f>IF(W323="Yes", MAX(X$1:X322)+1, "")</f>
        <v>322</v>
      </c>
      <c r="Y323" s="15" t="str">
        <f t="shared" si="95"/>
        <v>Yes</v>
      </c>
      <c r="Z323" s="15">
        <f>IF(Y323="Yes", MAX(Z$1:Z322)+1, "")</f>
        <v>322</v>
      </c>
      <c r="AA323" s="15" t="str">
        <f t="shared" si="100"/>
        <v>No</v>
      </c>
      <c r="AB323" s="15" t="str">
        <f t="shared" si="101"/>
        <v>No</v>
      </c>
      <c r="AC323" s="15" t="str">
        <f t="shared" si="96"/>
        <v>No</v>
      </c>
      <c r="AD323" s="15" t="str">
        <f>IF(AC323="Yes", MAX(AD$1:AD322)+1, "")</f>
        <v/>
      </c>
      <c r="AE323" s="15" t="str">
        <f t="shared" si="97"/>
        <v>No</v>
      </c>
      <c r="AF323" s="15" t="str">
        <f>IF(AE323="Yes", MAX(AF$1:AF322)+1, "")</f>
        <v/>
      </c>
    </row>
    <row r="324" spans="1:32" ht="19" customHeight="1" x14ac:dyDescent="0.35">
      <c r="A324" s="16" t="s">
        <v>907</v>
      </c>
      <c r="B324" s="16" t="s">
        <v>908</v>
      </c>
      <c r="C324" s="16">
        <v>2015</v>
      </c>
      <c r="D324" s="17"/>
      <c r="E324" t="s">
        <v>1976</v>
      </c>
      <c r="F324" s="16" t="s">
        <v>1963</v>
      </c>
      <c r="G324" s="16" t="s">
        <v>7</v>
      </c>
      <c r="H324" s="16" t="s">
        <v>1954</v>
      </c>
      <c r="I324" s="17"/>
      <c r="J324" s="17"/>
      <c r="K324" s="19" t="str">
        <f t="shared" si="102"/>
        <v>Yes</v>
      </c>
      <c r="L324" s="19" t="str">
        <f t="shared" si="103"/>
        <v/>
      </c>
      <c r="M324" s="19" t="str">
        <f t="shared" si="104"/>
        <v/>
      </c>
      <c r="N324" s="19" t="str">
        <f t="shared" si="105"/>
        <v/>
      </c>
      <c r="O324" s="19" t="str">
        <f t="shared" si="106"/>
        <v/>
      </c>
      <c r="P324" s="19" t="str">
        <f t="shared" si="107"/>
        <v/>
      </c>
      <c r="Q324" s="19" t="str">
        <f t="shared" si="108"/>
        <v/>
      </c>
      <c r="R324" s="19" t="str">
        <f t="shared" si="109"/>
        <v>Yes</v>
      </c>
      <c r="S324" s="19" t="str">
        <f t="shared" si="110"/>
        <v/>
      </c>
      <c r="T324" s="19" t="str">
        <f t="shared" si="111"/>
        <v/>
      </c>
      <c r="U324" s="15" t="str">
        <f t="shared" si="98"/>
        <v>Yes</v>
      </c>
      <c r="V324" s="15" t="str">
        <f t="shared" si="99"/>
        <v>No</v>
      </c>
      <c r="W324" s="15" t="str">
        <f t="shared" si="94"/>
        <v>Yes</v>
      </c>
      <c r="X324" s="15">
        <f>IF(W324="Yes", MAX(X$1:X323)+1, "")</f>
        <v>323</v>
      </c>
      <c r="Y324" s="15" t="str">
        <f t="shared" si="95"/>
        <v>Yes</v>
      </c>
      <c r="Z324" s="15">
        <f>IF(Y324="Yes", MAX(Z$1:Z323)+1, "")</f>
        <v>323</v>
      </c>
      <c r="AA324" s="15" t="str">
        <f t="shared" si="100"/>
        <v>No</v>
      </c>
      <c r="AB324" s="15" t="str">
        <f t="shared" si="101"/>
        <v>No</v>
      </c>
      <c r="AC324" s="15" t="str">
        <f t="shared" si="96"/>
        <v>No</v>
      </c>
      <c r="AD324" s="15" t="str">
        <f>IF(AC324="Yes", MAX(AD$1:AD323)+1, "")</f>
        <v/>
      </c>
      <c r="AE324" s="15" t="str">
        <f t="shared" si="97"/>
        <v>No</v>
      </c>
      <c r="AF324" s="15" t="str">
        <f>IF(AE324="Yes", MAX(AF$1:AF323)+1, "")</f>
        <v/>
      </c>
    </row>
    <row r="325" spans="1:32" ht="19" customHeight="1" x14ac:dyDescent="0.35">
      <c r="A325" s="16" t="s">
        <v>909</v>
      </c>
      <c r="B325" s="16" t="s">
        <v>910</v>
      </c>
      <c r="C325" s="16">
        <v>2016</v>
      </c>
      <c r="D325" s="16" t="s">
        <v>911</v>
      </c>
      <c r="E325" t="s">
        <v>2172</v>
      </c>
      <c r="F325" s="16" t="s">
        <v>1963</v>
      </c>
      <c r="G325" s="16" t="s">
        <v>1954</v>
      </c>
      <c r="H325" s="16" t="s">
        <v>27</v>
      </c>
      <c r="I325" s="17"/>
      <c r="J325" s="17"/>
      <c r="K325" s="19" t="str">
        <f t="shared" si="102"/>
        <v>Yes</v>
      </c>
      <c r="L325" s="19" t="str">
        <f t="shared" si="103"/>
        <v/>
      </c>
      <c r="M325" s="19" t="str">
        <f t="shared" si="104"/>
        <v/>
      </c>
      <c r="N325" s="19" t="str">
        <f t="shared" si="105"/>
        <v/>
      </c>
      <c r="O325" s="19" t="str">
        <f t="shared" si="106"/>
        <v/>
      </c>
      <c r="P325" s="19" t="str">
        <f t="shared" si="107"/>
        <v/>
      </c>
      <c r="Q325" s="19" t="str">
        <f t="shared" si="108"/>
        <v/>
      </c>
      <c r="R325" s="19" t="str">
        <f t="shared" si="109"/>
        <v>Yes</v>
      </c>
      <c r="S325" s="19" t="str">
        <f t="shared" si="110"/>
        <v/>
      </c>
      <c r="T325" s="19" t="str">
        <f t="shared" si="111"/>
        <v/>
      </c>
      <c r="U325" s="15" t="str">
        <f t="shared" si="98"/>
        <v>Yes</v>
      </c>
      <c r="V325" s="15" t="str">
        <f t="shared" si="99"/>
        <v>Yes</v>
      </c>
      <c r="W325" s="15" t="str">
        <f t="shared" si="94"/>
        <v>Yes</v>
      </c>
      <c r="X325" s="15">
        <f>IF(W325="Yes", MAX(X$1:X324)+1, "")</f>
        <v>324</v>
      </c>
      <c r="Y325" s="15" t="str">
        <f t="shared" si="95"/>
        <v>Yes</v>
      </c>
      <c r="Z325" s="15">
        <f>IF(Y325="Yes", MAX(Z$1:Z324)+1, "")</f>
        <v>324</v>
      </c>
      <c r="AA325" s="15" t="str">
        <f t="shared" si="100"/>
        <v>No</v>
      </c>
      <c r="AB325" s="15" t="str">
        <f t="shared" si="101"/>
        <v>No</v>
      </c>
      <c r="AC325" s="15" t="str">
        <f t="shared" si="96"/>
        <v>No</v>
      </c>
      <c r="AD325" s="15" t="str">
        <f>IF(AC325="Yes", MAX(AD$1:AD324)+1, "")</f>
        <v/>
      </c>
      <c r="AE325" s="15" t="str">
        <f t="shared" si="97"/>
        <v>No</v>
      </c>
      <c r="AF325" s="15" t="str">
        <f>IF(AE325="Yes", MAX(AF$1:AF324)+1, "")</f>
        <v/>
      </c>
    </row>
    <row r="326" spans="1:32" ht="19" customHeight="1" x14ac:dyDescent="0.35">
      <c r="A326" s="16" t="s">
        <v>912</v>
      </c>
      <c r="B326" s="16" t="s">
        <v>913</v>
      </c>
      <c r="C326" s="16">
        <v>2019</v>
      </c>
      <c r="D326" s="16" t="s">
        <v>914</v>
      </c>
      <c r="E326" t="s">
        <v>2173</v>
      </c>
      <c r="F326" s="16" t="s">
        <v>1963</v>
      </c>
      <c r="G326" s="16" t="s">
        <v>7</v>
      </c>
      <c r="H326" s="16" t="s">
        <v>1954</v>
      </c>
      <c r="I326" s="17"/>
      <c r="J326" s="17"/>
      <c r="K326" s="19" t="str">
        <f t="shared" si="102"/>
        <v>Yes</v>
      </c>
      <c r="L326" s="19" t="str">
        <f t="shared" si="103"/>
        <v/>
      </c>
      <c r="M326" s="19" t="str">
        <f t="shared" si="104"/>
        <v/>
      </c>
      <c r="N326" s="19" t="str">
        <f t="shared" si="105"/>
        <v/>
      </c>
      <c r="O326" s="19" t="str">
        <f t="shared" si="106"/>
        <v/>
      </c>
      <c r="P326" s="19" t="str">
        <f t="shared" si="107"/>
        <v/>
      </c>
      <c r="Q326" s="19" t="str">
        <f t="shared" si="108"/>
        <v/>
      </c>
      <c r="R326" s="19" t="str">
        <f t="shared" si="109"/>
        <v>Yes</v>
      </c>
      <c r="S326" s="19" t="str">
        <f t="shared" si="110"/>
        <v/>
      </c>
      <c r="T326" s="19" t="str">
        <f t="shared" si="111"/>
        <v/>
      </c>
      <c r="U326" s="15" t="str">
        <f t="shared" si="98"/>
        <v>Yes</v>
      </c>
      <c r="V326" s="15" t="str">
        <f t="shared" si="99"/>
        <v>Yes</v>
      </c>
      <c r="W326" s="15" t="str">
        <f t="shared" si="94"/>
        <v>Yes</v>
      </c>
      <c r="X326" s="15">
        <f>IF(W326="Yes", MAX(X$1:X325)+1, "")</f>
        <v>325</v>
      </c>
      <c r="Y326" s="15" t="str">
        <f t="shared" si="95"/>
        <v>Yes</v>
      </c>
      <c r="Z326" s="15">
        <f>IF(Y326="Yes", MAX(Z$1:Z325)+1, "")</f>
        <v>325</v>
      </c>
      <c r="AA326" s="15" t="str">
        <f t="shared" si="100"/>
        <v>No</v>
      </c>
      <c r="AB326" s="15" t="str">
        <f t="shared" si="101"/>
        <v>No</v>
      </c>
      <c r="AC326" s="15" t="str">
        <f t="shared" si="96"/>
        <v>No</v>
      </c>
      <c r="AD326" s="15" t="str">
        <f>IF(AC326="Yes", MAX(AD$1:AD325)+1, "")</f>
        <v/>
      </c>
      <c r="AE326" s="15" t="str">
        <f t="shared" si="97"/>
        <v>No</v>
      </c>
      <c r="AF326" s="15" t="str">
        <f>IF(AE326="Yes", MAX(AF$1:AF325)+1, "")</f>
        <v/>
      </c>
    </row>
    <row r="327" spans="1:32" ht="19" customHeight="1" x14ac:dyDescent="0.35">
      <c r="A327" s="16" t="s">
        <v>915</v>
      </c>
      <c r="B327" s="16" t="s">
        <v>916</v>
      </c>
      <c r="C327" s="16">
        <v>2017</v>
      </c>
      <c r="D327" s="16" t="s">
        <v>917</v>
      </c>
      <c r="E327" t="s">
        <v>2174</v>
      </c>
      <c r="F327" s="16" t="s">
        <v>1963</v>
      </c>
      <c r="G327" s="16" t="s">
        <v>11</v>
      </c>
      <c r="H327" s="16" t="s">
        <v>27</v>
      </c>
      <c r="I327" s="16" t="s">
        <v>1954</v>
      </c>
      <c r="J327" s="17"/>
      <c r="K327" s="19" t="str">
        <f t="shared" si="102"/>
        <v>Yes</v>
      </c>
      <c r="L327" s="19" t="str">
        <f t="shared" si="103"/>
        <v>Yes</v>
      </c>
      <c r="M327" s="19" t="str">
        <f t="shared" si="104"/>
        <v/>
      </c>
      <c r="N327" s="19" t="str">
        <f t="shared" si="105"/>
        <v/>
      </c>
      <c r="O327" s="19" t="str">
        <f t="shared" si="106"/>
        <v/>
      </c>
      <c r="P327" s="19" t="str">
        <f t="shared" si="107"/>
        <v/>
      </c>
      <c r="Q327" s="19" t="str">
        <f t="shared" si="108"/>
        <v/>
      </c>
      <c r="R327" s="19" t="str">
        <f t="shared" si="109"/>
        <v>Yes</v>
      </c>
      <c r="S327" s="19" t="str">
        <f t="shared" si="110"/>
        <v/>
      </c>
      <c r="T327" s="19" t="str">
        <f t="shared" si="111"/>
        <v/>
      </c>
      <c r="U327" s="15" t="str">
        <f t="shared" si="98"/>
        <v>Yes</v>
      </c>
      <c r="V327" s="15" t="str">
        <f t="shared" si="99"/>
        <v>Yes</v>
      </c>
      <c r="W327" s="15" t="str">
        <f t="shared" si="94"/>
        <v>Yes</v>
      </c>
      <c r="X327" s="15">
        <f>IF(W327="Yes", MAX(X$1:X326)+1, "")</f>
        <v>326</v>
      </c>
      <c r="Y327" s="15" t="str">
        <f t="shared" si="95"/>
        <v>Yes</v>
      </c>
      <c r="Z327" s="15">
        <f>IF(Y327="Yes", MAX(Z$1:Z326)+1, "")</f>
        <v>326</v>
      </c>
      <c r="AA327" s="15" t="str">
        <f t="shared" si="100"/>
        <v>No</v>
      </c>
      <c r="AB327" s="15" t="str">
        <f t="shared" si="101"/>
        <v>No</v>
      </c>
      <c r="AC327" s="15" t="str">
        <f t="shared" si="96"/>
        <v>No</v>
      </c>
      <c r="AD327" s="15" t="str">
        <f>IF(AC327="Yes", MAX(AD$1:AD326)+1, "")</f>
        <v/>
      </c>
      <c r="AE327" s="15" t="str">
        <f t="shared" si="97"/>
        <v>No</v>
      </c>
      <c r="AF327" s="15" t="str">
        <f>IF(AE327="Yes", MAX(AF$1:AF326)+1, "")</f>
        <v/>
      </c>
    </row>
    <row r="328" spans="1:32" ht="19" customHeight="1" x14ac:dyDescent="0.35">
      <c r="A328" s="16" t="s">
        <v>918</v>
      </c>
      <c r="B328" s="16" t="s">
        <v>919</v>
      </c>
      <c r="C328" s="16">
        <v>2018</v>
      </c>
      <c r="D328" s="17"/>
      <c r="E328" t="s">
        <v>1976</v>
      </c>
      <c r="F328" s="16" t="s">
        <v>1963</v>
      </c>
      <c r="G328" s="16" t="s">
        <v>1954</v>
      </c>
      <c r="H328" s="16" t="s">
        <v>27</v>
      </c>
      <c r="I328" s="17"/>
      <c r="J328" s="17"/>
      <c r="K328" s="19" t="str">
        <f t="shared" si="102"/>
        <v>Yes</v>
      </c>
      <c r="L328" s="19" t="str">
        <f t="shared" si="103"/>
        <v/>
      </c>
      <c r="M328" s="19" t="str">
        <f t="shared" si="104"/>
        <v/>
      </c>
      <c r="N328" s="19" t="str">
        <f t="shared" si="105"/>
        <v/>
      </c>
      <c r="O328" s="19" t="str">
        <f t="shared" si="106"/>
        <v/>
      </c>
      <c r="P328" s="19" t="str">
        <f t="shared" si="107"/>
        <v/>
      </c>
      <c r="Q328" s="19" t="str">
        <f t="shared" si="108"/>
        <v/>
      </c>
      <c r="R328" s="19" t="str">
        <f t="shared" si="109"/>
        <v>Yes</v>
      </c>
      <c r="S328" s="19" t="str">
        <f t="shared" si="110"/>
        <v/>
      </c>
      <c r="T328" s="19" t="str">
        <f t="shared" si="111"/>
        <v/>
      </c>
      <c r="U328" s="15" t="str">
        <f t="shared" si="98"/>
        <v>Yes</v>
      </c>
      <c r="V328" s="15" t="str">
        <f t="shared" si="99"/>
        <v>No</v>
      </c>
      <c r="W328" s="15" t="str">
        <f t="shared" si="94"/>
        <v>Yes</v>
      </c>
      <c r="X328" s="15">
        <f>IF(W328="Yes", MAX(X$1:X327)+1, "")</f>
        <v>327</v>
      </c>
      <c r="Y328" s="15" t="str">
        <f t="shared" si="95"/>
        <v>Yes</v>
      </c>
      <c r="Z328" s="15">
        <f>IF(Y328="Yes", MAX(Z$1:Z327)+1, "")</f>
        <v>327</v>
      </c>
      <c r="AA328" s="15" t="str">
        <f t="shared" si="100"/>
        <v>No</v>
      </c>
      <c r="AB328" s="15" t="str">
        <f t="shared" si="101"/>
        <v>No</v>
      </c>
      <c r="AC328" s="15" t="str">
        <f t="shared" si="96"/>
        <v>No</v>
      </c>
      <c r="AD328" s="15" t="str">
        <f>IF(AC328="Yes", MAX(AD$1:AD327)+1, "")</f>
        <v/>
      </c>
      <c r="AE328" s="15" t="str">
        <f t="shared" si="97"/>
        <v>No</v>
      </c>
      <c r="AF328" s="15" t="str">
        <f>IF(AE328="Yes", MAX(AF$1:AF327)+1, "")</f>
        <v/>
      </c>
    </row>
    <row r="329" spans="1:32" ht="19" customHeight="1" x14ac:dyDescent="0.35">
      <c r="A329" s="16" t="s">
        <v>920</v>
      </c>
      <c r="B329" s="16" t="s">
        <v>921</v>
      </c>
      <c r="C329" s="16">
        <v>2019</v>
      </c>
      <c r="D329" s="16" t="s">
        <v>922</v>
      </c>
      <c r="E329" t="s">
        <v>2175</v>
      </c>
      <c r="F329" s="16" t="s">
        <v>1963</v>
      </c>
      <c r="G329" s="16" t="s">
        <v>33</v>
      </c>
      <c r="H329" s="16" t="s">
        <v>1954</v>
      </c>
      <c r="I329" s="17"/>
      <c r="J329" s="17"/>
      <c r="K329" s="19" t="str">
        <f t="shared" si="102"/>
        <v/>
      </c>
      <c r="L329" s="19" t="str">
        <f t="shared" si="103"/>
        <v/>
      </c>
      <c r="M329" s="19" t="str">
        <f t="shared" si="104"/>
        <v/>
      </c>
      <c r="N329" s="19" t="str">
        <f t="shared" si="105"/>
        <v/>
      </c>
      <c r="O329" s="19" t="str">
        <f t="shared" si="106"/>
        <v>Yes</v>
      </c>
      <c r="P329" s="19" t="str">
        <f t="shared" si="107"/>
        <v/>
      </c>
      <c r="Q329" s="19" t="str">
        <f t="shared" si="108"/>
        <v/>
      </c>
      <c r="R329" s="19" t="str">
        <f t="shared" si="109"/>
        <v>Yes</v>
      </c>
      <c r="S329" s="19" t="str">
        <f t="shared" si="110"/>
        <v/>
      </c>
      <c r="T329" s="19" t="str">
        <f t="shared" si="111"/>
        <v/>
      </c>
      <c r="U329" s="15" t="str">
        <f t="shared" si="98"/>
        <v>Yes</v>
      </c>
      <c r="V329" s="15" t="str">
        <f t="shared" si="99"/>
        <v>Yes</v>
      </c>
      <c r="W329" s="15" t="str">
        <f t="shared" si="94"/>
        <v>Yes</v>
      </c>
      <c r="X329" s="15">
        <f>IF(W329="Yes", MAX(X$1:X328)+1, "")</f>
        <v>328</v>
      </c>
      <c r="Y329" s="15" t="str">
        <f t="shared" si="95"/>
        <v>Yes</v>
      </c>
      <c r="Z329" s="15">
        <f>IF(Y329="Yes", MAX(Z$1:Z328)+1, "")</f>
        <v>328</v>
      </c>
      <c r="AA329" s="15" t="str">
        <f t="shared" si="100"/>
        <v>No</v>
      </c>
      <c r="AB329" s="15" t="str">
        <f t="shared" si="101"/>
        <v>No</v>
      </c>
      <c r="AC329" s="15" t="str">
        <f t="shared" si="96"/>
        <v>No</v>
      </c>
      <c r="AD329" s="15" t="str">
        <f>IF(AC329="Yes", MAX(AD$1:AD328)+1, "")</f>
        <v/>
      </c>
      <c r="AE329" s="15" t="str">
        <f t="shared" si="97"/>
        <v>No</v>
      </c>
      <c r="AF329" s="15" t="str">
        <f>IF(AE329="Yes", MAX(AF$1:AF328)+1, "")</f>
        <v/>
      </c>
    </row>
    <row r="330" spans="1:32" ht="19" customHeight="1" x14ac:dyDescent="0.35">
      <c r="A330" s="16" t="s">
        <v>923</v>
      </c>
      <c r="B330" s="16" t="s">
        <v>924</v>
      </c>
      <c r="C330" s="16">
        <v>2013</v>
      </c>
      <c r="D330" s="16" t="s">
        <v>925</v>
      </c>
      <c r="E330" t="s">
        <v>2176</v>
      </c>
      <c r="F330" s="16" t="s">
        <v>1963</v>
      </c>
      <c r="G330" s="16" t="s">
        <v>1954</v>
      </c>
      <c r="H330" s="16" t="s">
        <v>18</v>
      </c>
      <c r="I330" s="17"/>
      <c r="J330" s="17"/>
      <c r="K330" s="19" t="str">
        <f t="shared" si="102"/>
        <v/>
      </c>
      <c r="L330" s="19" t="str">
        <f t="shared" si="103"/>
        <v/>
      </c>
      <c r="M330" s="19" t="str">
        <f t="shared" si="104"/>
        <v/>
      </c>
      <c r="N330" s="19" t="str">
        <f t="shared" si="105"/>
        <v/>
      </c>
      <c r="O330" s="19" t="str">
        <f t="shared" si="106"/>
        <v/>
      </c>
      <c r="P330" s="19" t="str">
        <f t="shared" si="107"/>
        <v/>
      </c>
      <c r="Q330" s="19" t="str">
        <f t="shared" si="108"/>
        <v/>
      </c>
      <c r="R330" s="19" t="str">
        <f t="shared" si="109"/>
        <v>Yes</v>
      </c>
      <c r="S330" s="19" t="str">
        <f t="shared" si="110"/>
        <v>Yes</v>
      </c>
      <c r="T330" s="19" t="str">
        <f t="shared" si="111"/>
        <v/>
      </c>
      <c r="U330" s="15" t="str">
        <f t="shared" si="98"/>
        <v>Yes</v>
      </c>
      <c r="V330" s="15" t="str">
        <f t="shared" si="99"/>
        <v>Yes</v>
      </c>
      <c r="W330" s="15" t="str">
        <f t="shared" si="94"/>
        <v>Yes</v>
      </c>
      <c r="X330" s="15">
        <f>IF(W330="Yes", MAX(X$1:X329)+1, "")</f>
        <v>329</v>
      </c>
      <c r="Y330" s="15" t="str">
        <f t="shared" si="95"/>
        <v>Yes</v>
      </c>
      <c r="Z330" s="15">
        <f>IF(Y330="Yes", MAX(Z$1:Z329)+1, "")</f>
        <v>329</v>
      </c>
      <c r="AA330" s="15" t="str">
        <f t="shared" si="100"/>
        <v>No</v>
      </c>
      <c r="AB330" s="15" t="str">
        <f t="shared" si="101"/>
        <v>No</v>
      </c>
      <c r="AC330" s="15" t="str">
        <f t="shared" si="96"/>
        <v>No</v>
      </c>
      <c r="AD330" s="15" t="str">
        <f>IF(AC330="Yes", MAX(AD$1:AD329)+1, "")</f>
        <v/>
      </c>
      <c r="AE330" s="15" t="str">
        <f t="shared" si="97"/>
        <v>No</v>
      </c>
      <c r="AF330" s="15" t="str">
        <f>IF(AE330="Yes", MAX(AF$1:AF329)+1, "")</f>
        <v/>
      </c>
    </row>
    <row r="331" spans="1:32" ht="19" customHeight="1" x14ac:dyDescent="0.35">
      <c r="A331" s="16" t="s">
        <v>926</v>
      </c>
      <c r="B331" s="16" t="s">
        <v>927</v>
      </c>
      <c r="C331" s="16">
        <v>2015</v>
      </c>
      <c r="D331" s="16" t="s">
        <v>928</v>
      </c>
      <c r="E331" t="s">
        <v>2000</v>
      </c>
      <c r="F331" s="16" t="s">
        <v>1963</v>
      </c>
      <c r="G331" s="16" t="s">
        <v>20</v>
      </c>
      <c r="H331" s="16" t="s">
        <v>18</v>
      </c>
      <c r="I331" s="17"/>
      <c r="J331" s="17"/>
      <c r="K331" s="19" t="str">
        <f t="shared" si="102"/>
        <v/>
      </c>
      <c r="L331" s="19" t="str">
        <f t="shared" si="103"/>
        <v/>
      </c>
      <c r="M331" s="19" t="str">
        <f t="shared" si="104"/>
        <v/>
      </c>
      <c r="N331" s="19" t="str">
        <f t="shared" si="105"/>
        <v/>
      </c>
      <c r="O331" s="19" t="str">
        <f t="shared" si="106"/>
        <v/>
      </c>
      <c r="P331" s="19" t="str">
        <f t="shared" si="107"/>
        <v/>
      </c>
      <c r="Q331" s="19" t="str">
        <f t="shared" si="108"/>
        <v/>
      </c>
      <c r="R331" s="19" t="str">
        <f t="shared" si="109"/>
        <v/>
      </c>
      <c r="S331" s="19" t="str">
        <f t="shared" si="110"/>
        <v>Yes</v>
      </c>
      <c r="T331" s="19" t="str">
        <f t="shared" si="111"/>
        <v>Yes</v>
      </c>
      <c r="U331" s="15" t="str">
        <f t="shared" si="98"/>
        <v>Yes</v>
      </c>
      <c r="V331" s="15" t="str">
        <f t="shared" si="99"/>
        <v>Yes</v>
      </c>
      <c r="W331" s="15" t="str">
        <f t="shared" si="94"/>
        <v>Yes</v>
      </c>
      <c r="X331" s="15">
        <f>IF(W331="Yes", MAX(X$1:X330)+1, "")</f>
        <v>330</v>
      </c>
      <c r="Y331" s="15" t="str">
        <f t="shared" si="95"/>
        <v>Yes</v>
      </c>
      <c r="Z331" s="15">
        <f>IF(Y331="Yes", MAX(Z$1:Z330)+1, "")</f>
        <v>330</v>
      </c>
      <c r="AA331" s="15" t="str">
        <f t="shared" si="100"/>
        <v>No</v>
      </c>
      <c r="AB331" s="15" t="str">
        <f t="shared" si="101"/>
        <v>No</v>
      </c>
      <c r="AC331" s="15" t="str">
        <f t="shared" si="96"/>
        <v>No</v>
      </c>
      <c r="AD331" s="15" t="str">
        <f>IF(AC331="Yes", MAX(AD$1:AD330)+1, "")</f>
        <v/>
      </c>
      <c r="AE331" s="15" t="str">
        <f t="shared" si="97"/>
        <v>No</v>
      </c>
      <c r="AF331" s="15" t="str">
        <f>IF(AE331="Yes", MAX(AF$1:AF330)+1, "")</f>
        <v/>
      </c>
    </row>
    <row r="332" spans="1:32" ht="19" customHeight="1" x14ac:dyDescent="0.35">
      <c r="A332" s="16" t="s">
        <v>929</v>
      </c>
      <c r="B332" s="16" t="s">
        <v>930</v>
      </c>
      <c r="C332" s="16">
        <v>2013</v>
      </c>
      <c r="D332" s="16" t="s">
        <v>931</v>
      </c>
      <c r="E332" t="s">
        <v>1976</v>
      </c>
      <c r="F332" s="16" t="s">
        <v>1963</v>
      </c>
      <c r="G332" s="16" t="s">
        <v>1954</v>
      </c>
      <c r="H332" s="17"/>
      <c r="I332" s="17"/>
      <c r="J332" s="17"/>
      <c r="K332" s="19" t="str">
        <f t="shared" si="102"/>
        <v/>
      </c>
      <c r="L332" s="19" t="str">
        <f t="shared" si="103"/>
        <v/>
      </c>
      <c r="M332" s="19" t="str">
        <f t="shared" si="104"/>
        <v/>
      </c>
      <c r="N332" s="19" t="str">
        <f t="shared" si="105"/>
        <v/>
      </c>
      <c r="O332" s="19" t="str">
        <f t="shared" si="106"/>
        <v/>
      </c>
      <c r="P332" s="19" t="str">
        <f t="shared" si="107"/>
        <v/>
      </c>
      <c r="Q332" s="19" t="str">
        <f t="shared" si="108"/>
        <v/>
      </c>
      <c r="R332" s="19" t="str">
        <f t="shared" si="109"/>
        <v>Yes</v>
      </c>
      <c r="S332" s="19" t="str">
        <f t="shared" si="110"/>
        <v/>
      </c>
      <c r="T332" s="19" t="str">
        <f t="shared" si="111"/>
        <v/>
      </c>
      <c r="U332" s="15" t="str">
        <f t="shared" si="98"/>
        <v>Yes</v>
      </c>
      <c r="V332" s="15" t="str">
        <f t="shared" si="99"/>
        <v>Yes</v>
      </c>
      <c r="W332" s="15" t="str">
        <f t="shared" si="94"/>
        <v>Yes</v>
      </c>
      <c r="X332" s="15">
        <f>IF(W332="Yes", MAX(X$1:X331)+1, "")</f>
        <v>331</v>
      </c>
      <c r="Y332" s="15" t="str">
        <f t="shared" si="95"/>
        <v>Yes</v>
      </c>
      <c r="Z332" s="15">
        <f>IF(Y332="Yes", MAX(Z$1:Z331)+1, "")</f>
        <v>331</v>
      </c>
      <c r="AA332" s="15" t="str">
        <f t="shared" si="100"/>
        <v>No</v>
      </c>
      <c r="AB332" s="15" t="str">
        <f t="shared" si="101"/>
        <v>No</v>
      </c>
      <c r="AC332" s="15" t="str">
        <f t="shared" si="96"/>
        <v>No</v>
      </c>
      <c r="AD332" s="15" t="str">
        <f>IF(AC332="Yes", MAX(AD$1:AD331)+1, "")</f>
        <v/>
      </c>
      <c r="AE332" s="15" t="str">
        <f t="shared" si="97"/>
        <v>No</v>
      </c>
      <c r="AF332" s="15" t="str">
        <f>IF(AE332="Yes", MAX(AF$1:AF331)+1, "")</f>
        <v/>
      </c>
    </row>
    <row r="333" spans="1:32" ht="19" customHeight="1" x14ac:dyDescent="0.35">
      <c r="A333" s="16" t="s">
        <v>932</v>
      </c>
      <c r="B333" s="16" t="s">
        <v>933</v>
      </c>
      <c r="C333" s="16">
        <v>2014</v>
      </c>
      <c r="D333" s="16" t="s">
        <v>934</v>
      </c>
      <c r="E333" t="s">
        <v>2177</v>
      </c>
      <c r="F333" s="16" t="s">
        <v>1963</v>
      </c>
      <c r="G333" s="16" t="s">
        <v>7</v>
      </c>
      <c r="H333" s="16" t="s">
        <v>18</v>
      </c>
      <c r="I333" s="16" t="s">
        <v>11</v>
      </c>
      <c r="J333" s="17"/>
      <c r="K333" s="19" t="str">
        <f t="shared" si="102"/>
        <v>Yes</v>
      </c>
      <c r="L333" s="19" t="str">
        <f t="shared" si="103"/>
        <v>Yes</v>
      </c>
      <c r="M333" s="19" t="str">
        <f t="shared" si="104"/>
        <v/>
      </c>
      <c r="N333" s="19" t="str">
        <f t="shared" si="105"/>
        <v/>
      </c>
      <c r="O333" s="19" t="str">
        <f t="shared" si="106"/>
        <v/>
      </c>
      <c r="P333" s="19" t="str">
        <f t="shared" si="107"/>
        <v/>
      </c>
      <c r="Q333" s="19" t="str">
        <f t="shared" si="108"/>
        <v/>
      </c>
      <c r="R333" s="19" t="str">
        <f t="shared" si="109"/>
        <v/>
      </c>
      <c r="S333" s="19" t="str">
        <f t="shared" si="110"/>
        <v>Yes</v>
      </c>
      <c r="T333" s="19" t="str">
        <f t="shared" si="111"/>
        <v/>
      </c>
      <c r="U333" s="15" t="str">
        <f t="shared" si="98"/>
        <v>Yes</v>
      </c>
      <c r="V333" s="15" t="str">
        <f t="shared" si="99"/>
        <v>Yes</v>
      </c>
      <c r="W333" s="15" t="str">
        <f t="shared" si="94"/>
        <v>Yes</v>
      </c>
      <c r="X333" s="15">
        <f>IF(W333="Yes", MAX(X$1:X332)+1, "")</f>
        <v>332</v>
      </c>
      <c r="Y333" s="15" t="str">
        <f t="shared" si="95"/>
        <v>Yes</v>
      </c>
      <c r="Z333" s="15">
        <f>IF(Y333="Yes", MAX(Z$1:Z332)+1, "")</f>
        <v>332</v>
      </c>
      <c r="AA333" s="15" t="str">
        <f t="shared" si="100"/>
        <v>No</v>
      </c>
      <c r="AB333" s="15" t="str">
        <f t="shared" si="101"/>
        <v>No</v>
      </c>
      <c r="AC333" s="15" t="str">
        <f t="shared" si="96"/>
        <v>No</v>
      </c>
      <c r="AD333" s="15" t="str">
        <f>IF(AC333="Yes", MAX(AD$1:AD332)+1, "")</f>
        <v/>
      </c>
      <c r="AE333" s="15" t="str">
        <f t="shared" si="97"/>
        <v>No</v>
      </c>
      <c r="AF333" s="15" t="str">
        <f>IF(AE333="Yes", MAX(AF$1:AF332)+1, "")</f>
        <v/>
      </c>
    </row>
    <row r="334" spans="1:32" ht="19" customHeight="1" x14ac:dyDescent="0.35">
      <c r="A334" s="16" t="s">
        <v>935</v>
      </c>
      <c r="B334" s="16" t="s">
        <v>936</v>
      </c>
      <c r="C334" s="16">
        <v>2016</v>
      </c>
      <c r="D334" s="16" t="s">
        <v>937</v>
      </c>
      <c r="E334" t="s">
        <v>2178</v>
      </c>
      <c r="F334" s="16" t="s">
        <v>1963</v>
      </c>
      <c r="G334" s="16" t="s">
        <v>11</v>
      </c>
      <c r="H334" s="16" t="s">
        <v>27</v>
      </c>
      <c r="I334" s="16" t="s">
        <v>20</v>
      </c>
      <c r="J334" s="17"/>
      <c r="K334" s="19" t="str">
        <f t="shared" si="102"/>
        <v>Yes</v>
      </c>
      <c r="L334" s="19" t="str">
        <f t="shared" si="103"/>
        <v>Yes</v>
      </c>
      <c r="M334" s="19" t="str">
        <f t="shared" si="104"/>
        <v/>
      </c>
      <c r="N334" s="19" t="str">
        <f t="shared" si="105"/>
        <v/>
      </c>
      <c r="O334" s="19" t="str">
        <f t="shared" si="106"/>
        <v/>
      </c>
      <c r="P334" s="19" t="str">
        <f t="shared" si="107"/>
        <v/>
      </c>
      <c r="Q334" s="19" t="str">
        <f t="shared" si="108"/>
        <v/>
      </c>
      <c r="R334" s="19" t="str">
        <f t="shared" si="109"/>
        <v/>
      </c>
      <c r="S334" s="19" t="str">
        <f t="shared" si="110"/>
        <v/>
      </c>
      <c r="T334" s="19" t="str">
        <f t="shared" si="111"/>
        <v>Yes</v>
      </c>
      <c r="U334" s="15" t="str">
        <f t="shared" si="98"/>
        <v>Yes</v>
      </c>
      <c r="V334" s="15" t="str">
        <f t="shared" si="99"/>
        <v>Yes</v>
      </c>
      <c r="W334" s="15" t="str">
        <f t="shared" si="94"/>
        <v>Yes</v>
      </c>
      <c r="X334" s="15">
        <f>IF(W334="Yes", MAX(X$1:X333)+1, "")</f>
        <v>333</v>
      </c>
      <c r="Y334" s="15" t="str">
        <f t="shared" si="95"/>
        <v>Yes</v>
      </c>
      <c r="Z334" s="15">
        <f>IF(Y334="Yes", MAX(Z$1:Z333)+1, "")</f>
        <v>333</v>
      </c>
      <c r="AA334" s="15" t="str">
        <f t="shared" si="100"/>
        <v>No</v>
      </c>
      <c r="AB334" s="15" t="str">
        <f t="shared" si="101"/>
        <v>No</v>
      </c>
      <c r="AC334" s="15" t="str">
        <f t="shared" si="96"/>
        <v>No</v>
      </c>
      <c r="AD334" s="15" t="str">
        <f>IF(AC334="Yes", MAX(AD$1:AD333)+1, "")</f>
        <v/>
      </c>
      <c r="AE334" s="15" t="str">
        <f t="shared" si="97"/>
        <v>No</v>
      </c>
      <c r="AF334" s="15" t="str">
        <f>IF(AE334="Yes", MAX(AF$1:AF333)+1, "")</f>
        <v/>
      </c>
    </row>
    <row r="335" spans="1:32" ht="19" customHeight="1" x14ac:dyDescent="0.35">
      <c r="A335" s="16" t="s">
        <v>938</v>
      </c>
      <c r="B335" s="16" t="s">
        <v>939</v>
      </c>
      <c r="C335" s="16">
        <v>2016</v>
      </c>
      <c r="D335" s="16" t="s">
        <v>940</v>
      </c>
      <c r="E335" t="s">
        <v>2179</v>
      </c>
      <c r="F335" s="16" t="s">
        <v>1963</v>
      </c>
      <c r="G335" s="16" t="s">
        <v>1954</v>
      </c>
      <c r="H335" s="16" t="s">
        <v>27</v>
      </c>
      <c r="I335" s="17"/>
      <c r="J335" s="17"/>
      <c r="K335" s="19" t="str">
        <f t="shared" si="102"/>
        <v>Yes</v>
      </c>
      <c r="L335" s="19" t="str">
        <f t="shared" si="103"/>
        <v/>
      </c>
      <c r="M335" s="19" t="str">
        <f t="shared" si="104"/>
        <v/>
      </c>
      <c r="N335" s="19" t="str">
        <f t="shared" si="105"/>
        <v/>
      </c>
      <c r="O335" s="19" t="str">
        <f t="shared" si="106"/>
        <v/>
      </c>
      <c r="P335" s="19" t="str">
        <f t="shared" si="107"/>
        <v/>
      </c>
      <c r="Q335" s="19" t="str">
        <f t="shared" si="108"/>
        <v/>
      </c>
      <c r="R335" s="19" t="str">
        <f t="shared" si="109"/>
        <v>Yes</v>
      </c>
      <c r="S335" s="19" t="str">
        <f t="shared" si="110"/>
        <v/>
      </c>
      <c r="T335" s="19" t="str">
        <f t="shared" si="111"/>
        <v/>
      </c>
      <c r="U335" s="15" t="str">
        <f t="shared" si="98"/>
        <v>Yes</v>
      </c>
      <c r="V335" s="15" t="str">
        <f t="shared" si="99"/>
        <v>Yes</v>
      </c>
      <c r="W335" s="15" t="str">
        <f t="shared" si="94"/>
        <v>Yes</v>
      </c>
      <c r="X335" s="15">
        <f>IF(W335="Yes", MAX(X$1:X334)+1, "")</f>
        <v>334</v>
      </c>
      <c r="Y335" s="15" t="str">
        <f t="shared" si="95"/>
        <v>Yes</v>
      </c>
      <c r="Z335" s="15">
        <f>IF(Y335="Yes", MAX(Z$1:Z334)+1, "")</f>
        <v>334</v>
      </c>
      <c r="AA335" s="15" t="str">
        <f t="shared" si="100"/>
        <v>No</v>
      </c>
      <c r="AB335" s="15" t="str">
        <f t="shared" si="101"/>
        <v>No</v>
      </c>
      <c r="AC335" s="15" t="str">
        <f t="shared" si="96"/>
        <v>No</v>
      </c>
      <c r="AD335" s="15" t="str">
        <f>IF(AC335="Yes", MAX(AD$1:AD334)+1, "")</f>
        <v/>
      </c>
      <c r="AE335" s="15" t="str">
        <f t="shared" si="97"/>
        <v>No</v>
      </c>
      <c r="AF335" s="15" t="str">
        <f>IF(AE335="Yes", MAX(AF$1:AF334)+1, "")</f>
        <v/>
      </c>
    </row>
    <row r="336" spans="1:32" ht="19" customHeight="1" x14ac:dyDescent="0.35">
      <c r="A336" s="16" t="s">
        <v>941</v>
      </c>
      <c r="B336" s="16" t="s">
        <v>942</v>
      </c>
      <c r="C336" s="16">
        <v>2018</v>
      </c>
      <c r="D336" s="16" t="s">
        <v>943</v>
      </c>
      <c r="E336" t="s">
        <v>2180</v>
      </c>
      <c r="F336" s="16" t="s">
        <v>1963</v>
      </c>
      <c r="G336" s="16" t="s">
        <v>7</v>
      </c>
      <c r="H336" s="16" t="s">
        <v>1954</v>
      </c>
      <c r="I336" s="17"/>
      <c r="J336" s="17"/>
      <c r="K336" s="19" t="str">
        <f t="shared" si="102"/>
        <v>Yes</v>
      </c>
      <c r="L336" s="19" t="str">
        <f t="shared" si="103"/>
        <v/>
      </c>
      <c r="M336" s="19" t="str">
        <f t="shared" si="104"/>
        <v/>
      </c>
      <c r="N336" s="19" t="str">
        <f t="shared" si="105"/>
        <v/>
      </c>
      <c r="O336" s="19" t="str">
        <f t="shared" si="106"/>
        <v/>
      </c>
      <c r="P336" s="19" t="str">
        <f t="shared" si="107"/>
        <v/>
      </c>
      <c r="Q336" s="19" t="str">
        <f t="shared" si="108"/>
        <v/>
      </c>
      <c r="R336" s="19" t="str">
        <f t="shared" si="109"/>
        <v>Yes</v>
      </c>
      <c r="S336" s="19" t="str">
        <f t="shared" si="110"/>
        <v/>
      </c>
      <c r="T336" s="19" t="str">
        <f t="shared" si="111"/>
        <v/>
      </c>
      <c r="U336" s="15" t="str">
        <f t="shared" si="98"/>
        <v>Yes</v>
      </c>
      <c r="V336" s="15" t="str">
        <f t="shared" si="99"/>
        <v>Yes</v>
      </c>
      <c r="W336" s="15" t="str">
        <f t="shared" ref="W336:W399" si="112">IF(OR(U336="Yes", V336="Yes"), "Yes", "No")</f>
        <v>Yes</v>
      </c>
      <c r="X336" s="15">
        <f>IF(W336="Yes", MAX(X$1:X335)+1, "")</f>
        <v>335</v>
      </c>
      <c r="Y336" s="15" t="str">
        <f t="shared" ref="Y336:Y399" si="113">IF(themeselected="All", "Yes", IF(OR(G336=themeselected, H336=themeselected, I336=themeselected, J336=themeselected), "Yes", "No"))</f>
        <v>Yes</v>
      </c>
      <c r="Z336" s="15">
        <f>IF(Y336="Yes", MAX(Z$1:Z335)+1, "")</f>
        <v>335</v>
      </c>
      <c r="AA336" s="15" t="str">
        <f t="shared" si="100"/>
        <v>No</v>
      </c>
      <c r="AB336" s="15" t="str">
        <f t="shared" si="101"/>
        <v>No</v>
      </c>
      <c r="AC336" s="15" t="str">
        <f t="shared" ref="AC336:AC399" si="114">IF(OR(AA336="Yes", AB336="Yes"), "Yes", "No")</f>
        <v>No</v>
      </c>
      <c r="AD336" s="15" t="str">
        <f>IF(AC336="Yes", MAX(AD$1:AD335)+1, "")</f>
        <v/>
      </c>
      <c r="AE336" s="15" t="str">
        <f t="shared" ref="AE336:AE399" si="115">IF((IF(business="Yes",IF(N336="Yes",1, 0))+IF(data="Yes",IF(K336="Yes",1, 0))+IF(Ecosystem="Yes",IF(Q336="Yes",1, 0))+IF(evaluation="Yes",IF(T336="Yes",1, 0))+IF(heating="Yes",IF(O336="Yes",1, 0))+IF(mobility="Yes",IF(P336="Yes",1, 0))+IF(policy="Yes",IF(S336="Yes",1, 0))+IF(tech="Yes",IF(R336="Yes",1, 0))+IF(users="Yes",IF(L336="Yes",1, 0))+IF(skills="Yes",IF(M336="Yes",1, 0)))&gt;=1, "Yes", "No")</f>
        <v>No</v>
      </c>
      <c r="AF336" s="15" t="str">
        <f>IF(AE336="Yes", MAX(AF$1:AF335)+1, "")</f>
        <v/>
      </c>
    </row>
    <row r="337" spans="1:32" ht="19" customHeight="1" x14ac:dyDescent="0.35">
      <c r="A337" s="16" t="s">
        <v>944</v>
      </c>
      <c r="B337" s="16" t="s">
        <v>945</v>
      </c>
      <c r="C337" s="16">
        <v>2017</v>
      </c>
      <c r="D337" s="16" t="s">
        <v>946</v>
      </c>
      <c r="E337" t="s">
        <v>2181</v>
      </c>
      <c r="F337" s="16" t="s">
        <v>1963</v>
      </c>
      <c r="G337" s="16" t="s">
        <v>94</v>
      </c>
      <c r="H337" s="16" t="s">
        <v>20</v>
      </c>
      <c r="I337" s="17"/>
      <c r="J337" s="17"/>
      <c r="K337" s="19" t="str">
        <f t="shared" si="102"/>
        <v/>
      </c>
      <c r="L337" s="19" t="str">
        <f t="shared" si="103"/>
        <v/>
      </c>
      <c r="M337" s="19" t="str">
        <f t="shared" si="104"/>
        <v/>
      </c>
      <c r="N337" s="19" t="str">
        <f t="shared" si="105"/>
        <v/>
      </c>
      <c r="O337" s="19" t="str">
        <f t="shared" si="106"/>
        <v/>
      </c>
      <c r="P337" s="19" t="str">
        <f t="shared" si="107"/>
        <v>Yes</v>
      </c>
      <c r="Q337" s="19" t="str">
        <f t="shared" si="108"/>
        <v/>
      </c>
      <c r="R337" s="19" t="str">
        <f t="shared" si="109"/>
        <v/>
      </c>
      <c r="S337" s="19" t="str">
        <f t="shared" si="110"/>
        <v/>
      </c>
      <c r="T337" s="19" t="str">
        <f t="shared" si="111"/>
        <v>Yes</v>
      </c>
      <c r="U337" s="15" t="str">
        <f t="shared" si="98"/>
        <v>Yes</v>
      </c>
      <c r="V337" s="15" t="str">
        <f t="shared" si="99"/>
        <v>Yes</v>
      </c>
      <c r="W337" s="15" t="str">
        <f t="shared" si="112"/>
        <v>Yes</v>
      </c>
      <c r="X337" s="15">
        <f>IF(W337="Yes", MAX(X$1:X336)+1, "")</f>
        <v>336</v>
      </c>
      <c r="Y337" s="15" t="str">
        <f t="shared" si="113"/>
        <v>Yes</v>
      </c>
      <c r="Z337" s="15">
        <f>IF(Y337="Yes", MAX(Z$1:Z336)+1, "")</f>
        <v>336</v>
      </c>
      <c r="AA337" s="15" t="str">
        <f t="shared" si="100"/>
        <v>No</v>
      </c>
      <c r="AB337" s="15" t="str">
        <f t="shared" si="101"/>
        <v>No</v>
      </c>
      <c r="AC337" s="15" t="str">
        <f t="shared" si="114"/>
        <v>No</v>
      </c>
      <c r="AD337" s="15" t="str">
        <f>IF(AC337="Yes", MAX(AD$1:AD336)+1, "")</f>
        <v/>
      </c>
      <c r="AE337" s="15" t="str">
        <f t="shared" si="115"/>
        <v>No</v>
      </c>
      <c r="AF337" s="15" t="str">
        <f>IF(AE337="Yes", MAX(AF$1:AF336)+1, "")</f>
        <v/>
      </c>
    </row>
    <row r="338" spans="1:32" ht="19" customHeight="1" x14ac:dyDescent="0.35">
      <c r="A338" s="16" t="s">
        <v>947</v>
      </c>
      <c r="B338" s="16" t="s">
        <v>948</v>
      </c>
      <c r="C338" s="16">
        <v>2012</v>
      </c>
      <c r="D338" s="16" t="s">
        <v>949</v>
      </c>
      <c r="E338" t="s">
        <v>2182</v>
      </c>
      <c r="F338" s="16" t="s">
        <v>1963</v>
      </c>
      <c r="G338" s="16" t="s">
        <v>18</v>
      </c>
      <c r="H338" s="16" t="s">
        <v>20</v>
      </c>
      <c r="I338" s="17"/>
      <c r="J338" s="17"/>
      <c r="K338" s="19" t="str">
        <f t="shared" si="102"/>
        <v/>
      </c>
      <c r="L338" s="19" t="str">
        <f t="shared" si="103"/>
        <v/>
      </c>
      <c r="M338" s="19" t="str">
        <f t="shared" si="104"/>
        <v/>
      </c>
      <c r="N338" s="19" t="str">
        <f t="shared" si="105"/>
        <v/>
      </c>
      <c r="O338" s="19" t="str">
        <f t="shared" si="106"/>
        <v/>
      </c>
      <c r="P338" s="19" t="str">
        <f t="shared" si="107"/>
        <v/>
      </c>
      <c r="Q338" s="19" t="str">
        <f t="shared" si="108"/>
        <v/>
      </c>
      <c r="R338" s="19" t="str">
        <f t="shared" si="109"/>
        <v/>
      </c>
      <c r="S338" s="19" t="str">
        <f t="shared" si="110"/>
        <v>Yes</v>
      </c>
      <c r="T338" s="19" t="str">
        <f t="shared" si="111"/>
        <v>Yes</v>
      </c>
      <c r="U338" s="15" t="str">
        <f t="shared" si="98"/>
        <v>Yes</v>
      </c>
      <c r="V338" s="15" t="str">
        <f t="shared" si="99"/>
        <v>Yes</v>
      </c>
      <c r="W338" s="15" t="str">
        <f t="shared" si="112"/>
        <v>Yes</v>
      </c>
      <c r="X338" s="15">
        <f>IF(W338="Yes", MAX(X$1:X337)+1, "")</f>
        <v>337</v>
      </c>
      <c r="Y338" s="15" t="str">
        <f t="shared" si="113"/>
        <v>Yes</v>
      </c>
      <c r="Z338" s="15">
        <f>IF(Y338="Yes", MAX(Z$1:Z337)+1, "")</f>
        <v>337</v>
      </c>
      <c r="AA338" s="15" t="str">
        <f t="shared" si="100"/>
        <v>No</v>
      </c>
      <c r="AB338" s="15" t="str">
        <f t="shared" si="101"/>
        <v>No</v>
      </c>
      <c r="AC338" s="15" t="str">
        <f t="shared" si="114"/>
        <v>No</v>
      </c>
      <c r="AD338" s="15" t="str">
        <f>IF(AC338="Yes", MAX(AD$1:AD337)+1, "")</f>
        <v/>
      </c>
      <c r="AE338" s="15" t="str">
        <f t="shared" si="115"/>
        <v>No</v>
      </c>
      <c r="AF338" s="15" t="str">
        <f>IF(AE338="Yes", MAX(AF$1:AF337)+1, "")</f>
        <v/>
      </c>
    </row>
    <row r="339" spans="1:32" ht="19" customHeight="1" x14ac:dyDescent="0.35">
      <c r="A339" s="16" t="s">
        <v>950</v>
      </c>
      <c r="B339" s="16" t="s">
        <v>951</v>
      </c>
      <c r="C339" s="16">
        <v>2018</v>
      </c>
      <c r="D339" s="16" t="s">
        <v>952</v>
      </c>
      <c r="E339" t="s">
        <v>2183</v>
      </c>
      <c r="F339" s="16" t="s">
        <v>1963</v>
      </c>
      <c r="G339" s="16" t="s">
        <v>11</v>
      </c>
      <c r="H339" s="16" t="s">
        <v>18</v>
      </c>
      <c r="I339" s="17"/>
      <c r="J339" s="17"/>
      <c r="K339" s="19" t="str">
        <f t="shared" si="102"/>
        <v/>
      </c>
      <c r="L339" s="19" t="str">
        <f t="shared" si="103"/>
        <v>Yes</v>
      </c>
      <c r="M339" s="19" t="str">
        <f t="shared" si="104"/>
        <v/>
      </c>
      <c r="N339" s="19" t="str">
        <f t="shared" si="105"/>
        <v/>
      </c>
      <c r="O339" s="19" t="str">
        <f t="shared" si="106"/>
        <v/>
      </c>
      <c r="P339" s="19" t="str">
        <f t="shared" si="107"/>
        <v/>
      </c>
      <c r="Q339" s="19" t="str">
        <f t="shared" si="108"/>
        <v/>
      </c>
      <c r="R339" s="19" t="str">
        <f t="shared" si="109"/>
        <v/>
      </c>
      <c r="S339" s="19" t="str">
        <f t="shared" si="110"/>
        <v>Yes</v>
      </c>
      <c r="T339" s="19" t="str">
        <f t="shared" si="111"/>
        <v/>
      </c>
      <c r="U339" s="15" t="str">
        <f t="shared" si="98"/>
        <v>Yes</v>
      </c>
      <c r="V339" s="15" t="str">
        <f t="shared" si="99"/>
        <v>Yes</v>
      </c>
      <c r="W339" s="15" t="str">
        <f t="shared" si="112"/>
        <v>Yes</v>
      </c>
      <c r="X339" s="15">
        <f>IF(W339="Yes", MAX(X$1:X338)+1, "")</f>
        <v>338</v>
      </c>
      <c r="Y339" s="15" t="str">
        <f t="shared" si="113"/>
        <v>Yes</v>
      </c>
      <c r="Z339" s="15">
        <f>IF(Y339="Yes", MAX(Z$1:Z338)+1, "")</f>
        <v>338</v>
      </c>
      <c r="AA339" s="15" t="str">
        <f t="shared" si="100"/>
        <v>No</v>
      </c>
      <c r="AB339" s="15" t="str">
        <f t="shared" si="101"/>
        <v>No</v>
      </c>
      <c r="AC339" s="15" t="str">
        <f t="shared" si="114"/>
        <v>No</v>
      </c>
      <c r="AD339" s="15" t="str">
        <f>IF(AC339="Yes", MAX(AD$1:AD338)+1, "")</f>
        <v/>
      </c>
      <c r="AE339" s="15" t="str">
        <f t="shared" si="115"/>
        <v>No</v>
      </c>
      <c r="AF339" s="15" t="str">
        <f>IF(AE339="Yes", MAX(AF$1:AF338)+1, "")</f>
        <v/>
      </c>
    </row>
    <row r="340" spans="1:32" ht="19" customHeight="1" x14ac:dyDescent="0.35">
      <c r="A340" s="16" t="s">
        <v>953</v>
      </c>
      <c r="B340" s="16" t="s">
        <v>954</v>
      </c>
      <c r="C340" s="16">
        <v>2019</v>
      </c>
      <c r="D340" s="16" t="s">
        <v>955</v>
      </c>
      <c r="E340" t="s">
        <v>2184</v>
      </c>
      <c r="F340" s="16" t="s">
        <v>1963</v>
      </c>
      <c r="G340" s="16" t="s">
        <v>1954</v>
      </c>
      <c r="H340" s="16" t="s">
        <v>18</v>
      </c>
      <c r="I340" s="17"/>
      <c r="J340" s="17"/>
      <c r="K340" s="19" t="str">
        <f t="shared" si="102"/>
        <v/>
      </c>
      <c r="L340" s="19" t="str">
        <f t="shared" si="103"/>
        <v/>
      </c>
      <c r="M340" s="19" t="str">
        <f t="shared" si="104"/>
        <v/>
      </c>
      <c r="N340" s="19" t="str">
        <f t="shared" si="105"/>
        <v/>
      </c>
      <c r="O340" s="19" t="str">
        <f t="shared" si="106"/>
        <v/>
      </c>
      <c r="P340" s="19" t="str">
        <f t="shared" si="107"/>
        <v/>
      </c>
      <c r="Q340" s="19" t="str">
        <f t="shared" si="108"/>
        <v/>
      </c>
      <c r="R340" s="19" t="str">
        <f t="shared" si="109"/>
        <v>Yes</v>
      </c>
      <c r="S340" s="19" t="str">
        <f t="shared" si="110"/>
        <v>Yes</v>
      </c>
      <c r="T340" s="19" t="str">
        <f t="shared" si="111"/>
        <v/>
      </c>
      <c r="U340" s="15" t="str">
        <f t="shared" si="98"/>
        <v>Yes</v>
      </c>
      <c r="V340" s="15" t="str">
        <f t="shared" si="99"/>
        <v>Yes</v>
      </c>
      <c r="W340" s="15" t="str">
        <f t="shared" si="112"/>
        <v>Yes</v>
      </c>
      <c r="X340" s="15">
        <f>IF(W340="Yes", MAX(X$1:X339)+1, "")</f>
        <v>339</v>
      </c>
      <c r="Y340" s="15" t="str">
        <f t="shared" si="113"/>
        <v>Yes</v>
      </c>
      <c r="Z340" s="15">
        <f>IF(Y340="Yes", MAX(Z$1:Z339)+1, "")</f>
        <v>339</v>
      </c>
      <c r="AA340" s="15" t="str">
        <f t="shared" si="100"/>
        <v>No</v>
      </c>
      <c r="AB340" s="15" t="str">
        <f t="shared" si="101"/>
        <v>No</v>
      </c>
      <c r="AC340" s="15" t="str">
        <f t="shared" si="114"/>
        <v>No</v>
      </c>
      <c r="AD340" s="15" t="str">
        <f>IF(AC340="Yes", MAX(AD$1:AD339)+1, "")</f>
        <v/>
      </c>
      <c r="AE340" s="15" t="str">
        <f t="shared" si="115"/>
        <v>No</v>
      </c>
      <c r="AF340" s="15" t="str">
        <f>IF(AE340="Yes", MAX(AF$1:AF339)+1, "")</f>
        <v/>
      </c>
    </row>
    <row r="341" spans="1:32" ht="19" customHeight="1" x14ac:dyDescent="0.35">
      <c r="A341" s="16" t="s">
        <v>956</v>
      </c>
      <c r="B341" s="16" t="s">
        <v>957</v>
      </c>
      <c r="C341" s="16">
        <v>2017</v>
      </c>
      <c r="D341" s="17"/>
      <c r="E341" t="s">
        <v>1976</v>
      </c>
      <c r="F341" s="16" t="s">
        <v>1963</v>
      </c>
      <c r="G341" s="16" t="s">
        <v>94</v>
      </c>
      <c r="H341" s="16" t="s">
        <v>27</v>
      </c>
      <c r="I341" s="17"/>
      <c r="J341" s="17"/>
      <c r="K341" s="19" t="str">
        <f t="shared" si="102"/>
        <v>Yes</v>
      </c>
      <c r="L341" s="19" t="str">
        <f t="shared" si="103"/>
        <v/>
      </c>
      <c r="M341" s="19" t="str">
        <f t="shared" si="104"/>
        <v/>
      </c>
      <c r="N341" s="19" t="str">
        <f t="shared" si="105"/>
        <v/>
      </c>
      <c r="O341" s="19" t="str">
        <f t="shared" si="106"/>
        <v/>
      </c>
      <c r="P341" s="19" t="str">
        <f t="shared" si="107"/>
        <v>Yes</v>
      </c>
      <c r="Q341" s="19" t="str">
        <f t="shared" si="108"/>
        <v/>
      </c>
      <c r="R341" s="19" t="str">
        <f t="shared" si="109"/>
        <v/>
      </c>
      <c r="S341" s="19" t="str">
        <f t="shared" si="110"/>
        <v/>
      </c>
      <c r="T341" s="19" t="str">
        <f t="shared" si="111"/>
        <v/>
      </c>
      <c r="U341" s="15" t="str">
        <f t="shared" si="98"/>
        <v>Yes</v>
      </c>
      <c r="V341" s="15" t="str">
        <f t="shared" si="99"/>
        <v>No</v>
      </c>
      <c r="W341" s="15" t="str">
        <f t="shared" si="112"/>
        <v>Yes</v>
      </c>
      <c r="X341" s="15">
        <f>IF(W341="Yes", MAX(X$1:X340)+1, "")</f>
        <v>340</v>
      </c>
      <c r="Y341" s="15" t="str">
        <f t="shared" si="113"/>
        <v>Yes</v>
      </c>
      <c r="Z341" s="15">
        <f>IF(Y341="Yes", MAX(Z$1:Z340)+1, "")</f>
        <v>340</v>
      </c>
      <c r="AA341" s="15" t="str">
        <f t="shared" si="100"/>
        <v>No</v>
      </c>
      <c r="AB341" s="15" t="str">
        <f t="shared" si="101"/>
        <v>No</v>
      </c>
      <c r="AC341" s="15" t="str">
        <f t="shared" si="114"/>
        <v>No</v>
      </c>
      <c r="AD341" s="15" t="str">
        <f>IF(AC341="Yes", MAX(AD$1:AD340)+1, "")</f>
        <v/>
      </c>
      <c r="AE341" s="15" t="str">
        <f t="shared" si="115"/>
        <v>No</v>
      </c>
      <c r="AF341" s="15" t="str">
        <f>IF(AE341="Yes", MAX(AF$1:AF340)+1, "")</f>
        <v/>
      </c>
    </row>
    <row r="342" spans="1:32" ht="19" customHeight="1" x14ac:dyDescent="0.35">
      <c r="A342" s="16" t="s">
        <v>958</v>
      </c>
      <c r="B342" s="16" t="s">
        <v>959</v>
      </c>
      <c r="C342" s="16" t="s">
        <v>960</v>
      </c>
      <c r="D342" s="16" t="s">
        <v>961</v>
      </c>
      <c r="E342" t="s">
        <v>1976</v>
      </c>
      <c r="F342" s="16" t="s">
        <v>1963</v>
      </c>
      <c r="G342" s="16" t="s">
        <v>20</v>
      </c>
      <c r="H342" s="16" t="s">
        <v>1954</v>
      </c>
      <c r="I342" s="17"/>
      <c r="J342" s="17"/>
      <c r="K342" s="19" t="str">
        <f t="shared" si="102"/>
        <v/>
      </c>
      <c r="L342" s="19" t="str">
        <f t="shared" si="103"/>
        <v/>
      </c>
      <c r="M342" s="19" t="str">
        <f t="shared" si="104"/>
        <v/>
      </c>
      <c r="N342" s="19" t="str">
        <f t="shared" si="105"/>
        <v/>
      </c>
      <c r="O342" s="19" t="str">
        <f t="shared" si="106"/>
        <v/>
      </c>
      <c r="P342" s="19" t="str">
        <f t="shared" si="107"/>
        <v/>
      </c>
      <c r="Q342" s="19" t="str">
        <f t="shared" si="108"/>
        <v/>
      </c>
      <c r="R342" s="19" t="str">
        <f t="shared" si="109"/>
        <v>Yes</v>
      </c>
      <c r="S342" s="19" t="str">
        <f t="shared" si="110"/>
        <v/>
      </c>
      <c r="T342" s="19" t="str">
        <f t="shared" si="111"/>
        <v>Yes</v>
      </c>
      <c r="U342" s="15" t="str">
        <f t="shared" si="98"/>
        <v>Yes</v>
      </c>
      <c r="V342" s="15" t="str">
        <f t="shared" si="99"/>
        <v>Yes</v>
      </c>
      <c r="W342" s="15" t="str">
        <f t="shared" si="112"/>
        <v>Yes</v>
      </c>
      <c r="X342" s="15">
        <f>IF(W342="Yes", MAX(X$1:X341)+1, "")</f>
        <v>341</v>
      </c>
      <c r="Y342" s="15" t="str">
        <f t="shared" si="113"/>
        <v>Yes</v>
      </c>
      <c r="Z342" s="15">
        <f>IF(Y342="Yes", MAX(Z$1:Z341)+1, "")</f>
        <v>341</v>
      </c>
      <c r="AA342" s="15" t="str">
        <f t="shared" si="100"/>
        <v>No</v>
      </c>
      <c r="AB342" s="15" t="str">
        <f t="shared" si="101"/>
        <v>No</v>
      </c>
      <c r="AC342" s="15" t="str">
        <f t="shared" si="114"/>
        <v>No</v>
      </c>
      <c r="AD342" s="15" t="str">
        <f>IF(AC342="Yes", MAX(AD$1:AD341)+1, "")</f>
        <v/>
      </c>
      <c r="AE342" s="15" t="str">
        <f t="shared" si="115"/>
        <v>No</v>
      </c>
      <c r="AF342" s="15" t="str">
        <f>IF(AE342="Yes", MAX(AF$1:AF341)+1, "")</f>
        <v/>
      </c>
    </row>
    <row r="343" spans="1:32" ht="19" customHeight="1" x14ac:dyDescent="0.35">
      <c r="A343" s="16" t="s">
        <v>962</v>
      </c>
      <c r="B343" s="16" t="s">
        <v>963</v>
      </c>
      <c r="C343" s="16">
        <v>2015</v>
      </c>
      <c r="D343" s="16" t="s">
        <v>964</v>
      </c>
      <c r="E343" t="s">
        <v>2185</v>
      </c>
      <c r="F343" s="16" t="s">
        <v>1963</v>
      </c>
      <c r="G343" s="16" t="s">
        <v>7</v>
      </c>
      <c r="H343" s="16" t="s">
        <v>1954</v>
      </c>
      <c r="I343" s="16" t="s">
        <v>11</v>
      </c>
      <c r="J343" s="17"/>
      <c r="K343" s="19" t="str">
        <f t="shared" si="102"/>
        <v>Yes</v>
      </c>
      <c r="L343" s="19" t="str">
        <f t="shared" si="103"/>
        <v>Yes</v>
      </c>
      <c r="M343" s="19" t="str">
        <f t="shared" si="104"/>
        <v/>
      </c>
      <c r="N343" s="19" t="str">
        <f t="shared" si="105"/>
        <v/>
      </c>
      <c r="O343" s="19" t="str">
        <f t="shared" si="106"/>
        <v/>
      </c>
      <c r="P343" s="19" t="str">
        <f t="shared" si="107"/>
        <v/>
      </c>
      <c r="Q343" s="19" t="str">
        <f t="shared" si="108"/>
        <v/>
      </c>
      <c r="R343" s="19" t="str">
        <f t="shared" si="109"/>
        <v>Yes</v>
      </c>
      <c r="S343" s="19" t="str">
        <f t="shared" si="110"/>
        <v/>
      </c>
      <c r="T343" s="19" t="str">
        <f t="shared" si="111"/>
        <v/>
      </c>
      <c r="U343" s="15" t="str">
        <f t="shared" si="98"/>
        <v>Yes</v>
      </c>
      <c r="V343" s="15" t="str">
        <f t="shared" si="99"/>
        <v>Yes</v>
      </c>
      <c r="W343" s="15" t="str">
        <f t="shared" si="112"/>
        <v>Yes</v>
      </c>
      <c r="X343" s="15">
        <f>IF(W343="Yes", MAX(X$1:X342)+1, "")</f>
        <v>342</v>
      </c>
      <c r="Y343" s="15" t="str">
        <f t="shared" si="113"/>
        <v>Yes</v>
      </c>
      <c r="Z343" s="15">
        <f>IF(Y343="Yes", MAX(Z$1:Z342)+1, "")</f>
        <v>342</v>
      </c>
      <c r="AA343" s="15" t="str">
        <f t="shared" si="100"/>
        <v>No</v>
      </c>
      <c r="AB343" s="15" t="str">
        <f t="shared" si="101"/>
        <v>No</v>
      </c>
      <c r="AC343" s="15" t="str">
        <f t="shared" si="114"/>
        <v>No</v>
      </c>
      <c r="AD343" s="15" t="str">
        <f>IF(AC343="Yes", MAX(AD$1:AD342)+1, "")</f>
        <v/>
      </c>
      <c r="AE343" s="15" t="str">
        <f t="shared" si="115"/>
        <v>No</v>
      </c>
      <c r="AF343" s="15" t="str">
        <f>IF(AE343="Yes", MAX(AF$1:AF342)+1, "")</f>
        <v/>
      </c>
    </row>
    <row r="344" spans="1:32" ht="19" customHeight="1" x14ac:dyDescent="0.35">
      <c r="A344" s="16" t="s">
        <v>965</v>
      </c>
      <c r="B344" s="16" t="s">
        <v>966</v>
      </c>
      <c r="C344" s="16">
        <v>2019</v>
      </c>
      <c r="D344" s="16" t="s">
        <v>967</v>
      </c>
      <c r="E344" t="s">
        <v>2186</v>
      </c>
      <c r="F344" s="16" t="s">
        <v>1963</v>
      </c>
      <c r="G344" s="16" t="s">
        <v>7</v>
      </c>
      <c r="H344" s="16" t="s">
        <v>20</v>
      </c>
      <c r="I344" s="17"/>
      <c r="J344" s="17"/>
      <c r="K344" s="19" t="str">
        <f t="shared" si="102"/>
        <v>Yes</v>
      </c>
      <c r="L344" s="19" t="str">
        <f t="shared" si="103"/>
        <v/>
      </c>
      <c r="M344" s="19" t="str">
        <f t="shared" si="104"/>
        <v/>
      </c>
      <c r="N344" s="19" t="str">
        <f t="shared" si="105"/>
        <v/>
      </c>
      <c r="O344" s="19" t="str">
        <f t="shared" si="106"/>
        <v/>
      </c>
      <c r="P344" s="19" t="str">
        <f t="shared" si="107"/>
        <v/>
      </c>
      <c r="Q344" s="19" t="str">
        <f t="shared" si="108"/>
        <v/>
      </c>
      <c r="R344" s="19" t="str">
        <f t="shared" si="109"/>
        <v/>
      </c>
      <c r="S344" s="19" t="str">
        <f t="shared" si="110"/>
        <v/>
      </c>
      <c r="T344" s="19" t="str">
        <f t="shared" si="111"/>
        <v>Yes</v>
      </c>
      <c r="U344" s="15" t="str">
        <f t="shared" si="98"/>
        <v>Yes</v>
      </c>
      <c r="V344" s="15" t="str">
        <f t="shared" si="99"/>
        <v>Yes</v>
      </c>
      <c r="W344" s="15" t="str">
        <f t="shared" si="112"/>
        <v>Yes</v>
      </c>
      <c r="X344" s="15">
        <f>IF(W344="Yes", MAX(X$1:X343)+1, "")</f>
        <v>343</v>
      </c>
      <c r="Y344" s="15" t="str">
        <f t="shared" si="113"/>
        <v>Yes</v>
      </c>
      <c r="Z344" s="15">
        <f>IF(Y344="Yes", MAX(Z$1:Z343)+1, "")</f>
        <v>343</v>
      </c>
      <c r="AA344" s="15" t="str">
        <f t="shared" si="100"/>
        <v>No</v>
      </c>
      <c r="AB344" s="15" t="str">
        <f t="shared" si="101"/>
        <v>No</v>
      </c>
      <c r="AC344" s="15" t="str">
        <f t="shared" si="114"/>
        <v>No</v>
      </c>
      <c r="AD344" s="15" t="str">
        <f>IF(AC344="Yes", MAX(AD$1:AD343)+1, "")</f>
        <v/>
      </c>
      <c r="AE344" s="15" t="str">
        <f t="shared" si="115"/>
        <v>No</v>
      </c>
      <c r="AF344" s="15" t="str">
        <f>IF(AE344="Yes", MAX(AF$1:AF343)+1, "")</f>
        <v/>
      </c>
    </row>
    <row r="345" spans="1:32" ht="19" customHeight="1" x14ac:dyDescent="0.35">
      <c r="A345" s="16" t="s">
        <v>968</v>
      </c>
      <c r="B345" s="16" t="s">
        <v>969</v>
      </c>
      <c r="C345" s="16">
        <v>2019</v>
      </c>
      <c r="D345" s="16" t="s">
        <v>970</v>
      </c>
      <c r="E345" t="s">
        <v>1976</v>
      </c>
      <c r="F345" s="16" t="s">
        <v>1963</v>
      </c>
      <c r="G345" s="16" t="s">
        <v>18</v>
      </c>
      <c r="H345" s="17"/>
      <c r="I345" s="17"/>
      <c r="J345" s="17"/>
      <c r="K345" s="19" t="str">
        <f t="shared" si="102"/>
        <v/>
      </c>
      <c r="L345" s="19" t="str">
        <f t="shared" si="103"/>
        <v/>
      </c>
      <c r="M345" s="19" t="str">
        <f t="shared" si="104"/>
        <v/>
      </c>
      <c r="N345" s="19" t="str">
        <f t="shared" si="105"/>
        <v/>
      </c>
      <c r="O345" s="19" t="str">
        <f t="shared" si="106"/>
        <v/>
      </c>
      <c r="P345" s="19" t="str">
        <f t="shared" si="107"/>
        <v/>
      </c>
      <c r="Q345" s="19" t="str">
        <f t="shared" si="108"/>
        <v/>
      </c>
      <c r="R345" s="19" t="str">
        <f t="shared" si="109"/>
        <v/>
      </c>
      <c r="S345" s="19" t="str">
        <f t="shared" si="110"/>
        <v>Yes</v>
      </c>
      <c r="T345" s="19" t="str">
        <f t="shared" si="111"/>
        <v/>
      </c>
      <c r="U345" s="15" t="str">
        <f t="shared" si="98"/>
        <v>Yes</v>
      </c>
      <c r="V345" s="15" t="str">
        <f t="shared" si="99"/>
        <v>Yes</v>
      </c>
      <c r="W345" s="15" t="str">
        <f t="shared" si="112"/>
        <v>Yes</v>
      </c>
      <c r="X345" s="15">
        <f>IF(W345="Yes", MAX(X$1:X344)+1, "")</f>
        <v>344</v>
      </c>
      <c r="Y345" s="15" t="str">
        <f t="shared" si="113"/>
        <v>Yes</v>
      </c>
      <c r="Z345" s="15">
        <f>IF(Y345="Yes", MAX(Z$1:Z344)+1, "")</f>
        <v>344</v>
      </c>
      <c r="AA345" s="15" t="str">
        <f t="shared" si="100"/>
        <v>No</v>
      </c>
      <c r="AB345" s="15" t="str">
        <f t="shared" si="101"/>
        <v>No</v>
      </c>
      <c r="AC345" s="15" t="str">
        <f t="shared" si="114"/>
        <v>No</v>
      </c>
      <c r="AD345" s="15" t="str">
        <f>IF(AC345="Yes", MAX(AD$1:AD344)+1, "")</f>
        <v/>
      </c>
      <c r="AE345" s="15" t="str">
        <f t="shared" si="115"/>
        <v>No</v>
      </c>
      <c r="AF345" s="15" t="str">
        <f>IF(AE345="Yes", MAX(AF$1:AF344)+1, "")</f>
        <v/>
      </c>
    </row>
    <row r="346" spans="1:32" ht="19" customHeight="1" x14ac:dyDescent="0.35">
      <c r="A346" s="16" t="s">
        <v>971</v>
      </c>
      <c r="B346" s="16" t="s">
        <v>972</v>
      </c>
      <c r="C346" s="16">
        <v>2014</v>
      </c>
      <c r="D346" s="16" t="s">
        <v>973</v>
      </c>
      <c r="E346" t="s">
        <v>2187</v>
      </c>
      <c r="F346" s="16" t="s">
        <v>1963</v>
      </c>
      <c r="G346" s="16" t="s">
        <v>1954</v>
      </c>
      <c r="H346" s="17"/>
      <c r="I346" s="17"/>
      <c r="J346" s="17"/>
      <c r="K346" s="19" t="str">
        <f t="shared" si="102"/>
        <v/>
      </c>
      <c r="L346" s="19" t="str">
        <f t="shared" si="103"/>
        <v/>
      </c>
      <c r="M346" s="19" t="str">
        <f t="shared" si="104"/>
        <v/>
      </c>
      <c r="N346" s="19" t="str">
        <f t="shared" si="105"/>
        <v/>
      </c>
      <c r="O346" s="19" t="str">
        <f t="shared" si="106"/>
        <v/>
      </c>
      <c r="P346" s="19" t="str">
        <f t="shared" si="107"/>
        <v/>
      </c>
      <c r="Q346" s="19" t="str">
        <f t="shared" si="108"/>
        <v/>
      </c>
      <c r="R346" s="19" t="str">
        <f t="shared" si="109"/>
        <v>Yes</v>
      </c>
      <c r="S346" s="19" t="str">
        <f t="shared" si="110"/>
        <v/>
      </c>
      <c r="T346" s="19" t="str">
        <f t="shared" si="111"/>
        <v/>
      </c>
      <c r="U346" s="15" t="str">
        <f t="shared" si="98"/>
        <v>Yes</v>
      </c>
      <c r="V346" s="15" t="str">
        <f t="shared" si="99"/>
        <v>Yes</v>
      </c>
      <c r="W346" s="15" t="str">
        <f t="shared" si="112"/>
        <v>Yes</v>
      </c>
      <c r="X346" s="15">
        <f>IF(W346="Yes", MAX(X$1:X345)+1, "")</f>
        <v>345</v>
      </c>
      <c r="Y346" s="15" t="str">
        <f t="shared" si="113"/>
        <v>Yes</v>
      </c>
      <c r="Z346" s="15">
        <f>IF(Y346="Yes", MAX(Z$1:Z345)+1, "")</f>
        <v>345</v>
      </c>
      <c r="AA346" s="15" t="str">
        <f t="shared" si="100"/>
        <v>No</v>
      </c>
      <c r="AB346" s="15" t="str">
        <f t="shared" si="101"/>
        <v>No</v>
      </c>
      <c r="AC346" s="15" t="str">
        <f t="shared" si="114"/>
        <v>No</v>
      </c>
      <c r="AD346" s="15" t="str">
        <f>IF(AC346="Yes", MAX(AD$1:AD345)+1, "")</f>
        <v/>
      </c>
      <c r="AE346" s="15" t="str">
        <f t="shared" si="115"/>
        <v>No</v>
      </c>
      <c r="AF346" s="15" t="str">
        <f>IF(AE346="Yes", MAX(AF$1:AF345)+1, "")</f>
        <v/>
      </c>
    </row>
    <row r="347" spans="1:32" ht="19" customHeight="1" x14ac:dyDescent="0.35">
      <c r="A347" s="16" t="s">
        <v>974</v>
      </c>
      <c r="B347" s="16" t="s">
        <v>975</v>
      </c>
      <c r="C347" s="16">
        <v>2016</v>
      </c>
      <c r="D347" s="16" t="s">
        <v>976</v>
      </c>
      <c r="E347" t="s">
        <v>2188</v>
      </c>
      <c r="F347" s="16" t="s">
        <v>1963</v>
      </c>
      <c r="G347" s="16" t="s">
        <v>1954</v>
      </c>
      <c r="H347" s="16" t="s">
        <v>18</v>
      </c>
      <c r="I347" s="17"/>
      <c r="J347" s="17"/>
      <c r="K347" s="19" t="str">
        <f t="shared" si="102"/>
        <v/>
      </c>
      <c r="L347" s="19" t="str">
        <f t="shared" si="103"/>
        <v/>
      </c>
      <c r="M347" s="19" t="str">
        <f t="shared" si="104"/>
        <v/>
      </c>
      <c r="N347" s="19" t="str">
        <f t="shared" si="105"/>
        <v/>
      </c>
      <c r="O347" s="19" t="str">
        <f t="shared" si="106"/>
        <v/>
      </c>
      <c r="P347" s="19" t="str">
        <f t="shared" si="107"/>
        <v/>
      </c>
      <c r="Q347" s="19" t="str">
        <f t="shared" si="108"/>
        <v/>
      </c>
      <c r="R347" s="19" t="str">
        <f t="shared" si="109"/>
        <v>Yes</v>
      </c>
      <c r="S347" s="19" t="str">
        <f t="shared" si="110"/>
        <v>Yes</v>
      </c>
      <c r="T347" s="19" t="str">
        <f t="shared" si="111"/>
        <v/>
      </c>
      <c r="U347" s="15" t="str">
        <f t="shared" si="98"/>
        <v>Yes</v>
      </c>
      <c r="V347" s="15" t="str">
        <f t="shared" si="99"/>
        <v>Yes</v>
      </c>
      <c r="W347" s="15" t="str">
        <f t="shared" si="112"/>
        <v>Yes</v>
      </c>
      <c r="X347" s="15">
        <f>IF(W347="Yes", MAX(X$1:X346)+1, "")</f>
        <v>346</v>
      </c>
      <c r="Y347" s="15" t="str">
        <f t="shared" si="113"/>
        <v>Yes</v>
      </c>
      <c r="Z347" s="15">
        <f>IF(Y347="Yes", MAX(Z$1:Z346)+1, "")</f>
        <v>346</v>
      </c>
      <c r="AA347" s="15" t="str">
        <f t="shared" si="100"/>
        <v>No</v>
      </c>
      <c r="AB347" s="15" t="str">
        <f t="shared" si="101"/>
        <v>No</v>
      </c>
      <c r="AC347" s="15" t="str">
        <f t="shared" si="114"/>
        <v>No</v>
      </c>
      <c r="AD347" s="15" t="str">
        <f>IF(AC347="Yes", MAX(AD$1:AD346)+1, "")</f>
        <v/>
      </c>
      <c r="AE347" s="15" t="str">
        <f t="shared" si="115"/>
        <v>No</v>
      </c>
      <c r="AF347" s="15" t="str">
        <f>IF(AE347="Yes", MAX(AF$1:AF346)+1, "")</f>
        <v/>
      </c>
    </row>
    <row r="348" spans="1:32" ht="19" customHeight="1" x14ac:dyDescent="0.35">
      <c r="A348" s="16" t="s">
        <v>977</v>
      </c>
      <c r="B348" s="16" t="s">
        <v>978</v>
      </c>
      <c r="C348" s="16">
        <v>2018</v>
      </c>
      <c r="D348" s="16" t="s">
        <v>979</v>
      </c>
      <c r="E348" t="s">
        <v>1976</v>
      </c>
      <c r="F348" s="16" t="s">
        <v>1963</v>
      </c>
      <c r="G348" s="16" t="s">
        <v>7</v>
      </c>
      <c r="H348" s="17"/>
      <c r="I348" s="17"/>
      <c r="J348" s="17"/>
      <c r="K348" s="19" t="str">
        <f t="shared" si="102"/>
        <v>Yes</v>
      </c>
      <c r="L348" s="19" t="str">
        <f t="shared" si="103"/>
        <v/>
      </c>
      <c r="M348" s="19" t="str">
        <f t="shared" si="104"/>
        <v/>
      </c>
      <c r="N348" s="19" t="str">
        <f t="shared" si="105"/>
        <v/>
      </c>
      <c r="O348" s="19" t="str">
        <f t="shared" si="106"/>
        <v/>
      </c>
      <c r="P348" s="19" t="str">
        <f t="shared" si="107"/>
        <v/>
      </c>
      <c r="Q348" s="19" t="str">
        <f t="shared" si="108"/>
        <v/>
      </c>
      <c r="R348" s="19" t="str">
        <f t="shared" si="109"/>
        <v/>
      </c>
      <c r="S348" s="19" t="str">
        <f t="shared" si="110"/>
        <v/>
      </c>
      <c r="T348" s="19" t="str">
        <f t="shared" si="111"/>
        <v/>
      </c>
      <c r="U348" s="15" t="str">
        <f t="shared" si="98"/>
        <v>Yes</v>
      </c>
      <c r="V348" s="15" t="str">
        <f t="shared" si="99"/>
        <v>Yes</v>
      </c>
      <c r="W348" s="15" t="str">
        <f t="shared" si="112"/>
        <v>Yes</v>
      </c>
      <c r="X348" s="15">
        <f>IF(W348="Yes", MAX(X$1:X347)+1, "")</f>
        <v>347</v>
      </c>
      <c r="Y348" s="15" t="str">
        <f t="shared" si="113"/>
        <v>Yes</v>
      </c>
      <c r="Z348" s="15">
        <f>IF(Y348="Yes", MAX(Z$1:Z347)+1, "")</f>
        <v>347</v>
      </c>
      <c r="AA348" s="15" t="str">
        <f t="shared" si="100"/>
        <v>No</v>
      </c>
      <c r="AB348" s="15" t="str">
        <f t="shared" si="101"/>
        <v>No</v>
      </c>
      <c r="AC348" s="15" t="str">
        <f t="shared" si="114"/>
        <v>No</v>
      </c>
      <c r="AD348" s="15" t="str">
        <f>IF(AC348="Yes", MAX(AD$1:AD347)+1, "")</f>
        <v/>
      </c>
      <c r="AE348" s="15" t="str">
        <f t="shared" si="115"/>
        <v>No</v>
      </c>
      <c r="AF348" s="15" t="str">
        <f>IF(AE348="Yes", MAX(AF$1:AF347)+1, "")</f>
        <v/>
      </c>
    </row>
    <row r="349" spans="1:32" ht="19" customHeight="1" x14ac:dyDescent="0.35">
      <c r="A349" s="16" t="s">
        <v>980</v>
      </c>
      <c r="B349" s="16" t="s">
        <v>981</v>
      </c>
      <c r="C349" s="16">
        <v>2015</v>
      </c>
      <c r="D349" s="16" t="s">
        <v>982</v>
      </c>
      <c r="E349" t="s">
        <v>2189</v>
      </c>
      <c r="F349" s="16" t="s">
        <v>1963</v>
      </c>
      <c r="G349" s="16" t="s">
        <v>7</v>
      </c>
      <c r="H349" s="16" t="s">
        <v>1954</v>
      </c>
      <c r="I349" s="17"/>
      <c r="J349" s="17"/>
      <c r="K349" s="19" t="str">
        <f t="shared" si="102"/>
        <v>Yes</v>
      </c>
      <c r="L349" s="19" t="str">
        <f t="shared" si="103"/>
        <v/>
      </c>
      <c r="M349" s="19" t="str">
        <f t="shared" si="104"/>
        <v/>
      </c>
      <c r="N349" s="19" t="str">
        <f t="shared" si="105"/>
        <v/>
      </c>
      <c r="O349" s="19" t="str">
        <f t="shared" si="106"/>
        <v/>
      </c>
      <c r="P349" s="19" t="str">
        <f t="shared" si="107"/>
        <v/>
      </c>
      <c r="Q349" s="19" t="str">
        <f t="shared" si="108"/>
        <v/>
      </c>
      <c r="R349" s="19" t="str">
        <f t="shared" si="109"/>
        <v>Yes</v>
      </c>
      <c r="S349" s="19" t="str">
        <f t="shared" si="110"/>
        <v/>
      </c>
      <c r="T349" s="19" t="str">
        <f t="shared" si="111"/>
        <v/>
      </c>
      <c r="U349" s="15" t="str">
        <f t="shared" si="98"/>
        <v>Yes</v>
      </c>
      <c r="V349" s="15" t="str">
        <f t="shared" si="99"/>
        <v>Yes</v>
      </c>
      <c r="W349" s="15" t="str">
        <f t="shared" si="112"/>
        <v>Yes</v>
      </c>
      <c r="X349" s="15">
        <f>IF(W349="Yes", MAX(X$1:X348)+1, "")</f>
        <v>348</v>
      </c>
      <c r="Y349" s="15" t="str">
        <f t="shared" si="113"/>
        <v>Yes</v>
      </c>
      <c r="Z349" s="15">
        <f>IF(Y349="Yes", MAX(Z$1:Z348)+1, "")</f>
        <v>348</v>
      </c>
      <c r="AA349" s="15" t="str">
        <f t="shared" si="100"/>
        <v>No</v>
      </c>
      <c r="AB349" s="15" t="str">
        <f t="shared" si="101"/>
        <v>No</v>
      </c>
      <c r="AC349" s="15" t="str">
        <f t="shared" si="114"/>
        <v>No</v>
      </c>
      <c r="AD349" s="15" t="str">
        <f>IF(AC349="Yes", MAX(AD$1:AD348)+1, "")</f>
        <v/>
      </c>
      <c r="AE349" s="15" t="str">
        <f t="shared" si="115"/>
        <v>No</v>
      </c>
      <c r="AF349" s="15" t="str">
        <f>IF(AE349="Yes", MAX(AF$1:AF348)+1, "")</f>
        <v/>
      </c>
    </row>
    <row r="350" spans="1:32" ht="19" customHeight="1" x14ac:dyDescent="0.35">
      <c r="A350" s="16" t="s">
        <v>983</v>
      </c>
      <c r="B350" s="16" t="s">
        <v>984</v>
      </c>
      <c r="C350" s="16">
        <v>2014</v>
      </c>
      <c r="D350" s="16" t="s">
        <v>985</v>
      </c>
      <c r="E350" t="s">
        <v>2190</v>
      </c>
      <c r="F350" s="16" t="s">
        <v>1963</v>
      </c>
      <c r="G350" s="16" t="s">
        <v>7</v>
      </c>
      <c r="H350" s="17"/>
      <c r="I350" s="17"/>
      <c r="J350" s="17"/>
      <c r="K350" s="19" t="str">
        <f t="shared" si="102"/>
        <v>Yes</v>
      </c>
      <c r="L350" s="19" t="str">
        <f t="shared" si="103"/>
        <v/>
      </c>
      <c r="M350" s="19" t="str">
        <f t="shared" si="104"/>
        <v/>
      </c>
      <c r="N350" s="19" t="str">
        <f t="shared" si="105"/>
        <v/>
      </c>
      <c r="O350" s="19" t="str">
        <f t="shared" si="106"/>
        <v/>
      </c>
      <c r="P350" s="19" t="str">
        <f t="shared" si="107"/>
        <v/>
      </c>
      <c r="Q350" s="19" t="str">
        <f t="shared" si="108"/>
        <v/>
      </c>
      <c r="R350" s="19" t="str">
        <f t="shared" si="109"/>
        <v/>
      </c>
      <c r="S350" s="19" t="str">
        <f t="shared" si="110"/>
        <v/>
      </c>
      <c r="T350" s="19" t="str">
        <f t="shared" si="111"/>
        <v/>
      </c>
      <c r="U350" s="15" t="str">
        <f t="shared" si="98"/>
        <v>Yes</v>
      </c>
      <c r="V350" s="15" t="str">
        <f t="shared" si="99"/>
        <v>Yes</v>
      </c>
      <c r="W350" s="15" t="str">
        <f t="shared" si="112"/>
        <v>Yes</v>
      </c>
      <c r="X350" s="15">
        <f>IF(W350="Yes", MAX(X$1:X349)+1, "")</f>
        <v>349</v>
      </c>
      <c r="Y350" s="15" t="str">
        <f t="shared" si="113"/>
        <v>Yes</v>
      </c>
      <c r="Z350" s="15">
        <f>IF(Y350="Yes", MAX(Z$1:Z349)+1, "")</f>
        <v>349</v>
      </c>
      <c r="AA350" s="15" t="str">
        <f t="shared" si="100"/>
        <v>No</v>
      </c>
      <c r="AB350" s="15" t="str">
        <f t="shared" si="101"/>
        <v>No</v>
      </c>
      <c r="AC350" s="15" t="str">
        <f t="shared" si="114"/>
        <v>No</v>
      </c>
      <c r="AD350" s="15" t="str">
        <f>IF(AC350="Yes", MAX(AD$1:AD349)+1, "")</f>
        <v/>
      </c>
      <c r="AE350" s="15" t="str">
        <f t="shared" si="115"/>
        <v>No</v>
      </c>
      <c r="AF350" s="15" t="str">
        <f>IF(AE350="Yes", MAX(AF$1:AF349)+1, "")</f>
        <v/>
      </c>
    </row>
    <row r="351" spans="1:32" ht="19" customHeight="1" x14ac:dyDescent="0.35">
      <c r="A351" s="16" t="s">
        <v>986</v>
      </c>
      <c r="B351" s="16" t="s">
        <v>987</v>
      </c>
      <c r="C351" s="16">
        <v>2012</v>
      </c>
      <c r="D351" s="16" t="s">
        <v>988</v>
      </c>
      <c r="E351" t="s">
        <v>2191</v>
      </c>
      <c r="F351" s="16" t="s">
        <v>1963</v>
      </c>
      <c r="G351" s="16" t="s">
        <v>1954</v>
      </c>
      <c r="H351" s="17"/>
      <c r="I351" s="17"/>
      <c r="J351" s="17"/>
      <c r="K351" s="19" t="str">
        <f t="shared" si="102"/>
        <v/>
      </c>
      <c r="L351" s="19" t="str">
        <f t="shared" si="103"/>
        <v/>
      </c>
      <c r="M351" s="19" t="str">
        <f t="shared" si="104"/>
        <v/>
      </c>
      <c r="N351" s="19" t="str">
        <f t="shared" si="105"/>
        <v/>
      </c>
      <c r="O351" s="19" t="str">
        <f t="shared" si="106"/>
        <v/>
      </c>
      <c r="P351" s="19" t="str">
        <f t="shared" si="107"/>
        <v/>
      </c>
      <c r="Q351" s="19" t="str">
        <f t="shared" si="108"/>
        <v/>
      </c>
      <c r="R351" s="19" t="str">
        <f t="shared" si="109"/>
        <v>Yes</v>
      </c>
      <c r="S351" s="19" t="str">
        <f t="shared" si="110"/>
        <v/>
      </c>
      <c r="T351" s="19" t="str">
        <f t="shared" si="111"/>
        <v/>
      </c>
      <c r="U351" s="15" t="str">
        <f t="shared" si="98"/>
        <v>Yes</v>
      </c>
      <c r="V351" s="15" t="str">
        <f t="shared" si="99"/>
        <v>Yes</v>
      </c>
      <c r="W351" s="15" t="str">
        <f t="shared" si="112"/>
        <v>Yes</v>
      </c>
      <c r="X351" s="15">
        <f>IF(W351="Yes", MAX(X$1:X350)+1, "")</f>
        <v>350</v>
      </c>
      <c r="Y351" s="15" t="str">
        <f t="shared" si="113"/>
        <v>Yes</v>
      </c>
      <c r="Z351" s="15">
        <f>IF(Y351="Yes", MAX(Z$1:Z350)+1, "")</f>
        <v>350</v>
      </c>
      <c r="AA351" s="15" t="str">
        <f t="shared" si="100"/>
        <v>No</v>
      </c>
      <c r="AB351" s="15" t="str">
        <f t="shared" si="101"/>
        <v>No</v>
      </c>
      <c r="AC351" s="15" t="str">
        <f t="shared" si="114"/>
        <v>No</v>
      </c>
      <c r="AD351" s="15" t="str">
        <f>IF(AC351="Yes", MAX(AD$1:AD350)+1, "")</f>
        <v/>
      </c>
      <c r="AE351" s="15" t="str">
        <f t="shared" si="115"/>
        <v>No</v>
      </c>
      <c r="AF351" s="15" t="str">
        <f>IF(AE351="Yes", MAX(AF$1:AF350)+1, "")</f>
        <v/>
      </c>
    </row>
    <row r="352" spans="1:32" ht="19" customHeight="1" x14ac:dyDescent="0.35">
      <c r="A352" s="16" t="s">
        <v>989</v>
      </c>
      <c r="B352" s="16" t="s">
        <v>990</v>
      </c>
      <c r="C352" s="16">
        <v>2016</v>
      </c>
      <c r="D352" s="16" t="s">
        <v>991</v>
      </c>
      <c r="E352" t="s">
        <v>2192</v>
      </c>
      <c r="F352" s="16" t="s">
        <v>1963</v>
      </c>
      <c r="G352" s="16" t="s">
        <v>1954</v>
      </c>
      <c r="H352" s="17"/>
      <c r="I352" s="17"/>
      <c r="J352" s="17"/>
      <c r="K352" s="19" t="str">
        <f t="shared" si="102"/>
        <v/>
      </c>
      <c r="L352" s="19" t="str">
        <f t="shared" si="103"/>
        <v/>
      </c>
      <c r="M352" s="19" t="str">
        <f t="shared" si="104"/>
        <v/>
      </c>
      <c r="N352" s="19" t="str">
        <f t="shared" si="105"/>
        <v/>
      </c>
      <c r="O352" s="19" t="str">
        <f t="shared" si="106"/>
        <v/>
      </c>
      <c r="P352" s="19" t="str">
        <f t="shared" si="107"/>
        <v/>
      </c>
      <c r="Q352" s="19" t="str">
        <f t="shared" si="108"/>
        <v/>
      </c>
      <c r="R352" s="19" t="str">
        <f t="shared" si="109"/>
        <v>Yes</v>
      </c>
      <c r="S352" s="19" t="str">
        <f t="shared" si="110"/>
        <v/>
      </c>
      <c r="T352" s="19" t="str">
        <f t="shared" si="111"/>
        <v/>
      </c>
      <c r="U352" s="15" t="str">
        <f t="shared" si="98"/>
        <v>Yes</v>
      </c>
      <c r="V352" s="15" t="str">
        <f t="shared" si="99"/>
        <v>Yes</v>
      </c>
      <c r="W352" s="15" t="str">
        <f t="shared" si="112"/>
        <v>Yes</v>
      </c>
      <c r="X352" s="15">
        <f>IF(W352="Yes", MAX(X$1:X351)+1, "")</f>
        <v>351</v>
      </c>
      <c r="Y352" s="15" t="str">
        <f t="shared" si="113"/>
        <v>Yes</v>
      </c>
      <c r="Z352" s="15">
        <f>IF(Y352="Yes", MAX(Z$1:Z351)+1, "")</f>
        <v>351</v>
      </c>
      <c r="AA352" s="15" t="str">
        <f t="shared" si="100"/>
        <v>No</v>
      </c>
      <c r="AB352" s="15" t="str">
        <f t="shared" si="101"/>
        <v>No</v>
      </c>
      <c r="AC352" s="15" t="str">
        <f t="shared" si="114"/>
        <v>No</v>
      </c>
      <c r="AD352" s="15" t="str">
        <f>IF(AC352="Yes", MAX(AD$1:AD351)+1, "")</f>
        <v/>
      </c>
      <c r="AE352" s="15" t="str">
        <f t="shared" si="115"/>
        <v>No</v>
      </c>
      <c r="AF352" s="15" t="str">
        <f>IF(AE352="Yes", MAX(AF$1:AF351)+1, "")</f>
        <v/>
      </c>
    </row>
    <row r="353" spans="1:32" ht="19" customHeight="1" x14ac:dyDescent="0.35">
      <c r="A353" s="16" t="s">
        <v>992</v>
      </c>
      <c r="B353" s="16" t="s">
        <v>993</v>
      </c>
      <c r="C353" s="16">
        <v>2017</v>
      </c>
      <c r="D353" s="16" t="s">
        <v>994</v>
      </c>
      <c r="E353" t="s">
        <v>2193</v>
      </c>
      <c r="F353" s="16" t="s">
        <v>1963</v>
      </c>
      <c r="G353" s="16" t="s">
        <v>94</v>
      </c>
      <c r="H353" s="16" t="s">
        <v>20</v>
      </c>
      <c r="I353" s="16" t="s">
        <v>1954</v>
      </c>
      <c r="J353" s="17"/>
      <c r="K353" s="19" t="str">
        <f t="shared" si="102"/>
        <v/>
      </c>
      <c r="L353" s="19" t="str">
        <f t="shared" si="103"/>
        <v/>
      </c>
      <c r="M353" s="19" t="str">
        <f t="shared" si="104"/>
        <v/>
      </c>
      <c r="N353" s="19" t="str">
        <f t="shared" si="105"/>
        <v/>
      </c>
      <c r="O353" s="19" t="str">
        <f t="shared" si="106"/>
        <v/>
      </c>
      <c r="P353" s="19" t="str">
        <f t="shared" si="107"/>
        <v>Yes</v>
      </c>
      <c r="Q353" s="19" t="str">
        <f t="shared" si="108"/>
        <v/>
      </c>
      <c r="R353" s="19" t="str">
        <f t="shared" si="109"/>
        <v>Yes</v>
      </c>
      <c r="S353" s="19" t="str">
        <f t="shared" si="110"/>
        <v/>
      </c>
      <c r="T353" s="19" t="str">
        <f t="shared" si="111"/>
        <v>Yes</v>
      </c>
      <c r="U353" s="15" t="str">
        <f t="shared" si="98"/>
        <v>Yes</v>
      </c>
      <c r="V353" s="15" t="str">
        <f t="shared" si="99"/>
        <v>Yes</v>
      </c>
      <c r="W353" s="15" t="str">
        <f t="shared" si="112"/>
        <v>Yes</v>
      </c>
      <c r="X353" s="15">
        <f>IF(W353="Yes", MAX(X$1:X352)+1, "")</f>
        <v>352</v>
      </c>
      <c r="Y353" s="15" t="str">
        <f t="shared" si="113"/>
        <v>Yes</v>
      </c>
      <c r="Z353" s="15">
        <f>IF(Y353="Yes", MAX(Z$1:Z352)+1, "")</f>
        <v>352</v>
      </c>
      <c r="AA353" s="15" t="str">
        <f t="shared" si="100"/>
        <v>No</v>
      </c>
      <c r="AB353" s="15" t="str">
        <f t="shared" si="101"/>
        <v>No</v>
      </c>
      <c r="AC353" s="15" t="str">
        <f t="shared" si="114"/>
        <v>No</v>
      </c>
      <c r="AD353" s="15" t="str">
        <f>IF(AC353="Yes", MAX(AD$1:AD352)+1, "")</f>
        <v/>
      </c>
      <c r="AE353" s="15" t="str">
        <f t="shared" si="115"/>
        <v>No</v>
      </c>
      <c r="AF353" s="15" t="str">
        <f>IF(AE353="Yes", MAX(AF$1:AF352)+1, "")</f>
        <v/>
      </c>
    </row>
    <row r="354" spans="1:32" ht="19" customHeight="1" x14ac:dyDescent="0.35">
      <c r="A354" s="16" t="s">
        <v>995</v>
      </c>
      <c r="B354" s="16" t="s">
        <v>996</v>
      </c>
      <c r="C354" s="16">
        <v>2016</v>
      </c>
      <c r="D354" s="16" t="s">
        <v>997</v>
      </c>
      <c r="E354" t="s">
        <v>2194</v>
      </c>
      <c r="F354" s="16" t="s">
        <v>1963</v>
      </c>
      <c r="G354" s="16" t="s">
        <v>18</v>
      </c>
      <c r="H354" s="16" t="s">
        <v>74</v>
      </c>
      <c r="I354" s="17"/>
      <c r="J354" s="17"/>
      <c r="K354" s="19" t="str">
        <f t="shared" si="102"/>
        <v/>
      </c>
      <c r="L354" s="19" t="str">
        <f t="shared" si="103"/>
        <v/>
      </c>
      <c r="M354" s="19" t="str">
        <f t="shared" si="104"/>
        <v/>
      </c>
      <c r="N354" s="19" t="str">
        <f t="shared" si="105"/>
        <v>Yes</v>
      </c>
      <c r="O354" s="19" t="str">
        <f t="shared" si="106"/>
        <v/>
      </c>
      <c r="P354" s="19" t="str">
        <f t="shared" si="107"/>
        <v/>
      </c>
      <c r="Q354" s="19" t="str">
        <f t="shared" si="108"/>
        <v/>
      </c>
      <c r="R354" s="19" t="str">
        <f t="shared" si="109"/>
        <v/>
      </c>
      <c r="S354" s="19" t="str">
        <f t="shared" si="110"/>
        <v>Yes</v>
      </c>
      <c r="T354" s="19" t="str">
        <f t="shared" si="111"/>
        <v/>
      </c>
      <c r="U354" s="15" t="str">
        <f t="shared" si="98"/>
        <v>Yes</v>
      </c>
      <c r="V354" s="15" t="str">
        <f t="shared" si="99"/>
        <v>Yes</v>
      </c>
      <c r="W354" s="15" t="str">
        <f t="shared" si="112"/>
        <v>Yes</v>
      </c>
      <c r="X354" s="15">
        <f>IF(W354="Yes", MAX(X$1:X353)+1, "")</f>
        <v>353</v>
      </c>
      <c r="Y354" s="15" t="str">
        <f t="shared" si="113"/>
        <v>Yes</v>
      </c>
      <c r="Z354" s="15">
        <f>IF(Y354="Yes", MAX(Z$1:Z353)+1, "")</f>
        <v>353</v>
      </c>
      <c r="AA354" s="15" t="str">
        <f t="shared" si="100"/>
        <v>No</v>
      </c>
      <c r="AB354" s="15" t="str">
        <f t="shared" si="101"/>
        <v>No</v>
      </c>
      <c r="AC354" s="15" t="str">
        <f t="shared" si="114"/>
        <v>No</v>
      </c>
      <c r="AD354" s="15" t="str">
        <f>IF(AC354="Yes", MAX(AD$1:AD353)+1, "")</f>
        <v/>
      </c>
      <c r="AE354" s="15" t="str">
        <f t="shared" si="115"/>
        <v>No</v>
      </c>
      <c r="AF354" s="15" t="str">
        <f>IF(AE354="Yes", MAX(AF$1:AF353)+1, "")</f>
        <v/>
      </c>
    </row>
    <row r="355" spans="1:32" ht="19" customHeight="1" x14ac:dyDescent="0.35">
      <c r="A355" s="16" t="s">
        <v>998</v>
      </c>
      <c r="B355" s="16" t="s">
        <v>999</v>
      </c>
      <c r="C355" s="16">
        <v>2017</v>
      </c>
      <c r="D355" s="16" t="s">
        <v>1000</v>
      </c>
      <c r="E355" t="s">
        <v>1976</v>
      </c>
      <c r="F355" s="16" t="s">
        <v>1963</v>
      </c>
      <c r="G355" s="16" t="s">
        <v>18</v>
      </c>
      <c r="H355" s="16" t="s">
        <v>11</v>
      </c>
      <c r="I355" s="17"/>
      <c r="J355" s="17"/>
      <c r="K355" s="19" t="str">
        <f t="shared" si="102"/>
        <v/>
      </c>
      <c r="L355" s="19" t="str">
        <f t="shared" si="103"/>
        <v>Yes</v>
      </c>
      <c r="M355" s="19" t="str">
        <f t="shared" si="104"/>
        <v/>
      </c>
      <c r="N355" s="19" t="str">
        <f t="shared" si="105"/>
        <v/>
      </c>
      <c r="O355" s="19" t="str">
        <f t="shared" si="106"/>
        <v/>
      </c>
      <c r="P355" s="19" t="str">
        <f t="shared" si="107"/>
        <v/>
      </c>
      <c r="Q355" s="19" t="str">
        <f t="shared" si="108"/>
        <v/>
      </c>
      <c r="R355" s="19" t="str">
        <f t="shared" si="109"/>
        <v/>
      </c>
      <c r="S355" s="19" t="str">
        <f t="shared" si="110"/>
        <v>Yes</v>
      </c>
      <c r="T355" s="19" t="str">
        <f t="shared" si="111"/>
        <v/>
      </c>
      <c r="U355" s="15" t="str">
        <f t="shared" si="98"/>
        <v>Yes</v>
      </c>
      <c r="V355" s="15" t="str">
        <f t="shared" si="99"/>
        <v>Yes</v>
      </c>
      <c r="W355" s="15" t="str">
        <f t="shared" si="112"/>
        <v>Yes</v>
      </c>
      <c r="X355" s="15">
        <f>IF(W355="Yes", MAX(X$1:X354)+1, "")</f>
        <v>354</v>
      </c>
      <c r="Y355" s="15" t="str">
        <f t="shared" si="113"/>
        <v>Yes</v>
      </c>
      <c r="Z355" s="15">
        <f>IF(Y355="Yes", MAX(Z$1:Z354)+1, "")</f>
        <v>354</v>
      </c>
      <c r="AA355" s="15" t="str">
        <f t="shared" si="100"/>
        <v>No</v>
      </c>
      <c r="AB355" s="15" t="str">
        <f t="shared" si="101"/>
        <v>No</v>
      </c>
      <c r="AC355" s="15" t="str">
        <f t="shared" si="114"/>
        <v>No</v>
      </c>
      <c r="AD355" s="15" t="str">
        <f>IF(AC355="Yes", MAX(AD$1:AD354)+1, "")</f>
        <v/>
      </c>
      <c r="AE355" s="15" t="str">
        <f t="shared" si="115"/>
        <v>No</v>
      </c>
      <c r="AF355" s="15" t="str">
        <f>IF(AE355="Yes", MAX(AF$1:AF354)+1, "")</f>
        <v/>
      </c>
    </row>
    <row r="356" spans="1:32" ht="19" customHeight="1" x14ac:dyDescent="0.35">
      <c r="A356" s="16" t="s">
        <v>1001</v>
      </c>
      <c r="B356" s="16" t="s">
        <v>1002</v>
      </c>
      <c r="C356" s="16">
        <v>2019</v>
      </c>
      <c r="D356" s="16" t="s">
        <v>1003</v>
      </c>
      <c r="E356" t="s">
        <v>2195</v>
      </c>
      <c r="F356" s="16" t="s">
        <v>1963</v>
      </c>
      <c r="G356" s="16" t="s">
        <v>18</v>
      </c>
      <c r="H356" s="17"/>
      <c r="I356" s="17"/>
      <c r="J356" s="17"/>
      <c r="K356" s="19" t="str">
        <f t="shared" si="102"/>
        <v/>
      </c>
      <c r="L356" s="19" t="str">
        <f t="shared" si="103"/>
        <v/>
      </c>
      <c r="M356" s="19" t="str">
        <f t="shared" si="104"/>
        <v/>
      </c>
      <c r="N356" s="19" t="str">
        <f t="shared" si="105"/>
        <v/>
      </c>
      <c r="O356" s="19" t="str">
        <f t="shared" si="106"/>
        <v/>
      </c>
      <c r="P356" s="19" t="str">
        <f t="shared" si="107"/>
        <v/>
      </c>
      <c r="Q356" s="19" t="str">
        <f t="shared" si="108"/>
        <v/>
      </c>
      <c r="R356" s="19" t="str">
        <f t="shared" si="109"/>
        <v/>
      </c>
      <c r="S356" s="19" t="str">
        <f t="shared" si="110"/>
        <v>Yes</v>
      </c>
      <c r="T356" s="19" t="str">
        <f t="shared" si="111"/>
        <v/>
      </c>
      <c r="U356" s="15" t="str">
        <f t="shared" si="98"/>
        <v>Yes</v>
      </c>
      <c r="V356" s="15" t="str">
        <f t="shared" si="99"/>
        <v>Yes</v>
      </c>
      <c r="W356" s="15" t="str">
        <f t="shared" si="112"/>
        <v>Yes</v>
      </c>
      <c r="X356" s="15">
        <f>IF(W356="Yes", MAX(X$1:X355)+1, "")</f>
        <v>355</v>
      </c>
      <c r="Y356" s="15" t="str">
        <f t="shared" si="113"/>
        <v>Yes</v>
      </c>
      <c r="Z356" s="15">
        <f>IF(Y356="Yes", MAX(Z$1:Z355)+1, "")</f>
        <v>355</v>
      </c>
      <c r="AA356" s="15" t="str">
        <f t="shared" si="100"/>
        <v>No</v>
      </c>
      <c r="AB356" s="15" t="str">
        <f t="shared" si="101"/>
        <v>No</v>
      </c>
      <c r="AC356" s="15" t="str">
        <f t="shared" si="114"/>
        <v>No</v>
      </c>
      <c r="AD356" s="15" t="str">
        <f>IF(AC356="Yes", MAX(AD$1:AD355)+1, "")</f>
        <v/>
      </c>
      <c r="AE356" s="15" t="str">
        <f t="shared" si="115"/>
        <v>No</v>
      </c>
      <c r="AF356" s="15" t="str">
        <f>IF(AE356="Yes", MAX(AF$1:AF355)+1, "")</f>
        <v/>
      </c>
    </row>
    <row r="357" spans="1:32" ht="19" customHeight="1" x14ac:dyDescent="0.35">
      <c r="A357" s="16" t="s">
        <v>1004</v>
      </c>
      <c r="B357" s="16" t="s">
        <v>1005</v>
      </c>
      <c r="C357" s="16">
        <v>2009</v>
      </c>
      <c r="D357" s="17"/>
      <c r="E357" t="s">
        <v>1976</v>
      </c>
      <c r="F357" s="16" t="s">
        <v>1963</v>
      </c>
      <c r="G357" s="16" t="s">
        <v>1954</v>
      </c>
      <c r="H357" s="17"/>
      <c r="I357" s="17"/>
      <c r="J357" s="17"/>
      <c r="K357" s="19" t="str">
        <f t="shared" si="102"/>
        <v/>
      </c>
      <c r="L357" s="19" t="str">
        <f t="shared" si="103"/>
        <v/>
      </c>
      <c r="M357" s="19" t="str">
        <f t="shared" si="104"/>
        <v/>
      </c>
      <c r="N357" s="19" t="str">
        <f t="shared" si="105"/>
        <v/>
      </c>
      <c r="O357" s="19" t="str">
        <f t="shared" si="106"/>
        <v/>
      </c>
      <c r="P357" s="19" t="str">
        <f t="shared" si="107"/>
        <v/>
      </c>
      <c r="Q357" s="19" t="str">
        <f t="shared" si="108"/>
        <v/>
      </c>
      <c r="R357" s="19" t="str">
        <f t="shared" si="109"/>
        <v>Yes</v>
      </c>
      <c r="S357" s="19" t="str">
        <f t="shared" si="110"/>
        <v/>
      </c>
      <c r="T357" s="19" t="str">
        <f t="shared" si="111"/>
        <v/>
      </c>
      <c r="U357" s="15" t="str">
        <f t="shared" si="98"/>
        <v>Yes</v>
      </c>
      <c r="V357" s="15" t="str">
        <f t="shared" si="99"/>
        <v>No</v>
      </c>
      <c r="W357" s="15" t="str">
        <f t="shared" si="112"/>
        <v>Yes</v>
      </c>
      <c r="X357" s="15">
        <f>IF(W357="Yes", MAX(X$1:X356)+1, "")</f>
        <v>356</v>
      </c>
      <c r="Y357" s="15" t="str">
        <f t="shared" si="113"/>
        <v>Yes</v>
      </c>
      <c r="Z357" s="15">
        <f>IF(Y357="Yes", MAX(Z$1:Z356)+1, "")</f>
        <v>356</v>
      </c>
      <c r="AA357" s="15" t="str">
        <f t="shared" si="100"/>
        <v>No</v>
      </c>
      <c r="AB357" s="15" t="str">
        <f t="shared" si="101"/>
        <v>No</v>
      </c>
      <c r="AC357" s="15" t="str">
        <f t="shared" si="114"/>
        <v>No</v>
      </c>
      <c r="AD357" s="15" t="str">
        <f>IF(AC357="Yes", MAX(AD$1:AD356)+1, "")</f>
        <v/>
      </c>
      <c r="AE357" s="15" t="str">
        <f t="shared" si="115"/>
        <v>No</v>
      </c>
      <c r="AF357" s="15" t="str">
        <f>IF(AE357="Yes", MAX(AF$1:AF356)+1, "")</f>
        <v/>
      </c>
    </row>
    <row r="358" spans="1:32" ht="19" customHeight="1" x14ac:dyDescent="0.35">
      <c r="A358" s="16" t="s">
        <v>1006</v>
      </c>
      <c r="B358" s="16" t="s">
        <v>1007</v>
      </c>
      <c r="C358" s="16">
        <v>2018</v>
      </c>
      <c r="D358" s="16" t="s">
        <v>1008</v>
      </c>
      <c r="E358" t="s">
        <v>2196</v>
      </c>
      <c r="F358" s="16" t="s">
        <v>1963</v>
      </c>
      <c r="G358" s="16" t="s">
        <v>11</v>
      </c>
      <c r="H358" s="16" t="s">
        <v>27</v>
      </c>
      <c r="I358" s="16" t="s">
        <v>1954</v>
      </c>
      <c r="J358" s="17"/>
      <c r="K358" s="19" t="str">
        <f t="shared" si="102"/>
        <v>Yes</v>
      </c>
      <c r="L358" s="19" t="str">
        <f t="shared" si="103"/>
        <v>Yes</v>
      </c>
      <c r="M358" s="19" t="str">
        <f t="shared" si="104"/>
        <v/>
      </c>
      <c r="N358" s="19" t="str">
        <f t="shared" si="105"/>
        <v/>
      </c>
      <c r="O358" s="19" t="str">
        <f t="shared" si="106"/>
        <v/>
      </c>
      <c r="P358" s="19" t="str">
        <f t="shared" si="107"/>
        <v/>
      </c>
      <c r="Q358" s="19" t="str">
        <f t="shared" si="108"/>
        <v/>
      </c>
      <c r="R358" s="19" t="str">
        <f t="shared" si="109"/>
        <v>Yes</v>
      </c>
      <c r="S358" s="19" t="str">
        <f t="shared" si="110"/>
        <v/>
      </c>
      <c r="T358" s="19" t="str">
        <f t="shared" si="111"/>
        <v/>
      </c>
      <c r="U358" s="15" t="str">
        <f t="shared" si="98"/>
        <v>Yes</v>
      </c>
      <c r="V358" s="15" t="str">
        <f t="shared" si="99"/>
        <v>Yes</v>
      </c>
      <c r="W358" s="15" t="str">
        <f t="shared" si="112"/>
        <v>Yes</v>
      </c>
      <c r="X358" s="15">
        <f>IF(W358="Yes", MAX(X$1:X357)+1, "")</f>
        <v>357</v>
      </c>
      <c r="Y358" s="15" t="str">
        <f t="shared" si="113"/>
        <v>Yes</v>
      </c>
      <c r="Z358" s="15">
        <f>IF(Y358="Yes", MAX(Z$1:Z357)+1, "")</f>
        <v>357</v>
      </c>
      <c r="AA358" s="15" t="str">
        <f t="shared" si="100"/>
        <v>No</v>
      </c>
      <c r="AB358" s="15" t="str">
        <f t="shared" si="101"/>
        <v>No</v>
      </c>
      <c r="AC358" s="15" t="str">
        <f t="shared" si="114"/>
        <v>No</v>
      </c>
      <c r="AD358" s="15" t="str">
        <f>IF(AC358="Yes", MAX(AD$1:AD357)+1, "")</f>
        <v/>
      </c>
      <c r="AE358" s="15" t="str">
        <f t="shared" si="115"/>
        <v>No</v>
      </c>
      <c r="AF358" s="15" t="str">
        <f>IF(AE358="Yes", MAX(AF$1:AF357)+1, "")</f>
        <v/>
      </c>
    </row>
    <row r="359" spans="1:32" ht="19" customHeight="1" x14ac:dyDescent="0.35">
      <c r="A359" s="16" t="s">
        <v>1009</v>
      </c>
      <c r="B359" s="16" t="s">
        <v>1010</v>
      </c>
      <c r="C359" s="16">
        <v>2014</v>
      </c>
      <c r="D359" s="16" t="s">
        <v>1011</v>
      </c>
      <c r="E359" t="s">
        <v>2197</v>
      </c>
      <c r="F359" s="16" t="s">
        <v>1963</v>
      </c>
      <c r="G359" s="16" t="s">
        <v>1954</v>
      </c>
      <c r="H359" s="17"/>
      <c r="I359" s="17"/>
      <c r="J359" s="17"/>
      <c r="K359" s="19" t="str">
        <f t="shared" si="102"/>
        <v/>
      </c>
      <c r="L359" s="19" t="str">
        <f t="shared" si="103"/>
        <v/>
      </c>
      <c r="M359" s="19" t="str">
        <f t="shared" si="104"/>
        <v/>
      </c>
      <c r="N359" s="19" t="str">
        <f t="shared" si="105"/>
        <v/>
      </c>
      <c r="O359" s="19" t="str">
        <f t="shared" si="106"/>
        <v/>
      </c>
      <c r="P359" s="19" t="str">
        <f t="shared" si="107"/>
        <v/>
      </c>
      <c r="Q359" s="19" t="str">
        <f t="shared" si="108"/>
        <v/>
      </c>
      <c r="R359" s="19" t="str">
        <f t="shared" si="109"/>
        <v>Yes</v>
      </c>
      <c r="S359" s="19" t="str">
        <f t="shared" si="110"/>
        <v/>
      </c>
      <c r="T359" s="19" t="str">
        <f t="shared" si="111"/>
        <v/>
      </c>
      <c r="U359" s="15" t="str">
        <f t="shared" si="98"/>
        <v>Yes</v>
      </c>
      <c r="V359" s="15" t="str">
        <f t="shared" si="99"/>
        <v>Yes</v>
      </c>
      <c r="W359" s="15" t="str">
        <f t="shared" si="112"/>
        <v>Yes</v>
      </c>
      <c r="X359" s="15">
        <f>IF(W359="Yes", MAX(X$1:X358)+1, "")</f>
        <v>358</v>
      </c>
      <c r="Y359" s="15" t="str">
        <f t="shared" si="113"/>
        <v>Yes</v>
      </c>
      <c r="Z359" s="15">
        <f>IF(Y359="Yes", MAX(Z$1:Z358)+1, "")</f>
        <v>358</v>
      </c>
      <c r="AA359" s="15" t="str">
        <f t="shared" si="100"/>
        <v>No</v>
      </c>
      <c r="AB359" s="15" t="str">
        <f t="shared" si="101"/>
        <v>No</v>
      </c>
      <c r="AC359" s="15" t="str">
        <f t="shared" si="114"/>
        <v>No</v>
      </c>
      <c r="AD359" s="15" t="str">
        <f>IF(AC359="Yes", MAX(AD$1:AD358)+1, "")</f>
        <v/>
      </c>
      <c r="AE359" s="15" t="str">
        <f t="shared" si="115"/>
        <v>No</v>
      </c>
      <c r="AF359" s="15" t="str">
        <f>IF(AE359="Yes", MAX(AF$1:AF358)+1, "")</f>
        <v/>
      </c>
    </row>
    <row r="360" spans="1:32" ht="19" customHeight="1" x14ac:dyDescent="0.35">
      <c r="A360" s="16" t="s">
        <v>1012</v>
      </c>
      <c r="B360" s="16" t="s">
        <v>1013</v>
      </c>
      <c r="C360" s="16">
        <v>2017</v>
      </c>
      <c r="D360" s="16" t="s">
        <v>1014</v>
      </c>
      <c r="E360" t="s">
        <v>2198</v>
      </c>
      <c r="F360" s="16" t="s">
        <v>1963</v>
      </c>
      <c r="G360" s="16" t="s">
        <v>7</v>
      </c>
      <c r="H360" s="16" t="s">
        <v>1954</v>
      </c>
      <c r="I360" s="17"/>
      <c r="J360" s="17"/>
      <c r="K360" s="19" t="str">
        <f t="shared" si="102"/>
        <v>Yes</v>
      </c>
      <c r="L360" s="19" t="str">
        <f t="shared" si="103"/>
        <v/>
      </c>
      <c r="M360" s="19" t="str">
        <f t="shared" si="104"/>
        <v/>
      </c>
      <c r="N360" s="19" t="str">
        <f t="shared" si="105"/>
        <v/>
      </c>
      <c r="O360" s="19" t="str">
        <f t="shared" si="106"/>
        <v/>
      </c>
      <c r="P360" s="19" t="str">
        <f t="shared" si="107"/>
        <v/>
      </c>
      <c r="Q360" s="19" t="str">
        <f t="shared" si="108"/>
        <v/>
      </c>
      <c r="R360" s="19" t="str">
        <f t="shared" si="109"/>
        <v>Yes</v>
      </c>
      <c r="S360" s="19" t="str">
        <f t="shared" si="110"/>
        <v/>
      </c>
      <c r="T360" s="19" t="str">
        <f t="shared" si="111"/>
        <v/>
      </c>
      <c r="U360" s="15" t="str">
        <f t="shared" si="98"/>
        <v>Yes</v>
      </c>
      <c r="V360" s="15" t="str">
        <f t="shared" si="99"/>
        <v>Yes</v>
      </c>
      <c r="W360" s="15" t="str">
        <f t="shared" si="112"/>
        <v>Yes</v>
      </c>
      <c r="X360" s="15">
        <f>IF(W360="Yes", MAX(X$1:X359)+1, "")</f>
        <v>359</v>
      </c>
      <c r="Y360" s="15" t="str">
        <f t="shared" si="113"/>
        <v>Yes</v>
      </c>
      <c r="Z360" s="15">
        <f>IF(Y360="Yes", MAX(Z$1:Z359)+1, "")</f>
        <v>359</v>
      </c>
      <c r="AA360" s="15" t="str">
        <f t="shared" si="100"/>
        <v>No</v>
      </c>
      <c r="AB360" s="15" t="str">
        <f t="shared" si="101"/>
        <v>No</v>
      </c>
      <c r="AC360" s="15" t="str">
        <f t="shared" si="114"/>
        <v>No</v>
      </c>
      <c r="AD360" s="15" t="str">
        <f>IF(AC360="Yes", MAX(AD$1:AD359)+1, "")</f>
        <v/>
      </c>
      <c r="AE360" s="15" t="str">
        <f t="shared" si="115"/>
        <v>No</v>
      </c>
      <c r="AF360" s="15" t="str">
        <f>IF(AE360="Yes", MAX(AF$1:AF359)+1, "")</f>
        <v/>
      </c>
    </row>
    <row r="361" spans="1:32" ht="19" customHeight="1" x14ac:dyDescent="0.35">
      <c r="A361" s="16" t="s">
        <v>1015</v>
      </c>
      <c r="B361" s="16" t="s">
        <v>1016</v>
      </c>
      <c r="C361" s="16">
        <v>2008</v>
      </c>
      <c r="D361" s="16" t="s">
        <v>1017</v>
      </c>
      <c r="E361" t="s">
        <v>1976</v>
      </c>
      <c r="F361" s="16" t="s">
        <v>1963</v>
      </c>
      <c r="G361" s="16" t="s">
        <v>1954</v>
      </c>
      <c r="H361" s="17"/>
      <c r="I361" s="17"/>
      <c r="J361" s="17"/>
      <c r="K361" s="19" t="str">
        <f t="shared" si="102"/>
        <v/>
      </c>
      <c r="L361" s="19" t="str">
        <f t="shared" si="103"/>
        <v/>
      </c>
      <c r="M361" s="19" t="str">
        <f t="shared" si="104"/>
        <v/>
      </c>
      <c r="N361" s="19" t="str">
        <f t="shared" si="105"/>
        <v/>
      </c>
      <c r="O361" s="19" t="str">
        <f t="shared" si="106"/>
        <v/>
      </c>
      <c r="P361" s="19" t="str">
        <f t="shared" si="107"/>
        <v/>
      </c>
      <c r="Q361" s="19" t="str">
        <f t="shared" si="108"/>
        <v/>
      </c>
      <c r="R361" s="19" t="str">
        <f t="shared" si="109"/>
        <v>Yes</v>
      </c>
      <c r="S361" s="19" t="str">
        <f t="shared" si="110"/>
        <v/>
      </c>
      <c r="T361" s="19" t="str">
        <f t="shared" si="111"/>
        <v/>
      </c>
      <c r="U361" s="15" t="str">
        <f t="shared" si="98"/>
        <v>Yes</v>
      </c>
      <c r="V361" s="15" t="str">
        <f t="shared" si="99"/>
        <v>Yes</v>
      </c>
      <c r="W361" s="15" t="str">
        <f t="shared" si="112"/>
        <v>Yes</v>
      </c>
      <c r="X361" s="15">
        <f>IF(W361="Yes", MAX(X$1:X360)+1, "")</f>
        <v>360</v>
      </c>
      <c r="Y361" s="15" t="str">
        <f t="shared" si="113"/>
        <v>Yes</v>
      </c>
      <c r="Z361" s="15">
        <f>IF(Y361="Yes", MAX(Z$1:Z360)+1, "")</f>
        <v>360</v>
      </c>
      <c r="AA361" s="15" t="str">
        <f t="shared" si="100"/>
        <v>No</v>
      </c>
      <c r="AB361" s="15" t="str">
        <f t="shared" si="101"/>
        <v>No</v>
      </c>
      <c r="AC361" s="15" t="str">
        <f t="shared" si="114"/>
        <v>No</v>
      </c>
      <c r="AD361" s="15" t="str">
        <f>IF(AC361="Yes", MAX(AD$1:AD360)+1, "")</f>
        <v/>
      </c>
      <c r="AE361" s="15" t="str">
        <f t="shared" si="115"/>
        <v>No</v>
      </c>
      <c r="AF361" s="15" t="str">
        <f>IF(AE361="Yes", MAX(AF$1:AF360)+1, "")</f>
        <v/>
      </c>
    </row>
    <row r="362" spans="1:32" ht="19" customHeight="1" x14ac:dyDescent="0.35">
      <c r="A362" s="16" t="s">
        <v>1018</v>
      </c>
      <c r="B362" s="16" t="s">
        <v>1019</v>
      </c>
      <c r="C362" s="16">
        <v>2009</v>
      </c>
      <c r="D362" s="16" t="s">
        <v>1020</v>
      </c>
      <c r="E362" t="s">
        <v>1976</v>
      </c>
      <c r="F362" s="16" t="s">
        <v>1963</v>
      </c>
      <c r="G362" s="16" t="s">
        <v>1954</v>
      </c>
      <c r="H362" s="17"/>
      <c r="I362" s="17"/>
      <c r="J362" s="17"/>
      <c r="K362" s="19" t="str">
        <f t="shared" si="102"/>
        <v/>
      </c>
      <c r="L362" s="19" t="str">
        <f t="shared" si="103"/>
        <v/>
      </c>
      <c r="M362" s="19" t="str">
        <f t="shared" si="104"/>
        <v/>
      </c>
      <c r="N362" s="19" t="str">
        <f t="shared" si="105"/>
        <v/>
      </c>
      <c r="O362" s="19" t="str">
        <f t="shared" si="106"/>
        <v/>
      </c>
      <c r="P362" s="19" t="str">
        <f t="shared" si="107"/>
        <v/>
      </c>
      <c r="Q362" s="19" t="str">
        <f t="shared" si="108"/>
        <v/>
      </c>
      <c r="R362" s="19" t="str">
        <f t="shared" si="109"/>
        <v>Yes</v>
      </c>
      <c r="S362" s="19" t="str">
        <f t="shared" si="110"/>
        <v/>
      </c>
      <c r="T362" s="19" t="str">
        <f t="shared" si="111"/>
        <v/>
      </c>
      <c r="U362" s="15" t="str">
        <f t="shared" si="98"/>
        <v>Yes</v>
      </c>
      <c r="V362" s="15" t="str">
        <f t="shared" si="99"/>
        <v>Yes</v>
      </c>
      <c r="W362" s="15" t="str">
        <f t="shared" si="112"/>
        <v>Yes</v>
      </c>
      <c r="X362" s="15">
        <f>IF(W362="Yes", MAX(X$1:X361)+1, "")</f>
        <v>361</v>
      </c>
      <c r="Y362" s="15" t="str">
        <f t="shared" si="113"/>
        <v>Yes</v>
      </c>
      <c r="Z362" s="15">
        <f>IF(Y362="Yes", MAX(Z$1:Z361)+1, "")</f>
        <v>361</v>
      </c>
      <c r="AA362" s="15" t="str">
        <f t="shared" si="100"/>
        <v>No</v>
      </c>
      <c r="AB362" s="15" t="str">
        <f t="shared" si="101"/>
        <v>No</v>
      </c>
      <c r="AC362" s="15" t="str">
        <f t="shared" si="114"/>
        <v>No</v>
      </c>
      <c r="AD362" s="15" t="str">
        <f>IF(AC362="Yes", MAX(AD$1:AD361)+1, "")</f>
        <v/>
      </c>
      <c r="AE362" s="15" t="str">
        <f t="shared" si="115"/>
        <v>No</v>
      </c>
      <c r="AF362" s="15" t="str">
        <f>IF(AE362="Yes", MAX(AF$1:AF361)+1, "")</f>
        <v/>
      </c>
    </row>
    <row r="363" spans="1:32" ht="19" customHeight="1" x14ac:dyDescent="0.35">
      <c r="A363" s="16" t="s">
        <v>1021</v>
      </c>
      <c r="B363" s="16" t="s">
        <v>1022</v>
      </c>
      <c r="C363" s="16">
        <v>2016</v>
      </c>
      <c r="D363" s="16" t="s">
        <v>1023</v>
      </c>
      <c r="E363" t="s">
        <v>2199</v>
      </c>
      <c r="F363" s="16" t="s">
        <v>1963</v>
      </c>
      <c r="G363" s="16" t="s">
        <v>1954</v>
      </c>
      <c r="H363" s="17"/>
      <c r="I363" s="17"/>
      <c r="J363" s="17"/>
      <c r="K363" s="19" t="str">
        <f t="shared" si="102"/>
        <v/>
      </c>
      <c r="L363" s="19" t="str">
        <f t="shared" si="103"/>
        <v/>
      </c>
      <c r="M363" s="19" t="str">
        <f t="shared" si="104"/>
        <v/>
      </c>
      <c r="N363" s="19" t="str">
        <f t="shared" si="105"/>
        <v/>
      </c>
      <c r="O363" s="19" t="str">
        <f t="shared" si="106"/>
        <v/>
      </c>
      <c r="P363" s="19" t="str">
        <f t="shared" si="107"/>
        <v/>
      </c>
      <c r="Q363" s="19" t="str">
        <f t="shared" si="108"/>
        <v/>
      </c>
      <c r="R363" s="19" t="str">
        <f t="shared" si="109"/>
        <v>Yes</v>
      </c>
      <c r="S363" s="19" t="str">
        <f t="shared" si="110"/>
        <v/>
      </c>
      <c r="T363" s="19" t="str">
        <f t="shared" si="111"/>
        <v/>
      </c>
      <c r="U363" s="15" t="str">
        <f t="shared" si="98"/>
        <v>Yes</v>
      </c>
      <c r="V363" s="15" t="str">
        <f t="shared" si="99"/>
        <v>Yes</v>
      </c>
      <c r="W363" s="15" t="str">
        <f t="shared" si="112"/>
        <v>Yes</v>
      </c>
      <c r="X363" s="15">
        <f>IF(W363="Yes", MAX(X$1:X362)+1, "")</f>
        <v>362</v>
      </c>
      <c r="Y363" s="15" t="str">
        <f t="shared" si="113"/>
        <v>Yes</v>
      </c>
      <c r="Z363" s="15">
        <f>IF(Y363="Yes", MAX(Z$1:Z362)+1, "")</f>
        <v>362</v>
      </c>
      <c r="AA363" s="15" t="str">
        <f t="shared" si="100"/>
        <v>No</v>
      </c>
      <c r="AB363" s="15" t="str">
        <f t="shared" si="101"/>
        <v>No</v>
      </c>
      <c r="AC363" s="15" t="str">
        <f t="shared" si="114"/>
        <v>No</v>
      </c>
      <c r="AD363" s="15" t="str">
        <f>IF(AC363="Yes", MAX(AD$1:AD362)+1, "")</f>
        <v/>
      </c>
      <c r="AE363" s="15" t="str">
        <f t="shared" si="115"/>
        <v>No</v>
      </c>
      <c r="AF363" s="15" t="str">
        <f>IF(AE363="Yes", MAX(AF$1:AF362)+1, "")</f>
        <v/>
      </c>
    </row>
    <row r="364" spans="1:32" ht="19" customHeight="1" x14ac:dyDescent="0.35">
      <c r="A364" s="16" t="s">
        <v>1021</v>
      </c>
      <c r="B364" s="16" t="s">
        <v>1024</v>
      </c>
      <c r="C364" s="16">
        <v>2016</v>
      </c>
      <c r="D364" s="17"/>
      <c r="E364" t="s">
        <v>1976</v>
      </c>
      <c r="F364" s="16" t="s">
        <v>1963</v>
      </c>
      <c r="G364" s="16" t="s">
        <v>1954</v>
      </c>
      <c r="H364" s="16" t="s">
        <v>27</v>
      </c>
      <c r="I364" s="17"/>
      <c r="J364" s="17"/>
      <c r="K364" s="19" t="str">
        <f t="shared" si="102"/>
        <v>Yes</v>
      </c>
      <c r="L364" s="19" t="str">
        <f t="shared" si="103"/>
        <v/>
      </c>
      <c r="M364" s="19" t="str">
        <f t="shared" si="104"/>
        <v/>
      </c>
      <c r="N364" s="19" t="str">
        <f t="shared" si="105"/>
        <v/>
      </c>
      <c r="O364" s="19" t="str">
        <f t="shared" si="106"/>
        <v/>
      </c>
      <c r="P364" s="19" t="str">
        <f t="shared" si="107"/>
        <v/>
      </c>
      <c r="Q364" s="19" t="str">
        <f t="shared" si="108"/>
        <v/>
      </c>
      <c r="R364" s="19" t="str">
        <f t="shared" si="109"/>
        <v>Yes</v>
      </c>
      <c r="S364" s="19" t="str">
        <f t="shared" si="110"/>
        <v/>
      </c>
      <c r="T364" s="19" t="str">
        <f t="shared" si="111"/>
        <v/>
      </c>
      <c r="U364" s="15" t="str">
        <f t="shared" si="98"/>
        <v>Yes</v>
      </c>
      <c r="V364" s="15" t="str">
        <f t="shared" si="99"/>
        <v>No</v>
      </c>
      <c r="W364" s="15" t="str">
        <f t="shared" si="112"/>
        <v>Yes</v>
      </c>
      <c r="X364" s="15">
        <f>IF(W364="Yes", MAX(X$1:X363)+1, "")</f>
        <v>363</v>
      </c>
      <c r="Y364" s="15" t="str">
        <f t="shared" si="113"/>
        <v>Yes</v>
      </c>
      <c r="Z364" s="15">
        <f>IF(Y364="Yes", MAX(Z$1:Z363)+1, "")</f>
        <v>363</v>
      </c>
      <c r="AA364" s="15" t="str">
        <f t="shared" si="100"/>
        <v>No</v>
      </c>
      <c r="AB364" s="15" t="str">
        <f t="shared" si="101"/>
        <v>No</v>
      </c>
      <c r="AC364" s="15" t="str">
        <f t="shared" si="114"/>
        <v>No</v>
      </c>
      <c r="AD364" s="15" t="str">
        <f>IF(AC364="Yes", MAX(AD$1:AD363)+1, "")</f>
        <v/>
      </c>
      <c r="AE364" s="15" t="str">
        <f t="shared" si="115"/>
        <v>No</v>
      </c>
      <c r="AF364" s="15" t="str">
        <f>IF(AE364="Yes", MAX(AF$1:AF363)+1, "")</f>
        <v/>
      </c>
    </row>
    <row r="365" spans="1:32" ht="19" customHeight="1" x14ac:dyDescent="0.35">
      <c r="A365" s="16" t="s">
        <v>1025</v>
      </c>
      <c r="B365" s="16" t="s">
        <v>1026</v>
      </c>
      <c r="C365" s="16">
        <v>2017</v>
      </c>
      <c r="D365" s="16" t="s">
        <v>1027</v>
      </c>
      <c r="E365" t="s">
        <v>2200</v>
      </c>
      <c r="F365" s="16" t="s">
        <v>1963</v>
      </c>
      <c r="G365" s="16" t="s">
        <v>11</v>
      </c>
      <c r="H365" s="16" t="s">
        <v>1954</v>
      </c>
      <c r="I365" s="17"/>
      <c r="J365" s="17"/>
      <c r="K365" s="19" t="str">
        <f t="shared" si="102"/>
        <v/>
      </c>
      <c r="L365" s="19" t="str">
        <f t="shared" si="103"/>
        <v>Yes</v>
      </c>
      <c r="M365" s="19" t="str">
        <f t="shared" si="104"/>
        <v/>
      </c>
      <c r="N365" s="19" t="str">
        <f t="shared" si="105"/>
        <v/>
      </c>
      <c r="O365" s="19" t="str">
        <f t="shared" si="106"/>
        <v/>
      </c>
      <c r="P365" s="19" t="str">
        <f t="shared" si="107"/>
        <v/>
      </c>
      <c r="Q365" s="19" t="str">
        <f t="shared" si="108"/>
        <v/>
      </c>
      <c r="R365" s="19" t="str">
        <f t="shared" si="109"/>
        <v>Yes</v>
      </c>
      <c r="S365" s="19" t="str">
        <f t="shared" si="110"/>
        <v/>
      </c>
      <c r="T365" s="19" t="str">
        <f t="shared" si="111"/>
        <v/>
      </c>
      <c r="U365" s="15" t="str">
        <f t="shared" si="98"/>
        <v>Yes</v>
      </c>
      <c r="V365" s="15" t="str">
        <f t="shared" si="99"/>
        <v>Yes</v>
      </c>
      <c r="W365" s="15" t="str">
        <f t="shared" si="112"/>
        <v>Yes</v>
      </c>
      <c r="X365" s="15">
        <f>IF(W365="Yes", MAX(X$1:X364)+1, "")</f>
        <v>364</v>
      </c>
      <c r="Y365" s="15" t="str">
        <f t="shared" si="113"/>
        <v>Yes</v>
      </c>
      <c r="Z365" s="15">
        <f>IF(Y365="Yes", MAX(Z$1:Z364)+1, "")</f>
        <v>364</v>
      </c>
      <c r="AA365" s="15" t="str">
        <f t="shared" si="100"/>
        <v>No</v>
      </c>
      <c r="AB365" s="15" t="str">
        <f t="shared" si="101"/>
        <v>No</v>
      </c>
      <c r="AC365" s="15" t="str">
        <f t="shared" si="114"/>
        <v>No</v>
      </c>
      <c r="AD365" s="15" t="str">
        <f>IF(AC365="Yes", MAX(AD$1:AD364)+1, "")</f>
        <v/>
      </c>
      <c r="AE365" s="15" t="str">
        <f t="shared" si="115"/>
        <v>No</v>
      </c>
      <c r="AF365" s="15" t="str">
        <f>IF(AE365="Yes", MAX(AF$1:AF364)+1, "")</f>
        <v/>
      </c>
    </row>
    <row r="366" spans="1:32" ht="19" customHeight="1" x14ac:dyDescent="0.35">
      <c r="A366" s="16" t="s">
        <v>1028</v>
      </c>
      <c r="B366" s="16" t="s">
        <v>1029</v>
      </c>
      <c r="C366" s="16">
        <v>2010</v>
      </c>
      <c r="D366" s="16" t="s">
        <v>1030</v>
      </c>
      <c r="E366" t="s">
        <v>2201</v>
      </c>
      <c r="F366" s="16" t="s">
        <v>1963</v>
      </c>
      <c r="G366" s="16" t="s">
        <v>18</v>
      </c>
      <c r="H366" s="16" t="s">
        <v>1954</v>
      </c>
      <c r="I366" s="17"/>
      <c r="J366" s="17"/>
      <c r="K366" s="19" t="str">
        <f t="shared" si="102"/>
        <v/>
      </c>
      <c r="L366" s="19" t="str">
        <f t="shared" si="103"/>
        <v/>
      </c>
      <c r="M366" s="19" t="str">
        <f t="shared" si="104"/>
        <v/>
      </c>
      <c r="N366" s="19" t="str">
        <f t="shared" si="105"/>
        <v/>
      </c>
      <c r="O366" s="19" t="str">
        <f t="shared" si="106"/>
        <v/>
      </c>
      <c r="P366" s="19" t="str">
        <f t="shared" si="107"/>
        <v/>
      </c>
      <c r="Q366" s="19" t="str">
        <f t="shared" si="108"/>
        <v/>
      </c>
      <c r="R366" s="19" t="str">
        <f t="shared" si="109"/>
        <v>Yes</v>
      </c>
      <c r="S366" s="19" t="str">
        <f t="shared" si="110"/>
        <v>Yes</v>
      </c>
      <c r="T366" s="19" t="str">
        <f t="shared" si="111"/>
        <v/>
      </c>
      <c r="U366" s="15" t="str">
        <f t="shared" si="98"/>
        <v>Yes</v>
      </c>
      <c r="V366" s="15" t="str">
        <f t="shared" si="99"/>
        <v>Yes</v>
      </c>
      <c r="W366" s="15" t="str">
        <f t="shared" si="112"/>
        <v>Yes</v>
      </c>
      <c r="X366" s="15">
        <f>IF(W366="Yes", MAX(X$1:X365)+1, "")</f>
        <v>365</v>
      </c>
      <c r="Y366" s="15" t="str">
        <f t="shared" si="113"/>
        <v>Yes</v>
      </c>
      <c r="Z366" s="15">
        <f>IF(Y366="Yes", MAX(Z$1:Z365)+1, "")</f>
        <v>365</v>
      </c>
      <c r="AA366" s="15" t="str">
        <f t="shared" si="100"/>
        <v>No</v>
      </c>
      <c r="AB366" s="15" t="str">
        <f t="shared" si="101"/>
        <v>No</v>
      </c>
      <c r="AC366" s="15" t="str">
        <f t="shared" si="114"/>
        <v>No</v>
      </c>
      <c r="AD366" s="15" t="str">
        <f>IF(AC366="Yes", MAX(AD$1:AD365)+1, "")</f>
        <v/>
      </c>
      <c r="AE366" s="15" t="str">
        <f t="shared" si="115"/>
        <v>No</v>
      </c>
      <c r="AF366" s="15" t="str">
        <f>IF(AE366="Yes", MAX(AF$1:AF365)+1, "")</f>
        <v/>
      </c>
    </row>
    <row r="367" spans="1:32" ht="19" customHeight="1" x14ac:dyDescent="0.35">
      <c r="A367" s="16" t="s">
        <v>1031</v>
      </c>
      <c r="B367" s="16" t="s">
        <v>1032</v>
      </c>
      <c r="C367" s="16">
        <v>2019</v>
      </c>
      <c r="D367" s="16" t="s">
        <v>1033</v>
      </c>
      <c r="E367" t="s">
        <v>2202</v>
      </c>
      <c r="F367" s="16" t="s">
        <v>1963</v>
      </c>
      <c r="G367" s="16" t="s">
        <v>94</v>
      </c>
      <c r="H367" s="16" t="s">
        <v>20</v>
      </c>
      <c r="I367" s="17"/>
      <c r="J367" s="17"/>
      <c r="K367" s="19" t="str">
        <f t="shared" si="102"/>
        <v/>
      </c>
      <c r="L367" s="19" t="str">
        <f t="shared" si="103"/>
        <v/>
      </c>
      <c r="M367" s="19" t="str">
        <f t="shared" si="104"/>
        <v/>
      </c>
      <c r="N367" s="19" t="str">
        <f t="shared" si="105"/>
        <v/>
      </c>
      <c r="O367" s="19" t="str">
        <f t="shared" si="106"/>
        <v/>
      </c>
      <c r="P367" s="19" t="str">
        <f t="shared" si="107"/>
        <v>Yes</v>
      </c>
      <c r="Q367" s="19" t="str">
        <f t="shared" si="108"/>
        <v/>
      </c>
      <c r="R367" s="19" t="str">
        <f t="shared" si="109"/>
        <v/>
      </c>
      <c r="S367" s="19" t="str">
        <f t="shared" si="110"/>
        <v/>
      </c>
      <c r="T367" s="19" t="str">
        <f t="shared" si="111"/>
        <v>Yes</v>
      </c>
      <c r="U367" s="15" t="str">
        <f t="shared" si="98"/>
        <v>Yes</v>
      </c>
      <c r="V367" s="15" t="str">
        <f t="shared" si="99"/>
        <v>Yes</v>
      </c>
      <c r="W367" s="15" t="str">
        <f t="shared" si="112"/>
        <v>Yes</v>
      </c>
      <c r="X367" s="15">
        <f>IF(W367="Yes", MAX(X$1:X366)+1, "")</f>
        <v>366</v>
      </c>
      <c r="Y367" s="15" t="str">
        <f t="shared" si="113"/>
        <v>Yes</v>
      </c>
      <c r="Z367" s="15">
        <f>IF(Y367="Yes", MAX(Z$1:Z366)+1, "")</f>
        <v>366</v>
      </c>
      <c r="AA367" s="15" t="str">
        <f t="shared" si="100"/>
        <v>No</v>
      </c>
      <c r="AB367" s="15" t="str">
        <f t="shared" si="101"/>
        <v>No</v>
      </c>
      <c r="AC367" s="15" t="str">
        <f t="shared" si="114"/>
        <v>No</v>
      </c>
      <c r="AD367" s="15" t="str">
        <f>IF(AC367="Yes", MAX(AD$1:AD366)+1, "")</f>
        <v/>
      </c>
      <c r="AE367" s="15" t="str">
        <f t="shared" si="115"/>
        <v>No</v>
      </c>
      <c r="AF367" s="15" t="str">
        <f>IF(AE367="Yes", MAX(AF$1:AF366)+1, "")</f>
        <v/>
      </c>
    </row>
    <row r="368" spans="1:32" ht="19" customHeight="1" x14ac:dyDescent="0.35">
      <c r="A368" s="16" t="s">
        <v>1034</v>
      </c>
      <c r="B368" s="16" t="s">
        <v>1035</v>
      </c>
      <c r="C368" s="16">
        <v>2012</v>
      </c>
      <c r="D368" s="16" t="s">
        <v>1036</v>
      </c>
      <c r="E368" t="s">
        <v>1976</v>
      </c>
      <c r="F368" s="16" t="s">
        <v>1963</v>
      </c>
      <c r="G368" s="16" t="s">
        <v>18</v>
      </c>
      <c r="H368" s="16" t="s">
        <v>151</v>
      </c>
      <c r="I368" s="17"/>
      <c r="J368" s="17"/>
      <c r="K368" s="19" t="str">
        <f t="shared" si="102"/>
        <v/>
      </c>
      <c r="L368" s="19" t="str">
        <f t="shared" si="103"/>
        <v/>
      </c>
      <c r="M368" s="19" t="str">
        <f t="shared" si="104"/>
        <v/>
      </c>
      <c r="N368" s="19" t="str">
        <f t="shared" si="105"/>
        <v/>
      </c>
      <c r="O368" s="19" t="str">
        <f t="shared" si="106"/>
        <v/>
      </c>
      <c r="P368" s="19" t="str">
        <f t="shared" si="107"/>
        <v/>
      </c>
      <c r="Q368" s="19" t="str">
        <f t="shared" si="108"/>
        <v>Yes</v>
      </c>
      <c r="R368" s="19" t="str">
        <f t="shared" si="109"/>
        <v/>
      </c>
      <c r="S368" s="19" t="str">
        <f t="shared" si="110"/>
        <v>Yes</v>
      </c>
      <c r="T368" s="19" t="str">
        <f t="shared" si="111"/>
        <v/>
      </c>
      <c r="U368" s="15" t="str">
        <f t="shared" si="98"/>
        <v>Yes</v>
      </c>
      <c r="V368" s="15" t="str">
        <f t="shared" si="99"/>
        <v>Yes</v>
      </c>
      <c r="W368" s="15" t="str">
        <f t="shared" si="112"/>
        <v>Yes</v>
      </c>
      <c r="X368" s="15">
        <f>IF(W368="Yes", MAX(X$1:X367)+1, "")</f>
        <v>367</v>
      </c>
      <c r="Y368" s="15" t="str">
        <f t="shared" si="113"/>
        <v>Yes</v>
      </c>
      <c r="Z368" s="15">
        <f>IF(Y368="Yes", MAX(Z$1:Z367)+1, "")</f>
        <v>367</v>
      </c>
      <c r="AA368" s="15" t="str">
        <f t="shared" si="100"/>
        <v>No</v>
      </c>
      <c r="AB368" s="15" t="str">
        <f t="shared" si="101"/>
        <v>No</v>
      </c>
      <c r="AC368" s="15" t="str">
        <f t="shared" si="114"/>
        <v>No</v>
      </c>
      <c r="AD368" s="15" t="str">
        <f>IF(AC368="Yes", MAX(AD$1:AD367)+1, "")</f>
        <v/>
      </c>
      <c r="AE368" s="15" t="str">
        <f t="shared" si="115"/>
        <v>No</v>
      </c>
      <c r="AF368" s="15" t="str">
        <f>IF(AE368="Yes", MAX(AF$1:AF367)+1, "")</f>
        <v/>
      </c>
    </row>
    <row r="369" spans="1:32" ht="19" customHeight="1" x14ac:dyDescent="0.35">
      <c r="A369" s="16" t="s">
        <v>1037</v>
      </c>
      <c r="B369" s="16" t="s">
        <v>1038</v>
      </c>
      <c r="C369" s="16">
        <v>2013</v>
      </c>
      <c r="D369" s="16" t="s">
        <v>1039</v>
      </c>
      <c r="E369" t="s">
        <v>1976</v>
      </c>
      <c r="F369" s="16" t="s">
        <v>1963</v>
      </c>
      <c r="G369" s="16" t="s">
        <v>7</v>
      </c>
      <c r="H369" s="16" t="s">
        <v>1954</v>
      </c>
      <c r="I369" s="17"/>
      <c r="J369" s="17"/>
      <c r="K369" s="19" t="str">
        <f t="shared" si="102"/>
        <v>Yes</v>
      </c>
      <c r="L369" s="19" t="str">
        <f t="shared" si="103"/>
        <v/>
      </c>
      <c r="M369" s="19" t="str">
        <f t="shared" si="104"/>
        <v/>
      </c>
      <c r="N369" s="19" t="str">
        <f t="shared" si="105"/>
        <v/>
      </c>
      <c r="O369" s="19" t="str">
        <f t="shared" si="106"/>
        <v/>
      </c>
      <c r="P369" s="19" t="str">
        <f t="shared" si="107"/>
        <v/>
      </c>
      <c r="Q369" s="19" t="str">
        <f t="shared" si="108"/>
        <v/>
      </c>
      <c r="R369" s="19" t="str">
        <f t="shared" si="109"/>
        <v>Yes</v>
      </c>
      <c r="S369" s="19" t="str">
        <f t="shared" si="110"/>
        <v/>
      </c>
      <c r="T369" s="19" t="str">
        <f t="shared" si="111"/>
        <v/>
      </c>
      <c r="U369" s="15" t="str">
        <f t="shared" si="98"/>
        <v>Yes</v>
      </c>
      <c r="V369" s="15" t="str">
        <f t="shared" si="99"/>
        <v>Yes</v>
      </c>
      <c r="W369" s="15" t="str">
        <f t="shared" si="112"/>
        <v>Yes</v>
      </c>
      <c r="X369" s="15">
        <f>IF(W369="Yes", MAX(X$1:X368)+1, "")</f>
        <v>368</v>
      </c>
      <c r="Y369" s="15" t="str">
        <f t="shared" si="113"/>
        <v>Yes</v>
      </c>
      <c r="Z369" s="15">
        <f>IF(Y369="Yes", MAX(Z$1:Z368)+1, "")</f>
        <v>368</v>
      </c>
      <c r="AA369" s="15" t="str">
        <f t="shared" si="100"/>
        <v>No</v>
      </c>
      <c r="AB369" s="15" t="str">
        <f t="shared" si="101"/>
        <v>No</v>
      </c>
      <c r="AC369" s="15" t="str">
        <f t="shared" si="114"/>
        <v>No</v>
      </c>
      <c r="AD369" s="15" t="str">
        <f>IF(AC369="Yes", MAX(AD$1:AD368)+1, "")</f>
        <v/>
      </c>
      <c r="AE369" s="15" t="str">
        <f t="shared" si="115"/>
        <v>No</v>
      </c>
      <c r="AF369" s="15" t="str">
        <f>IF(AE369="Yes", MAX(AF$1:AF368)+1, "")</f>
        <v/>
      </c>
    </row>
    <row r="370" spans="1:32" ht="19" customHeight="1" x14ac:dyDescent="0.35">
      <c r="A370" s="16" t="s">
        <v>1040</v>
      </c>
      <c r="B370" s="16" t="s">
        <v>1041</v>
      </c>
      <c r="C370" s="16">
        <v>2013</v>
      </c>
      <c r="D370" s="16" t="s">
        <v>1042</v>
      </c>
      <c r="E370" t="s">
        <v>2203</v>
      </c>
      <c r="F370" s="16" t="s">
        <v>1963</v>
      </c>
      <c r="G370" s="16" t="s">
        <v>33</v>
      </c>
      <c r="H370" s="16" t="s">
        <v>1954</v>
      </c>
      <c r="I370" s="16" t="s">
        <v>20</v>
      </c>
      <c r="J370" s="17"/>
      <c r="K370" s="19" t="str">
        <f t="shared" si="102"/>
        <v/>
      </c>
      <c r="L370" s="19" t="str">
        <f t="shared" si="103"/>
        <v/>
      </c>
      <c r="M370" s="19" t="str">
        <f t="shared" si="104"/>
        <v/>
      </c>
      <c r="N370" s="19" t="str">
        <f t="shared" si="105"/>
        <v/>
      </c>
      <c r="O370" s="19" t="str">
        <f t="shared" si="106"/>
        <v>Yes</v>
      </c>
      <c r="P370" s="19" t="str">
        <f t="shared" si="107"/>
        <v/>
      </c>
      <c r="Q370" s="19" t="str">
        <f t="shared" si="108"/>
        <v/>
      </c>
      <c r="R370" s="19" t="str">
        <f t="shared" si="109"/>
        <v>Yes</v>
      </c>
      <c r="S370" s="19" t="str">
        <f t="shared" si="110"/>
        <v/>
      </c>
      <c r="T370" s="19" t="str">
        <f t="shared" si="111"/>
        <v>Yes</v>
      </c>
      <c r="U370" s="15" t="str">
        <f t="shared" si="98"/>
        <v>Yes</v>
      </c>
      <c r="V370" s="15" t="str">
        <f t="shared" si="99"/>
        <v>Yes</v>
      </c>
      <c r="W370" s="15" t="str">
        <f t="shared" si="112"/>
        <v>Yes</v>
      </c>
      <c r="X370" s="15">
        <f>IF(W370="Yes", MAX(X$1:X369)+1, "")</f>
        <v>369</v>
      </c>
      <c r="Y370" s="15" t="str">
        <f t="shared" si="113"/>
        <v>Yes</v>
      </c>
      <c r="Z370" s="15">
        <f>IF(Y370="Yes", MAX(Z$1:Z369)+1, "")</f>
        <v>369</v>
      </c>
      <c r="AA370" s="15" t="str">
        <f t="shared" si="100"/>
        <v>No</v>
      </c>
      <c r="AB370" s="15" t="str">
        <f t="shared" si="101"/>
        <v>No</v>
      </c>
      <c r="AC370" s="15" t="str">
        <f t="shared" si="114"/>
        <v>No</v>
      </c>
      <c r="AD370" s="15" t="str">
        <f>IF(AC370="Yes", MAX(AD$1:AD369)+1, "")</f>
        <v/>
      </c>
      <c r="AE370" s="15" t="str">
        <f t="shared" si="115"/>
        <v>No</v>
      </c>
      <c r="AF370" s="15" t="str">
        <f>IF(AE370="Yes", MAX(AF$1:AF369)+1, "")</f>
        <v/>
      </c>
    </row>
    <row r="371" spans="1:32" ht="19" customHeight="1" x14ac:dyDescent="0.35">
      <c r="A371" s="16" t="s">
        <v>1043</v>
      </c>
      <c r="B371" s="16" t="s">
        <v>1044</v>
      </c>
      <c r="C371" s="16">
        <v>2018</v>
      </c>
      <c r="D371" s="17"/>
      <c r="E371" t="s">
        <v>1976</v>
      </c>
      <c r="F371" s="16" t="s">
        <v>1963</v>
      </c>
      <c r="G371" s="16" t="s">
        <v>7</v>
      </c>
      <c r="H371" s="16" t="s">
        <v>11</v>
      </c>
      <c r="I371" s="17"/>
      <c r="J371" s="17"/>
      <c r="K371" s="19" t="str">
        <f t="shared" si="102"/>
        <v>Yes</v>
      </c>
      <c r="L371" s="19" t="str">
        <f t="shared" si="103"/>
        <v>Yes</v>
      </c>
      <c r="M371" s="19" t="str">
        <f t="shared" si="104"/>
        <v/>
      </c>
      <c r="N371" s="19" t="str">
        <f t="shared" si="105"/>
        <v/>
      </c>
      <c r="O371" s="19" t="str">
        <f t="shared" si="106"/>
        <v/>
      </c>
      <c r="P371" s="19" t="str">
        <f t="shared" si="107"/>
        <v/>
      </c>
      <c r="Q371" s="19" t="str">
        <f t="shared" si="108"/>
        <v/>
      </c>
      <c r="R371" s="19" t="str">
        <f t="shared" si="109"/>
        <v/>
      </c>
      <c r="S371" s="19" t="str">
        <f t="shared" si="110"/>
        <v/>
      </c>
      <c r="T371" s="19" t="str">
        <f t="shared" si="111"/>
        <v/>
      </c>
      <c r="U371" s="15" t="str">
        <f t="shared" si="98"/>
        <v>Yes</v>
      </c>
      <c r="V371" s="15" t="str">
        <f t="shared" si="99"/>
        <v>No</v>
      </c>
      <c r="W371" s="15" t="str">
        <f t="shared" si="112"/>
        <v>Yes</v>
      </c>
      <c r="X371" s="15">
        <f>IF(W371="Yes", MAX(X$1:X370)+1, "")</f>
        <v>370</v>
      </c>
      <c r="Y371" s="15" t="str">
        <f t="shared" si="113"/>
        <v>Yes</v>
      </c>
      <c r="Z371" s="15">
        <f>IF(Y371="Yes", MAX(Z$1:Z370)+1, "")</f>
        <v>370</v>
      </c>
      <c r="AA371" s="15" t="str">
        <f t="shared" si="100"/>
        <v>No</v>
      </c>
      <c r="AB371" s="15" t="str">
        <f t="shared" si="101"/>
        <v>No</v>
      </c>
      <c r="AC371" s="15" t="str">
        <f t="shared" si="114"/>
        <v>No</v>
      </c>
      <c r="AD371" s="15" t="str">
        <f>IF(AC371="Yes", MAX(AD$1:AD370)+1, "")</f>
        <v/>
      </c>
      <c r="AE371" s="15" t="str">
        <f t="shared" si="115"/>
        <v>No</v>
      </c>
      <c r="AF371" s="15" t="str">
        <f>IF(AE371="Yes", MAX(AF$1:AF370)+1, "")</f>
        <v/>
      </c>
    </row>
    <row r="372" spans="1:32" ht="19" customHeight="1" x14ac:dyDescent="0.35">
      <c r="A372" s="16" t="s">
        <v>1045</v>
      </c>
      <c r="B372" s="16" t="s">
        <v>1046</v>
      </c>
      <c r="C372" s="16">
        <v>2019</v>
      </c>
      <c r="D372" s="16" t="s">
        <v>1047</v>
      </c>
      <c r="E372" t="s">
        <v>2204</v>
      </c>
      <c r="F372" s="16" t="s">
        <v>1963</v>
      </c>
      <c r="G372" s="16" t="s">
        <v>94</v>
      </c>
      <c r="H372" s="16" t="s">
        <v>1954</v>
      </c>
      <c r="I372" s="16" t="s">
        <v>20</v>
      </c>
      <c r="J372" s="17"/>
      <c r="K372" s="19" t="str">
        <f t="shared" si="102"/>
        <v/>
      </c>
      <c r="L372" s="19" t="str">
        <f t="shared" si="103"/>
        <v/>
      </c>
      <c r="M372" s="19" t="str">
        <f t="shared" si="104"/>
        <v/>
      </c>
      <c r="N372" s="19" t="str">
        <f t="shared" si="105"/>
        <v/>
      </c>
      <c r="O372" s="19" t="str">
        <f t="shared" si="106"/>
        <v/>
      </c>
      <c r="P372" s="19" t="str">
        <f t="shared" si="107"/>
        <v>Yes</v>
      </c>
      <c r="Q372" s="19" t="str">
        <f t="shared" si="108"/>
        <v/>
      </c>
      <c r="R372" s="19" t="str">
        <f t="shared" si="109"/>
        <v>Yes</v>
      </c>
      <c r="S372" s="19" t="str">
        <f t="shared" si="110"/>
        <v/>
      </c>
      <c r="T372" s="19" t="str">
        <f t="shared" si="111"/>
        <v>Yes</v>
      </c>
      <c r="U372" s="15" t="str">
        <f t="shared" si="98"/>
        <v>Yes</v>
      </c>
      <c r="V372" s="15" t="str">
        <f t="shared" si="99"/>
        <v>Yes</v>
      </c>
      <c r="W372" s="15" t="str">
        <f t="shared" si="112"/>
        <v>Yes</v>
      </c>
      <c r="X372" s="15">
        <f>IF(W372="Yes", MAX(X$1:X371)+1, "")</f>
        <v>371</v>
      </c>
      <c r="Y372" s="15" t="str">
        <f t="shared" si="113"/>
        <v>Yes</v>
      </c>
      <c r="Z372" s="15">
        <f>IF(Y372="Yes", MAX(Z$1:Z371)+1, "")</f>
        <v>371</v>
      </c>
      <c r="AA372" s="15" t="str">
        <f t="shared" si="100"/>
        <v>No</v>
      </c>
      <c r="AB372" s="15" t="str">
        <f t="shared" si="101"/>
        <v>No</v>
      </c>
      <c r="AC372" s="15" t="str">
        <f t="shared" si="114"/>
        <v>No</v>
      </c>
      <c r="AD372" s="15" t="str">
        <f>IF(AC372="Yes", MAX(AD$1:AD371)+1, "")</f>
        <v/>
      </c>
      <c r="AE372" s="15" t="str">
        <f t="shared" si="115"/>
        <v>No</v>
      </c>
      <c r="AF372" s="15" t="str">
        <f>IF(AE372="Yes", MAX(AF$1:AF371)+1, "")</f>
        <v/>
      </c>
    </row>
    <row r="373" spans="1:32" ht="19" customHeight="1" x14ac:dyDescent="0.35">
      <c r="A373" s="16" t="s">
        <v>1045</v>
      </c>
      <c r="B373" s="16" t="s">
        <v>1048</v>
      </c>
      <c r="C373" s="16">
        <v>2019</v>
      </c>
      <c r="D373" s="16" t="s">
        <v>1049</v>
      </c>
      <c r="E373" t="s">
        <v>2205</v>
      </c>
      <c r="F373" s="16" t="s">
        <v>1963</v>
      </c>
      <c r="G373" s="16" t="s">
        <v>7</v>
      </c>
      <c r="H373" s="16" t="s">
        <v>11</v>
      </c>
      <c r="I373" s="16" t="s">
        <v>1954</v>
      </c>
      <c r="J373" s="16" t="s">
        <v>74</v>
      </c>
      <c r="K373" s="19" t="str">
        <f t="shared" si="102"/>
        <v>Yes</v>
      </c>
      <c r="L373" s="19" t="str">
        <f t="shared" si="103"/>
        <v>Yes</v>
      </c>
      <c r="M373" s="19" t="str">
        <f t="shared" si="104"/>
        <v/>
      </c>
      <c r="N373" s="19" t="str">
        <f t="shared" si="105"/>
        <v>Yes</v>
      </c>
      <c r="O373" s="19" t="str">
        <f t="shared" si="106"/>
        <v/>
      </c>
      <c r="P373" s="19" t="str">
        <f t="shared" si="107"/>
        <v/>
      </c>
      <c r="Q373" s="19" t="str">
        <f t="shared" si="108"/>
        <v/>
      </c>
      <c r="R373" s="19" t="str">
        <f t="shared" si="109"/>
        <v>Yes</v>
      </c>
      <c r="S373" s="19" t="str">
        <f t="shared" si="110"/>
        <v/>
      </c>
      <c r="T373" s="19" t="str">
        <f t="shared" si="111"/>
        <v/>
      </c>
      <c r="U373" s="15" t="str">
        <f t="shared" si="98"/>
        <v>Yes</v>
      </c>
      <c r="V373" s="15" t="str">
        <f t="shared" si="99"/>
        <v>Yes</v>
      </c>
      <c r="W373" s="15" t="str">
        <f t="shared" si="112"/>
        <v>Yes</v>
      </c>
      <c r="X373" s="15">
        <f>IF(W373="Yes", MAX(X$1:X372)+1, "")</f>
        <v>372</v>
      </c>
      <c r="Y373" s="15" t="str">
        <f t="shared" si="113"/>
        <v>Yes</v>
      </c>
      <c r="Z373" s="15">
        <f>IF(Y373="Yes", MAX(Z$1:Z372)+1, "")</f>
        <v>372</v>
      </c>
      <c r="AA373" s="15" t="str">
        <f t="shared" si="100"/>
        <v>No</v>
      </c>
      <c r="AB373" s="15" t="str">
        <f t="shared" si="101"/>
        <v>No</v>
      </c>
      <c r="AC373" s="15" t="str">
        <f t="shared" si="114"/>
        <v>No</v>
      </c>
      <c r="AD373" s="15" t="str">
        <f>IF(AC373="Yes", MAX(AD$1:AD372)+1, "")</f>
        <v/>
      </c>
      <c r="AE373" s="15" t="str">
        <f t="shared" si="115"/>
        <v>No</v>
      </c>
      <c r="AF373" s="15" t="str">
        <f>IF(AE373="Yes", MAX(AF$1:AF372)+1, "")</f>
        <v/>
      </c>
    </row>
    <row r="374" spans="1:32" ht="19" customHeight="1" x14ac:dyDescent="0.35">
      <c r="A374" s="16" t="s">
        <v>1050</v>
      </c>
      <c r="B374" s="16" t="s">
        <v>1051</v>
      </c>
      <c r="C374" s="16">
        <v>2006</v>
      </c>
      <c r="D374" s="16" t="s">
        <v>1052</v>
      </c>
      <c r="E374" t="s">
        <v>1976</v>
      </c>
      <c r="F374" s="16" t="s">
        <v>1963</v>
      </c>
      <c r="G374" s="16" t="s">
        <v>18</v>
      </c>
      <c r="H374" s="16" t="s">
        <v>20</v>
      </c>
      <c r="I374" s="17"/>
      <c r="J374" s="17"/>
      <c r="K374" s="19" t="str">
        <f t="shared" si="102"/>
        <v/>
      </c>
      <c r="L374" s="19" t="str">
        <f t="shared" si="103"/>
        <v/>
      </c>
      <c r="M374" s="19" t="str">
        <f t="shared" si="104"/>
        <v/>
      </c>
      <c r="N374" s="19" t="str">
        <f t="shared" si="105"/>
        <v/>
      </c>
      <c r="O374" s="19" t="str">
        <f t="shared" si="106"/>
        <v/>
      </c>
      <c r="P374" s="19" t="str">
        <f t="shared" si="107"/>
        <v/>
      </c>
      <c r="Q374" s="19" t="str">
        <f t="shared" si="108"/>
        <v/>
      </c>
      <c r="R374" s="19" t="str">
        <f t="shared" si="109"/>
        <v/>
      </c>
      <c r="S374" s="19" t="str">
        <f t="shared" si="110"/>
        <v>Yes</v>
      </c>
      <c r="T374" s="19" t="str">
        <f t="shared" si="111"/>
        <v>Yes</v>
      </c>
      <c r="U374" s="15" t="str">
        <f t="shared" si="98"/>
        <v>Yes</v>
      </c>
      <c r="V374" s="15" t="str">
        <f t="shared" si="99"/>
        <v>Yes</v>
      </c>
      <c r="W374" s="15" t="str">
        <f t="shared" si="112"/>
        <v>Yes</v>
      </c>
      <c r="X374" s="15">
        <f>IF(W374="Yes", MAX(X$1:X373)+1, "")</f>
        <v>373</v>
      </c>
      <c r="Y374" s="15" t="str">
        <f t="shared" si="113"/>
        <v>Yes</v>
      </c>
      <c r="Z374" s="15">
        <f>IF(Y374="Yes", MAX(Z$1:Z373)+1, "")</f>
        <v>373</v>
      </c>
      <c r="AA374" s="15" t="str">
        <f t="shared" si="100"/>
        <v>No</v>
      </c>
      <c r="AB374" s="15" t="str">
        <f t="shared" si="101"/>
        <v>No</v>
      </c>
      <c r="AC374" s="15" t="str">
        <f t="shared" si="114"/>
        <v>No</v>
      </c>
      <c r="AD374" s="15" t="str">
        <f>IF(AC374="Yes", MAX(AD$1:AD373)+1, "")</f>
        <v/>
      </c>
      <c r="AE374" s="15" t="str">
        <f t="shared" si="115"/>
        <v>No</v>
      </c>
      <c r="AF374" s="15" t="str">
        <f>IF(AE374="Yes", MAX(AF$1:AF373)+1, "")</f>
        <v/>
      </c>
    </row>
    <row r="375" spans="1:32" ht="19" customHeight="1" x14ac:dyDescent="0.35">
      <c r="A375" s="16" t="s">
        <v>1053</v>
      </c>
      <c r="B375" s="16" t="s">
        <v>1054</v>
      </c>
      <c r="C375" s="16">
        <v>2019</v>
      </c>
      <c r="D375" s="16" t="s">
        <v>1055</v>
      </c>
      <c r="E375" t="s">
        <v>2206</v>
      </c>
      <c r="F375" s="16" t="s">
        <v>1963</v>
      </c>
      <c r="G375" s="16" t="s">
        <v>20</v>
      </c>
      <c r="H375" s="16" t="s">
        <v>11</v>
      </c>
      <c r="I375" s="16" t="s">
        <v>27</v>
      </c>
      <c r="J375" s="16" t="s">
        <v>33</v>
      </c>
      <c r="K375" s="19" t="str">
        <f t="shared" si="102"/>
        <v>Yes</v>
      </c>
      <c r="L375" s="19" t="str">
        <f t="shared" si="103"/>
        <v>Yes</v>
      </c>
      <c r="M375" s="19" t="str">
        <f t="shared" si="104"/>
        <v/>
      </c>
      <c r="N375" s="19" t="str">
        <f t="shared" si="105"/>
        <v/>
      </c>
      <c r="O375" s="19" t="str">
        <f t="shared" si="106"/>
        <v>Yes</v>
      </c>
      <c r="P375" s="19" t="str">
        <f t="shared" si="107"/>
        <v/>
      </c>
      <c r="Q375" s="19" t="str">
        <f t="shared" si="108"/>
        <v/>
      </c>
      <c r="R375" s="19" t="str">
        <f t="shared" si="109"/>
        <v/>
      </c>
      <c r="S375" s="19" t="str">
        <f t="shared" si="110"/>
        <v/>
      </c>
      <c r="T375" s="19" t="str">
        <f t="shared" si="111"/>
        <v>Yes</v>
      </c>
      <c r="U375" s="15" t="str">
        <f t="shared" si="98"/>
        <v>Yes</v>
      </c>
      <c r="V375" s="15" t="str">
        <f t="shared" si="99"/>
        <v>Yes</v>
      </c>
      <c r="W375" s="15" t="str">
        <f t="shared" si="112"/>
        <v>Yes</v>
      </c>
      <c r="X375" s="15">
        <f>IF(W375="Yes", MAX(X$1:X374)+1, "")</f>
        <v>374</v>
      </c>
      <c r="Y375" s="15" t="str">
        <f t="shared" si="113"/>
        <v>Yes</v>
      </c>
      <c r="Z375" s="15">
        <f>IF(Y375="Yes", MAX(Z$1:Z374)+1, "")</f>
        <v>374</v>
      </c>
      <c r="AA375" s="15" t="str">
        <f t="shared" si="100"/>
        <v>No</v>
      </c>
      <c r="AB375" s="15" t="str">
        <f t="shared" si="101"/>
        <v>No</v>
      </c>
      <c r="AC375" s="15" t="str">
        <f t="shared" si="114"/>
        <v>No</v>
      </c>
      <c r="AD375" s="15" t="str">
        <f>IF(AC375="Yes", MAX(AD$1:AD374)+1, "")</f>
        <v/>
      </c>
      <c r="AE375" s="15" t="str">
        <f t="shared" si="115"/>
        <v>No</v>
      </c>
      <c r="AF375" s="15" t="str">
        <f>IF(AE375="Yes", MAX(AF$1:AF374)+1, "")</f>
        <v/>
      </c>
    </row>
    <row r="376" spans="1:32" ht="19" customHeight="1" x14ac:dyDescent="0.35">
      <c r="A376" s="16" t="s">
        <v>1056</v>
      </c>
      <c r="B376" s="16" t="s">
        <v>1057</v>
      </c>
      <c r="C376" s="16">
        <v>2011</v>
      </c>
      <c r="D376" s="16" t="s">
        <v>1058</v>
      </c>
      <c r="E376" t="s">
        <v>2207</v>
      </c>
      <c r="F376" s="16" t="s">
        <v>1963</v>
      </c>
      <c r="G376" s="16" t="s">
        <v>18</v>
      </c>
      <c r="H376" s="16" t="s">
        <v>74</v>
      </c>
      <c r="I376" s="17"/>
      <c r="J376" s="17"/>
      <c r="K376" s="19" t="str">
        <f t="shared" si="102"/>
        <v/>
      </c>
      <c r="L376" s="19" t="str">
        <f t="shared" si="103"/>
        <v/>
      </c>
      <c r="M376" s="19" t="str">
        <f t="shared" si="104"/>
        <v/>
      </c>
      <c r="N376" s="19" t="str">
        <f t="shared" si="105"/>
        <v>Yes</v>
      </c>
      <c r="O376" s="19" t="str">
        <f t="shared" si="106"/>
        <v/>
      </c>
      <c r="P376" s="19" t="str">
        <f t="shared" si="107"/>
        <v/>
      </c>
      <c r="Q376" s="19" t="str">
        <f t="shared" si="108"/>
        <v/>
      </c>
      <c r="R376" s="19" t="str">
        <f t="shared" si="109"/>
        <v/>
      </c>
      <c r="S376" s="19" t="str">
        <f t="shared" si="110"/>
        <v>Yes</v>
      </c>
      <c r="T376" s="19" t="str">
        <f t="shared" si="111"/>
        <v/>
      </c>
      <c r="U376" s="15" t="str">
        <f t="shared" si="98"/>
        <v>Yes</v>
      </c>
      <c r="V376" s="15" t="str">
        <f t="shared" si="99"/>
        <v>Yes</v>
      </c>
      <c r="W376" s="15" t="str">
        <f t="shared" si="112"/>
        <v>Yes</v>
      </c>
      <c r="X376" s="15">
        <f>IF(W376="Yes", MAX(X$1:X375)+1, "")</f>
        <v>375</v>
      </c>
      <c r="Y376" s="15" t="str">
        <f t="shared" si="113"/>
        <v>Yes</v>
      </c>
      <c r="Z376" s="15">
        <f>IF(Y376="Yes", MAX(Z$1:Z375)+1, "")</f>
        <v>375</v>
      </c>
      <c r="AA376" s="15" t="str">
        <f t="shared" si="100"/>
        <v>No</v>
      </c>
      <c r="AB376" s="15" t="str">
        <f t="shared" si="101"/>
        <v>No</v>
      </c>
      <c r="AC376" s="15" t="str">
        <f t="shared" si="114"/>
        <v>No</v>
      </c>
      <c r="AD376" s="15" t="str">
        <f>IF(AC376="Yes", MAX(AD$1:AD375)+1, "")</f>
        <v/>
      </c>
      <c r="AE376" s="15" t="str">
        <f t="shared" si="115"/>
        <v>No</v>
      </c>
      <c r="AF376" s="15" t="str">
        <f>IF(AE376="Yes", MAX(AF$1:AF375)+1, "")</f>
        <v/>
      </c>
    </row>
    <row r="377" spans="1:32" ht="19" customHeight="1" x14ac:dyDescent="0.35">
      <c r="A377" s="16" t="s">
        <v>1059</v>
      </c>
      <c r="B377" s="16" t="s">
        <v>1060</v>
      </c>
      <c r="C377" s="16">
        <v>2014</v>
      </c>
      <c r="D377" s="16" t="s">
        <v>1061</v>
      </c>
      <c r="E377" t="s">
        <v>2208</v>
      </c>
      <c r="F377" s="16" t="s">
        <v>1963</v>
      </c>
      <c r="G377" s="16" t="s">
        <v>7</v>
      </c>
      <c r="H377" s="16" t="s">
        <v>1954</v>
      </c>
      <c r="I377" s="16" t="s">
        <v>20</v>
      </c>
      <c r="J377" s="17"/>
      <c r="K377" s="19" t="str">
        <f t="shared" si="102"/>
        <v>Yes</v>
      </c>
      <c r="L377" s="19" t="str">
        <f t="shared" si="103"/>
        <v/>
      </c>
      <c r="M377" s="19" t="str">
        <f t="shared" si="104"/>
        <v/>
      </c>
      <c r="N377" s="19" t="str">
        <f t="shared" si="105"/>
        <v/>
      </c>
      <c r="O377" s="19" t="str">
        <f t="shared" si="106"/>
        <v/>
      </c>
      <c r="P377" s="19" t="str">
        <f t="shared" si="107"/>
        <v/>
      </c>
      <c r="Q377" s="19" t="str">
        <f t="shared" si="108"/>
        <v/>
      </c>
      <c r="R377" s="19" t="str">
        <f t="shared" si="109"/>
        <v>Yes</v>
      </c>
      <c r="S377" s="19" t="str">
        <f t="shared" si="110"/>
        <v/>
      </c>
      <c r="T377" s="19" t="str">
        <f t="shared" si="111"/>
        <v>Yes</v>
      </c>
      <c r="U377" s="15" t="str">
        <f t="shared" si="98"/>
        <v>Yes</v>
      </c>
      <c r="V377" s="15" t="str">
        <f t="shared" si="99"/>
        <v>Yes</v>
      </c>
      <c r="W377" s="15" t="str">
        <f t="shared" si="112"/>
        <v>Yes</v>
      </c>
      <c r="X377" s="15">
        <f>IF(W377="Yes", MAX(X$1:X376)+1, "")</f>
        <v>376</v>
      </c>
      <c r="Y377" s="15" t="str">
        <f t="shared" si="113"/>
        <v>Yes</v>
      </c>
      <c r="Z377" s="15">
        <f>IF(Y377="Yes", MAX(Z$1:Z376)+1, "")</f>
        <v>376</v>
      </c>
      <c r="AA377" s="15" t="str">
        <f t="shared" si="100"/>
        <v>No</v>
      </c>
      <c r="AB377" s="15" t="str">
        <f t="shared" si="101"/>
        <v>No</v>
      </c>
      <c r="AC377" s="15" t="str">
        <f t="shared" si="114"/>
        <v>No</v>
      </c>
      <c r="AD377" s="15" t="str">
        <f>IF(AC377="Yes", MAX(AD$1:AD376)+1, "")</f>
        <v/>
      </c>
      <c r="AE377" s="15" t="str">
        <f t="shared" si="115"/>
        <v>No</v>
      </c>
      <c r="AF377" s="15" t="str">
        <f>IF(AE377="Yes", MAX(AF$1:AF376)+1, "")</f>
        <v/>
      </c>
    </row>
    <row r="378" spans="1:32" ht="19" customHeight="1" x14ac:dyDescent="0.35">
      <c r="A378" s="16" t="s">
        <v>1062</v>
      </c>
      <c r="B378" s="16" t="s">
        <v>1063</v>
      </c>
      <c r="C378" s="16">
        <v>2015</v>
      </c>
      <c r="D378" s="16" t="s">
        <v>1064</v>
      </c>
      <c r="E378" t="s">
        <v>2209</v>
      </c>
      <c r="F378" s="16" t="s">
        <v>1963</v>
      </c>
      <c r="G378" s="16" t="s">
        <v>1954</v>
      </c>
      <c r="H378" s="16" t="s">
        <v>27</v>
      </c>
      <c r="I378" s="17"/>
      <c r="J378" s="17"/>
      <c r="K378" s="19" t="str">
        <f t="shared" si="102"/>
        <v>Yes</v>
      </c>
      <c r="L378" s="19" t="str">
        <f t="shared" si="103"/>
        <v/>
      </c>
      <c r="M378" s="19" t="str">
        <f t="shared" si="104"/>
        <v/>
      </c>
      <c r="N378" s="19" t="str">
        <f t="shared" si="105"/>
        <v/>
      </c>
      <c r="O378" s="19" t="str">
        <f t="shared" si="106"/>
        <v/>
      </c>
      <c r="P378" s="19" t="str">
        <f t="shared" si="107"/>
        <v/>
      </c>
      <c r="Q378" s="19" t="str">
        <f t="shared" si="108"/>
        <v/>
      </c>
      <c r="R378" s="19" t="str">
        <f t="shared" si="109"/>
        <v>Yes</v>
      </c>
      <c r="S378" s="19" t="str">
        <f t="shared" si="110"/>
        <v/>
      </c>
      <c r="T378" s="19" t="str">
        <f t="shared" si="111"/>
        <v/>
      </c>
      <c r="U378" s="15" t="str">
        <f t="shared" si="98"/>
        <v>Yes</v>
      </c>
      <c r="V378" s="15" t="str">
        <f t="shared" si="99"/>
        <v>Yes</v>
      </c>
      <c r="W378" s="15" t="str">
        <f t="shared" si="112"/>
        <v>Yes</v>
      </c>
      <c r="X378" s="15">
        <f>IF(W378="Yes", MAX(X$1:X377)+1, "")</f>
        <v>377</v>
      </c>
      <c r="Y378" s="15" t="str">
        <f t="shared" si="113"/>
        <v>Yes</v>
      </c>
      <c r="Z378" s="15">
        <f>IF(Y378="Yes", MAX(Z$1:Z377)+1, "")</f>
        <v>377</v>
      </c>
      <c r="AA378" s="15" t="str">
        <f t="shared" si="100"/>
        <v>No</v>
      </c>
      <c r="AB378" s="15" t="str">
        <f t="shared" si="101"/>
        <v>No</v>
      </c>
      <c r="AC378" s="15" t="str">
        <f t="shared" si="114"/>
        <v>No</v>
      </c>
      <c r="AD378" s="15" t="str">
        <f>IF(AC378="Yes", MAX(AD$1:AD377)+1, "")</f>
        <v/>
      </c>
      <c r="AE378" s="15" t="str">
        <f t="shared" si="115"/>
        <v>No</v>
      </c>
      <c r="AF378" s="15" t="str">
        <f>IF(AE378="Yes", MAX(AF$1:AF377)+1, "")</f>
        <v/>
      </c>
    </row>
    <row r="379" spans="1:32" ht="19" customHeight="1" x14ac:dyDescent="0.35">
      <c r="A379" s="16" t="s">
        <v>1065</v>
      </c>
      <c r="B379" s="16" t="s">
        <v>1066</v>
      </c>
      <c r="C379" s="16">
        <v>2018</v>
      </c>
      <c r="D379" s="16" t="s">
        <v>1067</v>
      </c>
      <c r="E379" t="s">
        <v>2210</v>
      </c>
      <c r="F379" s="16" t="s">
        <v>1963</v>
      </c>
      <c r="G379" s="16" t="s">
        <v>33</v>
      </c>
      <c r="H379" s="16" t="s">
        <v>1954</v>
      </c>
      <c r="I379" s="17"/>
      <c r="J379" s="17"/>
      <c r="K379" s="19" t="str">
        <f t="shared" si="102"/>
        <v/>
      </c>
      <c r="L379" s="19" t="str">
        <f t="shared" si="103"/>
        <v/>
      </c>
      <c r="M379" s="19" t="str">
        <f t="shared" si="104"/>
        <v/>
      </c>
      <c r="N379" s="19" t="str">
        <f t="shared" si="105"/>
        <v/>
      </c>
      <c r="O379" s="19" t="str">
        <f t="shared" si="106"/>
        <v>Yes</v>
      </c>
      <c r="P379" s="19" t="str">
        <f t="shared" si="107"/>
        <v/>
      </c>
      <c r="Q379" s="19" t="str">
        <f t="shared" si="108"/>
        <v/>
      </c>
      <c r="R379" s="19" t="str">
        <f t="shared" si="109"/>
        <v>Yes</v>
      </c>
      <c r="S379" s="19" t="str">
        <f t="shared" si="110"/>
        <v/>
      </c>
      <c r="T379" s="19" t="str">
        <f t="shared" si="111"/>
        <v/>
      </c>
      <c r="U379" s="15" t="str">
        <f t="shared" si="98"/>
        <v>Yes</v>
      </c>
      <c r="V379" s="15" t="str">
        <f t="shared" si="99"/>
        <v>Yes</v>
      </c>
      <c r="W379" s="15" t="str">
        <f t="shared" si="112"/>
        <v>Yes</v>
      </c>
      <c r="X379" s="15">
        <f>IF(W379="Yes", MAX(X$1:X378)+1, "")</f>
        <v>378</v>
      </c>
      <c r="Y379" s="15" t="str">
        <f t="shared" si="113"/>
        <v>Yes</v>
      </c>
      <c r="Z379" s="15">
        <f>IF(Y379="Yes", MAX(Z$1:Z378)+1, "")</f>
        <v>378</v>
      </c>
      <c r="AA379" s="15" t="str">
        <f t="shared" si="100"/>
        <v>No</v>
      </c>
      <c r="AB379" s="15" t="str">
        <f t="shared" si="101"/>
        <v>No</v>
      </c>
      <c r="AC379" s="15" t="str">
        <f t="shared" si="114"/>
        <v>No</v>
      </c>
      <c r="AD379" s="15" t="str">
        <f>IF(AC379="Yes", MAX(AD$1:AD378)+1, "")</f>
        <v/>
      </c>
      <c r="AE379" s="15" t="str">
        <f t="shared" si="115"/>
        <v>No</v>
      </c>
      <c r="AF379" s="15" t="str">
        <f>IF(AE379="Yes", MAX(AF$1:AF378)+1, "")</f>
        <v/>
      </c>
    </row>
    <row r="380" spans="1:32" ht="19" customHeight="1" x14ac:dyDescent="0.35">
      <c r="A380" s="16" t="s">
        <v>1068</v>
      </c>
      <c r="B380" s="16" t="s">
        <v>1069</v>
      </c>
      <c r="C380" s="16">
        <v>2018</v>
      </c>
      <c r="D380" s="16" t="s">
        <v>1070</v>
      </c>
      <c r="E380" t="s">
        <v>2211</v>
      </c>
      <c r="F380" s="16" t="s">
        <v>1963</v>
      </c>
      <c r="G380" s="16" t="s">
        <v>1954</v>
      </c>
      <c r="H380" s="16" t="s">
        <v>18</v>
      </c>
      <c r="I380" s="16" t="s">
        <v>20</v>
      </c>
      <c r="J380" s="17"/>
      <c r="K380" s="19" t="str">
        <f t="shared" si="102"/>
        <v/>
      </c>
      <c r="L380" s="19" t="str">
        <f t="shared" si="103"/>
        <v/>
      </c>
      <c r="M380" s="19" t="str">
        <f t="shared" si="104"/>
        <v/>
      </c>
      <c r="N380" s="19" t="str">
        <f t="shared" si="105"/>
        <v/>
      </c>
      <c r="O380" s="19" t="str">
        <f t="shared" si="106"/>
        <v/>
      </c>
      <c r="P380" s="19" t="str">
        <f t="shared" si="107"/>
        <v/>
      </c>
      <c r="Q380" s="19" t="str">
        <f t="shared" si="108"/>
        <v/>
      </c>
      <c r="R380" s="19" t="str">
        <f t="shared" si="109"/>
        <v>Yes</v>
      </c>
      <c r="S380" s="19" t="str">
        <f t="shared" si="110"/>
        <v>Yes</v>
      </c>
      <c r="T380" s="19" t="str">
        <f t="shared" si="111"/>
        <v>Yes</v>
      </c>
      <c r="U380" s="15" t="str">
        <f t="shared" si="98"/>
        <v>Yes</v>
      </c>
      <c r="V380" s="15" t="str">
        <f t="shared" si="99"/>
        <v>Yes</v>
      </c>
      <c r="W380" s="15" t="str">
        <f t="shared" si="112"/>
        <v>Yes</v>
      </c>
      <c r="X380" s="15">
        <f>IF(W380="Yes", MAX(X$1:X379)+1, "")</f>
        <v>379</v>
      </c>
      <c r="Y380" s="15" t="str">
        <f t="shared" si="113"/>
        <v>Yes</v>
      </c>
      <c r="Z380" s="15">
        <f>IF(Y380="Yes", MAX(Z$1:Z379)+1, "")</f>
        <v>379</v>
      </c>
      <c r="AA380" s="15" t="str">
        <f t="shared" si="100"/>
        <v>No</v>
      </c>
      <c r="AB380" s="15" t="str">
        <f t="shared" si="101"/>
        <v>No</v>
      </c>
      <c r="AC380" s="15" t="str">
        <f t="shared" si="114"/>
        <v>No</v>
      </c>
      <c r="AD380" s="15" t="str">
        <f>IF(AC380="Yes", MAX(AD$1:AD379)+1, "")</f>
        <v/>
      </c>
      <c r="AE380" s="15" t="str">
        <f t="shared" si="115"/>
        <v>No</v>
      </c>
      <c r="AF380" s="15" t="str">
        <f>IF(AE380="Yes", MAX(AF$1:AF379)+1, "")</f>
        <v/>
      </c>
    </row>
    <row r="381" spans="1:32" ht="19" customHeight="1" x14ac:dyDescent="0.35">
      <c r="A381" s="16" t="s">
        <v>1071</v>
      </c>
      <c r="B381" s="16" t="s">
        <v>1072</v>
      </c>
      <c r="C381" s="16">
        <v>2012</v>
      </c>
      <c r="D381" s="16" t="s">
        <v>1073</v>
      </c>
      <c r="E381" t="s">
        <v>2212</v>
      </c>
      <c r="F381" s="16" t="s">
        <v>1963</v>
      </c>
      <c r="G381" s="16" t="s">
        <v>18</v>
      </c>
      <c r="H381" s="16" t="s">
        <v>1954</v>
      </c>
      <c r="I381" s="17"/>
      <c r="J381" s="17"/>
      <c r="K381" s="19" t="str">
        <f t="shared" si="102"/>
        <v/>
      </c>
      <c r="L381" s="19" t="str">
        <f t="shared" si="103"/>
        <v/>
      </c>
      <c r="M381" s="19" t="str">
        <f t="shared" si="104"/>
        <v/>
      </c>
      <c r="N381" s="19" t="str">
        <f t="shared" si="105"/>
        <v/>
      </c>
      <c r="O381" s="19" t="str">
        <f t="shared" si="106"/>
        <v/>
      </c>
      <c r="P381" s="19" t="str">
        <f t="shared" si="107"/>
        <v/>
      </c>
      <c r="Q381" s="19" t="str">
        <f t="shared" si="108"/>
        <v/>
      </c>
      <c r="R381" s="19" t="str">
        <f t="shared" si="109"/>
        <v>Yes</v>
      </c>
      <c r="S381" s="19" t="str">
        <f t="shared" si="110"/>
        <v>Yes</v>
      </c>
      <c r="T381" s="19" t="str">
        <f t="shared" si="111"/>
        <v/>
      </c>
      <c r="U381" s="15" t="str">
        <f t="shared" si="98"/>
        <v>Yes</v>
      </c>
      <c r="V381" s="15" t="str">
        <f t="shared" si="99"/>
        <v>Yes</v>
      </c>
      <c r="W381" s="15" t="str">
        <f t="shared" si="112"/>
        <v>Yes</v>
      </c>
      <c r="X381" s="15">
        <f>IF(W381="Yes", MAX(X$1:X380)+1, "")</f>
        <v>380</v>
      </c>
      <c r="Y381" s="15" t="str">
        <f t="shared" si="113"/>
        <v>Yes</v>
      </c>
      <c r="Z381" s="15">
        <f>IF(Y381="Yes", MAX(Z$1:Z380)+1, "")</f>
        <v>380</v>
      </c>
      <c r="AA381" s="15" t="str">
        <f t="shared" si="100"/>
        <v>No</v>
      </c>
      <c r="AB381" s="15" t="str">
        <f t="shared" si="101"/>
        <v>No</v>
      </c>
      <c r="AC381" s="15" t="str">
        <f t="shared" si="114"/>
        <v>No</v>
      </c>
      <c r="AD381" s="15" t="str">
        <f>IF(AC381="Yes", MAX(AD$1:AD380)+1, "")</f>
        <v/>
      </c>
      <c r="AE381" s="15" t="str">
        <f t="shared" si="115"/>
        <v>No</v>
      </c>
      <c r="AF381" s="15" t="str">
        <f>IF(AE381="Yes", MAX(AF$1:AF380)+1, "")</f>
        <v/>
      </c>
    </row>
    <row r="382" spans="1:32" ht="19" customHeight="1" x14ac:dyDescent="0.35">
      <c r="A382" s="16" t="s">
        <v>1074</v>
      </c>
      <c r="B382" s="16" t="s">
        <v>1075</v>
      </c>
      <c r="C382" s="16">
        <v>2018</v>
      </c>
      <c r="D382" s="16" t="s">
        <v>1076</v>
      </c>
      <c r="E382" t="s">
        <v>2213</v>
      </c>
      <c r="F382" s="16" t="s">
        <v>1963</v>
      </c>
      <c r="G382" s="16" t="s">
        <v>7</v>
      </c>
      <c r="H382" s="17"/>
      <c r="I382" s="17"/>
      <c r="J382" s="17"/>
      <c r="K382" s="19" t="str">
        <f t="shared" si="102"/>
        <v>Yes</v>
      </c>
      <c r="L382" s="19" t="str">
        <f t="shared" si="103"/>
        <v/>
      </c>
      <c r="M382" s="19" t="str">
        <f t="shared" si="104"/>
        <v/>
      </c>
      <c r="N382" s="19" t="str">
        <f t="shared" si="105"/>
        <v/>
      </c>
      <c r="O382" s="19" t="str">
        <f t="shared" si="106"/>
        <v/>
      </c>
      <c r="P382" s="19" t="str">
        <f t="shared" si="107"/>
        <v/>
      </c>
      <c r="Q382" s="19" t="str">
        <f t="shared" si="108"/>
        <v/>
      </c>
      <c r="R382" s="19" t="str">
        <f t="shared" si="109"/>
        <v/>
      </c>
      <c r="S382" s="19" t="str">
        <f t="shared" si="110"/>
        <v/>
      </c>
      <c r="T382" s="19" t="str">
        <f t="shared" si="111"/>
        <v/>
      </c>
      <c r="U382" s="15" t="str">
        <f t="shared" si="98"/>
        <v>Yes</v>
      </c>
      <c r="V382" s="15" t="str">
        <f t="shared" si="99"/>
        <v>Yes</v>
      </c>
      <c r="W382" s="15" t="str">
        <f t="shared" si="112"/>
        <v>Yes</v>
      </c>
      <c r="X382" s="15">
        <f>IF(W382="Yes", MAX(X$1:X381)+1, "")</f>
        <v>381</v>
      </c>
      <c r="Y382" s="15" t="str">
        <f t="shared" si="113"/>
        <v>Yes</v>
      </c>
      <c r="Z382" s="15">
        <f>IF(Y382="Yes", MAX(Z$1:Z381)+1, "")</f>
        <v>381</v>
      </c>
      <c r="AA382" s="15" t="str">
        <f t="shared" si="100"/>
        <v>No</v>
      </c>
      <c r="AB382" s="15" t="str">
        <f t="shared" si="101"/>
        <v>No</v>
      </c>
      <c r="AC382" s="15" t="str">
        <f t="shared" si="114"/>
        <v>No</v>
      </c>
      <c r="AD382" s="15" t="str">
        <f>IF(AC382="Yes", MAX(AD$1:AD381)+1, "")</f>
        <v/>
      </c>
      <c r="AE382" s="15" t="str">
        <f t="shared" si="115"/>
        <v>No</v>
      </c>
      <c r="AF382" s="15" t="str">
        <f>IF(AE382="Yes", MAX(AF$1:AF381)+1, "")</f>
        <v/>
      </c>
    </row>
    <row r="383" spans="1:32" ht="19" customHeight="1" x14ac:dyDescent="0.35">
      <c r="A383" s="16" t="s">
        <v>1077</v>
      </c>
      <c r="B383" s="16" t="s">
        <v>1078</v>
      </c>
      <c r="C383" s="16">
        <v>2012</v>
      </c>
      <c r="D383" s="16" t="s">
        <v>1079</v>
      </c>
      <c r="E383" t="s">
        <v>2214</v>
      </c>
      <c r="F383" s="16" t="s">
        <v>1963</v>
      </c>
      <c r="G383" s="16" t="s">
        <v>1954</v>
      </c>
      <c r="H383" s="16" t="s">
        <v>33</v>
      </c>
      <c r="I383" s="16" t="s">
        <v>74</v>
      </c>
      <c r="J383" s="16" t="s">
        <v>18</v>
      </c>
      <c r="K383" s="19" t="str">
        <f t="shared" si="102"/>
        <v/>
      </c>
      <c r="L383" s="19" t="str">
        <f t="shared" si="103"/>
        <v/>
      </c>
      <c r="M383" s="19" t="str">
        <f t="shared" si="104"/>
        <v/>
      </c>
      <c r="N383" s="19" t="str">
        <f t="shared" si="105"/>
        <v>Yes</v>
      </c>
      <c r="O383" s="19" t="str">
        <f t="shared" si="106"/>
        <v>Yes</v>
      </c>
      <c r="P383" s="19" t="str">
        <f t="shared" si="107"/>
        <v/>
      </c>
      <c r="Q383" s="19" t="str">
        <f t="shared" si="108"/>
        <v/>
      </c>
      <c r="R383" s="19" t="str">
        <f t="shared" si="109"/>
        <v>Yes</v>
      </c>
      <c r="S383" s="19" t="str">
        <f t="shared" si="110"/>
        <v>Yes</v>
      </c>
      <c r="T383" s="19" t="str">
        <f t="shared" si="111"/>
        <v/>
      </c>
      <c r="U383" s="15" t="str">
        <f t="shared" si="98"/>
        <v>Yes</v>
      </c>
      <c r="V383" s="15" t="str">
        <f t="shared" si="99"/>
        <v>Yes</v>
      </c>
      <c r="W383" s="15" t="str">
        <f t="shared" si="112"/>
        <v>Yes</v>
      </c>
      <c r="X383" s="15">
        <f>IF(W383="Yes", MAX(X$1:X382)+1, "")</f>
        <v>382</v>
      </c>
      <c r="Y383" s="15" t="str">
        <f t="shared" si="113"/>
        <v>Yes</v>
      </c>
      <c r="Z383" s="15">
        <f>IF(Y383="Yes", MAX(Z$1:Z382)+1, "")</f>
        <v>382</v>
      </c>
      <c r="AA383" s="15" t="str">
        <f t="shared" si="100"/>
        <v>No</v>
      </c>
      <c r="AB383" s="15" t="str">
        <f t="shared" si="101"/>
        <v>No</v>
      </c>
      <c r="AC383" s="15" t="str">
        <f t="shared" si="114"/>
        <v>No</v>
      </c>
      <c r="AD383" s="15" t="str">
        <f>IF(AC383="Yes", MAX(AD$1:AD382)+1, "")</f>
        <v/>
      </c>
      <c r="AE383" s="15" t="str">
        <f t="shared" si="115"/>
        <v>No</v>
      </c>
      <c r="AF383" s="15" t="str">
        <f>IF(AE383="Yes", MAX(AF$1:AF382)+1, "")</f>
        <v/>
      </c>
    </row>
    <row r="384" spans="1:32" ht="19" customHeight="1" x14ac:dyDescent="0.35">
      <c r="A384" s="16" t="s">
        <v>1080</v>
      </c>
      <c r="B384" s="16" t="s">
        <v>1081</v>
      </c>
      <c r="C384" s="16">
        <v>2014</v>
      </c>
      <c r="D384" s="16" t="s">
        <v>1082</v>
      </c>
      <c r="E384" t="s">
        <v>2215</v>
      </c>
      <c r="F384" s="16" t="s">
        <v>1963</v>
      </c>
      <c r="G384" s="16" t="s">
        <v>33</v>
      </c>
      <c r="H384" s="16" t="s">
        <v>20</v>
      </c>
      <c r="I384" s="16" t="s">
        <v>1954</v>
      </c>
      <c r="J384" s="17"/>
      <c r="K384" s="19" t="str">
        <f t="shared" si="102"/>
        <v/>
      </c>
      <c r="L384" s="19" t="str">
        <f t="shared" si="103"/>
        <v/>
      </c>
      <c r="M384" s="19" t="str">
        <f t="shared" si="104"/>
        <v/>
      </c>
      <c r="N384" s="19" t="str">
        <f t="shared" si="105"/>
        <v/>
      </c>
      <c r="O384" s="19" t="str">
        <f t="shared" si="106"/>
        <v>Yes</v>
      </c>
      <c r="P384" s="19" t="str">
        <f t="shared" si="107"/>
        <v/>
      </c>
      <c r="Q384" s="19" t="str">
        <f t="shared" si="108"/>
        <v/>
      </c>
      <c r="R384" s="19" t="str">
        <f t="shared" si="109"/>
        <v>Yes</v>
      </c>
      <c r="S384" s="19" t="str">
        <f t="shared" si="110"/>
        <v/>
      </c>
      <c r="T384" s="19" t="str">
        <f t="shared" si="111"/>
        <v>Yes</v>
      </c>
      <c r="U384" s="15" t="str">
        <f t="shared" si="98"/>
        <v>Yes</v>
      </c>
      <c r="V384" s="15" t="str">
        <f t="shared" si="99"/>
        <v>Yes</v>
      </c>
      <c r="W384" s="15" t="str">
        <f t="shared" si="112"/>
        <v>Yes</v>
      </c>
      <c r="X384" s="15">
        <f>IF(W384="Yes", MAX(X$1:X383)+1, "")</f>
        <v>383</v>
      </c>
      <c r="Y384" s="15" t="str">
        <f t="shared" si="113"/>
        <v>Yes</v>
      </c>
      <c r="Z384" s="15">
        <f>IF(Y384="Yes", MAX(Z$1:Z383)+1, "")</f>
        <v>383</v>
      </c>
      <c r="AA384" s="15" t="str">
        <f t="shared" si="100"/>
        <v>No</v>
      </c>
      <c r="AB384" s="15" t="str">
        <f t="shared" si="101"/>
        <v>No</v>
      </c>
      <c r="AC384" s="15" t="str">
        <f t="shared" si="114"/>
        <v>No</v>
      </c>
      <c r="AD384" s="15" t="str">
        <f>IF(AC384="Yes", MAX(AD$1:AD383)+1, "")</f>
        <v/>
      </c>
      <c r="AE384" s="15" t="str">
        <f t="shared" si="115"/>
        <v>No</v>
      </c>
      <c r="AF384" s="15" t="str">
        <f>IF(AE384="Yes", MAX(AF$1:AF383)+1, "")</f>
        <v/>
      </c>
    </row>
    <row r="385" spans="1:32" ht="19" customHeight="1" x14ac:dyDescent="0.35">
      <c r="A385" s="16" t="s">
        <v>1080</v>
      </c>
      <c r="B385" s="16" t="s">
        <v>1083</v>
      </c>
      <c r="C385" s="16">
        <v>2014</v>
      </c>
      <c r="D385" s="16" t="s">
        <v>1084</v>
      </c>
      <c r="E385" t="s">
        <v>2216</v>
      </c>
      <c r="F385" s="16" t="s">
        <v>1963</v>
      </c>
      <c r="G385" s="16" t="s">
        <v>33</v>
      </c>
      <c r="H385" s="16" t="s">
        <v>1954</v>
      </c>
      <c r="I385" s="17"/>
      <c r="J385" s="17"/>
      <c r="K385" s="19" t="str">
        <f t="shared" si="102"/>
        <v/>
      </c>
      <c r="L385" s="19" t="str">
        <f t="shared" si="103"/>
        <v/>
      </c>
      <c r="M385" s="19" t="str">
        <f t="shared" si="104"/>
        <v/>
      </c>
      <c r="N385" s="19" t="str">
        <f t="shared" si="105"/>
        <v/>
      </c>
      <c r="O385" s="19" t="str">
        <f t="shared" si="106"/>
        <v>Yes</v>
      </c>
      <c r="P385" s="19" t="str">
        <f t="shared" si="107"/>
        <v/>
      </c>
      <c r="Q385" s="19" t="str">
        <f t="shared" si="108"/>
        <v/>
      </c>
      <c r="R385" s="19" t="str">
        <f t="shared" si="109"/>
        <v>Yes</v>
      </c>
      <c r="S385" s="19" t="str">
        <f t="shared" si="110"/>
        <v/>
      </c>
      <c r="T385" s="19" t="str">
        <f t="shared" si="111"/>
        <v/>
      </c>
      <c r="U385" s="15" t="str">
        <f t="shared" si="98"/>
        <v>Yes</v>
      </c>
      <c r="V385" s="15" t="str">
        <f t="shared" si="99"/>
        <v>Yes</v>
      </c>
      <c r="W385" s="15" t="str">
        <f t="shared" si="112"/>
        <v>Yes</v>
      </c>
      <c r="X385" s="15">
        <f>IF(W385="Yes", MAX(X$1:X384)+1, "")</f>
        <v>384</v>
      </c>
      <c r="Y385" s="15" t="str">
        <f t="shared" si="113"/>
        <v>Yes</v>
      </c>
      <c r="Z385" s="15">
        <f>IF(Y385="Yes", MAX(Z$1:Z384)+1, "")</f>
        <v>384</v>
      </c>
      <c r="AA385" s="15" t="str">
        <f t="shared" si="100"/>
        <v>No</v>
      </c>
      <c r="AB385" s="15" t="str">
        <f t="shared" si="101"/>
        <v>No</v>
      </c>
      <c r="AC385" s="15" t="str">
        <f t="shared" si="114"/>
        <v>No</v>
      </c>
      <c r="AD385" s="15" t="str">
        <f>IF(AC385="Yes", MAX(AD$1:AD384)+1, "")</f>
        <v/>
      </c>
      <c r="AE385" s="15" t="str">
        <f t="shared" si="115"/>
        <v>No</v>
      </c>
      <c r="AF385" s="15" t="str">
        <f>IF(AE385="Yes", MAX(AF$1:AF384)+1, "")</f>
        <v/>
      </c>
    </row>
    <row r="386" spans="1:32" ht="19" customHeight="1" x14ac:dyDescent="0.35">
      <c r="A386" s="16" t="s">
        <v>1085</v>
      </c>
      <c r="B386" s="16" t="s">
        <v>1086</v>
      </c>
      <c r="C386" s="16">
        <v>2015</v>
      </c>
      <c r="D386" s="17"/>
      <c r="E386" t="s">
        <v>2217</v>
      </c>
      <c r="F386" s="16" t="s">
        <v>1963</v>
      </c>
      <c r="G386" s="16" t="s">
        <v>33</v>
      </c>
      <c r="H386" s="16" t="s">
        <v>1954</v>
      </c>
      <c r="I386" s="17"/>
      <c r="J386" s="17"/>
      <c r="K386" s="19" t="str">
        <f t="shared" si="102"/>
        <v/>
      </c>
      <c r="L386" s="19" t="str">
        <f t="shared" si="103"/>
        <v/>
      </c>
      <c r="M386" s="19" t="str">
        <f t="shared" si="104"/>
        <v/>
      </c>
      <c r="N386" s="19" t="str">
        <f t="shared" si="105"/>
        <v/>
      </c>
      <c r="O386" s="19" t="str">
        <f t="shared" si="106"/>
        <v>Yes</v>
      </c>
      <c r="P386" s="19" t="str">
        <f t="shared" si="107"/>
        <v/>
      </c>
      <c r="Q386" s="19" t="str">
        <f t="shared" si="108"/>
        <v/>
      </c>
      <c r="R386" s="19" t="str">
        <f t="shared" si="109"/>
        <v>Yes</v>
      </c>
      <c r="S386" s="19" t="str">
        <f t="shared" si="110"/>
        <v/>
      </c>
      <c r="T386" s="19" t="str">
        <f t="shared" si="111"/>
        <v/>
      </c>
      <c r="U386" s="15" t="str">
        <f t="shared" ref="U386:U449" si="116">IF(ISERROR(SEARCH(searchterm, B386)), "No", "Yes")</f>
        <v>Yes</v>
      </c>
      <c r="V386" s="15" t="str">
        <f t="shared" ref="V386:V449" si="117">IF(ISERROR(SEARCH(searchterm, D386)), "No", "Yes")</f>
        <v>No</v>
      </c>
      <c r="W386" s="15" t="str">
        <f t="shared" si="112"/>
        <v>Yes</v>
      </c>
      <c r="X386" s="15">
        <f>IF(W386="Yes", MAX(X$1:X385)+1, "")</f>
        <v>385</v>
      </c>
      <c r="Y386" s="15" t="str">
        <f t="shared" si="113"/>
        <v>Yes</v>
      </c>
      <c r="Z386" s="15">
        <f>IF(Y386="Yes", MAX(Z$1:Z385)+1, "")</f>
        <v>385</v>
      </c>
      <c r="AA386" s="15" t="str">
        <f t="shared" ref="AA386:AA449" si="118">IF(ISERROR(SEARCH(searchset, B386)), "No", "Yes")</f>
        <v>No</v>
      </c>
      <c r="AB386" s="15" t="str">
        <f t="shared" ref="AB386:AB449" si="119">IF(ISERROR(SEARCH(searchset, D386)), "No", "Yes")</f>
        <v>No</v>
      </c>
      <c r="AC386" s="15" t="str">
        <f t="shared" si="114"/>
        <v>No</v>
      </c>
      <c r="AD386" s="15" t="str">
        <f>IF(AC386="Yes", MAX(AD$1:AD385)+1, "")</f>
        <v/>
      </c>
      <c r="AE386" s="15" t="str">
        <f t="shared" si="115"/>
        <v>No</v>
      </c>
      <c r="AF386" s="15" t="str">
        <f>IF(AE386="Yes", MAX(AF$1:AF385)+1, "")</f>
        <v/>
      </c>
    </row>
    <row r="387" spans="1:32" ht="19" customHeight="1" x14ac:dyDescent="0.35">
      <c r="A387" s="16" t="s">
        <v>1085</v>
      </c>
      <c r="B387" s="16" t="s">
        <v>1087</v>
      </c>
      <c r="C387" s="16">
        <v>2015</v>
      </c>
      <c r="D387" s="16" t="s">
        <v>1088</v>
      </c>
      <c r="E387" t="s">
        <v>2218</v>
      </c>
      <c r="F387" s="16" t="s">
        <v>1963</v>
      </c>
      <c r="G387" s="16" t="s">
        <v>33</v>
      </c>
      <c r="H387" s="16" t="s">
        <v>1954</v>
      </c>
      <c r="I387" s="16" t="s">
        <v>20</v>
      </c>
      <c r="J387" s="16" t="s">
        <v>74</v>
      </c>
      <c r="K387" s="19" t="str">
        <f t="shared" ref="K387:K450" si="120">IF(COUNTIF($G387:$J387,"*Data*"),"Yes","")</f>
        <v/>
      </c>
      <c r="L387" s="19" t="str">
        <f t="shared" ref="L387:L450" si="121">IF(COUNTIF($G387:$J387,"*Users*"),"Yes","")</f>
        <v/>
      </c>
      <c r="M387" s="19" t="str">
        <f t="shared" ref="M387:M450" si="122">IF(COUNTIF($G387:$J387,"*Skills*"),"Yes","")</f>
        <v/>
      </c>
      <c r="N387" s="19" t="str">
        <f t="shared" ref="N387:N450" si="123">IF(COUNTIF($G387:$J387,"*Business*"),"Yes","")</f>
        <v>Yes</v>
      </c>
      <c r="O387" s="19" t="str">
        <f t="shared" ref="O387:O450" si="124">IF(COUNTIF($G387:$J387,"*Heating*"),"Yes","")</f>
        <v>Yes</v>
      </c>
      <c r="P387" s="19" t="str">
        <f t="shared" ref="P387:P450" si="125">IF(COUNTIF($G387:$J387,"*Mobility*"),"Yes","")</f>
        <v/>
      </c>
      <c r="Q387" s="19" t="str">
        <f t="shared" ref="Q387:Q450" si="126">IF(COUNTIF($G387:$J387,"*Ecosystem*"),"Yes","")</f>
        <v/>
      </c>
      <c r="R387" s="19" t="str">
        <f t="shared" ref="R387:R450" si="127">IF(COUNTIF($G387:$J387,"*Technology*"),"Yes","")</f>
        <v>Yes</v>
      </c>
      <c r="S387" s="19" t="str">
        <f t="shared" ref="S387:S450" si="128">IF(COUNTIF($G387:$J387,"*Policy*"),"Yes","")</f>
        <v/>
      </c>
      <c r="T387" s="19" t="str">
        <f t="shared" ref="T387:T450" si="129">IF(COUNTIF($G387:$J387,"*Evaluation*"),"Yes","")</f>
        <v>Yes</v>
      </c>
      <c r="U387" s="15" t="str">
        <f t="shared" si="116"/>
        <v>Yes</v>
      </c>
      <c r="V387" s="15" t="str">
        <f t="shared" si="117"/>
        <v>Yes</v>
      </c>
      <c r="W387" s="15" t="str">
        <f t="shared" si="112"/>
        <v>Yes</v>
      </c>
      <c r="X387" s="15">
        <f>IF(W387="Yes", MAX(X$1:X386)+1, "")</f>
        <v>386</v>
      </c>
      <c r="Y387" s="15" t="str">
        <f t="shared" si="113"/>
        <v>Yes</v>
      </c>
      <c r="Z387" s="15">
        <f>IF(Y387="Yes", MAX(Z$1:Z386)+1, "")</f>
        <v>386</v>
      </c>
      <c r="AA387" s="15" t="str">
        <f t="shared" si="118"/>
        <v>No</v>
      </c>
      <c r="AB387" s="15" t="str">
        <f t="shared" si="119"/>
        <v>No</v>
      </c>
      <c r="AC387" s="15" t="str">
        <f t="shared" si="114"/>
        <v>No</v>
      </c>
      <c r="AD387" s="15" t="str">
        <f>IF(AC387="Yes", MAX(AD$1:AD386)+1, "")</f>
        <v/>
      </c>
      <c r="AE387" s="15" t="str">
        <f t="shared" si="115"/>
        <v>No</v>
      </c>
      <c r="AF387" s="15" t="str">
        <f>IF(AE387="Yes", MAX(AF$1:AF386)+1, "")</f>
        <v/>
      </c>
    </row>
    <row r="388" spans="1:32" ht="19" customHeight="1" x14ac:dyDescent="0.35">
      <c r="A388" s="16" t="s">
        <v>1089</v>
      </c>
      <c r="B388" s="16" t="s">
        <v>1090</v>
      </c>
      <c r="C388" s="16">
        <v>2017</v>
      </c>
      <c r="D388" s="16" t="s">
        <v>1091</v>
      </c>
      <c r="E388" t="s">
        <v>2219</v>
      </c>
      <c r="F388" s="16" t="s">
        <v>1963</v>
      </c>
      <c r="G388" s="16" t="s">
        <v>33</v>
      </c>
      <c r="H388" s="16" t="s">
        <v>20</v>
      </c>
      <c r="I388" s="17"/>
      <c r="J388" s="17"/>
      <c r="K388" s="19" t="str">
        <f t="shared" si="120"/>
        <v/>
      </c>
      <c r="L388" s="19" t="str">
        <f t="shared" si="121"/>
        <v/>
      </c>
      <c r="M388" s="19" t="str">
        <f t="shared" si="122"/>
        <v/>
      </c>
      <c r="N388" s="19" t="str">
        <f t="shared" si="123"/>
        <v/>
      </c>
      <c r="O388" s="19" t="str">
        <f t="shared" si="124"/>
        <v>Yes</v>
      </c>
      <c r="P388" s="19" t="str">
        <f t="shared" si="125"/>
        <v/>
      </c>
      <c r="Q388" s="19" t="str">
        <f t="shared" si="126"/>
        <v/>
      </c>
      <c r="R388" s="19" t="str">
        <f t="shared" si="127"/>
        <v/>
      </c>
      <c r="S388" s="19" t="str">
        <f t="shared" si="128"/>
        <v/>
      </c>
      <c r="T388" s="19" t="str">
        <f t="shared" si="129"/>
        <v>Yes</v>
      </c>
      <c r="U388" s="15" t="str">
        <f t="shared" si="116"/>
        <v>Yes</v>
      </c>
      <c r="V388" s="15" t="str">
        <f t="shared" si="117"/>
        <v>Yes</v>
      </c>
      <c r="W388" s="15" t="str">
        <f t="shared" si="112"/>
        <v>Yes</v>
      </c>
      <c r="X388" s="15">
        <f>IF(W388="Yes", MAX(X$1:X387)+1, "")</f>
        <v>387</v>
      </c>
      <c r="Y388" s="15" t="str">
        <f t="shared" si="113"/>
        <v>Yes</v>
      </c>
      <c r="Z388" s="15">
        <f>IF(Y388="Yes", MAX(Z$1:Z387)+1, "")</f>
        <v>387</v>
      </c>
      <c r="AA388" s="15" t="str">
        <f t="shared" si="118"/>
        <v>No</v>
      </c>
      <c r="AB388" s="15" t="str">
        <f t="shared" si="119"/>
        <v>No</v>
      </c>
      <c r="AC388" s="15" t="str">
        <f t="shared" si="114"/>
        <v>No</v>
      </c>
      <c r="AD388" s="15" t="str">
        <f>IF(AC388="Yes", MAX(AD$1:AD387)+1, "")</f>
        <v/>
      </c>
      <c r="AE388" s="15" t="str">
        <f t="shared" si="115"/>
        <v>No</v>
      </c>
      <c r="AF388" s="15" t="str">
        <f>IF(AE388="Yes", MAX(AF$1:AF387)+1, "")</f>
        <v/>
      </c>
    </row>
    <row r="389" spans="1:32" ht="19" customHeight="1" x14ac:dyDescent="0.35">
      <c r="A389" s="16" t="s">
        <v>1092</v>
      </c>
      <c r="B389" s="16" t="s">
        <v>1093</v>
      </c>
      <c r="C389" s="16">
        <v>2013</v>
      </c>
      <c r="D389" s="17"/>
      <c r="E389" t="s">
        <v>1976</v>
      </c>
      <c r="F389" s="16" t="s">
        <v>1963</v>
      </c>
      <c r="G389" s="16" t="s">
        <v>7</v>
      </c>
      <c r="H389" s="16" t="s">
        <v>1954</v>
      </c>
      <c r="I389" s="17"/>
      <c r="J389" s="17"/>
      <c r="K389" s="19" t="str">
        <f t="shared" si="120"/>
        <v>Yes</v>
      </c>
      <c r="L389" s="19" t="str">
        <f t="shared" si="121"/>
        <v/>
      </c>
      <c r="M389" s="19" t="str">
        <f t="shared" si="122"/>
        <v/>
      </c>
      <c r="N389" s="19" t="str">
        <f t="shared" si="123"/>
        <v/>
      </c>
      <c r="O389" s="19" t="str">
        <f t="shared" si="124"/>
        <v/>
      </c>
      <c r="P389" s="19" t="str">
        <f t="shared" si="125"/>
        <v/>
      </c>
      <c r="Q389" s="19" t="str">
        <f t="shared" si="126"/>
        <v/>
      </c>
      <c r="R389" s="19" t="str">
        <f t="shared" si="127"/>
        <v>Yes</v>
      </c>
      <c r="S389" s="19" t="str">
        <f t="shared" si="128"/>
        <v/>
      </c>
      <c r="T389" s="19" t="str">
        <f t="shared" si="129"/>
        <v/>
      </c>
      <c r="U389" s="15" t="str">
        <f t="shared" si="116"/>
        <v>Yes</v>
      </c>
      <c r="V389" s="15" t="str">
        <f t="shared" si="117"/>
        <v>No</v>
      </c>
      <c r="W389" s="15" t="str">
        <f t="shared" si="112"/>
        <v>Yes</v>
      </c>
      <c r="X389" s="15">
        <f>IF(W389="Yes", MAX(X$1:X388)+1, "")</f>
        <v>388</v>
      </c>
      <c r="Y389" s="15" t="str">
        <f t="shared" si="113"/>
        <v>Yes</v>
      </c>
      <c r="Z389" s="15">
        <f>IF(Y389="Yes", MAX(Z$1:Z388)+1, "")</f>
        <v>388</v>
      </c>
      <c r="AA389" s="15" t="str">
        <f t="shared" si="118"/>
        <v>No</v>
      </c>
      <c r="AB389" s="15" t="str">
        <f t="shared" si="119"/>
        <v>No</v>
      </c>
      <c r="AC389" s="15" t="str">
        <f t="shared" si="114"/>
        <v>No</v>
      </c>
      <c r="AD389" s="15" t="str">
        <f>IF(AC389="Yes", MAX(AD$1:AD388)+1, "")</f>
        <v/>
      </c>
      <c r="AE389" s="15" t="str">
        <f t="shared" si="115"/>
        <v>No</v>
      </c>
      <c r="AF389" s="15" t="str">
        <f>IF(AE389="Yes", MAX(AF$1:AF388)+1, "")</f>
        <v/>
      </c>
    </row>
    <row r="390" spans="1:32" ht="19" customHeight="1" x14ac:dyDescent="0.35">
      <c r="A390" s="16" t="s">
        <v>1094</v>
      </c>
      <c r="B390" s="16" t="s">
        <v>1095</v>
      </c>
      <c r="C390" s="16">
        <v>2012</v>
      </c>
      <c r="D390" s="16" t="s">
        <v>1096</v>
      </c>
      <c r="E390" t="s">
        <v>2220</v>
      </c>
      <c r="F390" s="16" t="s">
        <v>1963</v>
      </c>
      <c r="G390" s="16" t="s">
        <v>11</v>
      </c>
      <c r="H390" s="16" t="s">
        <v>18</v>
      </c>
      <c r="I390" s="17"/>
      <c r="J390" s="17"/>
      <c r="K390" s="19" t="str">
        <f t="shared" si="120"/>
        <v/>
      </c>
      <c r="L390" s="19" t="str">
        <f t="shared" si="121"/>
        <v>Yes</v>
      </c>
      <c r="M390" s="19" t="str">
        <f t="shared" si="122"/>
        <v/>
      </c>
      <c r="N390" s="19" t="str">
        <f t="shared" si="123"/>
        <v/>
      </c>
      <c r="O390" s="19" t="str">
        <f t="shared" si="124"/>
        <v/>
      </c>
      <c r="P390" s="19" t="str">
        <f t="shared" si="125"/>
        <v/>
      </c>
      <c r="Q390" s="19" t="str">
        <f t="shared" si="126"/>
        <v/>
      </c>
      <c r="R390" s="19" t="str">
        <f t="shared" si="127"/>
        <v/>
      </c>
      <c r="S390" s="19" t="str">
        <f t="shared" si="128"/>
        <v>Yes</v>
      </c>
      <c r="T390" s="19" t="str">
        <f t="shared" si="129"/>
        <v/>
      </c>
      <c r="U390" s="15" t="str">
        <f t="shared" si="116"/>
        <v>Yes</v>
      </c>
      <c r="V390" s="15" t="str">
        <f t="shared" si="117"/>
        <v>Yes</v>
      </c>
      <c r="W390" s="15" t="str">
        <f t="shared" si="112"/>
        <v>Yes</v>
      </c>
      <c r="X390" s="15">
        <f>IF(W390="Yes", MAX(X$1:X389)+1, "")</f>
        <v>389</v>
      </c>
      <c r="Y390" s="15" t="str">
        <f t="shared" si="113"/>
        <v>Yes</v>
      </c>
      <c r="Z390" s="15">
        <f>IF(Y390="Yes", MAX(Z$1:Z389)+1, "")</f>
        <v>389</v>
      </c>
      <c r="AA390" s="15" t="str">
        <f t="shared" si="118"/>
        <v>No</v>
      </c>
      <c r="AB390" s="15" t="str">
        <f t="shared" si="119"/>
        <v>No</v>
      </c>
      <c r="AC390" s="15" t="str">
        <f t="shared" si="114"/>
        <v>No</v>
      </c>
      <c r="AD390" s="15" t="str">
        <f>IF(AC390="Yes", MAX(AD$1:AD389)+1, "")</f>
        <v/>
      </c>
      <c r="AE390" s="15" t="str">
        <f t="shared" si="115"/>
        <v>No</v>
      </c>
      <c r="AF390" s="15" t="str">
        <f>IF(AE390="Yes", MAX(AF$1:AF389)+1, "")</f>
        <v/>
      </c>
    </row>
    <row r="391" spans="1:32" ht="19" customHeight="1" x14ac:dyDescent="0.35">
      <c r="A391" s="16" t="s">
        <v>1097</v>
      </c>
      <c r="B391" s="16" t="s">
        <v>1098</v>
      </c>
      <c r="C391" s="16">
        <v>2016</v>
      </c>
      <c r="D391" s="16" t="s">
        <v>1099</v>
      </c>
      <c r="E391" t="s">
        <v>2221</v>
      </c>
      <c r="F391" s="16" t="s">
        <v>1963</v>
      </c>
      <c r="G391" s="16" t="s">
        <v>18</v>
      </c>
      <c r="H391" s="16" t="s">
        <v>20</v>
      </c>
      <c r="I391" s="16" t="s">
        <v>74</v>
      </c>
      <c r="J391" s="17"/>
      <c r="K391" s="19" t="str">
        <f t="shared" si="120"/>
        <v/>
      </c>
      <c r="L391" s="19" t="str">
        <f t="shared" si="121"/>
        <v/>
      </c>
      <c r="M391" s="19" t="str">
        <f t="shared" si="122"/>
        <v/>
      </c>
      <c r="N391" s="19" t="str">
        <f t="shared" si="123"/>
        <v>Yes</v>
      </c>
      <c r="O391" s="19" t="str">
        <f t="shared" si="124"/>
        <v/>
      </c>
      <c r="P391" s="19" t="str">
        <f t="shared" si="125"/>
        <v/>
      </c>
      <c r="Q391" s="19" t="str">
        <f t="shared" si="126"/>
        <v/>
      </c>
      <c r="R391" s="19" t="str">
        <f t="shared" si="127"/>
        <v/>
      </c>
      <c r="S391" s="19" t="str">
        <f t="shared" si="128"/>
        <v>Yes</v>
      </c>
      <c r="T391" s="19" t="str">
        <f t="shared" si="129"/>
        <v>Yes</v>
      </c>
      <c r="U391" s="15" t="str">
        <f t="shared" si="116"/>
        <v>Yes</v>
      </c>
      <c r="V391" s="15" t="str">
        <f t="shared" si="117"/>
        <v>Yes</v>
      </c>
      <c r="W391" s="15" t="str">
        <f t="shared" si="112"/>
        <v>Yes</v>
      </c>
      <c r="X391" s="15">
        <f>IF(W391="Yes", MAX(X$1:X390)+1, "")</f>
        <v>390</v>
      </c>
      <c r="Y391" s="15" t="str">
        <f t="shared" si="113"/>
        <v>Yes</v>
      </c>
      <c r="Z391" s="15">
        <f>IF(Y391="Yes", MAX(Z$1:Z390)+1, "")</f>
        <v>390</v>
      </c>
      <c r="AA391" s="15" t="str">
        <f t="shared" si="118"/>
        <v>No</v>
      </c>
      <c r="AB391" s="15" t="str">
        <f t="shared" si="119"/>
        <v>No</v>
      </c>
      <c r="AC391" s="15" t="str">
        <f t="shared" si="114"/>
        <v>No</v>
      </c>
      <c r="AD391" s="15" t="str">
        <f>IF(AC391="Yes", MAX(AD$1:AD390)+1, "")</f>
        <v/>
      </c>
      <c r="AE391" s="15" t="str">
        <f t="shared" si="115"/>
        <v>No</v>
      </c>
      <c r="AF391" s="15" t="str">
        <f>IF(AE391="Yes", MAX(AF$1:AF390)+1, "")</f>
        <v/>
      </c>
    </row>
    <row r="392" spans="1:32" ht="19" customHeight="1" x14ac:dyDescent="0.35">
      <c r="A392" s="16" t="s">
        <v>1100</v>
      </c>
      <c r="B392" s="16" t="s">
        <v>1101</v>
      </c>
      <c r="C392" s="16">
        <v>2019</v>
      </c>
      <c r="D392" s="16" t="s">
        <v>1102</v>
      </c>
      <c r="E392" t="s">
        <v>2222</v>
      </c>
      <c r="F392" s="16" t="s">
        <v>1963</v>
      </c>
      <c r="G392" s="16" t="s">
        <v>11</v>
      </c>
      <c r="H392" s="16" t="s">
        <v>27</v>
      </c>
      <c r="I392" s="17"/>
      <c r="J392" s="17"/>
      <c r="K392" s="19" t="str">
        <f t="shared" si="120"/>
        <v>Yes</v>
      </c>
      <c r="L392" s="19" t="str">
        <f t="shared" si="121"/>
        <v>Yes</v>
      </c>
      <c r="M392" s="19" t="str">
        <f t="shared" si="122"/>
        <v/>
      </c>
      <c r="N392" s="19" t="str">
        <f t="shared" si="123"/>
        <v/>
      </c>
      <c r="O392" s="19" t="str">
        <f t="shared" si="124"/>
        <v/>
      </c>
      <c r="P392" s="19" t="str">
        <f t="shared" si="125"/>
        <v/>
      </c>
      <c r="Q392" s="19" t="str">
        <f t="shared" si="126"/>
        <v/>
      </c>
      <c r="R392" s="19" t="str">
        <f t="shared" si="127"/>
        <v/>
      </c>
      <c r="S392" s="19" t="str">
        <f t="shared" si="128"/>
        <v/>
      </c>
      <c r="T392" s="19" t="str">
        <f t="shared" si="129"/>
        <v/>
      </c>
      <c r="U392" s="15" t="str">
        <f t="shared" si="116"/>
        <v>Yes</v>
      </c>
      <c r="V392" s="15" t="str">
        <f t="shared" si="117"/>
        <v>Yes</v>
      </c>
      <c r="W392" s="15" t="str">
        <f t="shared" si="112"/>
        <v>Yes</v>
      </c>
      <c r="X392" s="15">
        <f>IF(W392="Yes", MAX(X$1:X391)+1, "")</f>
        <v>391</v>
      </c>
      <c r="Y392" s="15" t="str">
        <f t="shared" si="113"/>
        <v>Yes</v>
      </c>
      <c r="Z392" s="15">
        <f>IF(Y392="Yes", MAX(Z$1:Z391)+1, "")</f>
        <v>391</v>
      </c>
      <c r="AA392" s="15" t="str">
        <f t="shared" si="118"/>
        <v>No</v>
      </c>
      <c r="AB392" s="15" t="str">
        <f t="shared" si="119"/>
        <v>No</v>
      </c>
      <c r="AC392" s="15" t="str">
        <f t="shared" si="114"/>
        <v>No</v>
      </c>
      <c r="AD392" s="15" t="str">
        <f>IF(AC392="Yes", MAX(AD$1:AD391)+1, "")</f>
        <v/>
      </c>
      <c r="AE392" s="15" t="str">
        <f t="shared" si="115"/>
        <v>No</v>
      </c>
      <c r="AF392" s="15" t="str">
        <f>IF(AE392="Yes", MAX(AF$1:AF391)+1, "")</f>
        <v/>
      </c>
    </row>
    <row r="393" spans="1:32" ht="19" customHeight="1" x14ac:dyDescent="0.35">
      <c r="A393" s="16" t="s">
        <v>1103</v>
      </c>
      <c r="B393" s="16" t="s">
        <v>1104</v>
      </c>
      <c r="C393" s="16">
        <v>2011</v>
      </c>
      <c r="D393" s="16" t="s">
        <v>1105</v>
      </c>
      <c r="E393" t="s">
        <v>1976</v>
      </c>
      <c r="F393" s="16" t="s">
        <v>1963</v>
      </c>
      <c r="G393" s="16" t="s">
        <v>1954</v>
      </c>
      <c r="H393" s="16" t="s">
        <v>27</v>
      </c>
      <c r="I393" s="16" t="s">
        <v>11</v>
      </c>
      <c r="J393" s="17"/>
      <c r="K393" s="19" t="str">
        <f t="shared" si="120"/>
        <v>Yes</v>
      </c>
      <c r="L393" s="19" t="str">
        <f t="shared" si="121"/>
        <v>Yes</v>
      </c>
      <c r="M393" s="19" t="str">
        <f t="shared" si="122"/>
        <v/>
      </c>
      <c r="N393" s="19" t="str">
        <f t="shared" si="123"/>
        <v/>
      </c>
      <c r="O393" s="19" t="str">
        <f t="shared" si="124"/>
        <v/>
      </c>
      <c r="P393" s="19" t="str">
        <f t="shared" si="125"/>
        <v/>
      </c>
      <c r="Q393" s="19" t="str">
        <f t="shared" si="126"/>
        <v/>
      </c>
      <c r="R393" s="19" t="str">
        <f t="shared" si="127"/>
        <v>Yes</v>
      </c>
      <c r="S393" s="19" t="str">
        <f t="shared" si="128"/>
        <v/>
      </c>
      <c r="T393" s="19" t="str">
        <f t="shared" si="129"/>
        <v/>
      </c>
      <c r="U393" s="15" t="str">
        <f t="shared" si="116"/>
        <v>Yes</v>
      </c>
      <c r="V393" s="15" t="str">
        <f t="shared" si="117"/>
        <v>Yes</v>
      </c>
      <c r="W393" s="15" t="str">
        <f t="shared" si="112"/>
        <v>Yes</v>
      </c>
      <c r="X393" s="15">
        <f>IF(W393="Yes", MAX(X$1:X392)+1, "")</f>
        <v>392</v>
      </c>
      <c r="Y393" s="15" t="str">
        <f t="shared" si="113"/>
        <v>Yes</v>
      </c>
      <c r="Z393" s="15">
        <f>IF(Y393="Yes", MAX(Z$1:Z392)+1, "")</f>
        <v>392</v>
      </c>
      <c r="AA393" s="15" t="str">
        <f t="shared" si="118"/>
        <v>No</v>
      </c>
      <c r="AB393" s="15" t="str">
        <f t="shared" si="119"/>
        <v>No</v>
      </c>
      <c r="AC393" s="15" t="str">
        <f t="shared" si="114"/>
        <v>No</v>
      </c>
      <c r="AD393" s="15" t="str">
        <f>IF(AC393="Yes", MAX(AD$1:AD392)+1, "")</f>
        <v/>
      </c>
      <c r="AE393" s="15" t="str">
        <f t="shared" si="115"/>
        <v>No</v>
      </c>
      <c r="AF393" s="15" t="str">
        <f>IF(AE393="Yes", MAX(AF$1:AF392)+1, "")</f>
        <v/>
      </c>
    </row>
    <row r="394" spans="1:32" ht="19" customHeight="1" x14ac:dyDescent="0.35">
      <c r="A394" s="16" t="s">
        <v>1106</v>
      </c>
      <c r="B394" s="16" t="s">
        <v>1107</v>
      </c>
      <c r="C394" s="16">
        <v>2013</v>
      </c>
      <c r="D394" s="16" t="s">
        <v>1108</v>
      </c>
      <c r="E394" t="s">
        <v>1976</v>
      </c>
      <c r="F394" s="16" t="s">
        <v>1963</v>
      </c>
      <c r="G394" s="16" t="s">
        <v>94</v>
      </c>
      <c r="H394" s="16" t="s">
        <v>27</v>
      </c>
      <c r="I394" s="16" t="s">
        <v>1954</v>
      </c>
      <c r="J394" s="16" t="s">
        <v>11</v>
      </c>
      <c r="K394" s="19" t="str">
        <f t="shared" si="120"/>
        <v>Yes</v>
      </c>
      <c r="L394" s="19" t="str">
        <f t="shared" si="121"/>
        <v>Yes</v>
      </c>
      <c r="M394" s="19" t="str">
        <f t="shared" si="122"/>
        <v/>
      </c>
      <c r="N394" s="19" t="str">
        <f t="shared" si="123"/>
        <v/>
      </c>
      <c r="O394" s="19" t="str">
        <f t="shared" si="124"/>
        <v/>
      </c>
      <c r="P394" s="19" t="str">
        <f t="shared" si="125"/>
        <v>Yes</v>
      </c>
      <c r="Q394" s="19" t="str">
        <f t="shared" si="126"/>
        <v/>
      </c>
      <c r="R394" s="19" t="str">
        <f t="shared" si="127"/>
        <v>Yes</v>
      </c>
      <c r="S394" s="19" t="str">
        <f t="shared" si="128"/>
        <v/>
      </c>
      <c r="T394" s="19" t="str">
        <f t="shared" si="129"/>
        <v/>
      </c>
      <c r="U394" s="15" t="str">
        <f t="shared" si="116"/>
        <v>Yes</v>
      </c>
      <c r="V394" s="15" t="str">
        <f t="shared" si="117"/>
        <v>Yes</v>
      </c>
      <c r="W394" s="15" t="str">
        <f t="shared" si="112"/>
        <v>Yes</v>
      </c>
      <c r="X394" s="15">
        <f>IF(W394="Yes", MAX(X$1:X393)+1, "")</f>
        <v>393</v>
      </c>
      <c r="Y394" s="15" t="str">
        <f t="shared" si="113"/>
        <v>Yes</v>
      </c>
      <c r="Z394" s="15">
        <f>IF(Y394="Yes", MAX(Z$1:Z393)+1, "")</f>
        <v>393</v>
      </c>
      <c r="AA394" s="15" t="str">
        <f t="shared" si="118"/>
        <v>No</v>
      </c>
      <c r="AB394" s="15" t="str">
        <f t="shared" si="119"/>
        <v>No</v>
      </c>
      <c r="AC394" s="15" t="str">
        <f t="shared" si="114"/>
        <v>No</v>
      </c>
      <c r="AD394" s="15" t="str">
        <f>IF(AC394="Yes", MAX(AD$1:AD393)+1, "")</f>
        <v/>
      </c>
      <c r="AE394" s="15" t="str">
        <f t="shared" si="115"/>
        <v>No</v>
      </c>
      <c r="AF394" s="15" t="str">
        <f>IF(AE394="Yes", MAX(AF$1:AF393)+1, "")</f>
        <v/>
      </c>
    </row>
    <row r="395" spans="1:32" ht="19" customHeight="1" x14ac:dyDescent="0.35">
      <c r="A395" s="16" t="s">
        <v>1109</v>
      </c>
      <c r="B395" s="16" t="s">
        <v>1110</v>
      </c>
      <c r="C395" s="16">
        <v>2016</v>
      </c>
      <c r="D395" s="16" t="s">
        <v>1111</v>
      </c>
      <c r="E395" t="s">
        <v>2223</v>
      </c>
      <c r="F395" s="16" t="s">
        <v>1963</v>
      </c>
      <c r="G395" s="16" t="s">
        <v>18</v>
      </c>
      <c r="H395" s="16" t="s">
        <v>11</v>
      </c>
      <c r="I395" s="16" t="s">
        <v>74</v>
      </c>
      <c r="J395" s="16" t="s">
        <v>1954</v>
      </c>
      <c r="K395" s="19" t="str">
        <f t="shared" si="120"/>
        <v/>
      </c>
      <c r="L395" s="19" t="str">
        <f t="shared" si="121"/>
        <v>Yes</v>
      </c>
      <c r="M395" s="19" t="str">
        <f t="shared" si="122"/>
        <v/>
      </c>
      <c r="N395" s="19" t="str">
        <f t="shared" si="123"/>
        <v>Yes</v>
      </c>
      <c r="O395" s="19" t="str">
        <f t="shared" si="124"/>
        <v/>
      </c>
      <c r="P395" s="19" t="str">
        <f t="shared" si="125"/>
        <v/>
      </c>
      <c r="Q395" s="19" t="str">
        <f t="shared" si="126"/>
        <v/>
      </c>
      <c r="R395" s="19" t="str">
        <f t="shared" si="127"/>
        <v>Yes</v>
      </c>
      <c r="S395" s="19" t="str">
        <f t="shared" si="128"/>
        <v>Yes</v>
      </c>
      <c r="T395" s="19" t="str">
        <f t="shared" si="129"/>
        <v/>
      </c>
      <c r="U395" s="15" t="str">
        <f t="shared" si="116"/>
        <v>Yes</v>
      </c>
      <c r="V395" s="15" t="str">
        <f t="shared" si="117"/>
        <v>Yes</v>
      </c>
      <c r="W395" s="15" t="str">
        <f t="shared" si="112"/>
        <v>Yes</v>
      </c>
      <c r="X395" s="15">
        <f>IF(W395="Yes", MAX(X$1:X394)+1, "")</f>
        <v>394</v>
      </c>
      <c r="Y395" s="15" t="str">
        <f t="shared" si="113"/>
        <v>Yes</v>
      </c>
      <c r="Z395" s="15">
        <f>IF(Y395="Yes", MAX(Z$1:Z394)+1, "")</f>
        <v>394</v>
      </c>
      <c r="AA395" s="15" t="str">
        <f t="shared" si="118"/>
        <v>No</v>
      </c>
      <c r="AB395" s="15" t="str">
        <f t="shared" si="119"/>
        <v>No</v>
      </c>
      <c r="AC395" s="15" t="str">
        <f t="shared" si="114"/>
        <v>No</v>
      </c>
      <c r="AD395" s="15" t="str">
        <f>IF(AC395="Yes", MAX(AD$1:AD394)+1, "")</f>
        <v/>
      </c>
      <c r="AE395" s="15" t="str">
        <f t="shared" si="115"/>
        <v>No</v>
      </c>
      <c r="AF395" s="15" t="str">
        <f>IF(AE395="Yes", MAX(AF$1:AF394)+1, "")</f>
        <v/>
      </c>
    </row>
    <row r="396" spans="1:32" ht="19" customHeight="1" x14ac:dyDescent="0.35">
      <c r="A396" s="16" t="s">
        <v>1112</v>
      </c>
      <c r="B396" s="16" t="s">
        <v>1113</v>
      </c>
      <c r="C396" s="16">
        <v>2009</v>
      </c>
      <c r="D396" s="16" t="s">
        <v>1114</v>
      </c>
      <c r="E396" t="s">
        <v>1976</v>
      </c>
      <c r="F396" s="16" t="s">
        <v>1963</v>
      </c>
      <c r="G396" s="16" t="s">
        <v>33</v>
      </c>
      <c r="H396" s="16" t="s">
        <v>20</v>
      </c>
      <c r="I396" s="17"/>
      <c r="J396" s="17"/>
      <c r="K396" s="19" t="str">
        <f t="shared" si="120"/>
        <v/>
      </c>
      <c r="L396" s="19" t="str">
        <f t="shared" si="121"/>
        <v/>
      </c>
      <c r="M396" s="19" t="str">
        <f t="shared" si="122"/>
        <v/>
      </c>
      <c r="N396" s="19" t="str">
        <f t="shared" si="123"/>
        <v/>
      </c>
      <c r="O396" s="19" t="str">
        <f t="shared" si="124"/>
        <v>Yes</v>
      </c>
      <c r="P396" s="19" t="str">
        <f t="shared" si="125"/>
        <v/>
      </c>
      <c r="Q396" s="19" t="str">
        <f t="shared" si="126"/>
        <v/>
      </c>
      <c r="R396" s="19" t="str">
        <f t="shared" si="127"/>
        <v/>
      </c>
      <c r="S396" s="19" t="str">
        <f t="shared" si="128"/>
        <v/>
      </c>
      <c r="T396" s="19" t="str">
        <f t="shared" si="129"/>
        <v>Yes</v>
      </c>
      <c r="U396" s="15" t="str">
        <f t="shared" si="116"/>
        <v>Yes</v>
      </c>
      <c r="V396" s="15" t="str">
        <f t="shared" si="117"/>
        <v>Yes</v>
      </c>
      <c r="W396" s="15" t="str">
        <f t="shared" si="112"/>
        <v>Yes</v>
      </c>
      <c r="X396" s="15">
        <f>IF(W396="Yes", MAX(X$1:X395)+1, "")</f>
        <v>395</v>
      </c>
      <c r="Y396" s="15" t="str">
        <f t="shared" si="113"/>
        <v>Yes</v>
      </c>
      <c r="Z396" s="15">
        <f>IF(Y396="Yes", MAX(Z$1:Z395)+1, "")</f>
        <v>395</v>
      </c>
      <c r="AA396" s="15" t="str">
        <f t="shared" si="118"/>
        <v>No</v>
      </c>
      <c r="AB396" s="15" t="str">
        <f t="shared" si="119"/>
        <v>No</v>
      </c>
      <c r="AC396" s="15" t="str">
        <f t="shared" si="114"/>
        <v>No</v>
      </c>
      <c r="AD396" s="15" t="str">
        <f>IF(AC396="Yes", MAX(AD$1:AD395)+1, "")</f>
        <v/>
      </c>
      <c r="AE396" s="15" t="str">
        <f t="shared" si="115"/>
        <v>No</v>
      </c>
      <c r="AF396" s="15" t="str">
        <f>IF(AE396="Yes", MAX(AF$1:AF395)+1, "")</f>
        <v/>
      </c>
    </row>
    <row r="397" spans="1:32" ht="19" customHeight="1" x14ac:dyDescent="0.35">
      <c r="A397" s="16" t="s">
        <v>1115</v>
      </c>
      <c r="B397" s="16" t="s">
        <v>1116</v>
      </c>
      <c r="C397" s="16">
        <v>2015</v>
      </c>
      <c r="D397" s="17"/>
      <c r="E397" t="s">
        <v>1976</v>
      </c>
      <c r="F397" s="16" t="s">
        <v>1963</v>
      </c>
      <c r="G397" s="16" t="s">
        <v>7</v>
      </c>
      <c r="H397" s="16" t="s">
        <v>1954</v>
      </c>
      <c r="I397" s="17"/>
      <c r="J397" s="17"/>
      <c r="K397" s="19" t="str">
        <f t="shared" si="120"/>
        <v>Yes</v>
      </c>
      <c r="L397" s="19" t="str">
        <f t="shared" si="121"/>
        <v/>
      </c>
      <c r="M397" s="19" t="str">
        <f t="shared" si="122"/>
        <v/>
      </c>
      <c r="N397" s="19" t="str">
        <f t="shared" si="123"/>
        <v/>
      </c>
      <c r="O397" s="19" t="str">
        <f t="shared" si="124"/>
        <v/>
      </c>
      <c r="P397" s="19" t="str">
        <f t="shared" si="125"/>
        <v/>
      </c>
      <c r="Q397" s="19" t="str">
        <f t="shared" si="126"/>
        <v/>
      </c>
      <c r="R397" s="19" t="str">
        <f t="shared" si="127"/>
        <v>Yes</v>
      </c>
      <c r="S397" s="19" t="str">
        <f t="shared" si="128"/>
        <v/>
      </c>
      <c r="T397" s="19" t="str">
        <f t="shared" si="129"/>
        <v/>
      </c>
      <c r="U397" s="15" t="str">
        <f t="shared" si="116"/>
        <v>Yes</v>
      </c>
      <c r="V397" s="15" t="str">
        <f t="shared" si="117"/>
        <v>No</v>
      </c>
      <c r="W397" s="15" t="str">
        <f t="shared" si="112"/>
        <v>Yes</v>
      </c>
      <c r="X397" s="15">
        <f>IF(W397="Yes", MAX(X$1:X396)+1, "")</f>
        <v>396</v>
      </c>
      <c r="Y397" s="15" t="str">
        <f t="shared" si="113"/>
        <v>Yes</v>
      </c>
      <c r="Z397" s="15">
        <f>IF(Y397="Yes", MAX(Z$1:Z396)+1, "")</f>
        <v>396</v>
      </c>
      <c r="AA397" s="15" t="str">
        <f t="shared" si="118"/>
        <v>No</v>
      </c>
      <c r="AB397" s="15" t="str">
        <f t="shared" si="119"/>
        <v>No</v>
      </c>
      <c r="AC397" s="15" t="str">
        <f t="shared" si="114"/>
        <v>No</v>
      </c>
      <c r="AD397" s="15" t="str">
        <f>IF(AC397="Yes", MAX(AD$1:AD396)+1, "")</f>
        <v/>
      </c>
      <c r="AE397" s="15" t="str">
        <f t="shared" si="115"/>
        <v>No</v>
      </c>
      <c r="AF397" s="15" t="str">
        <f>IF(AE397="Yes", MAX(AF$1:AF396)+1, "")</f>
        <v/>
      </c>
    </row>
    <row r="398" spans="1:32" ht="19" customHeight="1" x14ac:dyDescent="0.35">
      <c r="A398" s="16" t="s">
        <v>1117</v>
      </c>
      <c r="B398" s="16" t="s">
        <v>1118</v>
      </c>
      <c r="C398" s="16">
        <v>2014</v>
      </c>
      <c r="D398" s="17"/>
      <c r="E398" t="s">
        <v>1976</v>
      </c>
      <c r="F398" s="16" t="s">
        <v>1963</v>
      </c>
      <c r="G398" s="16" t="s">
        <v>7</v>
      </c>
      <c r="H398" s="16" t="s">
        <v>11</v>
      </c>
      <c r="I398" s="16" t="s">
        <v>1954</v>
      </c>
      <c r="J398" s="17"/>
      <c r="K398" s="19" t="str">
        <f t="shared" si="120"/>
        <v>Yes</v>
      </c>
      <c r="L398" s="19" t="str">
        <f t="shared" si="121"/>
        <v>Yes</v>
      </c>
      <c r="M398" s="19" t="str">
        <f t="shared" si="122"/>
        <v/>
      </c>
      <c r="N398" s="19" t="str">
        <f t="shared" si="123"/>
        <v/>
      </c>
      <c r="O398" s="19" t="str">
        <f t="shared" si="124"/>
        <v/>
      </c>
      <c r="P398" s="19" t="str">
        <f t="shared" si="125"/>
        <v/>
      </c>
      <c r="Q398" s="19" t="str">
        <f t="shared" si="126"/>
        <v/>
      </c>
      <c r="R398" s="19" t="str">
        <f t="shared" si="127"/>
        <v>Yes</v>
      </c>
      <c r="S398" s="19" t="str">
        <f t="shared" si="128"/>
        <v/>
      </c>
      <c r="T398" s="19" t="str">
        <f t="shared" si="129"/>
        <v/>
      </c>
      <c r="U398" s="15" t="str">
        <f t="shared" si="116"/>
        <v>Yes</v>
      </c>
      <c r="V398" s="15" t="str">
        <f t="shared" si="117"/>
        <v>No</v>
      </c>
      <c r="W398" s="15" t="str">
        <f t="shared" si="112"/>
        <v>Yes</v>
      </c>
      <c r="X398" s="15">
        <f>IF(W398="Yes", MAX(X$1:X397)+1, "")</f>
        <v>397</v>
      </c>
      <c r="Y398" s="15" t="str">
        <f t="shared" si="113"/>
        <v>Yes</v>
      </c>
      <c r="Z398" s="15">
        <f>IF(Y398="Yes", MAX(Z$1:Z397)+1, "")</f>
        <v>397</v>
      </c>
      <c r="AA398" s="15" t="str">
        <f t="shared" si="118"/>
        <v>No</v>
      </c>
      <c r="AB398" s="15" t="str">
        <f t="shared" si="119"/>
        <v>No</v>
      </c>
      <c r="AC398" s="15" t="str">
        <f t="shared" si="114"/>
        <v>No</v>
      </c>
      <c r="AD398" s="15" t="str">
        <f>IF(AC398="Yes", MAX(AD$1:AD397)+1, "")</f>
        <v/>
      </c>
      <c r="AE398" s="15" t="str">
        <f t="shared" si="115"/>
        <v>No</v>
      </c>
      <c r="AF398" s="15" t="str">
        <f>IF(AE398="Yes", MAX(AF$1:AF397)+1, "")</f>
        <v/>
      </c>
    </row>
    <row r="399" spans="1:32" ht="19" customHeight="1" x14ac:dyDescent="0.35">
      <c r="A399" s="16" t="s">
        <v>1119</v>
      </c>
      <c r="B399" s="16" t="s">
        <v>1120</v>
      </c>
      <c r="C399" s="16">
        <v>2017</v>
      </c>
      <c r="D399" s="16" t="s">
        <v>1121</v>
      </c>
      <c r="E399" t="s">
        <v>1976</v>
      </c>
      <c r="F399" s="16" t="s">
        <v>1963</v>
      </c>
      <c r="G399" s="16" t="s">
        <v>33</v>
      </c>
      <c r="H399" s="16" t="s">
        <v>1954</v>
      </c>
      <c r="I399" s="16" t="s">
        <v>18</v>
      </c>
      <c r="J399" s="17"/>
      <c r="K399" s="19" t="str">
        <f t="shared" si="120"/>
        <v/>
      </c>
      <c r="L399" s="19" t="str">
        <f t="shared" si="121"/>
        <v/>
      </c>
      <c r="M399" s="19" t="str">
        <f t="shared" si="122"/>
        <v/>
      </c>
      <c r="N399" s="19" t="str">
        <f t="shared" si="123"/>
        <v/>
      </c>
      <c r="O399" s="19" t="str">
        <f t="shared" si="124"/>
        <v>Yes</v>
      </c>
      <c r="P399" s="19" t="str">
        <f t="shared" si="125"/>
        <v/>
      </c>
      <c r="Q399" s="19" t="str">
        <f t="shared" si="126"/>
        <v/>
      </c>
      <c r="R399" s="19" t="str">
        <f t="shared" si="127"/>
        <v>Yes</v>
      </c>
      <c r="S399" s="19" t="str">
        <f t="shared" si="128"/>
        <v>Yes</v>
      </c>
      <c r="T399" s="19" t="str">
        <f t="shared" si="129"/>
        <v/>
      </c>
      <c r="U399" s="15" t="str">
        <f t="shared" si="116"/>
        <v>Yes</v>
      </c>
      <c r="V399" s="15" t="str">
        <f t="shared" si="117"/>
        <v>Yes</v>
      </c>
      <c r="W399" s="15" t="str">
        <f t="shared" si="112"/>
        <v>Yes</v>
      </c>
      <c r="X399" s="15">
        <f>IF(W399="Yes", MAX(X$1:X398)+1, "")</f>
        <v>398</v>
      </c>
      <c r="Y399" s="15" t="str">
        <f t="shared" si="113"/>
        <v>Yes</v>
      </c>
      <c r="Z399" s="15">
        <f>IF(Y399="Yes", MAX(Z$1:Z398)+1, "")</f>
        <v>398</v>
      </c>
      <c r="AA399" s="15" t="str">
        <f t="shared" si="118"/>
        <v>No</v>
      </c>
      <c r="AB399" s="15" t="str">
        <f t="shared" si="119"/>
        <v>No</v>
      </c>
      <c r="AC399" s="15" t="str">
        <f t="shared" si="114"/>
        <v>No</v>
      </c>
      <c r="AD399" s="15" t="str">
        <f>IF(AC399="Yes", MAX(AD$1:AD398)+1, "")</f>
        <v/>
      </c>
      <c r="AE399" s="15" t="str">
        <f t="shared" si="115"/>
        <v>No</v>
      </c>
      <c r="AF399" s="15" t="str">
        <f>IF(AE399="Yes", MAX(AF$1:AF398)+1, "")</f>
        <v/>
      </c>
    </row>
    <row r="400" spans="1:32" ht="19" customHeight="1" x14ac:dyDescent="0.35">
      <c r="A400" s="16" t="s">
        <v>1122</v>
      </c>
      <c r="B400" s="16" t="s">
        <v>1123</v>
      </c>
      <c r="C400" s="16">
        <v>2019</v>
      </c>
      <c r="D400" s="16" t="s">
        <v>1124</v>
      </c>
      <c r="E400" t="s">
        <v>2000</v>
      </c>
      <c r="F400" s="16" t="s">
        <v>1963</v>
      </c>
      <c r="G400" s="16" t="s">
        <v>20</v>
      </c>
      <c r="H400" s="16" t="s">
        <v>33</v>
      </c>
      <c r="I400" s="16" t="s">
        <v>1954</v>
      </c>
      <c r="J400" s="16" t="s">
        <v>94</v>
      </c>
      <c r="K400" s="19" t="str">
        <f t="shared" si="120"/>
        <v/>
      </c>
      <c r="L400" s="19" t="str">
        <f t="shared" si="121"/>
        <v/>
      </c>
      <c r="M400" s="19" t="str">
        <f t="shared" si="122"/>
        <v/>
      </c>
      <c r="N400" s="19" t="str">
        <f t="shared" si="123"/>
        <v/>
      </c>
      <c r="O400" s="19" t="str">
        <f t="shared" si="124"/>
        <v>Yes</v>
      </c>
      <c r="P400" s="19" t="str">
        <f t="shared" si="125"/>
        <v>Yes</v>
      </c>
      <c r="Q400" s="19" t="str">
        <f t="shared" si="126"/>
        <v/>
      </c>
      <c r="R400" s="19" t="str">
        <f t="shared" si="127"/>
        <v>Yes</v>
      </c>
      <c r="S400" s="19" t="str">
        <f t="shared" si="128"/>
        <v/>
      </c>
      <c r="T400" s="19" t="str">
        <f t="shared" si="129"/>
        <v>Yes</v>
      </c>
      <c r="U400" s="15" t="str">
        <f t="shared" si="116"/>
        <v>Yes</v>
      </c>
      <c r="V400" s="15" t="str">
        <f t="shared" si="117"/>
        <v>Yes</v>
      </c>
      <c r="W400" s="15" t="str">
        <f t="shared" ref="W400:W463" si="130">IF(OR(U400="Yes", V400="Yes"), "Yes", "No")</f>
        <v>Yes</v>
      </c>
      <c r="X400" s="15">
        <f>IF(W400="Yes", MAX(X$1:X399)+1, "")</f>
        <v>399</v>
      </c>
      <c r="Y400" s="15" t="str">
        <f t="shared" ref="Y400:Y463" si="131">IF(themeselected="All", "Yes", IF(OR(G400=themeselected, H400=themeselected, I400=themeselected, J400=themeselected), "Yes", "No"))</f>
        <v>Yes</v>
      </c>
      <c r="Z400" s="15">
        <f>IF(Y400="Yes", MAX(Z$1:Z399)+1, "")</f>
        <v>399</v>
      </c>
      <c r="AA400" s="15" t="str">
        <f t="shared" si="118"/>
        <v>No</v>
      </c>
      <c r="AB400" s="15" t="str">
        <f t="shared" si="119"/>
        <v>No</v>
      </c>
      <c r="AC400" s="15" t="str">
        <f t="shared" ref="AC400:AC463" si="132">IF(OR(AA400="Yes", AB400="Yes"), "Yes", "No")</f>
        <v>No</v>
      </c>
      <c r="AD400" s="15" t="str">
        <f>IF(AC400="Yes", MAX(AD$1:AD399)+1, "")</f>
        <v/>
      </c>
      <c r="AE400" s="15" t="str">
        <f t="shared" ref="AE400:AE463" si="133">IF((IF(business="Yes",IF(N400="Yes",1, 0))+IF(data="Yes",IF(K400="Yes",1, 0))+IF(Ecosystem="Yes",IF(Q400="Yes",1, 0))+IF(evaluation="Yes",IF(T400="Yes",1, 0))+IF(heating="Yes",IF(O400="Yes",1, 0))+IF(mobility="Yes",IF(P400="Yes",1, 0))+IF(policy="Yes",IF(S400="Yes",1, 0))+IF(tech="Yes",IF(R400="Yes",1, 0))+IF(users="Yes",IF(L400="Yes",1, 0))+IF(skills="Yes",IF(M400="Yes",1, 0)))&gt;=1, "Yes", "No")</f>
        <v>No</v>
      </c>
      <c r="AF400" s="15" t="str">
        <f>IF(AE400="Yes", MAX(AF$1:AF399)+1, "")</f>
        <v/>
      </c>
    </row>
    <row r="401" spans="1:32" ht="19" customHeight="1" x14ac:dyDescent="0.35">
      <c r="A401" s="16" t="s">
        <v>1125</v>
      </c>
      <c r="B401" s="16" t="s">
        <v>1126</v>
      </c>
      <c r="C401" s="16">
        <v>2013</v>
      </c>
      <c r="D401" s="17"/>
      <c r="E401" t="s">
        <v>1976</v>
      </c>
      <c r="F401" s="16" t="s">
        <v>1963</v>
      </c>
      <c r="G401" s="16" t="s">
        <v>11</v>
      </c>
      <c r="H401" s="16" t="s">
        <v>27</v>
      </c>
      <c r="I401" s="17"/>
      <c r="J401" s="17"/>
      <c r="K401" s="19" t="str">
        <f t="shared" si="120"/>
        <v>Yes</v>
      </c>
      <c r="L401" s="19" t="str">
        <f t="shared" si="121"/>
        <v>Yes</v>
      </c>
      <c r="M401" s="19" t="str">
        <f t="shared" si="122"/>
        <v/>
      </c>
      <c r="N401" s="19" t="str">
        <f t="shared" si="123"/>
        <v/>
      </c>
      <c r="O401" s="19" t="str">
        <f t="shared" si="124"/>
        <v/>
      </c>
      <c r="P401" s="19" t="str">
        <f t="shared" si="125"/>
        <v/>
      </c>
      <c r="Q401" s="19" t="str">
        <f t="shared" si="126"/>
        <v/>
      </c>
      <c r="R401" s="19" t="str">
        <f t="shared" si="127"/>
        <v/>
      </c>
      <c r="S401" s="19" t="str">
        <f t="shared" si="128"/>
        <v/>
      </c>
      <c r="T401" s="19" t="str">
        <f t="shared" si="129"/>
        <v/>
      </c>
      <c r="U401" s="15" t="str">
        <f t="shared" si="116"/>
        <v>Yes</v>
      </c>
      <c r="V401" s="15" t="str">
        <f t="shared" si="117"/>
        <v>No</v>
      </c>
      <c r="W401" s="15" t="str">
        <f t="shared" si="130"/>
        <v>Yes</v>
      </c>
      <c r="X401" s="15">
        <f>IF(W401="Yes", MAX(X$1:X400)+1, "")</f>
        <v>400</v>
      </c>
      <c r="Y401" s="15" t="str">
        <f t="shared" si="131"/>
        <v>Yes</v>
      </c>
      <c r="Z401" s="15">
        <f>IF(Y401="Yes", MAX(Z$1:Z400)+1, "")</f>
        <v>400</v>
      </c>
      <c r="AA401" s="15" t="str">
        <f t="shared" si="118"/>
        <v>No</v>
      </c>
      <c r="AB401" s="15" t="str">
        <f t="shared" si="119"/>
        <v>No</v>
      </c>
      <c r="AC401" s="15" t="str">
        <f t="shared" si="132"/>
        <v>No</v>
      </c>
      <c r="AD401" s="15" t="str">
        <f>IF(AC401="Yes", MAX(AD$1:AD400)+1, "")</f>
        <v/>
      </c>
      <c r="AE401" s="15" t="str">
        <f t="shared" si="133"/>
        <v>No</v>
      </c>
      <c r="AF401" s="15" t="str">
        <f>IF(AE401="Yes", MAX(AF$1:AF400)+1, "")</f>
        <v/>
      </c>
    </row>
    <row r="402" spans="1:32" ht="19" customHeight="1" x14ac:dyDescent="0.35">
      <c r="A402" s="16" t="s">
        <v>1127</v>
      </c>
      <c r="B402" s="16" t="s">
        <v>1128</v>
      </c>
      <c r="C402" s="16">
        <v>2015</v>
      </c>
      <c r="D402" s="16" t="s">
        <v>1129</v>
      </c>
      <c r="E402" t="s">
        <v>1976</v>
      </c>
      <c r="F402" s="16" t="s">
        <v>1963</v>
      </c>
      <c r="G402" s="16" t="s">
        <v>18</v>
      </c>
      <c r="H402" s="16" t="s">
        <v>20</v>
      </c>
      <c r="I402" s="17"/>
      <c r="J402" s="17"/>
      <c r="K402" s="19" t="str">
        <f t="shared" si="120"/>
        <v/>
      </c>
      <c r="L402" s="19" t="str">
        <f t="shared" si="121"/>
        <v/>
      </c>
      <c r="M402" s="19" t="str">
        <f t="shared" si="122"/>
        <v/>
      </c>
      <c r="N402" s="19" t="str">
        <f t="shared" si="123"/>
        <v/>
      </c>
      <c r="O402" s="19" t="str">
        <f t="shared" si="124"/>
        <v/>
      </c>
      <c r="P402" s="19" t="str">
        <f t="shared" si="125"/>
        <v/>
      </c>
      <c r="Q402" s="19" t="str">
        <f t="shared" si="126"/>
        <v/>
      </c>
      <c r="R402" s="19" t="str">
        <f t="shared" si="127"/>
        <v/>
      </c>
      <c r="S402" s="19" t="str">
        <f t="shared" si="128"/>
        <v>Yes</v>
      </c>
      <c r="T402" s="19" t="str">
        <f t="shared" si="129"/>
        <v>Yes</v>
      </c>
      <c r="U402" s="15" t="str">
        <f t="shared" si="116"/>
        <v>Yes</v>
      </c>
      <c r="V402" s="15" t="str">
        <f t="shared" si="117"/>
        <v>Yes</v>
      </c>
      <c r="W402" s="15" t="str">
        <f t="shared" si="130"/>
        <v>Yes</v>
      </c>
      <c r="X402" s="15">
        <f>IF(W402="Yes", MAX(X$1:X401)+1, "")</f>
        <v>401</v>
      </c>
      <c r="Y402" s="15" t="str">
        <f t="shared" si="131"/>
        <v>Yes</v>
      </c>
      <c r="Z402" s="15">
        <f>IF(Y402="Yes", MAX(Z$1:Z401)+1, "")</f>
        <v>401</v>
      </c>
      <c r="AA402" s="15" t="str">
        <f t="shared" si="118"/>
        <v>No</v>
      </c>
      <c r="AB402" s="15" t="str">
        <f t="shared" si="119"/>
        <v>No</v>
      </c>
      <c r="AC402" s="15" t="str">
        <f t="shared" si="132"/>
        <v>No</v>
      </c>
      <c r="AD402" s="15" t="str">
        <f>IF(AC402="Yes", MAX(AD$1:AD401)+1, "")</f>
        <v/>
      </c>
      <c r="AE402" s="15" t="str">
        <f t="shared" si="133"/>
        <v>No</v>
      </c>
      <c r="AF402" s="15" t="str">
        <f>IF(AE402="Yes", MAX(AF$1:AF401)+1, "")</f>
        <v/>
      </c>
    </row>
    <row r="403" spans="1:32" ht="19" customHeight="1" x14ac:dyDescent="0.35">
      <c r="A403" s="16" t="s">
        <v>1130</v>
      </c>
      <c r="B403" s="16" t="s">
        <v>1131</v>
      </c>
      <c r="C403" s="16">
        <v>2017</v>
      </c>
      <c r="D403" s="17"/>
      <c r="E403" t="s">
        <v>1976</v>
      </c>
      <c r="F403" s="16" t="s">
        <v>1963</v>
      </c>
      <c r="G403" s="16" t="s">
        <v>18</v>
      </c>
      <c r="H403" s="17"/>
      <c r="I403" s="17"/>
      <c r="J403" s="17"/>
      <c r="K403" s="19" t="str">
        <f t="shared" si="120"/>
        <v/>
      </c>
      <c r="L403" s="19" t="str">
        <f t="shared" si="121"/>
        <v/>
      </c>
      <c r="M403" s="19" t="str">
        <f t="shared" si="122"/>
        <v/>
      </c>
      <c r="N403" s="19" t="str">
        <f t="shared" si="123"/>
        <v/>
      </c>
      <c r="O403" s="19" t="str">
        <f t="shared" si="124"/>
        <v/>
      </c>
      <c r="P403" s="19" t="str">
        <f t="shared" si="125"/>
        <v/>
      </c>
      <c r="Q403" s="19" t="str">
        <f t="shared" si="126"/>
        <v/>
      </c>
      <c r="R403" s="19" t="str">
        <f t="shared" si="127"/>
        <v/>
      </c>
      <c r="S403" s="19" t="str">
        <f t="shared" si="128"/>
        <v>Yes</v>
      </c>
      <c r="T403" s="19" t="str">
        <f t="shared" si="129"/>
        <v/>
      </c>
      <c r="U403" s="15" t="str">
        <f t="shared" si="116"/>
        <v>Yes</v>
      </c>
      <c r="V403" s="15" t="str">
        <f t="shared" si="117"/>
        <v>No</v>
      </c>
      <c r="W403" s="15" t="str">
        <f t="shared" si="130"/>
        <v>Yes</v>
      </c>
      <c r="X403" s="15">
        <f>IF(W403="Yes", MAX(X$1:X402)+1, "")</f>
        <v>402</v>
      </c>
      <c r="Y403" s="15" t="str">
        <f t="shared" si="131"/>
        <v>Yes</v>
      </c>
      <c r="Z403" s="15">
        <f>IF(Y403="Yes", MAX(Z$1:Z402)+1, "")</f>
        <v>402</v>
      </c>
      <c r="AA403" s="15" t="str">
        <f t="shared" si="118"/>
        <v>No</v>
      </c>
      <c r="AB403" s="15" t="str">
        <f t="shared" si="119"/>
        <v>No</v>
      </c>
      <c r="AC403" s="15" t="str">
        <f t="shared" si="132"/>
        <v>No</v>
      </c>
      <c r="AD403" s="15" t="str">
        <f>IF(AC403="Yes", MAX(AD$1:AD402)+1, "")</f>
        <v/>
      </c>
      <c r="AE403" s="15" t="str">
        <f t="shared" si="133"/>
        <v>No</v>
      </c>
      <c r="AF403" s="15" t="str">
        <f>IF(AE403="Yes", MAX(AF$1:AF402)+1, "")</f>
        <v/>
      </c>
    </row>
    <row r="404" spans="1:32" ht="19" customHeight="1" x14ac:dyDescent="0.35">
      <c r="A404" s="16" t="s">
        <v>1132</v>
      </c>
      <c r="B404" s="16" t="s">
        <v>1133</v>
      </c>
      <c r="C404" s="16">
        <v>2010</v>
      </c>
      <c r="D404" s="17"/>
      <c r="E404" t="s">
        <v>1976</v>
      </c>
      <c r="F404" s="16" t="s">
        <v>1963</v>
      </c>
      <c r="G404" s="16" t="s">
        <v>11</v>
      </c>
      <c r="H404" s="16" t="s">
        <v>27</v>
      </c>
      <c r="I404" s="17"/>
      <c r="J404" s="17"/>
      <c r="K404" s="19" t="str">
        <f t="shared" si="120"/>
        <v>Yes</v>
      </c>
      <c r="L404" s="19" t="str">
        <f t="shared" si="121"/>
        <v>Yes</v>
      </c>
      <c r="M404" s="19" t="str">
        <f t="shared" si="122"/>
        <v/>
      </c>
      <c r="N404" s="19" t="str">
        <f t="shared" si="123"/>
        <v/>
      </c>
      <c r="O404" s="19" t="str">
        <f t="shared" si="124"/>
        <v/>
      </c>
      <c r="P404" s="19" t="str">
        <f t="shared" si="125"/>
        <v/>
      </c>
      <c r="Q404" s="19" t="str">
        <f t="shared" si="126"/>
        <v/>
      </c>
      <c r="R404" s="19" t="str">
        <f t="shared" si="127"/>
        <v/>
      </c>
      <c r="S404" s="19" t="str">
        <f t="shared" si="128"/>
        <v/>
      </c>
      <c r="T404" s="19" t="str">
        <f t="shared" si="129"/>
        <v/>
      </c>
      <c r="U404" s="15" t="str">
        <f t="shared" si="116"/>
        <v>Yes</v>
      </c>
      <c r="V404" s="15" t="str">
        <f t="shared" si="117"/>
        <v>No</v>
      </c>
      <c r="W404" s="15" t="str">
        <f t="shared" si="130"/>
        <v>Yes</v>
      </c>
      <c r="X404" s="15">
        <f>IF(W404="Yes", MAX(X$1:X403)+1, "")</f>
        <v>403</v>
      </c>
      <c r="Y404" s="15" t="str">
        <f t="shared" si="131"/>
        <v>Yes</v>
      </c>
      <c r="Z404" s="15">
        <f>IF(Y404="Yes", MAX(Z$1:Z403)+1, "")</f>
        <v>403</v>
      </c>
      <c r="AA404" s="15" t="str">
        <f t="shared" si="118"/>
        <v>No</v>
      </c>
      <c r="AB404" s="15" t="str">
        <f t="shared" si="119"/>
        <v>No</v>
      </c>
      <c r="AC404" s="15" t="str">
        <f t="shared" si="132"/>
        <v>No</v>
      </c>
      <c r="AD404" s="15" t="str">
        <f>IF(AC404="Yes", MAX(AD$1:AD403)+1, "")</f>
        <v/>
      </c>
      <c r="AE404" s="15" t="str">
        <f t="shared" si="133"/>
        <v>No</v>
      </c>
      <c r="AF404" s="15" t="str">
        <f>IF(AE404="Yes", MAX(AF$1:AF403)+1, "")</f>
        <v/>
      </c>
    </row>
    <row r="405" spans="1:32" ht="19" customHeight="1" x14ac:dyDescent="0.35">
      <c r="A405" s="16" t="s">
        <v>1134</v>
      </c>
      <c r="B405" s="16" t="s">
        <v>1135</v>
      </c>
      <c r="C405" s="16">
        <v>2011</v>
      </c>
      <c r="D405" s="16" t="s">
        <v>1136</v>
      </c>
      <c r="E405" t="s">
        <v>1976</v>
      </c>
      <c r="F405" s="16" t="s">
        <v>1963</v>
      </c>
      <c r="G405" s="16" t="s">
        <v>1954</v>
      </c>
      <c r="H405" s="16" t="s">
        <v>18</v>
      </c>
      <c r="I405" s="17"/>
      <c r="J405" s="17"/>
      <c r="K405" s="19" t="str">
        <f t="shared" si="120"/>
        <v/>
      </c>
      <c r="L405" s="19" t="str">
        <f t="shared" si="121"/>
        <v/>
      </c>
      <c r="M405" s="19" t="str">
        <f t="shared" si="122"/>
        <v/>
      </c>
      <c r="N405" s="19" t="str">
        <f t="shared" si="123"/>
        <v/>
      </c>
      <c r="O405" s="19" t="str">
        <f t="shared" si="124"/>
        <v/>
      </c>
      <c r="P405" s="19" t="str">
        <f t="shared" si="125"/>
        <v/>
      </c>
      <c r="Q405" s="19" t="str">
        <f t="shared" si="126"/>
        <v/>
      </c>
      <c r="R405" s="19" t="str">
        <f t="shared" si="127"/>
        <v>Yes</v>
      </c>
      <c r="S405" s="19" t="str">
        <f t="shared" si="128"/>
        <v>Yes</v>
      </c>
      <c r="T405" s="19" t="str">
        <f t="shared" si="129"/>
        <v/>
      </c>
      <c r="U405" s="15" t="str">
        <f t="shared" si="116"/>
        <v>Yes</v>
      </c>
      <c r="V405" s="15" t="str">
        <f t="shared" si="117"/>
        <v>Yes</v>
      </c>
      <c r="W405" s="15" t="str">
        <f t="shared" si="130"/>
        <v>Yes</v>
      </c>
      <c r="X405" s="15">
        <f>IF(W405="Yes", MAX(X$1:X404)+1, "")</f>
        <v>404</v>
      </c>
      <c r="Y405" s="15" t="str">
        <f t="shared" si="131"/>
        <v>Yes</v>
      </c>
      <c r="Z405" s="15">
        <f>IF(Y405="Yes", MAX(Z$1:Z404)+1, "")</f>
        <v>404</v>
      </c>
      <c r="AA405" s="15" t="str">
        <f t="shared" si="118"/>
        <v>No</v>
      </c>
      <c r="AB405" s="15" t="str">
        <f t="shared" si="119"/>
        <v>No</v>
      </c>
      <c r="AC405" s="15" t="str">
        <f t="shared" si="132"/>
        <v>No</v>
      </c>
      <c r="AD405" s="15" t="str">
        <f>IF(AC405="Yes", MAX(AD$1:AD404)+1, "")</f>
        <v/>
      </c>
      <c r="AE405" s="15" t="str">
        <f t="shared" si="133"/>
        <v>No</v>
      </c>
      <c r="AF405" s="15" t="str">
        <f>IF(AE405="Yes", MAX(AF$1:AF404)+1, "")</f>
        <v/>
      </c>
    </row>
    <row r="406" spans="1:32" ht="19" customHeight="1" x14ac:dyDescent="0.35">
      <c r="A406" s="16" t="s">
        <v>1137</v>
      </c>
      <c r="B406" s="16" t="s">
        <v>1138</v>
      </c>
      <c r="C406" s="16">
        <v>2007</v>
      </c>
      <c r="D406" s="16" t="s">
        <v>1139</v>
      </c>
      <c r="E406" t="s">
        <v>2224</v>
      </c>
      <c r="F406" s="16" t="s">
        <v>1963</v>
      </c>
      <c r="G406" s="16" t="s">
        <v>18</v>
      </c>
      <c r="H406" s="16" t="s">
        <v>74</v>
      </c>
      <c r="I406" s="16" t="s">
        <v>151</v>
      </c>
      <c r="J406" s="16" t="s">
        <v>1954</v>
      </c>
      <c r="K406" s="19" t="str">
        <f t="shared" si="120"/>
        <v/>
      </c>
      <c r="L406" s="19" t="str">
        <f t="shared" si="121"/>
        <v/>
      </c>
      <c r="M406" s="19" t="str">
        <f t="shared" si="122"/>
        <v/>
      </c>
      <c r="N406" s="19" t="str">
        <f t="shared" si="123"/>
        <v>Yes</v>
      </c>
      <c r="O406" s="19" t="str">
        <f t="shared" si="124"/>
        <v/>
      </c>
      <c r="P406" s="19" t="str">
        <f t="shared" si="125"/>
        <v/>
      </c>
      <c r="Q406" s="19" t="str">
        <f t="shared" si="126"/>
        <v>Yes</v>
      </c>
      <c r="R406" s="19" t="str">
        <f t="shared" si="127"/>
        <v>Yes</v>
      </c>
      <c r="S406" s="19" t="str">
        <f t="shared" si="128"/>
        <v>Yes</v>
      </c>
      <c r="T406" s="19" t="str">
        <f t="shared" si="129"/>
        <v/>
      </c>
      <c r="U406" s="15" t="str">
        <f t="shared" si="116"/>
        <v>Yes</v>
      </c>
      <c r="V406" s="15" t="str">
        <f t="shared" si="117"/>
        <v>Yes</v>
      </c>
      <c r="W406" s="15" t="str">
        <f t="shared" si="130"/>
        <v>Yes</v>
      </c>
      <c r="X406" s="15">
        <f>IF(W406="Yes", MAX(X$1:X405)+1, "")</f>
        <v>405</v>
      </c>
      <c r="Y406" s="15" t="str">
        <f t="shared" si="131"/>
        <v>Yes</v>
      </c>
      <c r="Z406" s="15">
        <f>IF(Y406="Yes", MAX(Z$1:Z405)+1, "")</f>
        <v>405</v>
      </c>
      <c r="AA406" s="15" t="str">
        <f t="shared" si="118"/>
        <v>No</v>
      </c>
      <c r="AB406" s="15" t="str">
        <f t="shared" si="119"/>
        <v>No</v>
      </c>
      <c r="AC406" s="15" t="str">
        <f t="shared" si="132"/>
        <v>No</v>
      </c>
      <c r="AD406" s="15" t="str">
        <f>IF(AC406="Yes", MAX(AD$1:AD405)+1, "")</f>
        <v/>
      </c>
      <c r="AE406" s="15" t="str">
        <f t="shared" si="133"/>
        <v>No</v>
      </c>
      <c r="AF406" s="15" t="str">
        <f>IF(AE406="Yes", MAX(AF$1:AF405)+1, "")</f>
        <v/>
      </c>
    </row>
    <row r="407" spans="1:32" ht="19" customHeight="1" x14ac:dyDescent="0.35">
      <c r="A407" s="16" t="s">
        <v>1140</v>
      </c>
      <c r="B407" s="16" t="s">
        <v>1141</v>
      </c>
      <c r="C407" s="16">
        <v>2016</v>
      </c>
      <c r="D407" s="17"/>
      <c r="E407" t="s">
        <v>1976</v>
      </c>
      <c r="F407" s="16" t="s">
        <v>1963</v>
      </c>
      <c r="G407" s="16" t="s">
        <v>7</v>
      </c>
      <c r="H407" s="16" t="s">
        <v>20</v>
      </c>
      <c r="I407" s="17"/>
      <c r="J407" s="17"/>
      <c r="K407" s="19" t="str">
        <f t="shared" si="120"/>
        <v>Yes</v>
      </c>
      <c r="L407" s="19" t="str">
        <f t="shared" si="121"/>
        <v/>
      </c>
      <c r="M407" s="19" t="str">
        <f t="shared" si="122"/>
        <v/>
      </c>
      <c r="N407" s="19" t="str">
        <f t="shared" si="123"/>
        <v/>
      </c>
      <c r="O407" s="19" t="str">
        <f t="shared" si="124"/>
        <v/>
      </c>
      <c r="P407" s="19" t="str">
        <f t="shared" si="125"/>
        <v/>
      </c>
      <c r="Q407" s="19" t="str">
        <f t="shared" si="126"/>
        <v/>
      </c>
      <c r="R407" s="19" t="str">
        <f t="shared" si="127"/>
        <v/>
      </c>
      <c r="S407" s="19" t="str">
        <f t="shared" si="128"/>
        <v/>
      </c>
      <c r="T407" s="19" t="str">
        <f t="shared" si="129"/>
        <v>Yes</v>
      </c>
      <c r="U407" s="15" t="str">
        <f t="shared" si="116"/>
        <v>Yes</v>
      </c>
      <c r="V407" s="15" t="str">
        <f t="shared" si="117"/>
        <v>No</v>
      </c>
      <c r="W407" s="15" t="str">
        <f t="shared" si="130"/>
        <v>Yes</v>
      </c>
      <c r="X407" s="15">
        <f>IF(W407="Yes", MAX(X$1:X406)+1, "")</f>
        <v>406</v>
      </c>
      <c r="Y407" s="15" t="str">
        <f t="shared" si="131"/>
        <v>Yes</v>
      </c>
      <c r="Z407" s="15">
        <f>IF(Y407="Yes", MAX(Z$1:Z406)+1, "")</f>
        <v>406</v>
      </c>
      <c r="AA407" s="15" t="str">
        <f t="shared" si="118"/>
        <v>No</v>
      </c>
      <c r="AB407" s="15" t="str">
        <f t="shared" si="119"/>
        <v>No</v>
      </c>
      <c r="AC407" s="15" t="str">
        <f t="shared" si="132"/>
        <v>No</v>
      </c>
      <c r="AD407" s="15" t="str">
        <f>IF(AC407="Yes", MAX(AD$1:AD406)+1, "")</f>
        <v/>
      </c>
      <c r="AE407" s="15" t="str">
        <f t="shared" si="133"/>
        <v>No</v>
      </c>
      <c r="AF407" s="15" t="str">
        <f>IF(AE407="Yes", MAX(AF$1:AF406)+1, "")</f>
        <v/>
      </c>
    </row>
    <row r="408" spans="1:32" ht="19" customHeight="1" x14ac:dyDescent="0.35">
      <c r="A408" s="16" t="s">
        <v>1142</v>
      </c>
      <c r="B408" s="16" t="s">
        <v>1143</v>
      </c>
      <c r="C408" s="16">
        <v>2017</v>
      </c>
      <c r="D408" s="16" t="s">
        <v>1144</v>
      </c>
      <c r="E408" t="s">
        <v>2225</v>
      </c>
      <c r="F408" s="16" t="s">
        <v>1963</v>
      </c>
      <c r="G408" s="16" t="s">
        <v>7</v>
      </c>
      <c r="H408" s="16" t="s">
        <v>11</v>
      </c>
      <c r="I408" s="17"/>
      <c r="J408" s="17"/>
      <c r="K408" s="19" t="str">
        <f t="shared" si="120"/>
        <v>Yes</v>
      </c>
      <c r="L408" s="19" t="str">
        <f t="shared" si="121"/>
        <v>Yes</v>
      </c>
      <c r="M408" s="19" t="str">
        <f t="shared" si="122"/>
        <v/>
      </c>
      <c r="N408" s="19" t="str">
        <f t="shared" si="123"/>
        <v/>
      </c>
      <c r="O408" s="19" t="str">
        <f t="shared" si="124"/>
        <v/>
      </c>
      <c r="P408" s="19" t="str">
        <f t="shared" si="125"/>
        <v/>
      </c>
      <c r="Q408" s="19" t="str">
        <f t="shared" si="126"/>
        <v/>
      </c>
      <c r="R408" s="19" t="str">
        <f t="shared" si="127"/>
        <v/>
      </c>
      <c r="S408" s="19" t="str">
        <f t="shared" si="128"/>
        <v/>
      </c>
      <c r="T408" s="19" t="str">
        <f t="shared" si="129"/>
        <v/>
      </c>
      <c r="U408" s="15" t="str">
        <f t="shared" si="116"/>
        <v>Yes</v>
      </c>
      <c r="V408" s="15" t="str">
        <f t="shared" si="117"/>
        <v>Yes</v>
      </c>
      <c r="W408" s="15" t="str">
        <f t="shared" si="130"/>
        <v>Yes</v>
      </c>
      <c r="X408" s="15">
        <f>IF(W408="Yes", MAX(X$1:X407)+1, "")</f>
        <v>407</v>
      </c>
      <c r="Y408" s="15" t="str">
        <f t="shared" si="131"/>
        <v>Yes</v>
      </c>
      <c r="Z408" s="15">
        <f>IF(Y408="Yes", MAX(Z$1:Z407)+1, "")</f>
        <v>407</v>
      </c>
      <c r="AA408" s="15" t="str">
        <f t="shared" si="118"/>
        <v>No</v>
      </c>
      <c r="AB408" s="15" t="str">
        <f t="shared" si="119"/>
        <v>No</v>
      </c>
      <c r="AC408" s="15" t="str">
        <f t="shared" si="132"/>
        <v>No</v>
      </c>
      <c r="AD408" s="15" t="str">
        <f>IF(AC408="Yes", MAX(AD$1:AD407)+1, "")</f>
        <v/>
      </c>
      <c r="AE408" s="15" t="str">
        <f t="shared" si="133"/>
        <v>No</v>
      </c>
      <c r="AF408" s="15" t="str">
        <f>IF(AE408="Yes", MAX(AF$1:AF407)+1, "")</f>
        <v/>
      </c>
    </row>
    <row r="409" spans="1:32" ht="19" customHeight="1" x14ac:dyDescent="0.35">
      <c r="A409" s="16" t="s">
        <v>1145</v>
      </c>
      <c r="B409" s="16" t="s">
        <v>1146</v>
      </c>
      <c r="C409" s="16">
        <v>2012</v>
      </c>
      <c r="D409" s="17"/>
      <c r="E409" t="s">
        <v>1976</v>
      </c>
      <c r="F409" s="16" t="s">
        <v>1963</v>
      </c>
      <c r="G409" s="16" t="s">
        <v>18</v>
      </c>
      <c r="H409" s="16" t="s">
        <v>1954</v>
      </c>
      <c r="I409" s="17"/>
      <c r="J409" s="17"/>
      <c r="K409" s="19" t="str">
        <f t="shared" si="120"/>
        <v/>
      </c>
      <c r="L409" s="19" t="str">
        <f t="shared" si="121"/>
        <v/>
      </c>
      <c r="M409" s="19" t="str">
        <f t="shared" si="122"/>
        <v/>
      </c>
      <c r="N409" s="19" t="str">
        <f t="shared" si="123"/>
        <v/>
      </c>
      <c r="O409" s="19" t="str">
        <f t="shared" si="124"/>
        <v/>
      </c>
      <c r="P409" s="19" t="str">
        <f t="shared" si="125"/>
        <v/>
      </c>
      <c r="Q409" s="19" t="str">
        <f t="shared" si="126"/>
        <v/>
      </c>
      <c r="R409" s="19" t="str">
        <f t="shared" si="127"/>
        <v>Yes</v>
      </c>
      <c r="S409" s="19" t="str">
        <f t="shared" si="128"/>
        <v>Yes</v>
      </c>
      <c r="T409" s="19" t="str">
        <f t="shared" si="129"/>
        <v/>
      </c>
      <c r="U409" s="15" t="str">
        <f t="shared" si="116"/>
        <v>Yes</v>
      </c>
      <c r="V409" s="15" t="str">
        <f t="shared" si="117"/>
        <v>No</v>
      </c>
      <c r="W409" s="15" t="str">
        <f t="shared" si="130"/>
        <v>Yes</v>
      </c>
      <c r="X409" s="15">
        <f>IF(W409="Yes", MAX(X$1:X408)+1, "")</f>
        <v>408</v>
      </c>
      <c r="Y409" s="15" t="str">
        <f t="shared" si="131"/>
        <v>Yes</v>
      </c>
      <c r="Z409" s="15">
        <f>IF(Y409="Yes", MAX(Z$1:Z408)+1, "")</f>
        <v>408</v>
      </c>
      <c r="AA409" s="15" t="str">
        <f t="shared" si="118"/>
        <v>No</v>
      </c>
      <c r="AB409" s="15" t="str">
        <f t="shared" si="119"/>
        <v>No</v>
      </c>
      <c r="AC409" s="15" t="str">
        <f t="shared" si="132"/>
        <v>No</v>
      </c>
      <c r="AD409" s="15" t="str">
        <f>IF(AC409="Yes", MAX(AD$1:AD408)+1, "")</f>
        <v/>
      </c>
      <c r="AE409" s="15" t="str">
        <f t="shared" si="133"/>
        <v>No</v>
      </c>
      <c r="AF409" s="15" t="str">
        <f>IF(AE409="Yes", MAX(AF$1:AF408)+1, "")</f>
        <v/>
      </c>
    </row>
    <row r="410" spans="1:32" ht="19" customHeight="1" x14ac:dyDescent="0.35">
      <c r="A410" s="16" t="s">
        <v>1147</v>
      </c>
      <c r="B410" s="16" t="s">
        <v>1148</v>
      </c>
      <c r="C410" s="16">
        <v>2018</v>
      </c>
      <c r="D410" s="16" t="s">
        <v>1149</v>
      </c>
      <c r="E410" t="s">
        <v>2226</v>
      </c>
      <c r="F410" s="16" t="s">
        <v>1963</v>
      </c>
      <c r="G410" s="16" t="s">
        <v>20</v>
      </c>
      <c r="H410" s="17"/>
      <c r="I410" s="17"/>
      <c r="J410" s="17"/>
      <c r="K410" s="19" t="str">
        <f t="shared" si="120"/>
        <v/>
      </c>
      <c r="L410" s="19" t="str">
        <f t="shared" si="121"/>
        <v/>
      </c>
      <c r="M410" s="19" t="str">
        <f t="shared" si="122"/>
        <v/>
      </c>
      <c r="N410" s="19" t="str">
        <f t="shared" si="123"/>
        <v/>
      </c>
      <c r="O410" s="19" t="str">
        <f t="shared" si="124"/>
        <v/>
      </c>
      <c r="P410" s="19" t="str">
        <f t="shared" si="125"/>
        <v/>
      </c>
      <c r="Q410" s="19" t="str">
        <f t="shared" si="126"/>
        <v/>
      </c>
      <c r="R410" s="19" t="str">
        <f t="shared" si="127"/>
        <v/>
      </c>
      <c r="S410" s="19" t="str">
        <f t="shared" si="128"/>
        <v/>
      </c>
      <c r="T410" s="19" t="str">
        <f t="shared" si="129"/>
        <v>Yes</v>
      </c>
      <c r="U410" s="15" t="str">
        <f t="shared" si="116"/>
        <v>Yes</v>
      </c>
      <c r="V410" s="15" t="str">
        <f t="shared" si="117"/>
        <v>Yes</v>
      </c>
      <c r="W410" s="15" t="str">
        <f t="shared" si="130"/>
        <v>Yes</v>
      </c>
      <c r="X410" s="15">
        <f>IF(W410="Yes", MAX(X$1:X409)+1, "")</f>
        <v>409</v>
      </c>
      <c r="Y410" s="15" t="str">
        <f t="shared" si="131"/>
        <v>Yes</v>
      </c>
      <c r="Z410" s="15">
        <f>IF(Y410="Yes", MAX(Z$1:Z409)+1, "")</f>
        <v>409</v>
      </c>
      <c r="AA410" s="15" t="str">
        <f t="shared" si="118"/>
        <v>No</v>
      </c>
      <c r="AB410" s="15" t="str">
        <f t="shared" si="119"/>
        <v>No</v>
      </c>
      <c r="AC410" s="15" t="str">
        <f t="shared" si="132"/>
        <v>No</v>
      </c>
      <c r="AD410" s="15" t="str">
        <f>IF(AC410="Yes", MAX(AD$1:AD409)+1, "")</f>
        <v/>
      </c>
      <c r="AE410" s="15" t="str">
        <f t="shared" si="133"/>
        <v>No</v>
      </c>
      <c r="AF410" s="15" t="str">
        <f>IF(AE410="Yes", MAX(AF$1:AF409)+1, "")</f>
        <v/>
      </c>
    </row>
    <row r="411" spans="1:32" ht="19" customHeight="1" x14ac:dyDescent="0.35">
      <c r="A411" s="16" t="s">
        <v>1150</v>
      </c>
      <c r="B411" s="16" t="s">
        <v>1151</v>
      </c>
      <c r="C411" s="16">
        <v>2014</v>
      </c>
      <c r="D411" s="17"/>
      <c r="E411" t="s">
        <v>1976</v>
      </c>
      <c r="F411" s="16" t="s">
        <v>1963</v>
      </c>
      <c r="G411" s="16" t="s">
        <v>7</v>
      </c>
      <c r="H411" s="16" t="s">
        <v>11</v>
      </c>
      <c r="I411" s="17"/>
      <c r="J411" s="17"/>
      <c r="K411" s="19" t="str">
        <f t="shared" si="120"/>
        <v>Yes</v>
      </c>
      <c r="L411" s="19" t="str">
        <f t="shared" si="121"/>
        <v>Yes</v>
      </c>
      <c r="M411" s="19" t="str">
        <f t="shared" si="122"/>
        <v/>
      </c>
      <c r="N411" s="19" t="str">
        <f t="shared" si="123"/>
        <v/>
      </c>
      <c r="O411" s="19" t="str">
        <f t="shared" si="124"/>
        <v/>
      </c>
      <c r="P411" s="19" t="str">
        <f t="shared" si="125"/>
        <v/>
      </c>
      <c r="Q411" s="19" t="str">
        <f t="shared" si="126"/>
        <v/>
      </c>
      <c r="R411" s="19" t="str">
        <f t="shared" si="127"/>
        <v/>
      </c>
      <c r="S411" s="19" t="str">
        <f t="shared" si="128"/>
        <v/>
      </c>
      <c r="T411" s="19" t="str">
        <f t="shared" si="129"/>
        <v/>
      </c>
      <c r="U411" s="15" t="str">
        <f t="shared" si="116"/>
        <v>Yes</v>
      </c>
      <c r="V411" s="15" t="str">
        <f t="shared" si="117"/>
        <v>No</v>
      </c>
      <c r="W411" s="15" t="str">
        <f t="shared" si="130"/>
        <v>Yes</v>
      </c>
      <c r="X411" s="15">
        <f>IF(W411="Yes", MAX(X$1:X410)+1, "")</f>
        <v>410</v>
      </c>
      <c r="Y411" s="15" t="str">
        <f t="shared" si="131"/>
        <v>Yes</v>
      </c>
      <c r="Z411" s="15">
        <f>IF(Y411="Yes", MAX(Z$1:Z410)+1, "")</f>
        <v>410</v>
      </c>
      <c r="AA411" s="15" t="str">
        <f t="shared" si="118"/>
        <v>No</v>
      </c>
      <c r="AB411" s="15" t="str">
        <f t="shared" si="119"/>
        <v>No</v>
      </c>
      <c r="AC411" s="15" t="str">
        <f t="shared" si="132"/>
        <v>No</v>
      </c>
      <c r="AD411" s="15" t="str">
        <f>IF(AC411="Yes", MAX(AD$1:AD410)+1, "")</f>
        <v/>
      </c>
      <c r="AE411" s="15" t="str">
        <f t="shared" si="133"/>
        <v>No</v>
      </c>
      <c r="AF411" s="15" t="str">
        <f>IF(AE411="Yes", MAX(AF$1:AF410)+1, "")</f>
        <v/>
      </c>
    </row>
    <row r="412" spans="1:32" ht="19" customHeight="1" x14ac:dyDescent="0.35">
      <c r="A412" s="16" t="s">
        <v>1152</v>
      </c>
      <c r="B412" s="16" t="s">
        <v>1153</v>
      </c>
      <c r="C412" s="16">
        <v>2014</v>
      </c>
      <c r="D412" s="17"/>
      <c r="E412" t="s">
        <v>1976</v>
      </c>
      <c r="F412" s="16" t="s">
        <v>1963</v>
      </c>
      <c r="G412" s="16" t="s">
        <v>7</v>
      </c>
      <c r="H412" s="17"/>
      <c r="I412" s="17"/>
      <c r="J412" s="17"/>
      <c r="K412" s="19" t="str">
        <f t="shared" si="120"/>
        <v>Yes</v>
      </c>
      <c r="L412" s="19" t="str">
        <f t="shared" si="121"/>
        <v/>
      </c>
      <c r="M412" s="19" t="str">
        <f t="shared" si="122"/>
        <v/>
      </c>
      <c r="N412" s="19" t="str">
        <f t="shared" si="123"/>
        <v/>
      </c>
      <c r="O412" s="19" t="str">
        <f t="shared" si="124"/>
        <v/>
      </c>
      <c r="P412" s="19" t="str">
        <f t="shared" si="125"/>
        <v/>
      </c>
      <c r="Q412" s="19" t="str">
        <f t="shared" si="126"/>
        <v/>
      </c>
      <c r="R412" s="19" t="str">
        <f t="shared" si="127"/>
        <v/>
      </c>
      <c r="S412" s="19" t="str">
        <f t="shared" si="128"/>
        <v/>
      </c>
      <c r="T412" s="19" t="str">
        <f t="shared" si="129"/>
        <v/>
      </c>
      <c r="U412" s="15" t="str">
        <f t="shared" si="116"/>
        <v>Yes</v>
      </c>
      <c r="V412" s="15" t="str">
        <f t="shared" si="117"/>
        <v>No</v>
      </c>
      <c r="W412" s="15" t="str">
        <f t="shared" si="130"/>
        <v>Yes</v>
      </c>
      <c r="X412" s="15">
        <f>IF(W412="Yes", MAX(X$1:X411)+1, "")</f>
        <v>411</v>
      </c>
      <c r="Y412" s="15" t="str">
        <f t="shared" si="131"/>
        <v>Yes</v>
      </c>
      <c r="Z412" s="15">
        <f>IF(Y412="Yes", MAX(Z$1:Z411)+1, "")</f>
        <v>411</v>
      </c>
      <c r="AA412" s="15" t="str">
        <f t="shared" si="118"/>
        <v>No</v>
      </c>
      <c r="AB412" s="15" t="str">
        <f t="shared" si="119"/>
        <v>No</v>
      </c>
      <c r="AC412" s="15" t="str">
        <f t="shared" si="132"/>
        <v>No</v>
      </c>
      <c r="AD412" s="15" t="str">
        <f>IF(AC412="Yes", MAX(AD$1:AD411)+1, "")</f>
        <v/>
      </c>
      <c r="AE412" s="15" t="str">
        <f t="shared" si="133"/>
        <v>No</v>
      </c>
      <c r="AF412" s="15" t="str">
        <f>IF(AE412="Yes", MAX(AF$1:AF411)+1, "")</f>
        <v/>
      </c>
    </row>
    <row r="413" spans="1:32" ht="19" customHeight="1" x14ac:dyDescent="0.35">
      <c r="A413" s="16" t="s">
        <v>1154</v>
      </c>
      <c r="B413" s="16" t="s">
        <v>1155</v>
      </c>
      <c r="C413" s="16">
        <v>2017</v>
      </c>
      <c r="D413" s="16" t="s">
        <v>1156</v>
      </c>
      <c r="E413" t="s">
        <v>2227</v>
      </c>
      <c r="F413" s="16" t="s">
        <v>1963</v>
      </c>
      <c r="G413" s="16" t="s">
        <v>1954</v>
      </c>
      <c r="H413" s="16" t="s">
        <v>20</v>
      </c>
      <c r="I413" s="17"/>
      <c r="J413" s="17"/>
      <c r="K413" s="19" t="str">
        <f t="shared" si="120"/>
        <v/>
      </c>
      <c r="L413" s="19" t="str">
        <f t="shared" si="121"/>
        <v/>
      </c>
      <c r="M413" s="19" t="str">
        <f t="shared" si="122"/>
        <v/>
      </c>
      <c r="N413" s="19" t="str">
        <f t="shared" si="123"/>
        <v/>
      </c>
      <c r="O413" s="19" t="str">
        <f t="shared" si="124"/>
        <v/>
      </c>
      <c r="P413" s="19" t="str">
        <f t="shared" si="125"/>
        <v/>
      </c>
      <c r="Q413" s="19" t="str">
        <f t="shared" si="126"/>
        <v/>
      </c>
      <c r="R413" s="19" t="str">
        <f t="shared" si="127"/>
        <v>Yes</v>
      </c>
      <c r="S413" s="19" t="str">
        <f t="shared" si="128"/>
        <v/>
      </c>
      <c r="T413" s="19" t="str">
        <f t="shared" si="129"/>
        <v>Yes</v>
      </c>
      <c r="U413" s="15" t="str">
        <f t="shared" si="116"/>
        <v>Yes</v>
      </c>
      <c r="V413" s="15" t="str">
        <f t="shared" si="117"/>
        <v>Yes</v>
      </c>
      <c r="W413" s="15" t="str">
        <f t="shared" si="130"/>
        <v>Yes</v>
      </c>
      <c r="X413" s="15">
        <f>IF(W413="Yes", MAX(X$1:X412)+1, "")</f>
        <v>412</v>
      </c>
      <c r="Y413" s="15" t="str">
        <f t="shared" si="131"/>
        <v>Yes</v>
      </c>
      <c r="Z413" s="15">
        <f>IF(Y413="Yes", MAX(Z$1:Z412)+1, "")</f>
        <v>412</v>
      </c>
      <c r="AA413" s="15" t="str">
        <f t="shared" si="118"/>
        <v>No</v>
      </c>
      <c r="AB413" s="15" t="str">
        <f t="shared" si="119"/>
        <v>No</v>
      </c>
      <c r="AC413" s="15" t="str">
        <f t="shared" si="132"/>
        <v>No</v>
      </c>
      <c r="AD413" s="15" t="str">
        <f>IF(AC413="Yes", MAX(AD$1:AD412)+1, "")</f>
        <v/>
      </c>
      <c r="AE413" s="15" t="str">
        <f t="shared" si="133"/>
        <v>No</v>
      </c>
      <c r="AF413" s="15" t="str">
        <f>IF(AE413="Yes", MAX(AF$1:AF412)+1, "")</f>
        <v/>
      </c>
    </row>
    <row r="414" spans="1:32" ht="19" customHeight="1" x14ac:dyDescent="0.35">
      <c r="A414" s="16" t="s">
        <v>1157</v>
      </c>
      <c r="B414" s="16" t="s">
        <v>1158</v>
      </c>
      <c r="C414" s="16">
        <v>2007</v>
      </c>
      <c r="D414" s="16" t="s">
        <v>1159</v>
      </c>
      <c r="E414" t="s">
        <v>2228</v>
      </c>
      <c r="F414" s="16" t="s">
        <v>1963</v>
      </c>
      <c r="G414" s="16" t="s">
        <v>18</v>
      </c>
      <c r="H414" s="16" t="s">
        <v>1954</v>
      </c>
      <c r="I414" s="17"/>
      <c r="J414" s="17"/>
      <c r="K414" s="19" t="str">
        <f t="shared" si="120"/>
        <v/>
      </c>
      <c r="L414" s="19" t="str">
        <f t="shared" si="121"/>
        <v/>
      </c>
      <c r="M414" s="19" t="str">
        <f t="shared" si="122"/>
        <v/>
      </c>
      <c r="N414" s="19" t="str">
        <f t="shared" si="123"/>
        <v/>
      </c>
      <c r="O414" s="19" t="str">
        <f t="shared" si="124"/>
        <v/>
      </c>
      <c r="P414" s="19" t="str">
        <f t="shared" si="125"/>
        <v/>
      </c>
      <c r="Q414" s="19" t="str">
        <f t="shared" si="126"/>
        <v/>
      </c>
      <c r="R414" s="19" t="str">
        <f t="shared" si="127"/>
        <v>Yes</v>
      </c>
      <c r="S414" s="19" t="str">
        <f t="shared" si="128"/>
        <v>Yes</v>
      </c>
      <c r="T414" s="19" t="str">
        <f t="shared" si="129"/>
        <v/>
      </c>
      <c r="U414" s="15" t="str">
        <f t="shared" si="116"/>
        <v>Yes</v>
      </c>
      <c r="V414" s="15" t="str">
        <f t="shared" si="117"/>
        <v>Yes</v>
      </c>
      <c r="W414" s="15" t="str">
        <f t="shared" si="130"/>
        <v>Yes</v>
      </c>
      <c r="X414" s="15">
        <f>IF(W414="Yes", MAX(X$1:X413)+1, "")</f>
        <v>413</v>
      </c>
      <c r="Y414" s="15" t="str">
        <f t="shared" si="131"/>
        <v>Yes</v>
      </c>
      <c r="Z414" s="15">
        <f>IF(Y414="Yes", MAX(Z$1:Z413)+1, "")</f>
        <v>413</v>
      </c>
      <c r="AA414" s="15" t="str">
        <f t="shared" si="118"/>
        <v>No</v>
      </c>
      <c r="AB414" s="15" t="str">
        <f t="shared" si="119"/>
        <v>No</v>
      </c>
      <c r="AC414" s="15" t="str">
        <f t="shared" si="132"/>
        <v>No</v>
      </c>
      <c r="AD414" s="15" t="str">
        <f>IF(AC414="Yes", MAX(AD$1:AD413)+1, "")</f>
        <v/>
      </c>
      <c r="AE414" s="15" t="str">
        <f t="shared" si="133"/>
        <v>No</v>
      </c>
      <c r="AF414" s="15" t="str">
        <f>IF(AE414="Yes", MAX(AF$1:AF413)+1, "")</f>
        <v/>
      </c>
    </row>
    <row r="415" spans="1:32" ht="19" customHeight="1" x14ac:dyDescent="0.35">
      <c r="A415" s="16" t="s">
        <v>1160</v>
      </c>
      <c r="B415" s="16" t="s">
        <v>1161</v>
      </c>
      <c r="C415" s="16">
        <v>2013</v>
      </c>
      <c r="D415" s="16" t="s">
        <v>1162</v>
      </c>
      <c r="E415" t="s">
        <v>2229</v>
      </c>
      <c r="F415" s="16" t="s">
        <v>1963</v>
      </c>
      <c r="G415" s="16" t="s">
        <v>7</v>
      </c>
      <c r="H415" s="16" t="s">
        <v>11</v>
      </c>
      <c r="I415" s="17"/>
      <c r="J415" s="17"/>
      <c r="K415" s="19" t="str">
        <f t="shared" si="120"/>
        <v>Yes</v>
      </c>
      <c r="L415" s="19" t="str">
        <f t="shared" si="121"/>
        <v>Yes</v>
      </c>
      <c r="M415" s="19" t="str">
        <f t="shared" si="122"/>
        <v/>
      </c>
      <c r="N415" s="19" t="str">
        <f t="shared" si="123"/>
        <v/>
      </c>
      <c r="O415" s="19" t="str">
        <f t="shared" si="124"/>
        <v/>
      </c>
      <c r="P415" s="19" t="str">
        <f t="shared" si="125"/>
        <v/>
      </c>
      <c r="Q415" s="19" t="str">
        <f t="shared" si="126"/>
        <v/>
      </c>
      <c r="R415" s="19" t="str">
        <f t="shared" si="127"/>
        <v/>
      </c>
      <c r="S415" s="19" t="str">
        <f t="shared" si="128"/>
        <v/>
      </c>
      <c r="T415" s="19" t="str">
        <f t="shared" si="129"/>
        <v/>
      </c>
      <c r="U415" s="15" t="str">
        <f t="shared" si="116"/>
        <v>Yes</v>
      </c>
      <c r="V415" s="15" t="str">
        <f t="shared" si="117"/>
        <v>Yes</v>
      </c>
      <c r="W415" s="15" t="str">
        <f t="shared" si="130"/>
        <v>Yes</v>
      </c>
      <c r="X415" s="15">
        <f>IF(W415="Yes", MAX(X$1:X414)+1, "")</f>
        <v>414</v>
      </c>
      <c r="Y415" s="15" t="str">
        <f t="shared" si="131"/>
        <v>Yes</v>
      </c>
      <c r="Z415" s="15">
        <f>IF(Y415="Yes", MAX(Z$1:Z414)+1, "")</f>
        <v>414</v>
      </c>
      <c r="AA415" s="15" t="str">
        <f t="shared" si="118"/>
        <v>No</v>
      </c>
      <c r="AB415" s="15" t="str">
        <f t="shared" si="119"/>
        <v>No</v>
      </c>
      <c r="AC415" s="15" t="str">
        <f t="shared" si="132"/>
        <v>No</v>
      </c>
      <c r="AD415" s="15" t="str">
        <f>IF(AC415="Yes", MAX(AD$1:AD414)+1, "")</f>
        <v/>
      </c>
      <c r="AE415" s="15" t="str">
        <f t="shared" si="133"/>
        <v>No</v>
      </c>
      <c r="AF415" s="15" t="str">
        <f>IF(AE415="Yes", MAX(AF$1:AF414)+1, "")</f>
        <v/>
      </c>
    </row>
    <row r="416" spans="1:32" ht="19" customHeight="1" x14ac:dyDescent="0.35">
      <c r="A416" s="16" t="s">
        <v>1163</v>
      </c>
      <c r="B416" s="16" t="s">
        <v>1164</v>
      </c>
      <c r="C416" s="16">
        <v>2012</v>
      </c>
      <c r="D416" s="16" t="s">
        <v>1165</v>
      </c>
      <c r="E416" t="s">
        <v>2230</v>
      </c>
      <c r="F416" s="16" t="s">
        <v>1963</v>
      </c>
      <c r="G416" s="16" t="s">
        <v>1954</v>
      </c>
      <c r="H416" s="16" t="s">
        <v>20</v>
      </c>
      <c r="I416" s="17"/>
      <c r="J416" s="17"/>
      <c r="K416" s="19" t="str">
        <f t="shared" si="120"/>
        <v/>
      </c>
      <c r="L416" s="19" t="str">
        <f t="shared" si="121"/>
        <v/>
      </c>
      <c r="M416" s="19" t="str">
        <f t="shared" si="122"/>
        <v/>
      </c>
      <c r="N416" s="19" t="str">
        <f t="shared" si="123"/>
        <v/>
      </c>
      <c r="O416" s="19" t="str">
        <f t="shared" si="124"/>
        <v/>
      </c>
      <c r="P416" s="19" t="str">
        <f t="shared" si="125"/>
        <v/>
      </c>
      <c r="Q416" s="19" t="str">
        <f t="shared" si="126"/>
        <v/>
      </c>
      <c r="R416" s="19" t="str">
        <f t="shared" si="127"/>
        <v>Yes</v>
      </c>
      <c r="S416" s="19" t="str">
        <f t="shared" si="128"/>
        <v/>
      </c>
      <c r="T416" s="19" t="str">
        <f t="shared" si="129"/>
        <v>Yes</v>
      </c>
      <c r="U416" s="15" t="str">
        <f t="shared" si="116"/>
        <v>Yes</v>
      </c>
      <c r="V416" s="15" t="str">
        <f t="shared" si="117"/>
        <v>Yes</v>
      </c>
      <c r="W416" s="15" t="str">
        <f t="shared" si="130"/>
        <v>Yes</v>
      </c>
      <c r="X416" s="15">
        <f>IF(W416="Yes", MAX(X$1:X415)+1, "")</f>
        <v>415</v>
      </c>
      <c r="Y416" s="15" t="str">
        <f t="shared" si="131"/>
        <v>Yes</v>
      </c>
      <c r="Z416" s="15">
        <f>IF(Y416="Yes", MAX(Z$1:Z415)+1, "")</f>
        <v>415</v>
      </c>
      <c r="AA416" s="15" t="str">
        <f t="shared" si="118"/>
        <v>No</v>
      </c>
      <c r="AB416" s="15" t="str">
        <f t="shared" si="119"/>
        <v>No</v>
      </c>
      <c r="AC416" s="15" t="str">
        <f t="shared" si="132"/>
        <v>No</v>
      </c>
      <c r="AD416" s="15" t="str">
        <f>IF(AC416="Yes", MAX(AD$1:AD415)+1, "")</f>
        <v/>
      </c>
      <c r="AE416" s="15" t="str">
        <f t="shared" si="133"/>
        <v>No</v>
      </c>
      <c r="AF416" s="15" t="str">
        <f>IF(AE416="Yes", MAX(AF$1:AF415)+1, "")</f>
        <v/>
      </c>
    </row>
    <row r="417" spans="1:32" ht="19" customHeight="1" x14ac:dyDescent="0.35">
      <c r="A417" s="16" t="s">
        <v>1166</v>
      </c>
      <c r="B417" s="16" t="s">
        <v>1167</v>
      </c>
      <c r="C417" s="16">
        <v>2018</v>
      </c>
      <c r="D417" s="16" t="s">
        <v>1168</v>
      </c>
      <c r="E417" t="s">
        <v>2231</v>
      </c>
      <c r="F417" s="16" t="s">
        <v>1963</v>
      </c>
      <c r="G417" s="16" t="s">
        <v>1954</v>
      </c>
      <c r="H417" s="17"/>
      <c r="I417" s="17"/>
      <c r="J417" s="17"/>
      <c r="K417" s="19" t="str">
        <f t="shared" si="120"/>
        <v/>
      </c>
      <c r="L417" s="19" t="str">
        <f t="shared" si="121"/>
        <v/>
      </c>
      <c r="M417" s="19" t="str">
        <f t="shared" si="122"/>
        <v/>
      </c>
      <c r="N417" s="19" t="str">
        <f t="shared" si="123"/>
        <v/>
      </c>
      <c r="O417" s="19" t="str">
        <f t="shared" si="124"/>
        <v/>
      </c>
      <c r="P417" s="19" t="str">
        <f t="shared" si="125"/>
        <v/>
      </c>
      <c r="Q417" s="19" t="str">
        <f t="shared" si="126"/>
        <v/>
      </c>
      <c r="R417" s="19" t="str">
        <f t="shared" si="127"/>
        <v>Yes</v>
      </c>
      <c r="S417" s="19" t="str">
        <f t="shared" si="128"/>
        <v/>
      </c>
      <c r="T417" s="19" t="str">
        <f t="shared" si="129"/>
        <v/>
      </c>
      <c r="U417" s="15" t="str">
        <f t="shared" si="116"/>
        <v>Yes</v>
      </c>
      <c r="V417" s="15" t="str">
        <f t="shared" si="117"/>
        <v>Yes</v>
      </c>
      <c r="W417" s="15" t="str">
        <f t="shared" si="130"/>
        <v>Yes</v>
      </c>
      <c r="X417" s="15">
        <f>IF(W417="Yes", MAX(X$1:X416)+1, "")</f>
        <v>416</v>
      </c>
      <c r="Y417" s="15" t="str">
        <f t="shared" si="131"/>
        <v>Yes</v>
      </c>
      <c r="Z417" s="15">
        <f>IF(Y417="Yes", MAX(Z$1:Z416)+1, "")</f>
        <v>416</v>
      </c>
      <c r="AA417" s="15" t="str">
        <f t="shared" si="118"/>
        <v>No</v>
      </c>
      <c r="AB417" s="15" t="str">
        <f t="shared" si="119"/>
        <v>No</v>
      </c>
      <c r="AC417" s="15" t="str">
        <f t="shared" si="132"/>
        <v>No</v>
      </c>
      <c r="AD417" s="15" t="str">
        <f>IF(AC417="Yes", MAX(AD$1:AD416)+1, "")</f>
        <v/>
      </c>
      <c r="AE417" s="15" t="str">
        <f t="shared" si="133"/>
        <v>No</v>
      </c>
      <c r="AF417" s="15" t="str">
        <f>IF(AE417="Yes", MAX(AF$1:AF416)+1, "")</f>
        <v/>
      </c>
    </row>
    <row r="418" spans="1:32" ht="19" customHeight="1" x14ac:dyDescent="0.35">
      <c r="A418" s="16" t="s">
        <v>1169</v>
      </c>
      <c r="B418" s="16" t="s">
        <v>1170</v>
      </c>
      <c r="C418" s="16">
        <v>2018</v>
      </c>
      <c r="D418" s="16" t="s">
        <v>1171</v>
      </c>
      <c r="E418" t="s">
        <v>2232</v>
      </c>
      <c r="F418" s="16" t="s">
        <v>1963</v>
      </c>
      <c r="G418" s="16" t="s">
        <v>18</v>
      </c>
      <c r="H418" s="16" t="s">
        <v>11</v>
      </c>
      <c r="I418" s="16" t="s">
        <v>20</v>
      </c>
      <c r="J418" s="17"/>
      <c r="K418" s="19" t="str">
        <f t="shared" si="120"/>
        <v/>
      </c>
      <c r="L418" s="19" t="str">
        <f t="shared" si="121"/>
        <v>Yes</v>
      </c>
      <c r="M418" s="19" t="str">
        <f t="shared" si="122"/>
        <v/>
      </c>
      <c r="N418" s="19" t="str">
        <f t="shared" si="123"/>
        <v/>
      </c>
      <c r="O418" s="19" t="str">
        <f t="shared" si="124"/>
        <v/>
      </c>
      <c r="P418" s="19" t="str">
        <f t="shared" si="125"/>
        <v/>
      </c>
      <c r="Q418" s="19" t="str">
        <f t="shared" si="126"/>
        <v/>
      </c>
      <c r="R418" s="19" t="str">
        <f t="shared" si="127"/>
        <v/>
      </c>
      <c r="S418" s="19" t="str">
        <f t="shared" si="128"/>
        <v>Yes</v>
      </c>
      <c r="T418" s="19" t="str">
        <f t="shared" si="129"/>
        <v>Yes</v>
      </c>
      <c r="U418" s="15" t="str">
        <f t="shared" si="116"/>
        <v>Yes</v>
      </c>
      <c r="V418" s="15" t="str">
        <f t="shared" si="117"/>
        <v>Yes</v>
      </c>
      <c r="W418" s="15" t="str">
        <f t="shared" si="130"/>
        <v>Yes</v>
      </c>
      <c r="X418" s="15">
        <f>IF(W418="Yes", MAX(X$1:X417)+1, "")</f>
        <v>417</v>
      </c>
      <c r="Y418" s="15" t="str">
        <f t="shared" si="131"/>
        <v>Yes</v>
      </c>
      <c r="Z418" s="15">
        <f>IF(Y418="Yes", MAX(Z$1:Z417)+1, "")</f>
        <v>417</v>
      </c>
      <c r="AA418" s="15" t="str">
        <f t="shared" si="118"/>
        <v>No</v>
      </c>
      <c r="AB418" s="15" t="str">
        <f t="shared" si="119"/>
        <v>No</v>
      </c>
      <c r="AC418" s="15" t="str">
        <f t="shared" si="132"/>
        <v>No</v>
      </c>
      <c r="AD418" s="15" t="str">
        <f>IF(AC418="Yes", MAX(AD$1:AD417)+1, "")</f>
        <v/>
      </c>
      <c r="AE418" s="15" t="str">
        <f t="shared" si="133"/>
        <v>No</v>
      </c>
      <c r="AF418" s="15" t="str">
        <f>IF(AE418="Yes", MAX(AF$1:AF417)+1, "")</f>
        <v/>
      </c>
    </row>
    <row r="419" spans="1:32" ht="19" customHeight="1" x14ac:dyDescent="0.35">
      <c r="A419" s="16" t="s">
        <v>1172</v>
      </c>
      <c r="B419" s="16" t="s">
        <v>1173</v>
      </c>
      <c r="C419" s="16">
        <v>2013</v>
      </c>
      <c r="D419" s="16" t="s">
        <v>1174</v>
      </c>
      <c r="E419" t="s">
        <v>2233</v>
      </c>
      <c r="F419" s="16" t="s">
        <v>1963</v>
      </c>
      <c r="G419" s="16" t="s">
        <v>33</v>
      </c>
      <c r="H419" s="16" t="s">
        <v>1954</v>
      </c>
      <c r="I419" s="17"/>
      <c r="J419" s="17"/>
      <c r="K419" s="19" t="str">
        <f t="shared" si="120"/>
        <v/>
      </c>
      <c r="L419" s="19" t="str">
        <f t="shared" si="121"/>
        <v/>
      </c>
      <c r="M419" s="19" t="str">
        <f t="shared" si="122"/>
        <v/>
      </c>
      <c r="N419" s="19" t="str">
        <f t="shared" si="123"/>
        <v/>
      </c>
      <c r="O419" s="19" t="str">
        <f t="shared" si="124"/>
        <v>Yes</v>
      </c>
      <c r="P419" s="19" t="str">
        <f t="shared" si="125"/>
        <v/>
      </c>
      <c r="Q419" s="19" t="str">
        <f t="shared" si="126"/>
        <v/>
      </c>
      <c r="R419" s="19" t="str">
        <f t="shared" si="127"/>
        <v>Yes</v>
      </c>
      <c r="S419" s="19" t="str">
        <f t="shared" si="128"/>
        <v/>
      </c>
      <c r="T419" s="19" t="str">
        <f t="shared" si="129"/>
        <v/>
      </c>
      <c r="U419" s="15" t="str">
        <f t="shared" si="116"/>
        <v>Yes</v>
      </c>
      <c r="V419" s="15" t="str">
        <f t="shared" si="117"/>
        <v>Yes</v>
      </c>
      <c r="W419" s="15" t="str">
        <f t="shared" si="130"/>
        <v>Yes</v>
      </c>
      <c r="X419" s="15">
        <f>IF(W419="Yes", MAX(X$1:X418)+1, "")</f>
        <v>418</v>
      </c>
      <c r="Y419" s="15" t="str">
        <f t="shared" si="131"/>
        <v>Yes</v>
      </c>
      <c r="Z419" s="15">
        <f>IF(Y419="Yes", MAX(Z$1:Z418)+1, "")</f>
        <v>418</v>
      </c>
      <c r="AA419" s="15" t="str">
        <f t="shared" si="118"/>
        <v>No</v>
      </c>
      <c r="AB419" s="15" t="str">
        <f t="shared" si="119"/>
        <v>No</v>
      </c>
      <c r="AC419" s="15" t="str">
        <f t="shared" si="132"/>
        <v>No</v>
      </c>
      <c r="AD419" s="15" t="str">
        <f>IF(AC419="Yes", MAX(AD$1:AD418)+1, "")</f>
        <v/>
      </c>
      <c r="AE419" s="15" t="str">
        <f t="shared" si="133"/>
        <v>No</v>
      </c>
      <c r="AF419" s="15" t="str">
        <f>IF(AE419="Yes", MAX(AF$1:AF418)+1, "")</f>
        <v/>
      </c>
    </row>
    <row r="420" spans="1:32" ht="19" customHeight="1" x14ac:dyDescent="0.35">
      <c r="A420" s="16" t="s">
        <v>1175</v>
      </c>
      <c r="B420" s="16" t="s">
        <v>1176</v>
      </c>
      <c r="C420" s="16">
        <v>2019</v>
      </c>
      <c r="D420" s="16" t="s">
        <v>1177</v>
      </c>
      <c r="E420" t="s">
        <v>2234</v>
      </c>
      <c r="F420" s="16" t="s">
        <v>1963</v>
      </c>
      <c r="G420" s="16" t="s">
        <v>33</v>
      </c>
      <c r="H420" s="16" t="s">
        <v>27</v>
      </c>
      <c r="I420" s="16" t="s">
        <v>20</v>
      </c>
      <c r="J420" s="17"/>
      <c r="K420" s="19" t="str">
        <f t="shared" si="120"/>
        <v>Yes</v>
      </c>
      <c r="L420" s="19" t="str">
        <f t="shared" si="121"/>
        <v/>
      </c>
      <c r="M420" s="19" t="str">
        <f t="shared" si="122"/>
        <v/>
      </c>
      <c r="N420" s="19" t="str">
        <f t="shared" si="123"/>
        <v/>
      </c>
      <c r="O420" s="19" t="str">
        <f t="shared" si="124"/>
        <v>Yes</v>
      </c>
      <c r="P420" s="19" t="str">
        <f t="shared" si="125"/>
        <v/>
      </c>
      <c r="Q420" s="19" t="str">
        <f t="shared" si="126"/>
        <v/>
      </c>
      <c r="R420" s="19" t="str">
        <f t="shared" si="127"/>
        <v/>
      </c>
      <c r="S420" s="19" t="str">
        <f t="shared" si="128"/>
        <v/>
      </c>
      <c r="T420" s="19" t="str">
        <f t="shared" si="129"/>
        <v>Yes</v>
      </c>
      <c r="U420" s="15" t="str">
        <f t="shared" si="116"/>
        <v>Yes</v>
      </c>
      <c r="V420" s="15" t="str">
        <f t="shared" si="117"/>
        <v>Yes</v>
      </c>
      <c r="W420" s="15" t="str">
        <f t="shared" si="130"/>
        <v>Yes</v>
      </c>
      <c r="X420" s="15">
        <f>IF(W420="Yes", MAX(X$1:X419)+1, "")</f>
        <v>419</v>
      </c>
      <c r="Y420" s="15" t="str">
        <f t="shared" si="131"/>
        <v>Yes</v>
      </c>
      <c r="Z420" s="15">
        <f>IF(Y420="Yes", MAX(Z$1:Z419)+1, "")</f>
        <v>419</v>
      </c>
      <c r="AA420" s="15" t="str">
        <f t="shared" si="118"/>
        <v>No</v>
      </c>
      <c r="AB420" s="15" t="str">
        <f t="shared" si="119"/>
        <v>No</v>
      </c>
      <c r="AC420" s="15" t="str">
        <f t="shared" si="132"/>
        <v>No</v>
      </c>
      <c r="AD420" s="15" t="str">
        <f>IF(AC420="Yes", MAX(AD$1:AD419)+1, "")</f>
        <v/>
      </c>
      <c r="AE420" s="15" t="str">
        <f t="shared" si="133"/>
        <v>No</v>
      </c>
      <c r="AF420" s="15" t="str">
        <f>IF(AE420="Yes", MAX(AF$1:AF419)+1, "")</f>
        <v/>
      </c>
    </row>
    <row r="421" spans="1:32" ht="19" customHeight="1" x14ac:dyDescent="0.35">
      <c r="A421" s="16" t="s">
        <v>1178</v>
      </c>
      <c r="B421" s="16" t="s">
        <v>1179</v>
      </c>
      <c r="C421" s="16">
        <v>2014</v>
      </c>
      <c r="D421" s="16" t="s">
        <v>1180</v>
      </c>
      <c r="E421" t="s">
        <v>2235</v>
      </c>
      <c r="F421" s="16" t="s">
        <v>1963</v>
      </c>
      <c r="G421" s="16" t="s">
        <v>18</v>
      </c>
      <c r="H421" s="17"/>
      <c r="I421" s="17"/>
      <c r="J421" s="17"/>
      <c r="K421" s="19" t="str">
        <f t="shared" si="120"/>
        <v/>
      </c>
      <c r="L421" s="19" t="str">
        <f t="shared" si="121"/>
        <v/>
      </c>
      <c r="M421" s="19" t="str">
        <f t="shared" si="122"/>
        <v/>
      </c>
      <c r="N421" s="19" t="str">
        <f t="shared" si="123"/>
        <v/>
      </c>
      <c r="O421" s="19" t="str">
        <f t="shared" si="124"/>
        <v/>
      </c>
      <c r="P421" s="19" t="str">
        <f t="shared" si="125"/>
        <v/>
      </c>
      <c r="Q421" s="19" t="str">
        <f t="shared" si="126"/>
        <v/>
      </c>
      <c r="R421" s="19" t="str">
        <f t="shared" si="127"/>
        <v/>
      </c>
      <c r="S421" s="19" t="str">
        <f t="shared" si="128"/>
        <v>Yes</v>
      </c>
      <c r="T421" s="19" t="str">
        <f t="shared" si="129"/>
        <v/>
      </c>
      <c r="U421" s="15" t="str">
        <f t="shared" si="116"/>
        <v>Yes</v>
      </c>
      <c r="V421" s="15" t="str">
        <f t="shared" si="117"/>
        <v>Yes</v>
      </c>
      <c r="W421" s="15" t="str">
        <f t="shared" si="130"/>
        <v>Yes</v>
      </c>
      <c r="X421" s="15">
        <f>IF(W421="Yes", MAX(X$1:X420)+1, "")</f>
        <v>420</v>
      </c>
      <c r="Y421" s="15" t="str">
        <f t="shared" si="131"/>
        <v>Yes</v>
      </c>
      <c r="Z421" s="15">
        <f>IF(Y421="Yes", MAX(Z$1:Z420)+1, "")</f>
        <v>420</v>
      </c>
      <c r="AA421" s="15" t="str">
        <f t="shared" si="118"/>
        <v>No</v>
      </c>
      <c r="AB421" s="15" t="str">
        <f t="shared" si="119"/>
        <v>No</v>
      </c>
      <c r="AC421" s="15" t="str">
        <f t="shared" si="132"/>
        <v>No</v>
      </c>
      <c r="AD421" s="15" t="str">
        <f>IF(AC421="Yes", MAX(AD$1:AD420)+1, "")</f>
        <v/>
      </c>
      <c r="AE421" s="15" t="str">
        <f t="shared" si="133"/>
        <v>No</v>
      </c>
      <c r="AF421" s="15" t="str">
        <f>IF(AE421="Yes", MAX(AF$1:AF420)+1, "")</f>
        <v/>
      </c>
    </row>
    <row r="422" spans="1:32" ht="19" customHeight="1" x14ac:dyDescent="0.35">
      <c r="A422" s="16" t="s">
        <v>1181</v>
      </c>
      <c r="B422" s="16" t="s">
        <v>1182</v>
      </c>
      <c r="C422" s="16">
        <v>2018</v>
      </c>
      <c r="D422" s="16" t="s">
        <v>1183</v>
      </c>
      <c r="E422" t="s">
        <v>2236</v>
      </c>
      <c r="F422" s="16" t="s">
        <v>1963</v>
      </c>
      <c r="G422" s="16" t="s">
        <v>18</v>
      </c>
      <c r="H422" s="16" t="s">
        <v>27</v>
      </c>
      <c r="I422" s="16" t="s">
        <v>11</v>
      </c>
      <c r="J422" s="17"/>
      <c r="K422" s="19" t="str">
        <f t="shared" si="120"/>
        <v>Yes</v>
      </c>
      <c r="L422" s="19" t="str">
        <f t="shared" si="121"/>
        <v>Yes</v>
      </c>
      <c r="M422" s="19" t="str">
        <f t="shared" si="122"/>
        <v/>
      </c>
      <c r="N422" s="19" t="str">
        <f t="shared" si="123"/>
        <v/>
      </c>
      <c r="O422" s="19" t="str">
        <f t="shared" si="124"/>
        <v/>
      </c>
      <c r="P422" s="19" t="str">
        <f t="shared" si="125"/>
        <v/>
      </c>
      <c r="Q422" s="19" t="str">
        <f t="shared" si="126"/>
        <v/>
      </c>
      <c r="R422" s="19" t="str">
        <f t="shared" si="127"/>
        <v/>
      </c>
      <c r="S422" s="19" t="str">
        <f t="shared" si="128"/>
        <v>Yes</v>
      </c>
      <c r="T422" s="19" t="str">
        <f t="shared" si="129"/>
        <v/>
      </c>
      <c r="U422" s="15" t="str">
        <f t="shared" si="116"/>
        <v>Yes</v>
      </c>
      <c r="V422" s="15" t="str">
        <f t="shared" si="117"/>
        <v>Yes</v>
      </c>
      <c r="W422" s="15" t="str">
        <f t="shared" si="130"/>
        <v>Yes</v>
      </c>
      <c r="X422" s="15">
        <f>IF(W422="Yes", MAX(X$1:X421)+1, "")</f>
        <v>421</v>
      </c>
      <c r="Y422" s="15" t="str">
        <f t="shared" si="131"/>
        <v>Yes</v>
      </c>
      <c r="Z422" s="15">
        <f>IF(Y422="Yes", MAX(Z$1:Z421)+1, "")</f>
        <v>421</v>
      </c>
      <c r="AA422" s="15" t="str">
        <f t="shared" si="118"/>
        <v>No</v>
      </c>
      <c r="AB422" s="15" t="str">
        <f t="shared" si="119"/>
        <v>No</v>
      </c>
      <c r="AC422" s="15" t="str">
        <f t="shared" si="132"/>
        <v>No</v>
      </c>
      <c r="AD422" s="15" t="str">
        <f>IF(AC422="Yes", MAX(AD$1:AD421)+1, "")</f>
        <v/>
      </c>
      <c r="AE422" s="15" t="str">
        <f t="shared" si="133"/>
        <v>No</v>
      </c>
      <c r="AF422" s="15" t="str">
        <f>IF(AE422="Yes", MAX(AF$1:AF421)+1, "")</f>
        <v/>
      </c>
    </row>
    <row r="423" spans="1:32" ht="19" customHeight="1" x14ac:dyDescent="0.35">
      <c r="A423" s="16" t="s">
        <v>1184</v>
      </c>
      <c r="B423" s="16" t="s">
        <v>1185</v>
      </c>
      <c r="C423" s="16">
        <v>2018</v>
      </c>
      <c r="D423" s="16" t="s">
        <v>1186</v>
      </c>
      <c r="E423" t="s">
        <v>2237</v>
      </c>
      <c r="F423" s="16" t="s">
        <v>1963</v>
      </c>
      <c r="G423" s="16" t="s">
        <v>1954</v>
      </c>
      <c r="H423" s="17"/>
      <c r="I423" s="17"/>
      <c r="J423" s="17"/>
      <c r="K423" s="19" t="str">
        <f t="shared" si="120"/>
        <v/>
      </c>
      <c r="L423" s="19" t="str">
        <f t="shared" si="121"/>
        <v/>
      </c>
      <c r="M423" s="19" t="str">
        <f t="shared" si="122"/>
        <v/>
      </c>
      <c r="N423" s="19" t="str">
        <f t="shared" si="123"/>
        <v/>
      </c>
      <c r="O423" s="19" t="str">
        <f t="shared" si="124"/>
        <v/>
      </c>
      <c r="P423" s="19" t="str">
        <f t="shared" si="125"/>
        <v/>
      </c>
      <c r="Q423" s="19" t="str">
        <f t="shared" si="126"/>
        <v/>
      </c>
      <c r="R423" s="19" t="str">
        <f t="shared" si="127"/>
        <v>Yes</v>
      </c>
      <c r="S423" s="19" t="str">
        <f t="shared" si="128"/>
        <v/>
      </c>
      <c r="T423" s="19" t="str">
        <f t="shared" si="129"/>
        <v/>
      </c>
      <c r="U423" s="15" t="str">
        <f t="shared" si="116"/>
        <v>Yes</v>
      </c>
      <c r="V423" s="15" t="str">
        <f t="shared" si="117"/>
        <v>Yes</v>
      </c>
      <c r="W423" s="15" t="str">
        <f t="shared" si="130"/>
        <v>Yes</v>
      </c>
      <c r="X423" s="15">
        <f>IF(W423="Yes", MAX(X$1:X422)+1, "")</f>
        <v>422</v>
      </c>
      <c r="Y423" s="15" t="str">
        <f t="shared" si="131"/>
        <v>Yes</v>
      </c>
      <c r="Z423" s="15">
        <f>IF(Y423="Yes", MAX(Z$1:Z422)+1, "")</f>
        <v>422</v>
      </c>
      <c r="AA423" s="15" t="str">
        <f t="shared" si="118"/>
        <v>No</v>
      </c>
      <c r="AB423" s="15" t="str">
        <f t="shared" si="119"/>
        <v>No</v>
      </c>
      <c r="AC423" s="15" t="str">
        <f t="shared" si="132"/>
        <v>No</v>
      </c>
      <c r="AD423" s="15" t="str">
        <f>IF(AC423="Yes", MAX(AD$1:AD422)+1, "")</f>
        <v/>
      </c>
      <c r="AE423" s="15" t="str">
        <f t="shared" si="133"/>
        <v>No</v>
      </c>
      <c r="AF423" s="15" t="str">
        <f>IF(AE423="Yes", MAX(AF$1:AF422)+1, "")</f>
        <v/>
      </c>
    </row>
    <row r="424" spans="1:32" ht="19" customHeight="1" x14ac:dyDescent="0.35">
      <c r="A424" s="16" t="s">
        <v>1187</v>
      </c>
      <c r="B424" s="16" t="s">
        <v>1188</v>
      </c>
      <c r="C424" s="16">
        <v>2017</v>
      </c>
      <c r="D424" s="17"/>
      <c r="E424" t="s">
        <v>1976</v>
      </c>
      <c r="F424" s="16" t="s">
        <v>1963</v>
      </c>
      <c r="G424" s="16" t="s">
        <v>7</v>
      </c>
      <c r="H424" s="17"/>
      <c r="I424" s="17"/>
      <c r="J424" s="17"/>
      <c r="K424" s="19" t="str">
        <f t="shared" si="120"/>
        <v>Yes</v>
      </c>
      <c r="L424" s="19" t="str">
        <f t="shared" si="121"/>
        <v/>
      </c>
      <c r="M424" s="19" t="str">
        <f t="shared" si="122"/>
        <v/>
      </c>
      <c r="N424" s="19" t="str">
        <f t="shared" si="123"/>
        <v/>
      </c>
      <c r="O424" s="19" t="str">
        <f t="shared" si="124"/>
        <v/>
      </c>
      <c r="P424" s="19" t="str">
        <f t="shared" si="125"/>
        <v/>
      </c>
      <c r="Q424" s="19" t="str">
        <f t="shared" si="126"/>
        <v/>
      </c>
      <c r="R424" s="19" t="str">
        <f t="shared" si="127"/>
        <v/>
      </c>
      <c r="S424" s="19" t="str">
        <f t="shared" si="128"/>
        <v/>
      </c>
      <c r="T424" s="19" t="str">
        <f t="shared" si="129"/>
        <v/>
      </c>
      <c r="U424" s="15" t="str">
        <f t="shared" si="116"/>
        <v>Yes</v>
      </c>
      <c r="V424" s="15" t="str">
        <f t="shared" si="117"/>
        <v>No</v>
      </c>
      <c r="W424" s="15" t="str">
        <f t="shared" si="130"/>
        <v>Yes</v>
      </c>
      <c r="X424" s="15">
        <f>IF(W424="Yes", MAX(X$1:X423)+1, "")</f>
        <v>423</v>
      </c>
      <c r="Y424" s="15" t="str">
        <f t="shared" si="131"/>
        <v>Yes</v>
      </c>
      <c r="Z424" s="15">
        <f>IF(Y424="Yes", MAX(Z$1:Z423)+1, "")</f>
        <v>423</v>
      </c>
      <c r="AA424" s="15" t="str">
        <f t="shared" si="118"/>
        <v>No</v>
      </c>
      <c r="AB424" s="15" t="str">
        <f t="shared" si="119"/>
        <v>No</v>
      </c>
      <c r="AC424" s="15" t="str">
        <f t="shared" si="132"/>
        <v>No</v>
      </c>
      <c r="AD424" s="15" t="str">
        <f>IF(AC424="Yes", MAX(AD$1:AD423)+1, "")</f>
        <v/>
      </c>
      <c r="AE424" s="15" t="str">
        <f t="shared" si="133"/>
        <v>No</v>
      </c>
      <c r="AF424" s="15" t="str">
        <f>IF(AE424="Yes", MAX(AF$1:AF423)+1, "")</f>
        <v/>
      </c>
    </row>
    <row r="425" spans="1:32" ht="19" customHeight="1" x14ac:dyDescent="0.35">
      <c r="A425" s="16" t="s">
        <v>1189</v>
      </c>
      <c r="B425" s="16" t="s">
        <v>1190</v>
      </c>
      <c r="C425" s="16">
        <v>2017</v>
      </c>
      <c r="D425" s="16" t="s">
        <v>1191</v>
      </c>
      <c r="E425" t="s">
        <v>2238</v>
      </c>
      <c r="F425" s="16" t="s">
        <v>1963</v>
      </c>
      <c r="G425" s="16" t="s">
        <v>18</v>
      </c>
      <c r="H425" s="16" t="s">
        <v>27</v>
      </c>
      <c r="I425" s="16" t="s">
        <v>1954</v>
      </c>
      <c r="J425" s="16" t="s">
        <v>94</v>
      </c>
      <c r="K425" s="19" t="str">
        <f t="shared" si="120"/>
        <v>Yes</v>
      </c>
      <c r="L425" s="19" t="str">
        <f t="shared" si="121"/>
        <v/>
      </c>
      <c r="M425" s="19" t="str">
        <f t="shared" si="122"/>
        <v/>
      </c>
      <c r="N425" s="19" t="str">
        <f t="shared" si="123"/>
        <v/>
      </c>
      <c r="O425" s="19" t="str">
        <f t="shared" si="124"/>
        <v/>
      </c>
      <c r="P425" s="19" t="str">
        <f t="shared" si="125"/>
        <v>Yes</v>
      </c>
      <c r="Q425" s="19" t="str">
        <f t="shared" si="126"/>
        <v/>
      </c>
      <c r="R425" s="19" t="str">
        <f t="shared" si="127"/>
        <v>Yes</v>
      </c>
      <c r="S425" s="19" t="str">
        <f t="shared" si="128"/>
        <v>Yes</v>
      </c>
      <c r="T425" s="19" t="str">
        <f t="shared" si="129"/>
        <v/>
      </c>
      <c r="U425" s="15" t="str">
        <f t="shared" si="116"/>
        <v>Yes</v>
      </c>
      <c r="V425" s="15" t="str">
        <f t="shared" si="117"/>
        <v>Yes</v>
      </c>
      <c r="W425" s="15" t="str">
        <f t="shared" si="130"/>
        <v>Yes</v>
      </c>
      <c r="X425" s="15">
        <f>IF(W425="Yes", MAX(X$1:X424)+1, "")</f>
        <v>424</v>
      </c>
      <c r="Y425" s="15" t="str">
        <f t="shared" si="131"/>
        <v>Yes</v>
      </c>
      <c r="Z425" s="15">
        <f>IF(Y425="Yes", MAX(Z$1:Z424)+1, "")</f>
        <v>424</v>
      </c>
      <c r="AA425" s="15" t="str">
        <f t="shared" si="118"/>
        <v>No</v>
      </c>
      <c r="AB425" s="15" t="str">
        <f t="shared" si="119"/>
        <v>No</v>
      </c>
      <c r="AC425" s="15" t="str">
        <f t="shared" si="132"/>
        <v>No</v>
      </c>
      <c r="AD425" s="15" t="str">
        <f>IF(AC425="Yes", MAX(AD$1:AD424)+1, "")</f>
        <v/>
      </c>
      <c r="AE425" s="15" t="str">
        <f t="shared" si="133"/>
        <v>No</v>
      </c>
      <c r="AF425" s="15" t="str">
        <f>IF(AE425="Yes", MAX(AF$1:AF424)+1, "")</f>
        <v/>
      </c>
    </row>
    <row r="426" spans="1:32" ht="19" customHeight="1" x14ac:dyDescent="0.35">
      <c r="A426" s="16" t="s">
        <v>1192</v>
      </c>
      <c r="B426" s="16" t="s">
        <v>1193</v>
      </c>
      <c r="C426" s="16">
        <v>2016</v>
      </c>
      <c r="D426" s="17"/>
      <c r="E426" t="s">
        <v>1976</v>
      </c>
      <c r="F426" s="16" t="s">
        <v>1963</v>
      </c>
      <c r="G426" s="16" t="s">
        <v>7</v>
      </c>
      <c r="H426" s="17"/>
      <c r="I426" s="17"/>
      <c r="J426" s="17"/>
      <c r="K426" s="19" t="str">
        <f t="shared" si="120"/>
        <v>Yes</v>
      </c>
      <c r="L426" s="19" t="str">
        <f t="shared" si="121"/>
        <v/>
      </c>
      <c r="M426" s="19" t="str">
        <f t="shared" si="122"/>
        <v/>
      </c>
      <c r="N426" s="19" t="str">
        <f t="shared" si="123"/>
        <v/>
      </c>
      <c r="O426" s="19" t="str">
        <f t="shared" si="124"/>
        <v/>
      </c>
      <c r="P426" s="19" t="str">
        <f t="shared" si="125"/>
        <v/>
      </c>
      <c r="Q426" s="19" t="str">
        <f t="shared" si="126"/>
        <v/>
      </c>
      <c r="R426" s="19" t="str">
        <f t="shared" si="127"/>
        <v/>
      </c>
      <c r="S426" s="19" t="str">
        <f t="shared" si="128"/>
        <v/>
      </c>
      <c r="T426" s="19" t="str">
        <f t="shared" si="129"/>
        <v/>
      </c>
      <c r="U426" s="15" t="str">
        <f t="shared" si="116"/>
        <v>Yes</v>
      </c>
      <c r="V426" s="15" t="str">
        <f t="shared" si="117"/>
        <v>No</v>
      </c>
      <c r="W426" s="15" t="str">
        <f t="shared" si="130"/>
        <v>Yes</v>
      </c>
      <c r="X426" s="15">
        <f>IF(W426="Yes", MAX(X$1:X425)+1, "")</f>
        <v>425</v>
      </c>
      <c r="Y426" s="15" t="str">
        <f t="shared" si="131"/>
        <v>Yes</v>
      </c>
      <c r="Z426" s="15">
        <f>IF(Y426="Yes", MAX(Z$1:Z425)+1, "")</f>
        <v>425</v>
      </c>
      <c r="AA426" s="15" t="str">
        <f t="shared" si="118"/>
        <v>No</v>
      </c>
      <c r="AB426" s="15" t="str">
        <f t="shared" si="119"/>
        <v>No</v>
      </c>
      <c r="AC426" s="15" t="str">
        <f t="shared" si="132"/>
        <v>No</v>
      </c>
      <c r="AD426" s="15" t="str">
        <f>IF(AC426="Yes", MAX(AD$1:AD425)+1, "")</f>
        <v/>
      </c>
      <c r="AE426" s="15" t="str">
        <f t="shared" si="133"/>
        <v>No</v>
      </c>
      <c r="AF426" s="15" t="str">
        <f>IF(AE426="Yes", MAX(AF$1:AF425)+1, "")</f>
        <v/>
      </c>
    </row>
    <row r="427" spans="1:32" ht="19" customHeight="1" x14ac:dyDescent="0.35">
      <c r="A427" s="16" t="s">
        <v>1194</v>
      </c>
      <c r="B427" s="16" t="s">
        <v>1195</v>
      </c>
      <c r="C427" s="16">
        <v>2018</v>
      </c>
      <c r="D427" s="17"/>
      <c r="E427" t="s">
        <v>2239</v>
      </c>
      <c r="F427" s="16" t="s">
        <v>1963</v>
      </c>
      <c r="G427" s="16" t="s">
        <v>1954</v>
      </c>
      <c r="H427" s="16" t="s">
        <v>18</v>
      </c>
      <c r="I427" s="17"/>
      <c r="J427" s="17"/>
      <c r="K427" s="19" t="str">
        <f t="shared" si="120"/>
        <v/>
      </c>
      <c r="L427" s="19" t="str">
        <f t="shared" si="121"/>
        <v/>
      </c>
      <c r="M427" s="19" t="str">
        <f t="shared" si="122"/>
        <v/>
      </c>
      <c r="N427" s="19" t="str">
        <f t="shared" si="123"/>
        <v/>
      </c>
      <c r="O427" s="19" t="str">
        <f t="shared" si="124"/>
        <v/>
      </c>
      <c r="P427" s="19" t="str">
        <f t="shared" si="125"/>
        <v/>
      </c>
      <c r="Q427" s="19" t="str">
        <f t="shared" si="126"/>
        <v/>
      </c>
      <c r="R427" s="19" t="str">
        <f t="shared" si="127"/>
        <v>Yes</v>
      </c>
      <c r="S427" s="19" t="str">
        <f t="shared" si="128"/>
        <v>Yes</v>
      </c>
      <c r="T427" s="19" t="str">
        <f t="shared" si="129"/>
        <v/>
      </c>
      <c r="U427" s="15" t="str">
        <f t="shared" si="116"/>
        <v>Yes</v>
      </c>
      <c r="V427" s="15" t="str">
        <f t="shared" si="117"/>
        <v>No</v>
      </c>
      <c r="W427" s="15" t="str">
        <f t="shared" si="130"/>
        <v>Yes</v>
      </c>
      <c r="X427" s="15">
        <f>IF(W427="Yes", MAX(X$1:X426)+1, "")</f>
        <v>426</v>
      </c>
      <c r="Y427" s="15" t="str">
        <f t="shared" si="131"/>
        <v>Yes</v>
      </c>
      <c r="Z427" s="15">
        <f>IF(Y427="Yes", MAX(Z$1:Z426)+1, "")</f>
        <v>426</v>
      </c>
      <c r="AA427" s="15" t="str">
        <f t="shared" si="118"/>
        <v>No</v>
      </c>
      <c r="AB427" s="15" t="str">
        <f t="shared" si="119"/>
        <v>No</v>
      </c>
      <c r="AC427" s="15" t="str">
        <f t="shared" si="132"/>
        <v>No</v>
      </c>
      <c r="AD427" s="15" t="str">
        <f>IF(AC427="Yes", MAX(AD$1:AD426)+1, "")</f>
        <v/>
      </c>
      <c r="AE427" s="15" t="str">
        <f t="shared" si="133"/>
        <v>No</v>
      </c>
      <c r="AF427" s="15" t="str">
        <f>IF(AE427="Yes", MAX(AF$1:AF426)+1, "")</f>
        <v/>
      </c>
    </row>
    <row r="428" spans="1:32" ht="19" customHeight="1" x14ac:dyDescent="0.35">
      <c r="A428" s="16" t="s">
        <v>1196</v>
      </c>
      <c r="B428" s="16" t="s">
        <v>1197</v>
      </c>
      <c r="C428" s="16">
        <v>2019</v>
      </c>
      <c r="D428" s="16" t="s">
        <v>1198</v>
      </c>
      <c r="E428" t="s">
        <v>2000</v>
      </c>
      <c r="F428" s="16" t="s">
        <v>1963</v>
      </c>
      <c r="G428" s="16" t="s">
        <v>18</v>
      </c>
      <c r="H428" s="16" t="s">
        <v>33</v>
      </c>
      <c r="I428" s="17"/>
      <c r="J428" s="17"/>
      <c r="K428" s="19" t="str">
        <f t="shared" si="120"/>
        <v/>
      </c>
      <c r="L428" s="19" t="str">
        <f t="shared" si="121"/>
        <v/>
      </c>
      <c r="M428" s="19" t="str">
        <f t="shared" si="122"/>
        <v/>
      </c>
      <c r="N428" s="19" t="str">
        <f t="shared" si="123"/>
        <v/>
      </c>
      <c r="O428" s="19" t="str">
        <f t="shared" si="124"/>
        <v>Yes</v>
      </c>
      <c r="P428" s="19" t="str">
        <f t="shared" si="125"/>
        <v/>
      </c>
      <c r="Q428" s="19" t="str">
        <f t="shared" si="126"/>
        <v/>
      </c>
      <c r="R428" s="19" t="str">
        <f t="shared" si="127"/>
        <v/>
      </c>
      <c r="S428" s="19" t="str">
        <f t="shared" si="128"/>
        <v>Yes</v>
      </c>
      <c r="T428" s="19" t="str">
        <f t="shared" si="129"/>
        <v/>
      </c>
      <c r="U428" s="15" t="str">
        <f t="shared" si="116"/>
        <v>Yes</v>
      </c>
      <c r="V428" s="15" t="str">
        <f t="shared" si="117"/>
        <v>Yes</v>
      </c>
      <c r="W428" s="15" t="str">
        <f t="shared" si="130"/>
        <v>Yes</v>
      </c>
      <c r="X428" s="15">
        <f>IF(W428="Yes", MAX(X$1:X427)+1, "")</f>
        <v>427</v>
      </c>
      <c r="Y428" s="15" t="str">
        <f t="shared" si="131"/>
        <v>Yes</v>
      </c>
      <c r="Z428" s="15">
        <f>IF(Y428="Yes", MAX(Z$1:Z427)+1, "")</f>
        <v>427</v>
      </c>
      <c r="AA428" s="15" t="str">
        <f t="shared" si="118"/>
        <v>No</v>
      </c>
      <c r="AB428" s="15" t="str">
        <f t="shared" si="119"/>
        <v>No</v>
      </c>
      <c r="AC428" s="15" t="str">
        <f t="shared" si="132"/>
        <v>No</v>
      </c>
      <c r="AD428" s="15" t="str">
        <f>IF(AC428="Yes", MAX(AD$1:AD427)+1, "")</f>
        <v/>
      </c>
      <c r="AE428" s="15" t="str">
        <f t="shared" si="133"/>
        <v>No</v>
      </c>
      <c r="AF428" s="15" t="str">
        <f>IF(AE428="Yes", MAX(AF$1:AF427)+1, "")</f>
        <v/>
      </c>
    </row>
    <row r="429" spans="1:32" ht="19" customHeight="1" x14ac:dyDescent="0.35">
      <c r="A429" s="16" t="s">
        <v>1199</v>
      </c>
      <c r="B429" s="16" t="s">
        <v>1200</v>
      </c>
      <c r="C429" s="16">
        <v>2010</v>
      </c>
      <c r="D429" s="16" t="s">
        <v>1201</v>
      </c>
      <c r="E429" t="s">
        <v>2240</v>
      </c>
      <c r="F429" s="16" t="s">
        <v>1963</v>
      </c>
      <c r="G429" s="16" t="s">
        <v>18</v>
      </c>
      <c r="H429" s="16" t="s">
        <v>1954</v>
      </c>
      <c r="I429" s="17"/>
      <c r="J429" s="17"/>
      <c r="K429" s="19" t="str">
        <f t="shared" si="120"/>
        <v/>
      </c>
      <c r="L429" s="19" t="str">
        <f t="shared" si="121"/>
        <v/>
      </c>
      <c r="M429" s="19" t="str">
        <f t="shared" si="122"/>
        <v/>
      </c>
      <c r="N429" s="19" t="str">
        <f t="shared" si="123"/>
        <v/>
      </c>
      <c r="O429" s="19" t="str">
        <f t="shared" si="124"/>
        <v/>
      </c>
      <c r="P429" s="19" t="str">
        <f t="shared" si="125"/>
        <v/>
      </c>
      <c r="Q429" s="19" t="str">
        <f t="shared" si="126"/>
        <v/>
      </c>
      <c r="R429" s="19" t="str">
        <f t="shared" si="127"/>
        <v>Yes</v>
      </c>
      <c r="S429" s="19" t="str">
        <f t="shared" si="128"/>
        <v>Yes</v>
      </c>
      <c r="T429" s="19" t="str">
        <f t="shared" si="129"/>
        <v/>
      </c>
      <c r="U429" s="15" t="str">
        <f t="shared" si="116"/>
        <v>Yes</v>
      </c>
      <c r="V429" s="15" t="str">
        <f t="shared" si="117"/>
        <v>Yes</v>
      </c>
      <c r="W429" s="15" t="str">
        <f t="shared" si="130"/>
        <v>Yes</v>
      </c>
      <c r="X429" s="15">
        <f>IF(W429="Yes", MAX(X$1:X428)+1, "")</f>
        <v>428</v>
      </c>
      <c r="Y429" s="15" t="str">
        <f t="shared" si="131"/>
        <v>Yes</v>
      </c>
      <c r="Z429" s="15">
        <f>IF(Y429="Yes", MAX(Z$1:Z428)+1, "")</f>
        <v>428</v>
      </c>
      <c r="AA429" s="15" t="str">
        <f t="shared" si="118"/>
        <v>No</v>
      </c>
      <c r="AB429" s="15" t="str">
        <f t="shared" si="119"/>
        <v>No</v>
      </c>
      <c r="AC429" s="15" t="str">
        <f t="shared" si="132"/>
        <v>No</v>
      </c>
      <c r="AD429" s="15" t="str">
        <f>IF(AC429="Yes", MAX(AD$1:AD428)+1, "")</f>
        <v/>
      </c>
      <c r="AE429" s="15" t="str">
        <f t="shared" si="133"/>
        <v>No</v>
      </c>
      <c r="AF429" s="15" t="str">
        <f>IF(AE429="Yes", MAX(AF$1:AF428)+1, "")</f>
        <v/>
      </c>
    </row>
    <row r="430" spans="1:32" ht="19" customHeight="1" x14ac:dyDescent="0.35">
      <c r="A430" s="16" t="s">
        <v>1202</v>
      </c>
      <c r="B430" s="16" t="s">
        <v>1203</v>
      </c>
      <c r="C430" s="16">
        <v>2017</v>
      </c>
      <c r="D430" s="16" t="s">
        <v>1204</v>
      </c>
      <c r="E430" t="s">
        <v>1976</v>
      </c>
      <c r="F430" s="16" t="s">
        <v>1963</v>
      </c>
      <c r="G430" s="16" t="s">
        <v>1954</v>
      </c>
      <c r="H430" s="16" t="s">
        <v>33</v>
      </c>
      <c r="I430" s="16" t="s">
        <v>11</v>
      </c>
      <c r="J430" s="16" t="s">
        <v>20</v>
      </c>
      <c r="K430" s="19" t="str">
        <f t="shared" si="120"/>
        <v/>
      </c>
      <c r="L430" s="19" t="str">
        <f t="shared" si="121"/>
        <v>Yes</v>
      </c>
      <c r="M430" s="19" t="str">
        <f t="shared" si="122"/>
        <v/>
      </c>
      <c r="N430" s="19" t="str">
        <f t="shared" si="123"/>
        <v/>
      </c>
      <c r="O430" s="19" t="str">
        <f t="shared" si="124"/>
        <v>Yes</v>
      </c>
      <c r="P430" s="19" t="str">
        <f t="shared" si="125"/>
        <v/>
      </c>
      <c r="Q430" s="19" t="str">
        <f t="shared" si="126"/>
        <v/>
      </c>
      <c r="R430" s="19" t="str">
        <f t="shared" si="127"/>
        <v>Yes</v>
      </c>
      <c r="S430" s="19" t="str">
        <f t="shared" si="128"/>
        <v/>
      </c>
      <c r="T430" s="19" t="str">
        <f t="shared" si="129"/>
        <v>Yes</v>
      </c>
      <c r="U430" s="15" t="str">
        <f t="shared" si="116"/>
        <v>Yes</v>
      </c>
      <c r="V430" s="15" t="str">
        <f t="shared" si="117"/>
        <v>Yes</v>
      </c>
      <c r="W430" s="15" t="str">
        <f t="shared" si="130"/>
        <v>Yes</v>
      </c>
      <c r="X430" s="15">
        <f>IF(W430="Yes", MAX(X$1:X429)+1, "")</f>
        <v>429</v>
      </c>
      <c r="Y430" s="15" t="str">
        <f t="shared" si="131"/>
        <v>Yes</v>
      </c>
      <c r="Z430" s="15">
        <f>IF(Y430="Yes", MAX(Z$1:Z429)+1, "")</f>
        <v>429</v>
      </c>
      <c r="AA430" s="15" t="str">
        <f t="shared" si="118"/>
        <v>No</v>
      </c>
      <c r="AB430" s="15" t="str">
        <f t="shared" si="119"/>
        <v>No</v>
      </c>
      <c r="AC430" s="15" t="str">
        <f t="shared" si="132"/>
        <v>No</v>
      </c>
      <c r="AD430" s="15" t="str">
        <f>IF(AC430="Yes", MAX(AD$1:AD429)+1, "")</f>
        <v/>
      </c>
      <c r="AE430" s="15" t="str">
        <f t="shared" si="133"/>
        <v>No</v>
      </c>
      <c r="AF430" s="15" t="str">
        <f>IF(AE430="Yes", MAX(AF$1:AF429)+1, "")</f>
        <v/>
      </c>
    </row>
    <row r="431" spans="1:32" ht="19" customHeight="1" x14ac:dyDescent="0.35">
      <c r="A431" s="16" t="s">
        <v>1205</v>
      </c>
      <c r="B431" s="16" t="s">
        <v>1206</v>
      </c>
      <c r="C431" s="16">
        <v>2019</v>
      </c>
      <c r="D431" s="16" t="s">
        <v>1207</v>
      </c>
      <c r="E431" t="s">
        <v>2241</v>
      </c>
      <c r="F431" s="16" t="s">
        <v>1963</v>
      </c>
      <c r="G431" s="16" t="s">
        <v>74</v>
      </c>
      <c r="H431" s="16" t="s">
        <v>27</v>
      </c>
      <c r="I431" s="17"/>
      <c r="J431" s="17"/>
      <c r="K431" s="19" t="str">
        <f t="shared" si="120"/>
        <v>Yes</v>
      </c>
      <c r="L431" s="19" t="str">
        <f t="shared" si="121"/>
        <v/>
      </c>
      <c r="M431" s="19" t="str">
        <f t="shared" si="122"/>
        <v/>
      </c>
      <c r="N431" s="19" t="str">
        <f t="shared" si="123"/>
        <v>Yes</v>
      </c>
      <c r="O431" s="19" t="str">
        <f t="shared" si="124"/>
        <v/>
      </c>
      <c r="P431" s="19" t="str">
        <f t="shared" si="125"/>
        <v/>
      </c>
      <c r="Q431" s="19" t="str">
        <f t="shared" si="126"/>
        <v/>
      </c>
      <c r="R431" s="19" t="str">
        <f t="shared" si="127"/>
        <v/>
      </c>
      <c r="S431" s="19" t="str">
        <f t="shared" si="128"/>
        <v/>
      </c>
      <c r="T431" s="19" t="str">
        <f t="shared" si="129"/>
        <v/>
      </c>
      <c r="U431" s="15" t="str">
        <f t="shared" si="116"/>
        <v>Yes</v>
      </c>
      <c r="V431" s="15" t="str">
        <f t="shared" si="117"/>
        <v>Yes</v>
      </c>
      <c r="W431" s="15" t="str">
        <f t="shared" si="130"/>
        <v>Yes</v>
      </c>
      <c r="X431" s="15">
        <f>IF(W431="Yes", MAX(X$1:X430)+1, "")</f>
        <v>430</v>
      </c>
      <c r="Y431" s="15" t="str">
        <f t="shared" si="131"/>
        <v>Yes</v>
      </c>
      <c r="Z431" s="15">
        <f>IF(Y431="Yes", MAX(Z$1:Z430)+1, "")</f>
        <v>430</v>
      </c>
      <c r="AA431" s="15" t="str">
        <f t="shared" si="118"/>
        <v>No</v>
      </c>
      <c r="AB431" s="15" t="str">
        <f t="shared" si="119"/>
        <v>No</v>
      </c>
      <c r="AC431" s="15" t="str">
        <f t="shared" si="132"/>
        <v>No</v>
      </c>
      <c r="AD431" s="15" t="str">
        <f>IF(AC431="Yes", MAX(AD$1:AD430)+1, "")</f>
        <v/>
      </c>
      <c r="AE431" s="15" t="str">
        <f t="shared" si="133"/>
        <v>No</v>
      </c>
      <c r="AF431" s="15" t="str">
        <f>IF(AE431="Yes", MAX(AF$1:AF430)+1, "")</f>
        <v/>
      </c>
    </row>
    <row r="432" spans="1:32" ht="19" customHeight="1" x14ac:dyDescent="0.35">
      <c r="A432" s="16" t="s">
        <v>1208</v>
      </c>
      <c r="B432" s="16" t="s">
        <v>1209</v>
      </c>
      <c r="C432" s="16">
        <v>2017</v>
      </c>
      <c r="D432" s="16" t="s">
        <v>1210</v>
      </c>
      <c r="E432" t="s">
        <v>2242</v>
      </c>
      <c r="F432" s="16" t="s">
        <v>1963</v>
      </c>
      <c r="G432" s="16" t="s">
        <v>11</v>
      </c>
      <c r="H432" s="16" t="s">
        <v>27</v>
      </c>
      <c r="I432" s="16" t="s">
        <v>1954</v>
      </c>
      <c r="J432" s="17"/>
      <c r="K432" s="19" t="str">
        <f t="shared" si="120"/>
        <v>Yes</v>
      </c>
      <c r="L432" s="19" t="str">
        <f t="shared" si="121"/>
        <v>Yes</v>
      </c>
      <c r="M432" s="19" t="str">
        <f t="shared" si="122"/>
        <v/>
      </c>
      <c r="N432" s="19" t="str">
        <f t="shared" si="123"/>
        <v/>
      </c>
      <c r="O432" s="19" t="str">
        <f t="shared" si="124"/>
        <v/>
      </c>
      <c r="P432" s="19" t="str">
        <f t="shared" si="125"/>
        <v/>
      </c>
      <c r="Q432" s="19" t="str">
        <f t="shared" si="126"/>
        <v/>
      </c>
      <c r="R432" s="19" t="str">
        <f t="shared" si="127"/>
        <v>Yes</v>
      </c>
      <c r="S432" s="19" t="str">
        <f t="shared" si="128"/>
        <v/>
      </c>
      <c r="T432" s="19" t="str">
        <f t="shared" si="129"/>
        <v/>
      </c>
      <c r="U432" s="15" t="str">
        <f t="shared" si="116"/>
        <v>Yes</v>
      </c>
      <c r="V432" s="15" t="str">
        <f t="shared" si="117"/>
        <v>Yes</v>
      </c>
      <c r="W432" s="15" t="str">
        <f t="shared" si="130"/>
        <v>Yes</v>
      </c>
      <c r="X432" s="15">
        <f>IF(W432="Yes", MAX(X$1:X431)+1, "")</f>
        <v>431</v>
      </c>
      <c r="Y432" s="15" t="str">
        <f t="shared" si="131"/>
        <v>Yes</v>
      </c>
      <c r="Z432" s="15">
        <f>IF(Y432="Yes", MAX(Z$1:Z431)+1, "")</f>
        <v>431</v>
      </c>
      <c r="AA432" s="15" t="str">
        <f t="shared" si="118"/>
        <v>No</v>
      </c>
      <c r="AB432" s="15" t="str">
        <f t="shared" si="119"/>
        <v>No</v>
      </c>
      <c r="AC432" s="15" t="str">
        <f t="shared" si="132"/>
        <v>No</v>
      </c>
      <c r="AD432" s="15" t="str">
        <f>IF(AC432="Yes", MAX(AD$1:AD431)+1, "")</f>
        <v/>
      </c>
      <c r="AE432" s="15" t="str">
        <f t="shared" si="133"/>
        <v>No</v>
      </c>
      <c r="AF432" s="15" t="str">
        <f>IF(AE432="Yes", MAX(AF$1:AF431)+1, "")</f>
        <v/>
      </c>
    </row>
    <row r="433" spans="1:32" ht="19" customHeight="1" x14ac:dyDescent="0.35">
      <c r="A433" s="16" t="s">
        <v>1211</v>
      </c>
      <c r="B433" s="16" t="s">
        <v>1212</v>
      </c>
      <c r="C433" s="16">
        <v>2014</v>
      </c>
      <c r="D433" s="16" t="s">
        <v>1213</v>
      </c>
      <c r="E433" t="s">
        <v>2243</v>
      </c>
      <c r="F433" s="16" t="s">
        <v>1963</v>
      </c>
      <c r="G433" s="16" t="s">
        <v>7</v>
      </c>
      <c r="H433" s="16" t="s">
        <v>1954</v>
      </c>
      <c r="I433" s="17"/>
      <c r="J433" s="17"/>
      <c r="K433" s="19" t="str">
        <f t="shared" si="120"/>
        <v>Yes</v>
      </c>
      <c r="L433" s="19" t="str">
        <f t="shared" si="121"/>
        <v/>
      </c>
      <c r="M433" s="19" t="str">
        <f t="shared" si="122"/>
        <v/>
      </c>
      <c r="N433" s="19" t="str">
        <f t="shared" si="123"/>
        <v/>
      </c>
      <c r="O433" s="19" t="str">
        <f t="shared" si="124"/>
        <v/>
      </c>
      <c r="P433" s="19" t="str">
        <f t="shared" si="125"/>
        <v/>
      </c>
      <c r="Q433" s="19" t="str">
        <f t="shared" si="126"/>
        <v/>
      </c>
      <c r="R433" s="19" t="str">
        <f t="shared" si="127"/>
        <v>Yes</v>
      </c>
      <c r="S433" s="19" t="str">
        <f t="shared" si="128"/>
        <v/>
      </c>
      <c r="T433" s="19" t="str">
        <f t="shared" si="129"/>
        <v/>
      </c>
      <c r="U433" s="15" t="str">
        <f t="shared" si="116"/>
        <v>Yes</v>
      </c>
      <c r="V433" s="15" t="str">
        <f t="shared" si="117"/>
        <v>Yes</v>
      </c>
      <c r="W433" s="15" t="str">
        <f t="shared" si="130"/>
        <v>Yes</v>
      </c>
      <c r="X433" s="15">
        <f>IF(W433="Yes", MAX(X$1:X432)+1, "")</f>
        <v>432</v>
      </c>
      <c r="Y433" s="15" t="str">
        <f t="shared" si="131"/>
        <v>Yes</v>
      </c>
      <c r="Z433" s="15">
        <f>IF(Y433="Yes", MAX(Z$1:Z432)+1, "")</f>
        <v>432</v>
      </c>
      <c r="AA433" s="15" t="str">
        <f t="shared" si="118"/>
        <v>No</v>
      </c>
      <c r="AB433" s="15" t="str">
        <f t="shared" si="119"/>
        <v>No</v>
      </c>
      <c r="AC433" s="15" t="str">
        <f t="shared" si="132"/>
        <v>No</v>
      </c>
      <c r="AD433" s="15" t="str">
        <f>IF(AC433="Yes", MAX(AD$1:AD432)+1, "")</f>
        <v/>
      </c>
      <c r="AE433" s="15" t="str">
        <f t="shared" si="133"/>
        <v>No</v>
      </c>
      <c r="AF433" s="15" t="str">
        <f>IF(AE433="Yes", MAX(AF$1:AF432)+1, "")</f>
        <v/>
      </c>
    </row>
    <row r="434" spans="1:32" ht="19" customHeight="1" x14ac:dyDescent="0.35">
      <c r="A434" s="16" t="s">
        <v>1214</v>
      </c>
      <c r="B434" s="16" t="s">
        <v>1215</v>
      </c>
      <c r="C434" s="16">
        <v>2014</v>
      </c>
      <c r="D434" s="16" t="s">
        <v>1216</v>
      </c>
      <c r="E434" t="s">
        <v>2244</v>
      </c>
      <c r="F434" s="16" t="s">
        <v>1963</v>
      </c>
      <c r="G434" s="16" t="s">
        <v>1954</v>
      </c>
      <c r="H434" s="16" t="s">
        <v>27</v>
      </c>
      <c r="I434" s="17"/>
      <c r="J434" s="17"/>
      <c r="K434" s="19" t="str">
        <f t="shared" si="120"/>
        <v>Yes</v>
      </c>
      <c r="L434" s="19" t="str">
        <f t="shared" si="121"/>
        <v/>
      </c>
      <c r="M434" s="19" t="str">
        <f t="shared" si="122"/>
        <v/>
      </c>
      <c r="N434" s="19" t="str">
        <f t="shared" si="123"/>
        <v/>
      </c>
      <c r="O434" s="19" t="str">
        <f t="shared" si="124"/>
        <v/>
      </c>
      <c r="P434" s="19" t="str">
        <f t="shared" si="125"/>
        <v/>
      </c>
      <c r="Q434" s="19" t="str">
        <f t="shared" si="126"/>
        <v/>
      </c>
      <c r="R434" s="19" t="str">
        <f t="shared" si="127"/>
        <v>Yes</v>
      </c>
      <c r="S434" s="19" t="str">
        <f t="shared" si="128"/>
        <v/>
      </c>
      <c r="T434" s="19" t="str">
        <f t="shared" si="129"/>
        <v/>
      </c>
      <c r="U434" s="15" t="str">
        <f t="shared" si="116"/>
        <v>Yes</v>
      </c>
      <c r="V434" s="15" t="str">
        <f t="shared" si="117"/>
        <v>Yes</v>
      </c>
      <c r="W434" s="15" t="str">
        <f t="shared" si="130"/>
        <v>Yes</v>
      </c>
      <c r="X434" s="15">
        <f>IF(W434="Yes", MAX(X$1:X433)+1, "")</f>
        <v>433</v>
      </c>
      <c r="Y434" s="15" t="str">
        <f t="shared" si="131"/>
        <v>Yes</v>
      </c>
      <c r="Z434" s="15">
        <f>IF(Y434="Yes", MAX(Z$1:Z433)+1, "")</f>
        <v>433</v>
      </c>
      <c r="AA434" s="15" t="str">
        <f t="shared" si="118"/>
        <v>No</v>
      </c>
      <c r="AB434" s="15" t="str">
        <f t="shared" si="119"/>
        <v>No</v>
      </c>
      <c r="AC434" s="15" t="str">
        <f t="shared" si="132"/>
        <v>No</v>
      </c>
      <c r="AD434" s="15" t="str">
        <f>IF(AC434="Yes", MAX(AD$1:AD433)+1, "")</f>
        <v/>
      </c>
      <c r="AE434" s="15" t="str">
        <f t="shared" si="133"/>
        <v>No</v>
      </c>
      <c r="AF434" s="15" t="str">
        <f>IF(AE434="Yes", MAX(AF$1:AF433)+1, "")</f>
        <v/>
      </c>
    </row>
    <row r="435" spans="1:32" ht="19" customHeight="1" x14ac:dyDescent="0.35">
      <c r="A435" s="16" t="s">
        <v>1217</v>
      </c>
      <c r="B435" s="16" t="s">
        <v>1218</v>
      </c>
      <c r="C435" s="16">
        <v>2013</v>
      </c>
      <c r="D435" s="17"/>
      <c r="E435" t="s">
        <v>1976</v>
      </c>
      <c r="F435" s="16" t="s">
        <v>1963</v>
      </c>
      <c r="G435" s="16" t="s">
        <v>1954</v>
      </c>
      <c r="H435" s="16" t="s">
        <v>27</v>
      </c>
      <c r="I435" s="17"/>
      <c r="J435" s="17"/>
      <c r="K435" s="19" t="str">
        <f t="shared" si="120"/>
        <v>Yes</v>
      </c>
      <c r="L435" s="19" t="str">
        <f t="shared" si="121"/>
        <v/>
      </c>
      <c r="M435" s="19" t="str">
        <f t="shared" si="122"/>
        <v/>
      </c>
      <c r="N435" s="19" t="str">
        <f t="shared" si="123"/>
        <v/>
      </c>
      <c r="O435" s="19" t="str">
        <f t="shared" si="124"/>
        <v/>
      </c>
      <c r="P435" s="19" t="str">
        <f t="shared" si="125"/>
        <v/>
      </c>
      <c r="Q435" s="19" t="str">
        <f t="shared" si="126"/>
        <v/>
      </c>
      <c r="R435" s="19" t="str">
        <f t="shared" si="127"/>
        <v>Yes</v>
      </c>
      <c r="S435" s="19" t="str">
        <f t="shared" si="128"/>
        <v/>
      </c>
      <c r="T435" s="19" t="str">
        <f t="shared" si="129"/>
        <v/>
      </c>
      <c r="U435" s="15" t="str">
        <f t="shared" si="116"/>
        <v>Yes</v>
      </c>
      <c r="V435" s="15" t="str">
        <f t="shared" si="117"/>
        <v>No</v>
      </c>
      <c r="W435" s="15" t="str">
        <f t="shared" si="130"/>
        <v>Yes</v>
      </c>
      <c r="X435" s="15">
        <f>IF(W435="Yes", MAX(X$1:X434)+1, "")</f>
        <v>434</v>
      </c>
      <c r="Y435" s="15" t="str">
        <f t="shared" si="131"/>
        <v>Yes</v>
      </c>
      <c r="Z435" s="15">
        <f>IF(Y435="Yes", MAX(Z$1:Z434)+1, "")</f>
        <v>434</v>
      </c>
      <c r="AA435" s="15" t="str">
        <f t="shared" si="118"/>
        <v>No</v>
      </c>
      <c r="AB435" s="15" t="str">
        <f t="shared" si="119"/>
        <v>No</v>
      </c>
      <c r="AC435" s="15" t="str">
        <f t="shared" si="132"/>
        <v>No</v>
      </c>
      <c r="AD435" s="15" t="str">
        <f>IF(AC435="Yes", MAX(AD$1:AD434)+1, "")</f>
        <v/>
      </c>
      <c r="AE435" s="15" t="str">
        <f t="shared" si="133"/>
        <v>No</v>
      </c>
      <c r="AF435" s="15" t="str">
        <f>IF(AE435="Yes", MAX(AF$1:AF434)+1, "")</f>
        <v/>
      </c>
    </row>
    <row r="436" spans="1:32" ht="19" customHeight="1" x14ac:dyDescent="0.35">
      <c r="A436" s="16" t="s">
        <v>1219</v>
      </c>
      <c r="B436" s="16" t="s">
        <v>1220</v>
      </c>
      <c r="C436" s="16">
        <v>2014</v>
      </c>
      <c r="D436" s="16" t="s">
        <v>1221</v>
      </c>
      <c r="E436" t="s">
        <v>2245</v>
      </c>
      <c r="F436" s="16" t="s">
        <v>1963</v>
      </c>
      <c r="G436" s="16" t="s">
        <v>18</v>
      </c>
      <c r="H436" s="16" t="s">
        <v>20</v>
      </c>
      <c r="I436" s="16" t="s">
        <v>74</v>
      </c>
      <c r="J436" s="17"/>
      <c r="K436" s="19" t="str">
        <f t="shared" si="120"/>
        <v/>
      </c>
      <c r="L436" s="19" t="str">
        <f t="shared" si="121"/>
        <v/>
      </c>
      <c r="M436" s="19" t="str">
        <f t="shared" si="122"/>
        <v/>
      </c>
      <c r="N436" s="19" t="str">
        <f t="shared" si="123"/>
        <v>Yes</v>
      </c>
      <c r="O436" s="19" t="str">
        <f t="shared" si="124"/>
        <v/>
      </c>
      <c r="P436" s="19" t="str">
        <f t="shared" si="125"/>
        <v/>
      </c>
      <c r="Q436" s="19" t="str">
        <f t="shared" si="126"/>
        <v/>
      </c>
      <c r="R436" s="19" t="str">
        <f t="shared" si="127"/>
        <v/>
      </c>
      <c r="S436" s="19" t="str">
        <f t="shared" si="128"/>
        <v>Yes</v>
      </c>
      <c r="T436" s="19" t="str">
        <f t="shared" si="129"/>
        <v>Yes</v>
      </c>
      <c r="U436" s="15" t="str">
        <f t="shared" si="116"/>
        <v>Yes</v>
      </c>
      <c r="V436" s="15" t="str">
        <f t="shared" si="117"/>
        <v>Yes</v>
      </c>
      <c r="W436" s="15" t="str">
        <f t="shared" si="130"/>
        <v>Yes</v>
      </c>
      <c r="X436" s="15">
        <f>IF(W436="Yes", MAX(X$1:X435)+1, "")</f>
        <v>435</v>
      </c>
      <c r="Y436" s="15" t="str">
        <f t="shared" si="131"/>
        <v>Yes</v>
      </c>
      <c r="Z436" s="15">
        <f>IF(Y436="Yes", MAX(Z$1:Z435)+1, "")</f>
        <v>435</v>
      </c>
      <c r="AA436" s="15" t="str">
        <f t="shared" si="118"/>
        <v>No</v>
      </c>
      <c r="AB436" s="15" t="str">
        <f t="shared" si="119"/>
        <v>No</v>
      </c>
      <c r="AC436" s="15" t="str">
        <f t="shared" si="132"/>
        <v>No</v>
      </c>
      <c r="AD436" s="15" t="str">
        <f>IF(AC436="Yes", MAX(AD$1:AD435)+1, "")</f>
        <v/>
      </c>
      <c r="AE436" s="15" t="str">
        <f t="shared" si="133"/>
        <v>No</v>
      </c>
      <c r="AF436" s="15" t="str">
        <f>IF(AE436="Yes", MAX(AF$1:AF435)+1, "")</f>
        <v/>
      </c>
    </row>
    <row r="437" spans="1:32" ht="19" customHeight="1" x14ac:dyDescent="0.35">
      <c r="A437" s="16" t="s">
        <v>1222</v>
      </c>
      <c r="B437" s="16" t="s">
        <v>1223</v>
      </c>
      <c r="C437" s="16">
        <v>2018</v>
      </c>
      <c r="D437" s="16" t="s">
        <v>1224</v>
      </c>
      <c r="E437" t="s">
        <v>2246</v>
      </c>
      <c r="F437" s="16" t="s">
        <v>1963</v>
      </c>
      <c r="G437" s="16" t="s">
        <v>18</v>
      </c>
      <c r="H437" s="16" t="s">
        <v>11</v>
      </c>
      <c r="I437" s="17"/>
      <c r="J437" s="17"/>
      <c r="K437" s="19" t="str">
        <f t="shared" si="120"/>
        <v/>
      </c>
      <c r="L437" s="19" t="str">
        <f t="shared" si="121"/>
        <v>Yes</v>
      </c>
      <c r="M437" s="19" t="str">
        <f t="shared" si="122"/>
        <v/>
      </c>
      <c r="N437" s="19" t="str">
        <f t="shared" si="123"/>
        <v/>
      </c>
      <c r="O437" s="19" t="str">
        <f t="shared" si="124"/>
        <v/>
      </c>
      <c r="P437" s="19" t="str">
        <f t="shared" si="125"/>
        <v/>
      </c>
      <c r="Q437" s="19" t="str">
        <f t="shared" si="126"/>
        <v/>
      </c>
      <c r="R437" s="19" t="str">
        <f t="shared" si="127"/>
        <v/>
      </c>
      <c r="S437" s="19" t="str">
        <f t="shared" si="128"/>
        <v>Yes</v>
      </c>
      <c r="T437" s="19" t="str">
        <f t="shared" si="129"/>
        <v/>
      </c>
      <c r="U437" s="15" t="str">
        <f t="shared" si="116"/>
        <v>Yes</v>
      </c>
      <c r="V437" s="15" t="str">
        <f t="shared" si="117"/>
        <v>Yes</v>
      </c>
      <c r="W437" s="15" t="str">
        <f t="shared" si="130"/>
        <v>Yes</v>
      </c>
      <c r="X437" s="15">
        <f>IF(W437="Yes", MAX(X$1:X436)+1, "")</f>
        <v>436</v>
      </c>
      <c r="Y437" s="15" t="str">
        <f t="shared" si="131"/>
        <v>Yes</v>
      </c>
      <c r="Z437" s="15">
        <f>IF(Y437="Yes", MAX(Z$1:Z436)+1, "")</f>
        <v>436</v>
      </c>
      <c r="AA437" s="15" t="str">
        <f t="shared" si="118"/>
        <v>No</v>
      </c>
      <c r="AB437" s="15" t="str">
        <f t="shared" si="119"/>
        <v>No</v>
      </c>
      <c r="AC437" s="15" t="str">
        <f t="shared" si="132"/>
        <v>No</v>
      </c>
      <c r="AD437" s="15" t="str">
        <f>IF(AC437="Yes", MAX(AD$1:AD436)+1, "")</f>
        <v/>
      </c>
      <c r="AE437" s="15" t="str">
        <f t="shared" si="133"/>
        <v>No</v>
      </c>
      <c r="AF437" s="15" t="str">
        <f>IF(AE437="Yes", MAX(AF$1:AF436)+1, "")</f>
        <v/>
      </c>
    </row>
    <row r="438" spans="1:32" ht="19" customHeight="1" x14ac:dyDescent="0.35">
      <c r="A438" s="16" t="s">
        <v>1225</v>
      </c>
      <c r="B438" s="16" t="s">
        <v>1226</v>
      </c>
      <c r="C438" s="16">
        <v>2014</v>
      </c>
      <c r="D438" s="16" t="s">
        <v>1227</v>
      </c>
      <c r="E438" t="s">
        <v>1976</v>
      </c>
      <c r="F438" s="16" t="s">
        <v>1963</v>
      </c>
      <c r="G438" s="16" t="s">
        <v>20</v>
      </c>
      <c r="H438" s="16" t="s">
        <v>11</v>
      </c>
      <c r="I438" s="16" t="s">
        <v>74</v>
      </c>
      <c r="J438" s="16" t="s">
        <v>27</v>
      </c>
      <c r="K438" s="19" t="str">
        <f t="shared" si="120"/>
        <v>Yes</v>
      </c>
      <c r="L438" s="19" t="str">
        <f t="shared" si="121"/>
        <v>Yes</v>
      </c>
      <c r="M438" s="19" t="str">
        <f t="shared" si="122"/>
        <v/>
      </c>
      <c r="N438" s="19" t="str">
        <f t="shared" si="123"/>
        <v>Yes</v>
      </c>
      <c r="O438" s="19" t="str">
        <f t="shared" si="124"/>
        <v/>
      </c>
      <c r="P438" s="19" t="str">
        <f t="shared" si="125"/>
        <v/>
      </c>
      <c r="Q438" s="19" t="str">
        <f t="shared" si="126"/>
        <v/>
      </c>
      <c r="R438" s="19" t="str">
        <f t="shared" si="127"/>
        <v/>
      </c>
      <c r="S438" s="19" t="str">
        <f t="shared" si="128"/>
        <v/>
      </c>
      <c r="T438" s="19" t="str">
        <f t="shared" si="129"/>
        <v>Yes</v>
      </c>
      <c r="U438" s="15" t="str">
        <f t="shared" si="116"/>
        <v>Yes</v>
      </c>
      <c r="V438" s="15" t="str">
        <f t="shared" si="117"/>
        <v>Yes</v>
      </c>
      <c r="W438" s="15" t="str">
        <f t="shared" si="130"/>
        <v>Yes</v>
      </c>
      <c r="X438" s="15">
        <f>IF(W438="Yes", MAX(X$1:X437)+1, "")</f>
        <v>437</v>
      </c>
      <c r="Y438" s="15" t="str">
        <f t="shared" si="131"/>
        <v>Yes</v>
      </c>
      <c r="Z438" s="15">
        <f>IF(Y438="Yes", MAX(Z$1:Z437)+1, "")</f>
        <v>437</v>
      </c>
      <c r="AA438" s="15" t="str">
        <f t="shared" si="118"/>
        <v>No</v>
      </c>
      <c r="AB438" s="15" t="str">
        <f t="shared" si="119"/>
        <v>No</v>
      </c>
      <c r="AC438" s="15" t="str">
        <f t="shared" si="132"/>
        <v>No</v>
      </c>
      <c r="AD438" s="15" t="str">
        <f>IF(AC438="Yes", MAX(AD$1:AD437)+1, "")</f>
        <v/>
      </c>
      <c r="AE438" s="15" t="str">
        <f t="shared" si="133"/>
        <v>No</v>
      </c>
      <c r="AF438" s="15" t="str">
        <f>IF(AE438="Yes", MAX(AF$1:AF437)+1, "")</f>
        <v/>
      </c>
    </row>
    <row r="439" spans="1:32" ht="19" customHeight="1" x14ac:dyDescent="0.35">
      <c r="A439" s="16" t="s">
        <v>1228</v>
      </c>
      <c r="B439" s="16" t="s">
        <v>1229</v>
      </c>
      <c r="C439" s="16">
        <v>2017</v>
      </c>
      <c r="D439" s="16" t="s">
        <v>1230</v>
      </c>
      <c r="E439" t="s">
        <v>2247</v>
      </c>
      <c r="F439" s="16" t="s">
        <v>1963</v>
      </c>
      <c r="G439" s="16" t="s">
        <v>18</v>
      </c>
      <c r="H439" s="16" t="s">
        <v>27</v>
      </c>
      <c r="I439" s="16" t="s">
        <v>11</v>
      </c>
      <c r="J439" s="17"/>
      <c r="K439" s="19" t="str">
        <f t="shared" si="120"/>
        <v>Yes</v>
      </c>
      <c r="L439" s="19" t="str">
        <f t="shared" si="121"/>
        <v>Yes</v>
      </c>
      <c r="M439" s="19" t="str">
        <f t="shared" si="122"/>
        <v/>
      </c>
      <c r="N439" s="19" t="str">
        <f t="shared" si="123"/>
        <v/>
      </c>
      <c r="O439" s="19" t="str">
        <f t="shared" si="124"/>
        <v/>
      </c>
      <c r="P439" s="19" t="str">
        <f t="shared" si="125"/>
        <v/>
      </c>
      <c r="Q439" s="19" t="str">
        <f t="shared" si="126"/>
        <v/>
      </c>
      <c r="R439" s="19" t="str">
        <f t="shared" si="127"/>
        <v/>
      </c>
      <c r="S439" s="19" t="str">
        <f t="shared" si="128"/>
        <v>Yes</v>
      </c>
      <c r="T439" s="19" t="str">
        <f t="shared" si="129"/>
        <v/>
      </c>
      <c r="U439" s="15" t="str">
        <f t="shared" si="116"/>
        <v>Yes</v>
      </c>
      <c r="V439" s="15" t="str">
        <f t="shared" si="117"/>
        <v>Yes</v>
      </c>
      <c r="W439" s="15" t="str">
        <f t="shared" si="130"/>
        <v>Yes</v>
      </c>
      <c r="X439" s="15">
        <f>IF(W439="Yes", MAX(X$1:X438)+1, "")</f>
        <v>438</v>
      </c>
      <c r="Y439" s="15" t="str">
        <f t="shared" si="131"/>
        <v>Yes</v>
      </c>
      <c r="Z439" s="15">
        <f>IF(Y439="Yes", MAX(Z$1:Z438)+1, "")</f>
        <v>438</v>
      </c>
      <c r="AA439" s="15" t="str">
        <f t="shared" si="118"/>
        <v>No</v>
      </c>
      <c r="AB439" s="15" t="str">
        <f t="shared" si="119"/>
        <v>No</v>
      </c>
      <c r="AC439" s="15" t="str">
        <f t="shared" si="132"/>
        <v>No</v>
      </c>
      <c r="AD439" s="15" t="str">
        <f>IF(AC439="Yes", MAX(AD$1:AD438)+1, "")</f>
        <v/>
      </c>
      <c r="AE439" s="15" t="str">
        <f t="shared" si="133"/>
        <v>No</v>
      </c>
      <c r="AF439" s="15" t="str">
        <f>IF(AE439="Yes", MAX(AF$1:AF438)+1, "")</f>
        <v/>
      </c>
    </row>
    <row r="440" spans="1:32" ht="19" customHeight="1" x14ac:dyDescent="0.35">
      <c r="A440" s="16" t="s">
        <v>1231</v>
      </c>
      <c r="B440" s="16" t="s">
        <v>1232</v>
      </c>
      <c r="C440" s="16">
        <v>2019</v>
      </c>
      <c r="D440" s="16" t="s">
        <v>1233</v>
      </c>
      <c r="E440" t="s">
        <v>2063</v>
      </c>
      <c r="F440" s="16" t="s">
        <v>1963</v>
      </c>
      <c r="G440" s="16" t="s">
        <v>20</v>
      </c>
      <c r="H440" s="16" t="s">
        <v>11</v>
      </c>
      <c r="I440" s="16" t="s">
        <v>33</v>
      </c>
      <c r="J440" s="17"/>
      <c r="K440" s="19" t="str">
        <f t="shared" si="120"/>
        <v/>
      </c>
      <c r="L440" s="19" t="str">
        <f t="shared" si="121"/>
        <v>Yes</v>
      </c>
      <c r="M440" s="19" t="str">
        <f t="shared" si="122"/>
        <v/>
      </c>
      <c r="N440" s="19" t="str">
        <f t="shared" si="123"/>
        <v/>
      </c>
      <c r="O440" s="19" t="str">
        <f t="shared" si="124"/>
        <v>Yes</v>
      </c>
      <c r="P440" s="19" t="str">
        <f t="shared" si="125"/>
        <v/>
      </c>
      <c r="Q440" s="19" t="str">
        <f t="shared" si="126"/>
        <v/>
      </c>
      <c r="R440" s="19" t="str">
        <f t="shared" si="127"/>
        <v/>
      </c>
      <c r="S440" s="19" t="str">
        <f t="shared" si="128"/>
        <v/>
      </c>
      <c r="T440" s="19" t="str">
        <f t="shared" si="129"/>
        <v>Yes</v>
      </c>
      <c r="U440" s="15" t="str">
        <f t="shared" si="116"/>
        <v>Yes</v>
      </c>
      <c r="V440" s="15" t="str">
        <f t="shared" si="117"/>
        <v>Yes</v>
      </c>
      <c r="W440" s="15" t="str">
        <f t="shared" si="130"/>
        <v>Yes</v>
      </c>
      <c r="X440" s="15">
        <f>IF(W440="Yes", MAX(X$1:X439)+1, "")</f>
        <v>439</v>
      </c>
      <c r="Y440" s="15" t="str">
        <f t="shared" si="131"/>
        <v>Yes</v>
      </c>
      <c r="Z440" s="15">
        <f>IF(Y440="Yes", MAX(Z$1:Z439)+1, "")</f>
        <v>439</v>
      </c>
      <c r="AA440" s="15" t="str">
        <f t="shared" si="118"/>
        <v>No</v>
      </c>
      <c r="AB440" s="15" t="str">
        <f t="shared" si="119"/>
        <v>No</v>
      </c>
      <c r="AC440" s="15" t="str">
        <f t="shared" si="132"/>
        <v>No</v>
      </c>
      <c r="AD440" s="15" t="str">
        <f>IF(AC440="Yes", MAX(AD$1:AD439)+1, "")</f>
        <v/>
      </c>
      <c r="AE440" s="15" t="str">
        <f t="shared" si="133"/>
        <v>No</v>
      </c>
      <c r="AF440" s="15" t="str">
        <f>IF(AE440="Yes", MAX(AF$1:AF439)+1, "")</f>
        <v/>
      </c>
    </row>
    <row r="441" spans="1:32" ht="19" customHeight="1" x14ac:dyDescent="0.35">
      <c r="A441" s="16" t="s">
        <v>1234</v>
      </c>
      <c r="B441" s="16" t="s">
        <v>1235</v>
      </c>
      <c r="C441" s="16">
        <v>2009</v>
      </c>
      <c r="D441" s="16" t="s">
        <v>1236</v>
      </c>
      <c r="E441" t="s">
        <v>2248</v>
      </c>
      <c r="F441" s="16" t="s">
        <v>1963</v>
      </c>
      <c r="G441" s="16" t="s">
        <v>18</v>
      </c>
      <c r="H441" s="16" t="s">
        <v>1954</v>
      </c>
      <c r="I441" s="17"/>
      <c r="J441" s="17"/>
      <c r="K441" s="19" t="str">
        <f t="shared" si="120"/>
        <v/>
      </c>
      <c r="L441" s="19" t="str">
        <f t="shared" si="121"/>
        <v/>
      </c>
      <c r="M441" s="19" t="str">
        <f t="shared" si="122"/>
        <v/>
      </c>
      <c r="N441" s="19" t="str">
        <f t="shared" si="123"/>
        <v/>
      </c>
      <c r="O441" s="19" t="str">
        <f t="shared" si="124"/>
        <v/>
      </c>
      <c r="P441" s="19" t="str">
        <f t="shared" si="125"/>
        <v/>
      </c>
      <c r="Q441" s="19" t="str">
        <f t="shared" si="126"/>
        <v/>
      </c>
      <c r="R441" s="19" t="str">
        <f t="shared" si="127"/>
        <v>Yes</v>
      </c>
      <c r="S441" s="19" t="str">
        <f t="shared" si="128"/>
        <v>Yes</v>
      </c>
      <c r="T441" s="19" t="str">
        <f t="shared" si="129"/>
        <v/>
      </c>
      <c r="U441" s="15" t="str">
        <f t="shared" si="116"/>
        <v>Yes</v>
      </c>
      <c r="V441" s="15" t="str">
        <f t="shared" si="117"/>
        <v>Yes</v>
      </c>
      <c r="W441" s="15" t="str">
        <f t="shared" si="130"/>
        <v>Yes</v>
      </c>
      <c r="X441" s="15">
        <f>IF(W441="Yes", MAX(X$1:X440)+1, "")</f>
        <v>440</v>
      </c>
      <c r="Y441" s="15" t="str">
        <f t="shared" si="131"/>
        <v>Yes</v>
      </c>
      <c r="Z441" s="15">
        <f>IF(Y441="Yes", MAX(Z$1:Z440)+1, "")</f>
        <v>440</v>
      </c>
      <c r="AA441" s="15" t="str">
        <f t="shared" si="118"/>
        <v>No</v>
      </c>
      <c r="AB441" s="15" t="str">
        <f t="shared" si="119"/>
        <v>No</v>
      </c>
      <c r="AC441" s="15" t="str">
        <f t="shared" si="132"/>
        <v>No</v>
      </c>
      <c r="AD441" s="15" t="str">
        <f>IF(AC441="Yes", MAX(AD$1:AD440)+1, "")</f>
        <v/>
      </c>
      <c r="AE441" s="15" t="str">
        <f t="shared" si="133"/>
        <v>No</v>
      </c>
      <c r="AF441" s="15" t="str">
        <f>IF(AE441="Yes", MAX(AF$1:AF440)+1, "")</f>
        <v/>
      </c>
    </row>
    <row r="442" spans="1:32" ht="19" customHeight="1" x14ac:dyDescent="0.35">
      <c r="A442" s="16" t="s">
        <v>1237</v>
      </c>
      <c r="B442" s="16" t="s">
        <v>1238</v>
      </c>
      <c r="C442" s="16">
        <v>2018</v>
      </c>
      <c r="D442" s="16" t="s">
        <v>1239</v>
      </c>
      <c r="E442" t="s">
        <v>1976</v>
      </c>
      <c r="F442" s="16" t="s">
        <v>1963</v>
      </c>
      <c r="G442" s="16" t="s">
        <v>7</v>
      </c>
      <c r="H442" s="16" t="s">
        <v>33</v>
      </c>
      <c r="I442" s="16" t="s">
        <v>1954</v>
      </c>
      <c r="J442" s="17"/>
      <c r="K442" s="19" t="str">
        <f t="shared" si="120"/>
        <v>Yes</v>
      </c>
      <c r="L442" s="19" t="str">
        <f t="shared" si="121"/>
        <v/>
      </c>
      <c r="M442" s="19" t="str">
        <f t="shared" si="122"/>
        <v/>
      </c>
      <c r="N442" s="19" t="str">
        <f t="shared" si="123"/>
        <v/>
      </c>
      <c r="O442" s="19" t="str">
        <f t="shared" si="124"/>
        <v>Yes</v>
      </c>
      <c r="P442" s="19" t="str">
        <f t="shared" si="125"/>
        <v/>
      </c>
      <c r="Q442" s="19" t="str">
        <f t="shared" si="126"/>
        <v/>
      </c>
      <c r="R442" s="19" t="str">
        <f t="shared" si="127"/>
        <v>Yes</v>
      </c>
      <c r="S442" s="19" t="str">
        <f t="shared" si="128"/>
        <v/>
      </c>
      <c r="T442" s="19" t="str">
        <f t="shared" si="129"/>
        <v/>
      </c>
      <c r="U442" s="15" t="str">
        <f t="shared" si="116"/>
        <v>Yes</v>
      </c>
      <c r="V442" s="15" t="str">
        <f t="shared" si="117"/>
        <v>Yes</v>
      </c>
      <c r="W442" s="15" t="str">
        <f t="shared" si="130"/>
        <v>Yes</v>
      </c>
      <c r="X442" s="15">
        <f>IF(W442="Yes", MAX(X$1:X441)+1, "")</f>
        <v>441</v>
      </c>
      <c r="Y442" s="15" t="str">
        <f t="shared" si="131"/>
        <v>Yes</v>
      </c>
      <c r="Z442" s="15">
        <f>IF(Y442="Yes", MAX(Z$1:Z441)+1, "")</f>
        <v>441</v>
      </c>
      <c r="AA442" s="15" t="str">
        <f t="shared" si="118"/>
        <v>No</v>
      </c>
      <c r="AB442" s="15" t="str">
        <f t="shared" si="119"/>
        <v>No</v>
      </c>
      <c r="AC442" s="15" t="str">
        <f t="shared" si="132"/>
        <v>No</v>
      </c>
      <c r="AD442" s="15" t="str">
        <f>IF(AC442="Yes", MAX(AD$1:AD441)+1, "")</f>
        <v/>
      </c>
      <c r="AE442" s="15" t="str">
        <f t="shared" si="133"/>
        <v>No</v>
      </c>
      <c r="AF442" s="15" t="str">
        <f>IF(AE442="Yes", MAX(AF$1:AF441)+1, "")</f>
        <v/>
      </c>
    </row>
    <row r="443" spans="1:32" ht="19" customHeight="1" x14ac:dyDescent="0.35">
      <c r="A443" s="16" t="s">
        <v>1240</v>
      </c>
      <c r="B443" s="16" t="s">
        <v>1241</v>
      </c>
      <c r="C443" s="16">
        <v>2019</v>
      </c>
      <c r="D443" s="16" t="s">
        <v>1242</v>
      </c>
      <c r="E443" t="s">
        <v>2249</v>
      </c>
      <c r="F443" s="16" t="s">
        <v>1963</v>
      </c>
      <c r="G443" s="16" t="s">
        <v>1954</v>
      </c>
      <c r="H443" s="16" t="s">
        <v>27</v>
      </c>
      <c r="I443" s="17"/>
      <c r="J443" s="17"/>
      <c r="K443" s="19" t="str">
        <f t="shared" si="120"/>
        <v>Yes</v>
      </c>
      <c r="L443" s="19" t="str">
        <f t="shared" si="121"/>
        <v/>
      </c>
      <c r="M443" s="19" t="str">
        <f t="shared" si="122"/>
        <v/>
      </c>
      <c r="N443" s="19" t="str">
        <f t="shared" si="123"/>
        <v/>
      </c>
      <c r="O443" s="19" t="str">
        <f t="shared" si="124"/>
        <v/>
      </c>
      <c r="P443" s="19" t="str">
        <f t="shared" si="125"/>
        <v/>
      </c>
      <c r="Q443" s="19" t="str">
        <f t="shared" si="126"/>
        <v/>
      </c>
      <c r="R443" s="19" t="str">
        <f t="shared" si="127"/>
        <v>Yes</v>
      </c>
      <c r="S443" s="19" t="str">
        <f t="shared" si="128"/>
        <v/>
      </c>
      <c r="T443" s="19" t="str">
        <f t="shared" si="129"/>
        <v/>
      </c>
      <c r="U443" s="15" t="str">
        <f t="shared" si="116"/>
        <v>Yes</v>
      </c>
      <c r="V443" s="15" t="str">
        <f t="shared" si="117"/>
        <v>Yes</v>
      </c>
      <c r="W443" s="15" t="str">
        <f t="shared" si="130"/>
        <v>Yes</v>
      </c>
      <c r="X443" s="15">
        <f>IF(W443="Yes", MAX(X$1:X442)+1, "")</f>
        <v>442</v>
      </c>
      <c r="Y443" s="15" t="str">
        <f t="shared" si="131"/>
        <v>Yes</v>
      </c>
      <c r="Z443" s="15">
        <f>IF(Y443="Yes", MAX(Z$1:Z442)+1, "")</f>
        <v>442</v>
      </c>
      <c r="AA443" s="15" t="str">
        <f t="shared" si="118"/>
        <v>No</v>
      </c>
      <c r="AB443" s="15" t="str">
        <f t="shared" si="119"/>
        <v>No</v>
      </c>
      <c r="AC443" s="15" t="str">
        <f t="shared" si="132"/>
        <v>No</v>
      </c>
      <c r="AD443" s="15" t="str">
        <f>IF(AC443="Yes", MAX(AD$1:AD442)+1, "")</f>
        <v/>
      </c>
      <c r="AE443" s="15" t="str">
        <f t="shared" si="133"/>
        <v>No</v>
      </c>
      <c r="AF443" s="15" t="str">
        <f>IF(AE443="Yes", MAX(AF$1:AF442)+1, "")</f>
        <v/>
      </c>
    </row>
    <row r="444" spans="1:32" ht="19" customHeight="1" x14ac:dyDescent="0.35">
      <c r="A444" s="16" t="s">
        <v>1243</v>
      </c>
      <c r="B444" s="16" t="s">
        <v>1244</v>
      </c>
      <c r="C444" s="16">
        <v>2016</v>
      </c>
      <c r="D444" s="16" t="s">
        <v>1245</v>
      </c>
      <c r="E444" t="s">
        <v>2250</v>
      </c>
      <c r="F444" s="16" t="s">
        <v>1963</v>
      </c>
      <c r="G444" s="16" t="s">
        <v>7</v>
      </c>
      <c r="H444" s="17"/>
      <c r="I444" s="17"/>
      <c r="J444" s="17"/>
      <c r="K444" s="19" t="str">
        <f t="shared" si="120"/>
        <v>Yes</v>
      </c>
      <c r="L444" s="19" t="str">
        <f t="shared" si="121"/>
        <v/>
      </c>
      <c r="M444" s="19" t="str">
        <f t="shared" si="122"/>
        <v/>
      </c>
      <c r="N444" s="19" t="str">
        <f t="shared" si="123"/>
        <v/>
      </c>
      <c r="O444" s="19" t="str">
        <f t="shared" si="124"/>
        <v/>
      </c>
      <c r="P444" s="19" t="str">
        <f t="shared" si="125"/>
        <v/>
      </c>
      <c r="Q444" s="19" t="str">
        <f t="shared" si="126"/>
        <v/>
      </c>
      <c r="R444" s="19" t="str">
        <f t="shared" si="127"/>
        <v/>
      </c>
      <c r="S444" s="19" t="str">
        <f t="shared" si="128"/>
        <v/>
      </c>
      <c r="T444" s="19" t="str">
        <f t="shared" si="129"/>
        <v/>
      </c>
      <c r="U444" s="15" t="str">
        <f t="shared" si="116"/>
        <v>Yes</v>
      </c>
      <c r="V444" s="15" t="str">
        <f t="shared" si="117"/>
        <v>Yes</v>
      </c>
      <c r="W444" s="15" t="str">
        <f t="shared" si="130"/>
        <v>Yes</v>
      </c>
      <c r="X444" s="15">
        <f>IF(W444="Yes", MAX(X$1:X443)+1, "")</f>
        <v>443</v>
      </c>
      <c r="Y444" s="15" t="str">
        <f t="shared" si="131"/>
        <v>Yes</v>
      </c>
      <c r="Z444" s="15">
        <f>IF(Y444="Yes", MAX(Z$1:Z443)+1, "")</f>
        <v>443</v>
      </c>
      <c r="AA444" s="15" t="str">
        <f t="shared" si="118"/>
        <v>No</v>
      </c>
      <c r="AB444" s="15" t="str">
        <f t="shared" si="119"/>
        <v>No</v>
      </c>
      <c r="AC444" s="15" t="str">
        <f t="shared" si="132"/>
        <v>No</v>
      </c>
      <c r="AD444" s="15" t="str">
        <f>IF(AC444="Yes", MAX(AD$1:AD443)+1, "")</f>
        <v/>
      </c>
      <c r="AE444" s="15" t="str">
        <f t="shared" si="133"/>
        <v>No</v>
      </c>
      <c r="AF444" s="15" t="str">
        <f>IF(AE444="Yes", MAX(AF$1:AF443)+1, "")</f>
        <v/>
      </c>
    </row>
    <row r="445" spans="1:32" ht="19" customHeight="1" x14ac:dyDescent="0.35">
      <c r="A445" s="16" t="s">
        <v>1246</v>
      </c>
      <c r="B445" s="16" t="s">
        <v>1247</v>
      </c>
      <c r="C445" s="16">
        <v>2014</v>
      </c>
      <c r="D445" s="16" t="s">
        <v>1248</v>
      </c>
      <c r="E445" t="s">
        <v>2251</v>
      </c>
      <c r="F445" s="16" t="s">
        <v>1963</v>
      </c>
      <c r="G445" s="16" t="s">
        <v>20</v>
      </c>
      <c r="H445" s="16" t="s">
        <v>11</v>
      </c>
      <c r="I445" s="16" t="s">
        <v>27</v>
      </c>
      <c r="J445" s="17"/>
      <c r="K445" s="19" t="str">
        <f t="shared" si="120"/>
        <v>Yes</v>
      </c>
      <c r="L445" s="19" t="str">
        <f t="shared" si="121"/>
        <v>Yes</v>
      </c>
      <c r="M445" s="19" t="str">
        <f t="shared" si="122"/>
        <v/>
      </c>
      <c r="N445" s="19" t="str">
        <f t="shared" si="123"/>
        <v/>
      </c>
      <c r="O445" s="19" t="str">
        <f t="shared" si="124"/>
        <v/>
      </c>
      <c r="P445" s="19" t="str">
        <f t="shared" si="125"/>
        <v/>
      </c>
      <c r="Q445" s="19" t="str">
        <f t="shared" si="126"/>
        <v/>
      </c>
      <c r="R445" s="19" t="str">
        <f t="shared" si="127"/>
        <v/>
      </c>
      <c r="S445" s="19" t="str">
        <f t="shared" si="128"/>
        <v/>
      </c>
      <c r="T445" s="19" t="str">
        <f t="shared" si="129"/>
        <v>Yes</v>
      </c>
      <c r="U445" s="15" t="str">
        <f t="shared" si="116"/>
        <v>Yes</v>
      </c>
      <c r="V445" s="15" t="str">
        <f t="shared" si="117"/>
        <v>Yes</v>
      </c>
      <c r="W445" s="15" t="str">
        <f t="shared" si="130"/>
        <v>Yes</v>
      </c>
      <c r="X445" s="15">
        <f>IF(W445="Yes", MAX(X$1:X444)+1, "")</f>
        <v>444</v>
      </c>
      <c r="Y445" s="15" t="str">
        <f t="shared" si="131"/>
        <v>Yes</v>
      </c>
      <c r="Z445" s="15">
        <f>IF(Y445="Yes", MAX(Z$1:Z444)+1, "")</f>
        <v>444</v>
      </c>
      <c r="AA445" s="15" t="str">
        <f t="shared" si="118"/>
        <v>No</v>
      </c>
      <c r="AB445" s="15" t="str">
        <f t="shared" si="119"/>
        <v>No</v>
      </c>
      <c r="AC445" s="15" t="str">
        <f t="shared" si="132"/>
        <v>No</v>
      </c>
      <c r="AD445" s="15" t="str">
        <f>IF(AC445="Yes", MAX(AD$1:AD444)+1, "")</f>
        <v/>
      </c>
      <c r="AE445" s="15" t="str">
        <f t="shared" si="133"/>
        <v>No</v>
      </c>
      <c r="AF445" s="15" t="str">
        <f>IF(AE445="Yes", MAX(AF$1:AF444)+1, "")</f>
        <v/>
      </c>
    </row>
    <row r="446" spans="1:32" ht="19" customHeight="1" x14ac:dyDescent="0.35">
      <c r="A446" s="16" t="s">
        <v>1249</v>
      </c>
      <c r="B446" s="16" t="s">
        <v>1250</v>
      </c>
      <c r="C446" s="16">
        <v>2015</v>
      </c>
      <c r="D446" s="16" t="s">
        <v>1251</v>
      </c>
      <c r="E446" t="s">
        <v>2252</v>
      </c>
      <c r="F446" s="16" t="s">
        <v>1963</v>
      </c>
      <c r="G446" s="16" t="s">
        <v>11</v>
      </c>
      <c r="H446" s="16" t="s">
        <v>18</v>
      </c>
      <c r="I446" s="17"/>
      <c r="J446" s="17"/>
      <c r="K446" s="19" t="str">
        <f t="shared" si="120"/>
        <v/>
      </c>
      <c r="L446" s="19" t="str">
        <f t="shared" si="121"/>
        <v>Yes</v>
      </c>
      <c r="M446" s="19" t="str">
        <f t="shared" si="122"/>
        <v/>
      </c>
      <c r="N446" s="19" t="str">
        <f t="shared" si="123"/>
        <v/>
      </c>
      <c r="O446" s="19" t="str">
        <f t="shared" si="124"/>
        <v/>
      </c>
      <c r="P446" s="19" t="str">
        <f t="shared" si="125"/>
        <v/>
      </c>
      <c r="Q446" s="19" t="str">
        <f t="shared" si="126"/>
        <v/>
      </c>
      <c r="R446" s="19" t="str">
        <f t="shared" si="127"/>
        <v/>
      </c>
      <c r="S446" s="19" t="str">
        <f t="shared" si="128"/>
        <v>Yes</v>
      </c>
      <c r="T446" s="19" t="str">
        <f t="shared" si="129"/>
        <v/>
      </c>
      <c r="U446" s="15" t="str">
        <f t="shared" si="116"/>
        <v>Yes</v>
      </c>
      <c r="V446" s="15" t="str">
        <f t="shared" si="117"/>
        <v>Yes</v>
      </c>
      <c r="W446" s="15" t="str">
        <f t="shared" si="130"/>
        <v>Yes</v>
      </c>
      <c r="X446" s="15">
        <f>IF(W446="Yes", MAX(X$1:X445)+1, "")</f>
        <v>445</v>
      </c>
      <c r="Y446" s="15" t="str">
        <f t="shared" si="131"/>
        <v>Yes</v>
      </c>
      <c r="Z446" s="15">
        <f>IF(Y446="Yes", MAX(Z$1:Z445)+1, "")</f>
        <v>445</v>
      </c>
      <c r="AA446" s="15" t="str">
        <f t="shared" si="118"/>
        <v>No</v>
      </c>
      <c r="AB446" s="15" t="str">
        <f t="shared" si="119"/>
        <v>No</v>
      </c>
      <c r="AC446" s="15" t="str">
        <f t="shared" si="132"/>
        <v>No</v>
      </c>
      <c r="AD446" s="15" t="str">
        <f>IF(AC446="Yes", MAX(AD$1:AD445)+1, "")</f>
        <v/>
      </c>
      <c r="AE446" s="15" t="str">
        <f t="shared" si="133"/>
        <v>No</v>
      </c>
      <c r="AF446" s="15" t="str">
        <f>IF(AE446="Yes", MAX(AF$1:AF445)+1, "")</f>
        <v/>
      </c>
    </row>
    <row r="447" spans="1:32" ht="19" customHeight="1" x14ac:dyDescent="0.35">
      <c r="A447" s="16" t="s">
        <v>1252</v>
      </c>
      <c r="B447" s="16" t="s">
        <v>1253</v>
      </c>
      <c r="C447" s="16">
        <v>2013</v>
      </c>
      <c r="D447" s="17"/>
      <c r="E447" t="s">
        <v>1976</v>
      </c>
      <c r="F447" s="16" t="s">
        <v>1963</v>
      </c>
      <c r="G447" s="16" t="s">
        <v>1954</v>
      </c>
      <c r="H447" s="17"/>
      <c r="I447" s="17"/>
      <c r="J447" s="17"/>
      <c r="K447" s="19" t="str">
        <f t="shared" si="120"/>
        <v/>
      </c>
      <c r="L447" s="19" t="str">
        <f t="shared" si="121"/>
        <v/>
      </c>
      <c r="M447" s="19" t="str">
        <f t="shared" si="122"/>
        <v/>
      </c>
      <c r="N447" s="19" t="str">
        <f t="shared" si="123"/>
        <v/>
      </c>
      <c r="O447" s="19" t="str">
        <f t="shared" si="124"/>
        <v/>
      </c>
      <c r="P447" s="19" t="str">
        <f t="shared" si="125"/>
        <v/>
      </c>
      <c r="Q447" s="19" t="str">
        <f t="shared" si="126"/>
        <v/>
      </c>
      <c r="R447" s="19" t="str">
        <f t="shared" si="127"/>
        <v>Yes</v>
      </c>
      <c r="S447" s="19" t="str">
        <f t="shared" si="128"/>
        <v/>
      </c>
      <c r="T447" s="19" t="str">
        <f t="shared" si="129"/>
        <v/>
      </c>
      <c r="U447" s="15" t="str">
        <f t="shared" si="116"/>
        <v>Yes</v>
      </c>
      <c r="V447" s="15" t="str">
        <f t="shared" si="117"/>
        <v>No</v>
      </c>
      <c r="W447" s="15" t="str">
        <f t="shared" si="130"/>
        <v>Yes</v>
      </c>
      <c r="X447" s="15">
        <f>IF(W447="Yes", MAX(X$1:X446)+1, "")</f>
        <v>446</v>
      </c>
      <c r="Y447" s="15" t="str">
        <f t="shared" si="131"/>
        <v>Yes</v>
      </c>
      <c r="Z447" s="15">
        <f>IF(Y447="Yes", MAX(Z$1:Z446)+1, "")</f>
        <v>446</v>
      </c>
      <c r="AA447" s="15" t="str">
        <f t="shared" si="118"/>
        <v>No</v>
      </c>
      <c r="AB447" s="15" t="str">
        <f t="shared" si="119"/>
        <v>No</v>
      </c>
      <c r="AC447" s="15" t="str">
        <f t="shared" si="132"/>
        <v>No</v>
      </c>
      <c r="AD447" s="15" t="str">
        <f>IF(AC447="Yes", MAX(AD$1:AD446)+1, "")</f>
        <v/>
      </c>
      <c r="AE447" s="15" t="str">
        <f t="shared" si="133"/>
        <v>No</v>
      </c>
      <c r="AF447" s="15" t="str">
        <f>IF(AE447="Yes", MAX(AF$1:AF446)+1, "")</f>
        <v/>
      </c>
    </row>
    <row r="448" spans="1:32" ht="19" customHeight="1" x14ac:dyDescent="0.35">
      <c r="A448" s="16" t="s">
        <v>1254</v>
      </c>
      <c r="B448" s="16" t="s">
        <v>1255</v>
      </c>
      <c r="C448" s="16">
        <v>2013</v>
      </c>
      <c r="D448" s="17"/>
      <c r="E448" t="s">
        <v>1976</v>
      </c>
      <c r="F448" s="16" t="s">
        <v>1963</v>
      </c>
      <c r="G448" s="16" t="s">
        <v>7</v>
      </c>
      <c r="H448" s="17"/>
      <c r="I448" s="17"/>
      <c r="J448" s="17"/>
      <c r="K448" s="19" t="str">
        <f t="shared" si="120"/>
        <v>Yes</v>
      </c>
      <c r="L448" s="19" t="str">
        <f t="shared" si="121"/>
        <v/>
      </c>
      <c r="M448" s="19" t="str">
        <f t="shared" si="122"/>
        <v/>
      </c>
      <c r="N448" s="19" t="str">
        <f t="shared" si="123"/>
        <v/>
      </c>
      <c r="O448" s="19" t="str">
        <f t="shared" si="124"/>
        <v/>
      </c>
      <c r="P448" s="19" t="str">
        <f t="shared" si="125"/>
        <v/>
      </c>
      <c r="Q448" s="19" t="str">
        <f t="shared" si="126"/>
        <v/>
      </c>
      <c r="R448" s="19" t="str">
        <f t="shared" si="127"/>
        <v/>
      </c>
      <c r="S448" s="19" t="str">
        <f t="shared" si="128"/>
        <v/>
      </c>
      <c r="T448" s="19" t="str">
        <f t="shared" si="129"/>
        <v/>
      </c>
      <c r="U448" s="15" t="str">
        <f t="shared" si="116"/>
        <v>Yes</v>
      </c>
      <c r="V448" s="15" t="str">
        <f t="shared" si="117"/>
        <v>No</v>
      </c>
      <c r="W448" s="15" t="str">
        <f t="shared" si="130"/>
        <v>Yes</v>
      </c>
      <c r="X448" s="15">
        <f>IF(W448="Yes", MAX(X$1:X447)+1, "")</f>
        <v>447</v>
      </c>
      <c r="Y448" s="15" t="str">
        <f t="shared" si="131"/>
        <v>Yes</v>
      </c>
      <c r="Z448" s="15">
        <f>IF(Y448="Yes", MAX(Z$1:Z447)+1, "")</f>
        <v>447</v>
      </c>
      <c r="AA448" s="15" t="str">
        <f t="shared" si="118"/>
        <v>No</v>
      </c>
      <c r="AB448" s="15" t="str">
        <f t="shared" si="119"/>
        <v>No</v>
      </c>
      <c r="AC448" s="15" t="str">
        <f t="shared" si="132"/>
        <v>No</v>
      </c>
      <c r="AD448" s="15" t="str">
        <f>IF(AC448="Yes", MAX(AD$1:AD447)+1, "")</f>
        <v/>
      </c>
      <c r="AE448" s="15" t="str">
        <f t="shared" si="133"/>
        <v>No</v>
      </c>
      <c r="AF448" s="15" t="str">
        <f>IF(AE448="Yes", MAX(AF$1:AF447)+1, "")</f>
        <v/>
      </c>
    </row>
    <row r="449" spans="1:32" ht="19" customHeight="1" x14ac:dyDescent="0.35">
      <c r="A449" s="16" t="s">
        <v>1256</v>
      </c>
      <c r="B449" s="16" t="s">
        <v>1257</v>
      </c>
      <c r="C449" s="16">
        <v>2014</v>
      </c>
      <c r="D449" s="17"/>
      <c r="E449" t="s">
        <v>1976</v>
      </c>
      <c r="F449" s="16" t="s">
        <v>1963</v>
      </c>
      <c r="G449" s="16" t="s">
        <v>33</v>
      </c>
      <c r="H449" s="17"/>
      <c r="I449" s="17"/>
      <c r="J449" s="17"/>
      <c r="K449" s="19" t="str">
        <f t="shared" si="120"/>
        <v/>
      </c>
      <c r="L449" s="19" t="str">
        <f t="shared" si="121"/>
        <v/>
      </c>
      <c r="M449" s="19" t="str">
        <f t="shared" si="122"/>
        <v/>
      </c>
      <c r="N449" s="19" t="str">
        <f t="shared" si="123"/>
        <v/>
      </c>
      <c r="O449" s="19" t="str">
        <f t="shared" si="124"/>
        <v>Yes</v>
      </c>
      <c r="P449" s="19" t="str">
        <f t="shared" si="125"/>
        <v/>
      </c>
      <c r="Q449" s="19" t="str">
        <f t="shared" si="126"/>
        <v/>
      </c>
      <c r="R449" s="19" t="str">
        <f t="shared" si="127"/>
        <v/>
      </c>
      <c r="S449" s="19" t="str">
        <f t="shared" si="128"/>
        <v/>
      </c>
      <c r="T449" s="19" t="str">
        <f t="shared" si="129"/>
        <v/>
      </c>
      <c r="U449" s="15" t="str">
        <f t="shared" si="116"/>
        <v>Yes</v>
      </c>
      <c r="V449" s="15" t="str">
        <f t="shared" si="117"/>
        <v>No</v>
      </c>
      <c r="W449" s="15" t="str">
        <f t="shared" si="130"/>
        <v>Yes</v>
      </c>
      <c r="X449" s="15">
        <f>IF(W449="Yes", MAX(X$1:X448)+1, "")</f>
        <v>448</v>
      </c>
      <c r="Y449" s="15" t="str">
        <f t="shared" si="131"/>
        <v>Yes</v>
      </c>
      <c r="Z449" s="15">
        <f>IF(Y449="Yes", MAX(Z$1:Z448)+1, "")</f>
        <v>448</v>
      </c>
      <c r="AA449" s="15" t="str">
        <f t="shared" si="118"/>
        <v>No</v>
      </c>
      <c r="AB449" s="15" t="str">
        <f t="shared" si="119"/>
        <v>No</v>
      </c>
      <c r="AC449" s="15" t="str">
        <f t="shared" si="132"/>
        <v>No</v>
      </c>
      <c r="AD449" s="15" t="str">
        <f>IF(AC449="Yes", MAX(AD$1:AD448)+1, "")</f>
        <v/>
      </c>
      <c r="AE449" s="15" t="str">
        <f t="shared" si="133"/>
        <v>No</v>
      </c>
      <c r="AF449" s="15" t="str">
        <f>IF(AE449="Yes", MAX(AF$1:AF448)+1, "")</f>
        <v/>
      </c>
    </row>
    <row r="450" spans="1:32" ht="19" customHeight="1" x14ac:dyDescent="0.35">
      <c r="A450" s="16" t="s">
        <v>1258</v>
      </c>
      <c r="B450" s="16" t="s">
        <v>1259</v>
      </c>
      <c r="C450" s="16">
        <v>2019</v>
      </c>
      <c r="D450" s="16" t="s">
        <v>1260</v>
      </c>
      <c r="E450" t="s">
        <v>2253</v>
      </c>
      <c r="F450" s="16" t="s">
        <v>1963</v>
      </c>
      <c r="G450" s="16" t="s">
        <v>1954</v>
      </c>
      <c r="H450" s="17"/>
      <c r="I450" s="17"/>
      <c r="J450" s="17"/>
      <c r="K450" s="19" t="str">
        <f t="shared" si="120"/>
        <v/>
      </c>
      <c r="L450" s="19" t="str">
        <f t="shared" si="121"/>
        <v/>
      </c>
      <c r="M450" s="19" t="str">
        <f t="shared" si="122"/>
        <v/>
      </c>
      <c r="N450" s="19" t="str">
        <f t="shared" si="123"/>
        <v/>
      </c>
      <c r="O450" s="19" t="str">
        <f t="shared" si="124"/>
        <v/>
      </c>
      <c r="P450" s="19" t="str">
        <f t="shared" si="125"/>
        <v/>
      </c>
      <c r="Q450" s="19" t="str">
        <f t="shared" si="126"/>
        <v/>
      </c>
      <c r="R450" s="19" t="str">
        <f t="shared" si="127"/>
        <v>Yes</v>
      </c>
      <c r="S450" s="19" t="str">
        <f t="shared" si="128"/>
        <v/>
      </c>
      <c r="T450" s="19" t="str">
        <f t="shared" si="129"/>
        <v/>
      </c>
      <c r="U450" s="15" t="str">
        <f t="shared" ref="U450:U513" si="134">IF(ISERROR(SEARCH(searchterm, B450)), "No", "Yes")</f>
        <v>Yes</v>
      </c>
      <c r="V450" s="15" t="str">
        <f t="shared" ref="V450:V513" si="135">IF(ISERROR(SEARCH(searchterm, D450)), "No", "Yes")</f>
        <v>Yes</v>
      </c>
      <c r="W450" s="15" t="str">
        <f t="shared" si="130"/>
        <v>Yes</v>
      </c>
      <c r="X450" s="15">
        <f>IF(W450="Yes", MAX(X$1:X449)+1, "")</f>
        <v>449</v>
      </c>
      <c r="Y450" s="15" t="str">
        <f t="shared" si="131"/>
        <v>Yes</v>
      </c>
      <c r="Z450" s="15">
        <f>IF(Y450="Yes", MAX(Z$1:Z449)+1, "")</f>
        <v>449</v>
      </c>
      <c r="AA450" s="15" t="str">
        <f t="shared" ref="AA450:AA513" si="136">IF(ISERROR(SEARCH(searchset, B450)), "No", "Yes")</f>
        <v>No</v>
      </c>
      <c r="AB450" s="15" t="str">
        <f t="shared" ref="AB450:AB513" si="137">IF(ISERROR(SEARCH(searchset, D450)), "No", "Yes")</f>
        <v>No</v>
      </c>
      <c r="AC450" s="15" t="str">
        <f t="shared" si="132"/>
        <v>No</v>
      </c>
      <c r="AD450" s="15" t="str">
        <f>IF(AC450="Yes", MAX(AD$1:AD449)+1, "")</f>
        <v/>
      </c>
      <c r="AE450" s="15" t="str">
        <f t="shared" si="133"/>
        <v>No</v>
      </c>
      <c r="AF450" s="15" t="str">
        <f>IF(AE450="Yes", MAX(AF$1:AF449)+1, "")</f>
        <v/>
      </c>
    </row>
    <row r="451" spans="1:32" ht="19" customHeight="1" x14ac:dyDescent="0.35">
      <c r="A451" s="16" t="s">
        <v>1261</v>
      </c>
      <c r="B451" s="16" t="s">
        <v>1262</v>
      </c>
      <c r="C451" s="16">
        <v>2015</v>
      </c>
      <c r="D451" s="16" t="s">
        <v>1263</v>
      </c>
      <c r="E451" t="s">
        <v>2254</v>
      </c>
      <c r="F451" s="16" t="s">
        <v>1963</v>
      </c>
      <c r="G451" s="16" t="s">
        <v>94</v>
      </c>
      <c r="H451" s="16" t="s">
        <v>1954</v>
      </c>
      <c r="I451" s="16" t="s">
        <v>74</v>
      </c>
      <c r="J451" s="17"/>
      <c r="K451" s="19" t="str">
        <f t="shared" ref="K451:K514" si="138">IF(COUNTIF($G451:$J451,"*Data*"),"Yes","")</f>
        <v/>
      </c>
      <c r="L451" s="19" t="str">
        <f t="shared" ref="L451:L514" si="139">IF(COUNTIF($G451:$J451,"*Users*"),"Yes","")</f>
        <v/>
      </c>
      <c r="M451" s="19" t="str">
        <f t="shared" ref="M451:M514" si="140">IF(COUNTIF($G451:$J451,"*Skills*"),"Yes","")</f>
        <v/>
      </c>
      <c r="N451" s="19" t="str">
        <f t="shared" ref="N451:N514" si="141">IF(COUNTIF($G451:$J451,"*Business*"),"Yes","")</f>
        <v>Yes</v>
      </c>
      <c r="O451" s="19" t="str">
        <f t="shared" ref="O451:O514" si="142">IF(COUNTIF($G451:$J451,"*Heating*"),"Yes","")</f>
        <v/>
      </c>
      <c r="P451" s="19" t="str">
        <f t="shared" ref="P451:P514" si="143">IF(COUNTIF($G451:$J451,"*Mobility*"),"Yes","")</f>
        <v>Yes</v>
      </c>
      <c r="Q451" s="19" t="str">
        <f t="shared" ref="Q451:Q514" si="144">IF(COUNTIF($G451:$J451,"*Ecosystem*"),"Yes","")</f>
        <v/>
      </c>
      <c r="R451" s="19" t="str">
        <f t="shared" ref="R451:R514" si="145">IF(COUNTIF($G451:$J451,"*Technology*"),"Yes","")</f>
        <v>Yes</v>
      </c>
      <c r="S451" s="19" t="str">
        <f t="shared" ref="S451:S514" si="146">IF(COUNTIF($G451:$J451,"*Policy*"),"Yes","")</f>
        <v/>
      </c>
      <c r="T451" s="19" t="str">
        <f t="shared" ref="T451:T514" si="147">IF(COUNTIF($G451:$J451,"*Evaluation*"),"Yes","")</f>
        <v/>
      </c>
      <c r="U451" s="15" t="str">
        <f t="shared" si="134"/>
        <v>Yes</v>
      </c>
      <c r="V451" s="15" t="str">
        <f t="shared" si="135"/>
        <v>Yes</v>
      </c>
      <c r="W451" s="15" t="str">
        <f t="shared" si="130"/>
        <v>Yes</v>
      </c>
      <c r="X451" s="15">
        <f>IF(W451="Yes", MAX(X$1:X450)+1, "")</f>
        <v>450</v>
      </c>
      <c r="Y451" s="15" t="str">
        <f t="shared" si="131"/>
        <v>Yes</v>
      </c>
      <c r="Z451" s="15">
        <f>IF(Y451="Yes", MAX(Z$1:Z450)+1, "")</f>
        <v>450</v>
      </c>
      <c r="AA451" s="15" t="str">
        <f t="shared" si="136"/>
        <v>No</v>
      </c>
      <c r="AB451" s="15" t="str">
        <f t="shared" si="137"/>
        <v>No</v>
      </c>
      <c r="AC451" s="15" t="str">
        <f t="shared" si="132"/>
        <v>No</v>
      </c>
      <c r="AD451" s="15" t="str">
        <f>IF(AC451="Yes", MAX(AD$1:AD450)+1, "")</f>
        <v/>
      </c>
      <c r="AE451" s="15" t="str">
        <f t="shared" si="133"/>
        <v>No</v>
      </c>
      <c r="AF451" s="15" t="str">
        <f>IF(AE451="Yes", MAX(AF$1:AF450)+1, "")</f>
        <v/>
      </c>
    </row>
    <row r="452" spans="1:32" ht="19" customHeight="1" x14ac:dyDescent="0.35">
      <c r="A452" s="16" t="s">
        <v>1264</v>
      </c>
      <c r="B452" s="16" t="s">
        <v>1265</v>
      </c>
      <c r="C452" s="16">
        <v>2019</v>
      </c>
      <c r="D452" s="17"/>
      <c r="E452" t="s">
        <v>1976</v>
      </c>
      <c r="F452" s="16" t="s">
        <v>1963</v>
      </c>
      <c r="G452" s="16" t="s">
        <v>11</v>
      </c>
      <c r="H452" s="16" t="s">
        <v>27</v>
      </c>
      <c r="I452" s="17"/>
      <c r="J452" s="17"/>
      <c r="K452" s="19" t="str">
        <f t="shared" si="138"/>
        <v>Yes</v>
      </c>
      <c r="L452" s="19" t="str">
        <f t="shared" si="139"/>
        <v>Yes</v>
      </c>
      <c r="M452" s="19" t="str">
        <f t="shared" si="140"/>
        <v/>
      </c>
      <c r="N452" s="19" t="str">
        <f t="shared" si="141"/>
        <v/>
      </c>
      <c r="O452" s="19" t="str">
        <f t="shared" si="142"/>
        <v/>
      </c>
      <c r="P452" s="19" t="str">
        <f t="shared" si="143"/>
        <v/>
      </c>
      <c r="Q452" s="19" t="str">
        <f t="shared" si="144"/>
        <v/>
      </c>
      <c r="R452" s="19" t="str">
        <f t="shared" si="145"/>
        <v/>
      </c>
      <c r="S452" s="19" t="str">
        <f t="shared" si="146"/>
        <v/>
      </c>
      <c r="T452" s="19" t="str">
        <f t="shared" si="147"/>
        <v/>
      </c>
      <c r="U452" s="15" t="str">
        <f t="shared" si="134"/>
        <v>Yes</v>
      </c>
      <c r="V452" s="15" t="str">
        <f t="shared" si="135"/>
        <v>No</v>
      </c>
      <c r="W452" s="15" t="str">
        <f t="shared" si="130"/>
        <v>Yes</v>
      </c>
      <c r="X452" s="15">
        <f>IF(W452="Yes", MAX(X$1:X451)+1, "")</f>
        <v>451</v>
      </c>
      <c r="Y452" s="15" t="str">
        <f t="shared" si="131"/>
        <v>Yes</v>
      </c>
      <c r="Z452" s="15">
        <f>IF(Y452="Yes", MAX(Z$1:Z451)+1, "")</f>
        <v>451</v>
      </c>
      <c r="AA452" s="15" t="str">
        <f t="shared" si="136"/>
        <v>No</v>
      </c>
      <c r="AB452" s="15" t="str">
        <f t="shared" si="137"/>
        <v>No</v>
      </c>
      <c r="AC452" s="15" t="str">
        <f t="shared" si="132"/>
        <v>No</v>
      </c>
      <c r="AD452" s="15" t="str">
        <f>IF(AC452="Yes", MAX(AD$1:AD451)+1, "")</f>
        <v/>
      </c>
      <c r="AE452" s="15" t="str">
        <f t="shared" si="133"/>
        <v>No</v>
      </c>
      <c r="AF452" s="15" t="str">
        <f>IF(AE452="Yes", MAX(AF$1:AF451)+1, "")</f>
        <v/>
      </c>
    </row>
    <row r="453" spans="1:32" ht="19" customHeight="1" x14ac:dyDescent="0.35">
      <c r="A453" s="16" t="s">
        <v>1266</v>
      </c>
      <c r="B453" s="16" t="s">
        <v>1267</v>
      </c>
      <c r="C453" s="16">
        <v>2013</v>
      </c>
      <c r="D453" s="17"/>
      <c r="E453" t="s">
        <v>1976</v>
      </c>
      <c r="F453" s="16" t="s">
        <v>1963</v>
      </c>
      <c r="G453" s="16" t="s">
        <v>7</v>
      </c>
      <c r="H453" s="17"/>
      <c r="I453" s="17"/>
      <c r="J453" s="17"/>
      <c r="K453" s="19" t="str">
        <f t="shared" si="138"/>
        <v>Yes</v>
      </c>
      <c r="L453" s="19" t="str">
        <f t="shared" si="139"/>
        <v/>
      </c>
      <c r="M453" s="19" t="str">
        <f t="shared" si="140"/>
        <v/>
      </c>
      <c r="N453" s="19" t="str">
        <f t="shared" si="141"/>
        <v/>
      </c>
      <c r="O453" s="19" t="str">
        <f t="shared" si="142"/>
        <v/>
      </c>
      <c r="P453" s="19" t="str">
        <f t="shared" si="143"/>
        <v/>
      </c>
      <c r="Q453" s="19" t="str">
        <f t="shared" si="144"/>
        <v/>
      </c>
      <c r="R453" s="19" t="str">
        <f t="shared" si="145"/>
        <v/>
      </c>
      <c r="S453" s="19" t="str">
        <f t="shared" si="146"/>
        <v/>
      </c>
      <c r="T453" s="19" t="str">
        <f t="shared" si="147"/>
        <v/>
      </c>
      <c r="U453" s="15" t="str">
        <f t="shared" si="134"/>
        <v>Yes</v>
      </c>
      <c r="V453" s="15" t="str">
        <f t="shared" si="135"/>
        <v>No</v>
      </c>
      <c r="W453" s="15" t="str">
        <f t="shared" si="130"/>
        <v>Yes</v>
      </c>
      <c r="X453" s="15">
        <f>IF(W453="Yes", MAX(X$1:X452)+1, "")</f>
        <v>452</v>
      </c>
      <c r="Y453" s="15" t="str">
        <f t="shared" si="131"/>
        <v>Yes</v>
      </c>
      <c r="Z453" s="15">
        <f>IF(Y453="Yes", MAX(Z$1:Z452)+1, "")</f>
        <v>452</v>
      </c>
      <c r="AA453" s="15" t="str">
        <f t="shared" si="136"/>
        <v>No</v>
      </c>
      <c r="AB453" s="15" t="str">
        <f t="shared" si="137"/>
        <v>No</v>
      </c>
      <c r="AC453" s="15" t="str">
        <f t="shared" si="132"/>
        <v>No</v>
      </c>
      <c r="AD453" s="15" t="str">
        <f>IF(AC453="Yes", MAX(AD$1:AD452)+1, "")</f>
        <v/>
      </c>
      <c r="AE453" s="15" t="str">
        <f t="shared" si="133"/>
        <v>No</v>
      </c>
      <c r="AF453" s="15" t="str">
        <f>IF(AE453="Yes", MAX(AF$1:AF452)+1, "")</f>
        <v/>
      </c>
    </row>
    <row r="454" spans="1:32" ht="19" customHeight="1" x14ac:dyDescent="0.35">
      <c r="A454" s="16" t="s">
        <v>1268</v>
      </c>
      <c r="B454" s="16" t="s">
        <v>1269</v>
      </c>
      <c r="C454" s="16">
        <v>2017</v>
      </c>
      <c r="D454" s="16" t="s">
        <v>1270</v>
      </c>
      <c r="E454" t="s">
        <v>2255</v>
      </c>
      <c r="F454" s="16" t="s">
        <v>1963</v>
      </c>
      <c r="G454" s="16" t="s">
        <v>74</v>
      </c>
      <c r="H454" s="16" t="s">
        <v>11</v>
      </c>
      <c r="I454" s="17"/>
      <c r="J454" s="17"/>
      <c r="K454" s="19" t="str">
        <f t="shared" si="138"/>
        <v/>
      </c>
      <c r="L454" s="19" t="str">
        <f t="shared" si="139"/>
        <v>Yes</v>
      </c>
      <c r="M454" s="19" t="str">
        <f t="shared" si="140"/>
        <v/>
      </c>
      <c r="N454" s="19" t="str">
        <f t="shared" si="141"/>
        <v>Yes</v>
      </c>
      <c r="O454" s="19" t="str">
        <f t="shared" si="142"/>
        <v/>
      </c>
      <c r="P454" s="19" t="str">
        <f t="shared" si="143"/>
        <v/>
      </c>
      <c r="Q454" s="19" t="str">
        <f t="shared" si="144"/>
        <v/>
      </c>
      <c r="R454" s="19" t="str">
        <f t="shared" si="145"/>
        <v/>
      </c>
      <c r="S454" s="19" t="str">
        <f t="shared" si="146"/>
        <v/>
      </c>
      <c r="T454" s="19" t="str">
        <f t="shared" si="147"/>
        <v/>
      </c>
      <c r="U454" s="15" t="str">
        <f t="shared" si="134"/>
        <v>Yes</v>
      </c>
      <c r="V454" s="15" t="str">
        <f t="shared" si="135"/>
        <v>Yes</v>
      </c>
      <c r="W454" s="15" t="str">
        <f t="shared" si="130"/>
        <v>Yes</v>
      </c>
      <c r="X454" s="15">
        <f>IF(W454="Yes", MAX(X$1:X453)+1, "")</f>
        <v>453</v>
      </c>
      <c r="Y454" s="15" t="str">
        <f t="shared" si="131"/>
        <v>Yes</v>
      </c>
      <c r="Z454" s="15">
        <f>IF(Y454="Yes", MAX(Z$1:Z453)+1, "")</f>
        <v>453</v>
      </c>
      <c r="AA454" s="15" t="str">
        <f t="shared" si="136"/>
        <v>No</v>
      </c>
      <c r="AB454" s="15" t="str">
        <f t="shared" si="137"/>
        <v>No</v>
      </c>
      <c r="AC454" s="15" t="str">
        <f t="shared" si="132"/>
        <v>No</v>
      </c>
      <c r="AD454" s="15" t="str">
        <f>IF(AC454="Yes", MAX(AD$1:AD453)+1, "")</f>
        <v/>
      </c>
      <c r="AE454" s="15" t="str">
        <f t="shared" si="133"/>
        <v>No</v>
      </c>
      <c r="AF454" s="15" t="str">
        <f>IF(AE454="Yes", MAX(AF$1:AF453)+1, "")</f>
        <v/>
      </c>
    </row>
    <row r="455" spans="1:32" ht="19" customHeight="1" x14ac:dyDescent="0.35">
      <c r="A455" s="16" t="s">
        <v>1271</v>
      </c>
      <c r="B455" s="16" t="s">
        <v>1272</v>
      </c>
      <c r="C455" s="16">
        <v>2003</v>
      </c>
      <c r="D455" s="16" t="s">
        <v>1273</v>
      </c>
      <c r="E455" t="s">
        <v>2256</v>
      </c>
      <c r="F455" s="16" t="s">
        <v>1963</v>
      </c>
      <c r="G455" s="16" t="s">
        <v>18</v>
      </c>
      <c r="H455" s="17"/>
      <c r="I455" s="17"/>
      <c r="J455" s="17"/>
      <c r="K455" s="19" t="str">
        <f t="shared" si="138"/>
        <v/>
      </c>
      <c r="L455" s="19" t="str">
        <f t="shared" si="139"/>
        <v/>
      </c>
      <c r="M455" s="19" t="str">
        <f t="shared" si="140"/>
        <v/>
      </c>
      <c r="N455" s="19" t="str">
        <f t="shared" si="141"/>
        <v/>
      </c>
      <c r="O455" s="19" t="str">
        <f t="shared" si="142"/>
        <v/>
      </c>
      <c r="P455" s="19" t="str">
        <f t="shared" si="143"/>
        <v/>
      </c>
      <c r="Q455" s="19" t="str">
        <f t="shared" si="144"/>
        <v/>
      </c>
      <c r="R455" s="19" t="str">
        <f t="shared" si="145"/>
        <v/>
      </c>
      <c r="S455" s="19" t="str">
        <f t="shared" si="146"/>
        <v>Yes</v>
      </c>
      <c r="T455" s="19" t="str">
        <f t="shared" si="147"/>
        <v/>
      </c>
      <c r="U455" s="15" t="str">
        <f t="shared" si="134"/>
        <v>Yes</v>
      </c>
      <c r="V455" s="15" t="str">
        <f t="shared" si="135"/>
        <v>Yes</v>
      </c>
      <c r="W455" s="15" t="str">
        <f t="shared" si="130"/>
        <v>Yes</v>
      </c>
      <c r="X455" s="15">
        <f>IF(W455="Yes", MAX(X$1:X454)+1, "")</f>
        <v>454</v>
      </c>
      <c r="Y455" s="15" t="str">
        <f t="shared" si="131"/>
        <v>Yes</v>
      </c>
      <c r="Z455" s="15">
        <f>IF(Y455="Yes", MAX(Z$1:Z454)+1, "")</f>
        <v>454</v>
      </c>
      <c r="AA455" s="15" t="str">
        <f t="shared" si="136"/>
        <v>No</v>
      </c>
      <c r="AB455" s="15" t="str">
        <f t="shared" si="137"/>
        <v>No</v>
      </c>
      <c r="AC455" s="15" t="str">
        <f t="shared" si="132"/>
        <v>No</v>
      </c>
      <c r="AD455" s="15" t="str">
        <f>IF(AC455="Yes", MAX(AD$1:AD454)+1, "")</f>
        <v/>
      </c>
      <c r="AE455" s="15" t="str">
        <f t="shared" si="133"/>
        <v>No</v>
      </c>
      <c r="AF455" s="15" t="str">
        <f>IF(AE455="Yes", MAX(AF$1:AF454)+1, "")</f>
        <v/>
      </c>
    </row>
    <row r="456" spans="1:32" ht="19" customHeight="1" x14ac:dyDescent="0.35">
      <c r="A456" s="16" t="s">
        <v>1274</v>
      </c>
      <c r="B456" s="16" t="s">
        <v>1275</v>
      </c>
      <c r="C456" s="16">
        <v>2018</v>
      </c>
      <c r="D456" s="16" t="s">
        <v>1276</v>
      </c>
      <c r="E456" t="s">
        <v>2257</v>
      </c>
      <c r="F456" s="16" t="s">
        <v>1963</v>
      </c>
      <c r="G456" s="16" t="s">
        <v>7</v>
      </c>
      <c r="H456" s="16" t="s">
        <v>11</v>
      </c>
      <c r="I456" s="17"/>
      <c r="J456" s="17"/>
      <c r="K456" s="19" t="str">
        <f t="shared" si="138"/>
        <v>Yes</v>
      </c>
      <c r="L456" s="19" t="str">
        <f t="shared" si="139"/>
        <v>Yes</v>
      </c>
      <c r="M456" s="19" t="str">
        <f t="shared" si="140"/>
        <v/>
      </c>
      <c r="N456" s="19" t="str">
        <f t="shared" si="141"/>
        <v/>
      </c>
      <c r="O456" s="19" t="str">
        <f t="shared" si="142"/>
        <v/>
      </c>
      <c r="P456" s="19" t="str">
        <f t="shared" si="143"/>
        <v/>
      </c>
      <c r="Q456" s="19" t="str">
        <f t="shared" si="144"/>
        <v/>
      </c>
      <c r="R456" s="19" t="str">
        <f t="shared" si="145"/>
        <v/>
      </c>
      <c r="S456" s="19" t="str">
        <f t="shared" si="146"/>
        <v/>
      </c>
      <c r="T456" s="19" t="str">
        <f t="shared" si="147"/>
        <v/>
      </c>
      <c r="U456" s="15" t="str">
        <f t="shared" si="134"/>
        <v>Yes</v>
      </c>
      <c r="V456" s="15" t="str">
        <f t="shared" si="135"/>
        <v>Yes</v>
      </c>
      <c r="W456" s="15" t="str">
        <f t="shared" si="130"/>
        <v>Yes</v>
      </c>
      <c r="X456" s="15">
        <f>IF(W456="Yes", MAX(X$1:X455)+1, "")</f>
        <v>455</v>
      </c>
      <c r="Y456" s="15" t="str">
        <f t="shared" si="131"/>
        <v>Yes</v>
      </c>
      <c r="Z456" s="15">
        <f>IF(Y456="Yes", MAX(Z$1:Z455)+1, "")</f>
        <v>455</v>
      </c>
      <c r="AA456" s="15" t="str">
        <f t="shared" si="136"/>
        <v>No</v>
      </c>
      <c r="AB456" s="15" t="str">
        <f t="shared" si="137"/>
        <v>No</v>
      </c>
      <c r="AC456" s="15" t="str">
        <f t="shared" si="132"/>
        <v>No</v>
      </c>
      <c r="AD456" s="15" t="str">
        <f>IF(AC456="Yes", MAX(AD$1:AD455)+1, "")</f>
        <v/>
      </c>
      <c r="AE456" s="15" t="str">
        <f t="shared" si="133"/>
        <v>No</v>
      </c>
      <c r="AF456" s="15" t="str">
        <f>IF(AE456="Yes", MAX(AF$1:AF455)+1, "")</f>
        <v/>
      </c>
    </row>
    <row r="457" spans="1:32" ht="19" customHeight="1" x14ac:dyDescent="0.35">
      <c r="A457" s="16" t="s">
        <v>1277</v>
      </c>
      <c r="B457" s="16" t="s">
        <v>1278</v>
      </c>
      <c r="C457" s="16">
        <v>2017</v>
      </c>
      <c r="D457" s="17"/>
      <c r="E457" t="s">
        <v>1976</v>
      </c>
      <c r="F457" s="16" t="s">
        <v>1963</v>
      </c>
      <c r="G457" s="16" t="s">
        <v>18</v>
      </c>
      <c r="H457" s="16" t="s">
        <v>11</v>
      </c>
      <c r="I457" s="16" t="s">
        <v>1954</v>
      </c>
      <c r="J457" s="17"/>
      <c r="K457" s="19" t="str">
        <f t="shared" si="138"/>
        <v/>
      </c>
      <c r="L457" s="19" t="str">
        <f t="shared" si="139"/>
        <v>Yes</v>
      </c>
      <c r="M457" s="19" t="str">
        <f t="shared" si="140"/>
        <v/>
      </c>
      <c r="N457" s="19" t="str">
        <f t="shared" si="141"/>
        <v/>
      </c>
      <c r="O457" s="19" t="str">
        <f t="shared" si="142"/>
        <v/>
      </c>
      <c r="P457" s="19" t="str">
        <f t="shared" si="143"/>
        <v/>
      </c>
      <c r="Q457" s="19" t="str">
        <f t="shared" si="144"/>
        <v/>
      </c>
      <c r="R457" s="19" t="str">
        <f t="shared" si="145"/>
        <v>Yes</v>
      </c>
      <c r="S457" s="19" t="str">
        <f t="shared" si="146"/>
        <v>Yes</v>
      </c>
      <c r="T457" s="19" t="str">
        <f t="shared" si="147"/>
        <v/>
      </c>
      <c r="U457" s="15" t="str">
        <f t="shared" si="134"/>
        <v>Yes</v>
      </c>
      <c r="V457" s="15" t="str">
        <f t="shared" si="135"/>
        <v>No</v>
      </c>
      <c r="W457" s="15" t="str">
        <f t="shared" si="130"/>
        <v>Yes</v>
      </c>
      <c r="X457" s="15">
        <f>IF(W457="Yes", MAX(X$1:X456)+1, "")</f>
        <v>456</v>
      </c>
      <c r="Y457" s="15" t="str">
        <f t="shared" si="131"/>
        <v>Yes</v>
      </c>
      <c r="Z457" s="15">
        <f>IF(Y457="Yes", MAX(Z$1:Z456)+1, "")</f>
        <v>456</v>
      </c>
      <c r="AA457" s="15" t="str">
        <f t="shared" si="136"/>
        <v>No</v>
      </c>
      <c r="AB457" s="15" t="str">
        <f t="shared" si="137"/>
        <v>No</v>
      </c>
      <c r="AC457" s="15" t="str">
        <f t="shared" si="132"/>
        <v>No</v>
      </c>
      <c r="AD457" s="15" t="str">
        <f>IF(AC457="Yes", MAX(AD$1:AD456)+1, "")</f>
        <v/>
      </c>
      <c r="AE457" s="15" t="str">
        <f t="shared" si="133"/>
        <v>No</v>
      </c>
      <c r="AF457" s="15" t="str">
        <f>IF(AE457="Yes", MAX(AF$1:AF456)+1, "")</f>
        <v/>
      </c>
    </row>
    <row r="458" spans="1:32" ht="19" customHeight="1" x14ac:dyDescent="0.35">
      <c r="A458" s="16" t="s">
        <v>1279</v>
      </c>
      <c r="B458" s="16" t="s">
        <v>1280</v>
      </c>
      <c r="C458" s="16">
        <v>2014</v>
      </c>
      <c r="D458" s="16" t="s">
        <v>1281</v>
      </c>
      <c r="E458" t="s">
        <v>2258</v>
      </c>
      <c r="F458" s="16" t="s">
        <v>1963</v>
      </c>
      <c r="G458" s="16" t="s">
        <v>151</v>
      </c>
      <c r="H458" s="16" t="s">
        <v>11</v>
      </c>
      <c r="I458" s="16" t="s">
        <v>94</v>
      </c>
      <c r="J458" s="16" t="s">
        <v>18</v>
      </c>
      <c r="K458" s="19" t="str">
        <f t="shared" si="138"/>
        <v/>
      </c>
      <c r="L458" s="19" t="str">
        <f t="shared" si="139"/>
        <v>Yes</v>
      </c>
      <c r="M458" s="19" t="str">
        <f t="shared" si="140"/>
        <v/>
      </c>
      <c r="N458" s="19" t="str">
        <f t="shared" si="141"/>
        <v/>
      </c>
      <c r="O458" s="19" t="str">
        <f t="shared" si="142"/>
        <v/>
      </c>
      <c r="P458" s="19" t="str">
        <f t="shared" si="143"/>
        <v>Yes</v>
      </c>
      <c r="Q458" s="19" t="str">
        <f t="shared" si="144"/>
        <v>Yes</v>
      </c>
      <c r="R458" s="19" t="str">
        <f t="shared" si="145"/>
        <v/>
      </c>
      <c r="S458" s="19" t="str">
        <f t="shared" si="146"/>
        <v>Yes</v>
      </c>
      <c r="T458" s="19" t="str">
        <f t="shared" si="147"/>
        <v/>
      </c>
      <c r="U458" s="15" t="str">
        <f t="shared" si="134"/>
        <v>Yes</v>
      </c>
      <c r="V458" s="15" t="str">
        <f t="shared" si="135"/>
        <v>Yes</v>
      </c>
      <c r="W458" s="15" t="str">
        <f t="shared" si="130"/>
        <v>Yes</v>
      </c>
      <c r="X458" s="15">
        <f>IF(W458="Yes", MAX(X$1:X457)+1, "")</f>
        <v>457</v>
      </c>
      <c r="Y458" s="15" t="str">
        <f t="shared" si="131"/>
        <v>Yes</v>
      </c>
      <c r="Z458" s="15">
        <f>IF(Y458="Yes", MAX(Z$1:Z457)+1, "")</f>
        <v>457</v>
      </c>
      <c r="AA458" s="15" t="str">
        <f t="shared" si="136"/>
        <v>No</v>
      </c>
      <c r="AB458" s="15" t="str">
        <f t="shared" si="137"/>
        <v>No</v>
      </c>
      <c r="AC458" s="15" t="str">
        <f t="shared" si="132"/>
        <v>No</v>
      </c>
      <c r="AD458" s="15" t="str">
        <f>IF(AC458="Yes", MAX(AD$1:AD457)+1, "")</f>
        <v/>
      </c>
      <c r="AE458" s="15" t="str">
        <f t="shared" si="133"/>
        <v>No</v>
      </c>
      <c r="AF458" s="15" t="str">
        <f>IF(AE458="Yes", MAX(AF$1:AF457)+1, "")</f>
        <v/>
      </c>
    </row>
    <row r="459" spans="1:32" ht="19" customHeight="1" x14ac:dyDescent="0.35">
      <c r="A459" s="16" t="s">
        <v>1282</v>
      </c>
      <c r="B459" s="16" t="s">
        <v>1283</v>
      </c>
      <c r="C459" s="16">
        <v>2017</v>
      </c>
      <c r="D459" s="16" t="s">
        <v>1284</v>
      </c>
      <c r="E459" t="s">
        <v>1976</v>
      </c>
      <c r="F459" s="16" t="s">
        <v>1963</v>
      </c>
      <c r="G459" s="16" t="s">
        <v>20</v>
      </c>
      <c r="H459" s="16" t="s">
        <v>1954</v>
      </c>
      <c r="I459" s="16" t="s">
        <v>11</v>
      </c>
      <c r="J459" s="16" t="s">
        <v>18</v>
      </c>
      <c r="K459" s="19" t="str">
        <f t="shared" si="138"/>
        <v/>
      </c>
      <c r="L459" s="19" t="str">
        <f t="shared" si="139"/>
        <v>Yes</v>
      </c>
      <c r="M459" s="19" t="str">
        <f t="shared" si="140"/>
        <v/>
      </c>
      <c r="N459" s="19" t="str">
        <f t="shared" si="141"/>
        <v/>
      </c>
      <c r="O459" s="19" t="str">
        <f t="shared" si="142"/>
        <v/>
      </c>
      <c r="P459" s="19" t="str">
        <f t="shared" si="143"/>
        <v/>
      </c>
      <c r="Q459" s="19" t="str">
        <f t="shared" si="144"/>
        <v/>
      </c>
      <c r="R459" s="19" t="str">
        <f t="shared" si="145"/>
        <v>Yes</v>
      </c>
      <c r="S459" s="19" t="str">
        <f t="shared" si="146"/>
        <v>Yes</v>
      </c>
      <c r="T459" s="19" t="str">
        <f t="shared" si="147"/>
        <v>Yes</v>
      </c>
      <c r="U459" s="15" t="str">
        <f t="shared" si="134"/>
        <v>Yes</v>
      </c>
      <c r="V459" s="15" t="str">
        <f t="shared" si="135"/>
        <v>Yes</v>
      </c>
      <c r="W459" s="15" t="str">
        <f t="shared" si="130"/>
        <v>Yes</v>
      </c>
      <c r="X459" s="15">
        <f>IF(W459="Yes", MAX(X$1:X458)+1, "")</f>
        <v>458</v>
      </c>
      <c r="Y459" s="15" t="str">
        <f t="shared" si="131"/>
        <v>Yes</v>
      </c>
      <c r="Z459" s="15">
        <f>IF(Y459="Yes", MAX(Z$1:Z458)+1, "")</f>
        <v>458</v>
      </c>
      <c r="AA459" s="15" t="str">
        <f t="shared" si="136"/>
        <v>No</v>
      </c>
      <c r="AB459" s="15" t="str">
        <f t="shared" si="137"/>
        <v>No</v>
      </c>
      <c r="AC459" s="15" t="str">
        <f t="shared" si="132"/>
        <v>No</v>
      </c>
      <c r="AD459" s="15" t="str">
        <f>IF(AC459="Yes", MAX(AD$1:AD458)+1, "")</f>
        <v/>
      </c>
      <c r="AE459" s="15" t="str">
        <f t="shared" si="133"/>
        <v>No</v>
      </c>
      <c r="AF459" s="15" t="str">
        <f>IF(AE459="Yes", MAX(AF$1:AF458)+1, "")</f>
        <v/>
      </c>
    </row>
    <row r="460" spans="1:32" ht="19" customHeight="1" x14ac:dyDescent="0.35">
      <c r="A460" s="16" t="s">
        <v>1285</v>
      </c>
      <c r="B460" s="16" t="s">
        <v>1286</v>
      </c>
      <c r="C460" s="16">
        <v>2012</v>
      </c>
      <c r="D460" s="16" t="s">
        <v>1287</v>
      </c>
      <c r="E460" t="s">
        <v>1976</v>
      </c>
      <c r="F460" s="16" t="s">
        <v>1963</v>
      </c>
      <c r="G460" s="16" t="s">
        <v>1954</v>
      </c>
      <c r="H460" s="16" t="s">
        <v>27</v>
      </c>
      <c r="I460" s="17"/>
      <c r="J460" s="17"/>
      <c r="K460" s="19" t="str">
        <f t="shared" si="138"/>
        <v>Yes</v>
      </c>
      <c r="L460" s="19" t="str">
        <f t="shared" si="139"/>
        <v/>
      </c>
      <c r="M460" s="19" t="str">
        <f t="shared" si="140"/>
        <v/>
      </c>
      <c r="N460" s="19" t="str">
        <f t="shared" si="141"/>
        <v/>
      </c>
      <c r="O460" s="19" t="str">
        <f t="shared" si="142"/>
        <v/>
      </c>
      <c r="P460" s="19" t="str">
        <f t="shared" si="143"/>
        <v/>
      </c>
      <c r="Q460" s="19" t="str">
        <f t="shared" si="144"/>
        <v/>
      </c>
      <c r="R460" s="19" t="str">
        <f t="shared" si="145"/>
        <v>Yes</v>
      </c>
      <c r="S460" s="19" t="str">
        <f t="shared" si="146"/>
        <v/>
      </c>
      <c r="T460" s="19" t="str">
        <f t="shared" si="147"/>
        <v/>
      </c>
      <c r="U460" s="15" t="str">
        <f t="shared" si="134"/>
        <v>Yes</v>
      </c>
      <c r="V460" s="15" t="str">
        <f t="shared" si="135"/>
        <v>Yes</v>
      </c>
      <c r="W460" s="15" t="str">
        <f t="shared" si="130"/>
        <v>Yes</v>
      </c>
      <c r="X460" s="15">
        <f>IF(W460="Yes", MAX(X$1:X459)+1, "")</f>
        <v>459</v>
      </c>
      <c r="Y460" s="15" t="str">
        <f t="shared" si="131"/>
        <v>Yes</v>
      </c>
      <c r="Z460" s="15">
        <f>IF(Y460="Yes", MAX(Z$1:Z459)+1, "")</f>
        <v>459</v>
      </c>
      <c r="AA460" s="15" t="str">
        <f t="shared" si="136"/>
        <v>No</v>
      </c>
      <c r="AB460" s="15" t="str">
        <f t="shared" si="137"/>
        <v>No</v>
      </c>
      <c r="AC460" s="15" t="str">
        <f t="shared" si="132"/>
        <v>No</v>
      </c>
      <c r="AD460" s="15" t="str">
        <f>IF(AC460="Yes", MAX(AD$1:AD459)+1, "")</f>
        <v/>
      </c>
      <c r="AE460" s="15" t="str">
        <f t="shared" si="133"/>
        <v>No</v>
      </c>
      <c r="AF460" s="15" t="str">
        <f>IF(AE460="Yes", MAX(AF$1:AF459)+1, "")</f>
        <v/>
      </c>
    </row>
    <row r="461" spans="1:32" ht="19" customHeight="1" x14ac:dyDescent="0.35">
      <c r="A461" s="16" t="s">
        <v>1288</v>
      </c>
      <c r="B461" s="16" t="s">
        <v>1289</v>
      </c>
      <c r="C461" s="16">
        <v>2013</v>
      </c>
      <c r="D461" s="16" t="s">
        <v>1290</v>
      </c>
      <c r="E461" t="s">
        <v>2259</v>
      </c>
      <c r="F461" s="16" t="s">
        <v>1963</v>
      </c>
      <c r="G461" s="16" t="s">
        <v>11</v>
      </c>
      <c r="H461" s="16" t="s">
        <v>1954</v>
      </c>
      <c r="I461" s="16" t="s">
        <v>33</v>
      </c>
      <c r="J461" s="16" t="s">
        <v>94</v>
      </c>
      <c r="K461" s="19" t="str">
        <f t="shared" si="138"/>
        <v/>
      </c>
      <c r="L461" s="19" t="str">
        <f t="shared" si="139"/>
        <v>Yes</v>
      </c>
      <c r="M461" s="19" t="str">
        <f t="shared" si="140"/>
        <v/>
      </c>
      <c r="N461" s="19" t="str">
        <f t="shared" si="141"/>
        <v/>
      </c>
      <c r="O461" s="19" t="str">
        <f t="shared" si="142"/>
        <v>Yes</v>
      </c>
      <c r="P461" s="19" t="str">
        <f t="shared" si="143"/>
        <v>Yes</v>
      </c>
      <c r="Q461" s="19" t="str">
        <f t="shared" si="144"/>
        <v/>
      </c>
      <c r="R461" s="19" t="str">
        <f t="shared" si="145"/>
        <v>Yes</v>
      </c>
      <c r="S461" s="19" t="str">
        <f t="shared" si="146"/>
        <v/>
      </c>
      <c r="T461" s="19" t="str">
        <f t="shared" si="147"/>
        <v/>
      </c>
      <c r="U461" s="15" t="str">
        <f t="shared" si="134"/>
        <v>Yes</v>
      </c>
      <c r="V461" s="15" t="str">
        <f t="shared" si="135"/>
        <v>Yes</v>
      </c>
      <c r="W461" s="15" t="str">
        <f t="shared" si="130"/>
        <v>Yes</v>
      </c>
      <c r="X461" s="15">
        <f>IF(W461="Yes", MAX(X$1:X460)+1, "")</f>
        <v>460</v>
      </c>
      <c r="Y461" s="15" t="str">
        <f t="shared" si="131"/>
        <v>Yes</v>
      </c>
      <c r="Z461" s="15">
        <f>IF(Y461="Yes", MAX(Z$1:Z460)+1, "")</f>
        <v>460</v>
      </c>
      <c r="AA461" s="15" t="str">
        <f t="shared" si="136"/>
        <v>No</v>
      </c>
      <c r="AB461" s="15" t="str">
        <f t="shared" si="137"/>
        <v>No</v>
      </c>
      <c r="AC461" s="15" t="str">
        <f t="shared" si="132"/>
        <v>No</v>
      </c>
      <c r="AD461" s="15" t="str">
        <f>IF(AC461="Yes", MAX(AD$1:AD460)+1, "")</f>
        <v/>
      </c>
      <c r="AE461" s="15" t="str">
        <f t="shared" si="133"/>
        <v>No</v>
      </c>
      <c r="AF461" s="15" t="str">
        <f>IF(AE461="Yes", MAX(AF$1:AF460)+1, "")</f>
        <v/>
      </c>
    </row>
    <row r="462" spans="1:32" ht="19" customHeight="1" x14ac:dyDescent="0.35">
      <c r="A462" s="16" t="s">
        <v>1291</v>
      </c>
      <c r="B462" s="16" t="s">
        <v>1292</v>
      </c>
      <c r="C462" s="16">
        <v>2013</v>
      </c>
      <c r="D462" s="16" t="s">
        <v>1293</v>
      </c>
      <c r="E462" t="s">
        <v>2260</v>
      </c>
      <c r="F462" s="16" t="s">
        <v>1963</v>
      </c>
      <c r="G462" s="16" t="s">
        <v>11</v>
      </c>
      <c r="H462" s="16" t="s">
        <v>1954</v>
      </c>
      <c r="I462" s="16" t="s">
        <v>74</v>
      </c>
      <c r="J462" s="17"/>
      <c r="K462" s="19" t="str">
        <f t="shared" si="138"/>
        <v/>
      </c>
      <c r="L462" s="19" t="str">
        <f t="shared" si="139"/>
        <v>Yes</v>
      </c>
      <c r="M462" s="19" t="str">
        <f t="shared" si="140"/>
        <v/>
      </c>
      <c r="N462" s="19" t="str">
        <f t="shared" si="141"/>
        <v>Yes</v>
      </c>
      <c r="O462" s="19" t="str">
        <f t="shared" si="142"/>
        <v/>
      </c>
      <c r="P462" s="19" t="str">
        <f t="shared" si="143"/>
        <v/>
      </c>
      <c r="Q462" s="19" t="str">
        <f t="shared" si="144"/>
        <v/>
      </c>
      <c r="R462" s="19" t="str">
        <f t="shared" si="145"/>
        <v>Yes</v>
      </c>
      <c r="S462" s="19" t="str">
        <f t="shared" si="146"/>
        <v/>
      </c>
      <c r="T462" s="19" t="str">
        <f t="shared" si="147"/>
        <v/>
      </c>
      <c r="U462" s="15" t="str">
        <f t="shared" si="134"/>
        <v>Yes</v>
      </c>
      <c r="V462" s="15" t="str">
        <f t="shared" si="135"/>
        <v>Yes</v>
      </c>
      <c r="W462" s="15" t="str">
        <f t="shared" si="130"/>
        <v>Yes</v>
      </c>
      <c r="X462" s="15">
        <f>IF(W462="Yes", MAX(X$1:X461)+1, "")</f>
        <v>461</v>
      </c>
      <c r="Y462" s="15" t="str">
        <f t="shared" si="131"/>
        <v>Yes</v>
      </c>
      <c r="Z462" s="15">
        <f>IF(Y462="Yes", MAX(Z$1:Z461)+1, "")</f>
        <v>461</v>
      </c>
      <c r="AA462" s="15" t="str">
        <f t="shared" si="136"/>
        <v>No</v>
      </c>
      <c r="AB462" s="15" t="str">
        <f t="shared" si="137"/>
        <v>No</v>
      </c>
      <c r="AC462" s="15" t="str">
        <f t="shared" si="132"/>
        <v>No</v>
      </c>
      <c r="AD462" s="15" t="str">
        <f>IF(AC462="Yes", MAX(AD$1:AD461)+1, "")</f>
        <v/>
      </c>
      <c r="AE462" s="15" t="str">
        <f t="shared" si="133"/>
        <v>No</v>
      </c>
      <c r="AF462" s="15" t="str">
        <f>IF(AE462="Yes", MAX(AF$1:AF461)+1, "")</f>
        <v/>
      </c>
    </row>
    <row r="463" spans="1:32" ht="19" customHeight="1" x14ac:dyDescent="0.35">
      <c r="A463" s="16" t="s">
        <v>1294</v>
      </c>
      <c r="B463" s="16" t="s">
        <v>1295</v>
      </c>
      <c r="C463" s="16">
        <v>2017</v>
      </c>
      <c r="D463" s="16" t="s">
        <v>1296</v>
      </c>
      <c r="E463" t="s">
        <v>2261</v>
      </c>
      <c r="F463" s="16" t="s">
        <v>1963</v>
      </c>
      <c r="G463" s="16" t="s">
        <v>20</v>
      </c>
      <c r="H463" s="16" t="s">
        <v>11</v>
      </c>
      <c r="I463" s="16" t="s">
        <v>1954</v>
      </c>
      <c r="J463" s="17"/>
      <c r="K463" s="19" t="str">
        <f t="shared" si="138"/>
        <v/>
      </c>
      <c r="L463" s="19" t="str">
        <f t="shared" si="139"/>
        <v>Yes</v>
      </c>
      <c r="M463" s="19" t="str">
        <f t="shared" si="140"/>
        <v/>
      </c>
      <c r="N463" s="19" t="str">
        <f t="shared" si="141"/>
        <v/>
      </c>
      <c r="O463" s="19" t="str">
        <f t="shared" si="142"/>
        <v/>
      </c>
      <c r="P463" s="19" t="str">
        <f t="shared" si="143"/>
        <v/>
      </c>
      <c r="Q463" s="19" t="str">
        <f t="shared" si="144"/>
        <v/>
      </c>
      <c r="R463" s="19" t="str">
        <f t="shared" si="145"/>
        <v>Yes</v>
      </c>
      <c r="S463" s="19" t="str">
        <f t="shared" si="146"/>
        <v/>
      </c>
      <c r="T463" s="19" t="str">
        <f t="shared" si="147"/>
        <v>Yes</v>
      </c>
      <c r="U463" s="15" t="str">
        <f t="shared" si="134"/>
        <v>Yes</v>
      </c>
      <c r="V463" s="15" t="str">
        <f t="shared" si="135"/>
        <v>Yes</v>
      </c>
      <c r="W463" s="15" t="str">
        <f t="shared" si="130"/>
        <v>Yes</v>
      </c>
      <c r="X463" s="15">
        <f>IF(W463="Yes", MAX(X$1:X462)+1, "")</f>
        <v>462</v>
      </c>
      <c r="Y463" s="15" t="str">
        <f t="shared" si="131"/>
        <v>Yes</v>
      </c>
      <c r="Z463" s="15">
        <f>IF(Y463="Yes", MAX(Z$1:Z462)+1, "")</f>
        <v>462</v>
      </c>
      <c r="AA463" s="15" t="str">
        <f t="shared" si="136"/>
        <v>No</v>
      </c>
      <c r="AB463" s="15" t="str">
        <f t="shared" si="137"/>
        <v>No</v>
      </c>
      <c r="AC463" s="15" t="str">
        <f t="shared" si="132"/>
        <v>No</v>
      </c>
      <c r="AD463" s="15" t="str">
        <f>IF(AC463="Yes", MAX(AD$1:AD462)+1, "")</f>
        <v/>
      </c>
      <c r="AE463" s="15" t="str">
        <f t="shared" si="133"/>
        <v>No</v>
      </c>
      <c r="AF463" s="15" t="str">
        <f>IF(AE463="Yes", MAX(AF$1:AF462)+1, "")</f>
        <v/>
      </c>
    </row>
    <row r="464" spans="1:32" ht="19" customHeight="1" x14ac:dyDescent="0.35">
      <c r="A464" s="16" t="s">
        <v>1297</v>
      </c>
      <c r="B464" s="16" t="s">
        <v>1298</v>
      </c>
      <c r="C464" s="16">
        <v>2010</v>
      </c>
      <c r="D464" s="16" t="s">
        <v>1299</v>
      </c>
      <c r="E464" t="s">
        <v>1976</v>
      </c>
      <c r="F464" s="16" t="s">
        <v>1963</v>
      </c>
      <c r="G464" s="16" t="s">
        <v>74</v>
      </c>
      <c r="H464" s="16" t="s">
        <v>18</v>
      </c>
      <c r="I464" s="17"/>
      <c r="J464" s="17"/>
      <c r="K464" s="19" t="str">
        <f t="shared" si="138"/>
        <v/>
      </c>
      <c r="L464" s="19" t="str">
        <f t="shared" si="139"/>
        <v/>
      </c>
      <c r="M464" s="19" t="str">
        <f t="shared" si="140"/>
        <v/>
      </c>
      <c r="N464" s="19" t="str">
        <f t="shared" si="141"/>
        <v>Yes</v>
      </c>
      <c r="O464" s="19" t="str">
        <f t="shared" si="142"/>
        <v/>
      </c>
      <c r="P464" s="19" t="str">
        <f t="shared" si="143"/>
        <v/>
      </c>
      <c r="Q464" s="19" t="str">
        <f t="shared" si="144"/>
        <v/>
      </c>
      <c r="R464" s="19" t="str">
        <f t="shared" si="145"/>
        <v/>
      </c>
      <c r="S464" s="19" t="str">
        <f t="shared" si="146"/>
        <v>Yes</v>
      </c>
      <c r="T464" s="19" t="str">
        <f t="shared" si="147"/>
        <v/>
      </c>
      <c r="U464" s="15" t="str">
        <f t="shared" si="134"/>
        <v>Yes</v>
      </c>
      <c r="V464" s="15" t="str">
        <f t="shared" si="135"/>
        <v>Yes</v>
      </c>
      <c r="W464" s="15" t="str">
        <f t="shared" ref="W464:W527" si="148">IF(OR(U464="Yes", V464="Yes"), "Yes", "No")</f>
        <v>Yes</v>
      </c>
      <c r="X464" s="15">
        <f>IF(W464="Yes", MAX(X$1:X463)+1, "")</f>
        <v>463</v>
      </c>
      <c r="Y464" s="15" t="str">
        <f t="shared" ref="Y464:Y527" si="149">IF(themeselected="All", "Yes", IF(OR(G464=themeselected, H464=themeselected, I464=themeselected, J464=themeselected), "Yes", "No"))</f>
        <v>Yes</v>
      </c>
      <c r="Z464" s="15">
        <f>IF(Y464="Yes", MAX(Z$1:Z463)+1, "")</f>
        <v>463</v>
      </c>
      <c r="AA464" s="15" t="str">
        <f t="shared" si="136"/>
        <v>No</v>
      </c>
      <c r="AB464" s="15" t="str">
        <f t="shared" si="137"/>
        <v>No</v>
      </c>
      <c r="AC464" s="15" t="str">
        <f t="shared" ref="AC464:AC527" si="150">IF(OR(AA464="Yes", AB464="Yes"), "Yes", "No")</f>
        <v>No</v>
      </c>
      <c r="AD464" s="15" t="str">
        <f>IF(AC464="Yes", MAX(AD$1:AD463)+1, "")</f>
        <v/>
      </c>
      <c r="AE464" s="15" t="str">
        <f t="shared" ref="AE464:AE527" si="151">IF((IF(business="Yes",IF(N464="Yes",1, 0))+IF(data="Yes",IF(K464="Yes",1, 0))+IF(Ecosystem="Yes",IF(Q464="Yes",1, 0))+IF(evaluation="Yes",IF(T464="Yes",1, 0))+IF(heating="Yes",IF(O464="Yes",1, 0))+IF(mobility="Yes",IF(P464="Yes",1, 0))+IF(policy="Yes",IF(S464="Yes",1, 0))+IF(tech="Yes",IF(R464="Yes",1, 0))+IF(users="Yes",IF(L464="Yes",1, 0))+IF(skills="Yes",IF(M464="Yes",1, 0)))&gt;=1, "Yes", "No")</f>
        <v>No</v>
      </c>
      <c r="AF464" s="15" t="str">
        <f>IF(AE464="Yes", MAX(AF$1:AF463)+1, "")</f>
        <v/>
      </c>
    </row>
    <row r="465" spans="1:32" ht="19" customHeight="1" x14ac:dyDescent="0.35">
      <c r="A465" s="16" t="s">
        <v>1300</v>
      </c>
      <c r="B465" s="16" t="s">
        <v>1301</v>
      </c>
      <c r="C465" s="16">
        <v>2017</v>
      </c>
      <c r="D465" s="17"/>
      <c r="E465" t="s">
        <v>2262</v>
      </c>
      <c r="F465" s="16" t="s">
        <v>1963</v>
      </c>
      <c r="G465" s="16" t="s">
        <v>1954</v>
      </c>
      <c r="H465" s="16" t="s">
        <v>18</v>
      </c>
      <c r="I465" s="17"/>
      <c r="J465" s="17"/>
      <c r="K465" s="19" t="str">
        <f t="shared" si="138"/>
        <v/>
      </c>
      <c r="L465" s="19" t="str">
        <f t="shared" si="139"/>
        <v/>
      </c>
      <c r="M465" s="19" t="str">
        <f t="shared" si="140"/>
        <v/>
      </c>
      <c r="N465" s="19" t="str">
        <f t="shared" si="141"/>
        <v/>
      </c>
      <c r="O465" s="19" t="str">
        <f t="shared" si="142"/>
        <v/>
      </c>
      <c r="P465" s="19" t="str">
        <f t="shared" si="143"/>
        <v/>
      </c>
      <c r="Q465" s="19" t="str">
        <f t="shared" si="144"/>
        <v/>
      </c>
      <c r="R465" s="19" t="str">
        <f t="shared" si="145"/>
        <v>Yes</v>
      </c>
      <c r="S465" s="19" t="str">
        <f t="shared" si="146"/>
        <v>Yes</v>
      </c>
      <c r="T465" s="19" t="str">
        <f t="shared" si="147"/>
        <v/>
      </c>
      <c r="U465" s="15" t="str">
        <f t="shared" si="134"/>
        <v>Yes</v>
      </c>
      <c r="V465" s="15" t="str">
        <f t="shared" si="135"/>
        <v>No</v>
      </c>
      <c r="W465" s="15" t="str">
        <f t="shared" si="148"/>
        <v>Yes</v>
      </c>
      <c r="X465" s="15">
        <f>IF(W465="Yes", MAX(X$1:X464)+1, "")</f>
        <v>464</v>
      </c>
      <c r="Y465" s="15" t="str">
        <f t="shared" si="149"/>
        <v>Yes</v>
      </c>
      <c r="Z465" s="15">
        <f>IF(Y465="Yes", MAX(Z$1:Z464)+1, "")</f>
        <v>464</v>
      </c>
      <c r="AA465" s="15" t="str">
        <f t="shared" si="136"/>
        <v>No</v>
      </c>
      <c r="AB465" s="15" t="str">
        <f t="shared" si="137"/>
        <v>No</v>
      </c>
      <c r="AC465" s="15" t="str">
        <f t="shared" si="150"/>
        <v>No</v>
      </c>
      <c r="AD465" s="15" t="str">
        <f>IF(AC465="Yes", MAX(AD$1:AD464)+1, "")</f>
        <v/>
      </c>
      <c r="AE465" s="15" t="str">
        <f t="shared" si="151"/>
        <v>No</v>
      </c>
      <c r="AF465" s="15" t="str">
        <f>IF(AE465="Yes", MAX(AF$1:AF464)+1, "")</f>
        <v/>
      </c>
    </row>
    <row r="466" spans="1:32" ht="19" customHeight="1" x14ac:dyDescent="0.35">
      <c r="A466" s="16" t="s">
        <v>1302</v>
      </c>
      <c r="B466" s="16" t="s">
        <v>1303</v>
      </c>
      <c r="C466" s="16">
        <v>2017</v>
      </c>
      <c r="D466" s="16" t="s">
        <v>1304</v>
      </c>
      <c r="E466" t="s">
        <v>2263</v>
      </c>
      <c r="F466" s="16" t="s">
        <v>1963</v>
      </c>
      <c r="G466" s="16" t="s">
        <v>18</v>
      </c>
      <c r="H466" s="16" t="s">
        <v>11</v>
      </c>
      <c r="I466" s="17"/>
      <c r="J466" s="17"/>
      <c r="K466" s="19" t="str">
        <f t="shared" si="138"/>
        <v/>
      </c>
      <c r="L466" s="19" t="str">
        <f t="shared" si="139"/>
        <v>Yes</v>
      </c>
      <c r="M466" s="19" t="str">
        <f t="shared" si="140"/>
        <v/>
      </c>
      <c r="N466" s="19" t="str">
        <f t="shared" si="141"/>
        <v/>
      </c>
      <c r="O466" s="19" t="str">
        <f t="shared" si="142"/>
        <v/>
      </c>
      <c r="P466" s="19" t="str">
        <f t="shared" si="143"/>
        <v/>
      </c>
      <c r="Q466" s="19" t="str">
        <f t="shared" si="144"/>
        <v/>
      </c>
      <c r="R466" s="19" t="str">
        <f t="shared" si="145"/>
        <v/>
      </c>
      <c r="S466" s="19" t="str">
        <f t="shared" si="146"/>
        <v>Yes</v>
      </c>
      <c r="T466" s="19" t="str">
        <f t="shared" si="147"/>
        <v/>
      </c>
      <c r="U466" s="15" t="str">
        <f t="shared" si="134"/>
        <v>Yes</v>
      </c>
      <c r="V466" s="15" t="str">
        <f t="shared" si="135"/>
        <v>Yes</v>
      </c>
      <c r="W466" s="15" t="str">
        <f t="shared" si="148"/>
        <v>Yes</v>
      </c>
      <c r="X466" s="15">
        <f>IF(W466="Yes", MAX(X$1:X465)+1, "")</f>
        <v>465</v>
      </c>
      <c r="Y466" s="15" t="str">
        <f t="shared" si="149"/>
        <v>Yes</v>
      </c>
      <c r="Z466" s="15">
        <f>IF(Y466="Yes", MAX(Z$1:Z465)+1, "")</f>
        <v>465</v>
      </c>
      <c r="AA466" s="15" t="str">
        <f t="shared" si="136"/>
        <v>No</v>
      </c>
      <c r="AB466" s="15" t="str">
        <f t="shared" si="137"/>
        <v>No</v>
      </c>
      <c r="AC466" s="15" t="str">
        <f t="shared" si="150"/>
        <v>No</v>
      </c>
      <c r="AD466" s="15" t="str">
        <f>IF(AC466="Yes", MAX(AD$1:AD465)+1, "")</f>
        <v/>
      </c>
      <c r="AE466" s="15" t="str">
        <f t="shared" si="151"/>
        <v>No</v>
      </c>
      <c r="AF466" s="15" t="str">
        <f>IF(AE466="Yes", MAX(AF$1:AF465)+1, "")</f>
        <v/>
      </c>
    </row>
    <row r="467" spans="1:32" ht="19" customHeight="1" x14ac:dyDescent="0.35">
      <c r="A467" s="16" t="s">
        <v>1305</v>
      </c>
      <c r="B467" s="16" t="s">
        <v>1306</v>
      </c>
      <c r="C467" s="16">
        <v>2018</v>
      </c>
      <c r="D467" s="16" t="s">
        <v>1307</v>
      </c>
      <c r="E467" t="s">
        <v>1976</v>
      </c>
      <c r="F467" s="16" t="s">
        <v>1963</v>
      </c>
      <c r="G467" s="16" t="s">
        <v>20</v>
      </c>
      <c r="H467" s="16" t="s">
        <v>74</v>
      </c>
      <c r="I467" s="16" t="s">
        <v>11</v>
      </c>
      <c r="J467" s="16" t="s">
        <v>27</v>
      </c>
      <c r="K467" s="19" t="str">
        <f t="shared" si="138"/>
        <v>Yes</v>
      </c>
      <c r="L467" s="19" t="str">
        <f t="shared" si="139"/>
        <v>Yes</v>
      </c>
      <c r="M467" s="19" t="str">
        <f t="shared" si="140"/>
        <v/>
      </c>
      <c r="N467" s="19" t="str">
        <f t="shared" si="141"/>
        <v>Yes</v>
      </c>
      <c r="O467" s="19" t="str">
        <f t="shared" si="142"/>
        <v/>
      </c>
      <c r="P467" s="19" t="str">
        <f t="shared" si="143"/>
        <v/>
      </c>
      <c r="Q467" s="19" t="str">
        <f t="shared" si="144"/>
        <v/>
      </c>
      <c r="R467" s="19" t="str">
        <f t="shared" si="145"/>
        <v/>
      </c>
      <c r="S467" s="19" t="str">
        <f t="shared" si="146"/>
        <v/>
      </c>
      <c r="T467" s="19" t="str">
        <f t="shared" si="147"/>
        <v>Yes</v>
      </c>
      <c r="U467" s="15" t="str">
        <f t="shared" si="134"/>
        <v>Yes</v>
      </c>
      <c r="V467" s="15" t="str">
        <f t="shared" si="135"/>
        <v>Yes</v>
      </c>
      <c r="W467" s="15" t="str">
        <f t="shared" si="148"/>
        <v>Yes</v>
      </c>
      <c r="X467" s="15">
        <f>IF(W467="Yes", MAX(X$1:X466)+1, "")</f>
        <v>466</v>
      </c>
      <c r="Y467" s="15" t="str">
        <f t="shared" si="149"/>
        <v>Yes</v>
      </c>
      <c r="Z467" s="15">
        <f>IF(Y467="Yes", MAX(Z$1:Z466)+1, "")</f>
        <v>466</v>
      </c>
      <c r="AA467" s="15" t="str">
        <f t="shared" si="136"/>
        <v>No</v>
      </c>
      <c r="AB467" s="15" t="str">
        <f t="shared" si="137"/>
        <v>No</v>
      </c>
      <c r="AC467" s="15" t="str">
        <f t="shared" si="150"/>
        <v>No</v>
      </c>
      <c r="AD467" s="15" t="str">
        <f>IF(AC467="Yes", MAX(AD$1:AD466)+1, "")</f>
        <v/>
      </c>
      <c r="AE467" s="15" t="str">
        <f t="shared" si="151"/>
        <v>No</v>
      </c>
      <c r="AF467" s="15" t="str">
        <f>IF(AE467="Yes", MAX(AF$1:AF466)+1, "")</f>
        <v/>
      </c>
    </row>
    <row r="468" spans="1:32" ht="19" customHeight="1" x14ac:dyDescent="0.35">
      <c r="A468" s="16" t="s">
        <v>1308</v>
      </c>
      <c r="B468" s="16" t="s">
        <v>1309</v>
      </c>
      <c r="C468" s="16">
        <v>2013</v>
      </c>
      <c r="D468" s="16" t="s">
        <v>1310</v>
      </c>
      <c r="E468" t="s">
        <v>2264</v>
      </c>
      <c r="F468" s="16" t="s">
        <v>1963</v>
      </c>
      <c r="G468" s="16" t="s">
        <v>18</v>
      </c>
      <c r="H468" s="16" t="s">
        <v>20</v>
      </c>
      <c r="I468" s="17"/>
      <c r="J468" s="17"/>
      <c r="K468" s="19" t="str">
        <f t="shared" si="138"/>
        <v/>
      </c>
      <c r="L468" s="19" t="str">
        <f t="shared" si="139"/>
        <v/>
      </c>
      <c r="M468" s="19" t="str">
        <f t="shared" si="140"/>
        <v/>
      </c>
      <c r="N468" s="19" t="str">
        <f t="shared" si="141"/>
        <v/>
      </c>
      <c r="O468" s="19" t="str">
        <f t="shared" si="142"/>
        <v/>
      </c>
      <c r="P468" s="19" t="str">
        <f t="shared" si="143"/>
        <v/>
      </c>
      <c r="Q468" s="19" t="str">
        <f t="shared" si="144"/>
        <v/>
      </c>
      <c r="R468" s="19" t="str">
        <f t="shared" si="145"/>
        <v/>
      </c>
      <c r="S468" s="19" t="str">
        <f t="shared" si="146"/>
        <v>Yes</v>
      </c>
      <c r="T468" s="19" t="str">
        <f t="shared" si="147"/>
        <v>Yes</v>
      </c>
      <c r="U468" s="15" t="str">
        <f t="shared" si="134"/>
        <v>Yes</v>
      </c>
      <c r="V468" s="15" t="str">
        <f t="shared" si="135"/>
        <v>Yes</v>
      </c>
      <c r="W468" s="15" t="str">
        <f t="shared" si="148"/>
        <v>Yes</v>
      </c>
      <c r="X468" s="15">
        <f>IF(W468="Yes", MAX(X$1:X467)+1, "")</f>
        <v>467</v>
      </c>
      <c r="Y468" s="15" t="str">
        <f t="shared" si="149"/>
        <v>Yes</v>
      </c>
      <c r="Z468" s="15">
        <f>IF(Y468="Yes", MAX(Z$1:Z467)+1, "")</f>
        <v>467</v>
      </c>
      <c r="AA468" s="15" t="str">
        <f t="shared" si="136"/>
        <v>No</v>
      </c>
      <c r="AB468" s="15" t="str">
        <f t="shared" si="137"/>
        <v>No</v>
      </c>
      <c r="AC468" s="15" t="str">
        <f t="shared" si="150"/>
        <v>No</v>
      </c>
      <c r="AD468" s="15" t="str">
        <f>IF(AC468="Yes", MAX(AD$1:AD467)+1, "")</f>
        <v/>
      </c>
      <c r="AE468" s="15" t="str">
        <f t="shared" si="151"/>
        <v>No</v>
      </c>
      <c r="AF468" s="15" t="str">
        <f>IF(AE468="Yes", MAX(AF$1:AF467)+1, "")</f>
        <v/>
      </c>
    </row>
    <row r="469" spans="1:32" ht="19" customHeight="1" x14ac:dyDescent="0.35">
      <c r="A469" s="16" t="s">
        <v>1311</v>
      </c>
      <c r="B469" s="16" t="s">
        <v>1312</v>
      </c>
      <c r="C469" s="16">
        <v>2015</v>
      </c>
      <c r="D469" s="16" t="s">
        <v>1313</v>
      </c>
      <c r="E469" t="s">
        <v>2265</v>
      </c>
      <c r="F469" s="16" t="s">
        <v>1963</v>
      </c>
      <c r="G469" s="16" t="s">
        <v>33</v>
      </c>
      <c r="H469" s="16" t="s">
        <v>1954</v>
      </c>
      <c r="I469" s="17"/>
      <c r="J469" s="17"/>
      <c r="K469" s="19" t="str">
        <f t="shared" si="138"/>
        <v/>
      </c>
      <c r="L469" s="19" t="str">
        <f t="shared" si="139"/>
        <v/>
      </c>
      <c r="M469" s="19" t="str">
        <f t="shared" si="140"/>
        <v/>
      </c>
      <c r="N469" s="19" t="str">
        <f t="shared" si="141"/>
        <v/>
      </c>
      <c r="O469" s="19" t="str">
        <f t="shared" si="142"/>
        <v>Yes</v>
      </c>
      <c r="P469" s="19" t="str">
        <f t="shared" si="143"/>
        <v/>
      </c>
      <c r="Q469" s="19" t="str">
        <f t="shared" si="144"/>
        <v/>
      </c>
      <c r="R469" s="19" t="str">
        <f t="shared" si="145"/>
        <v>Yes</v>
      </c>
      <c r="S469" s="19" t="str">
        <f t="shared" si="146"/>
        <v/>
      </c>
      <c r="T469" s="19" t="str">
        <f t="shared" si="147"/>
        <v/>
      </c>
      <c r="U469" s="15" t="str">
        <f t="shared" si="134"/>
        <v>Yes</v>
      </c>
      <c r="V469" s="15" t="str">
        <f t="shared" si="135"/>
        <v>Yes</v>
      </c>
      <c r="W469" s="15" t="str">
        <f t="shared" si="148"/>
        <v>Yes</v>
      </c>
      <c r="X469" s="15">
        <f>IF(W469="Yes", MAX(X$1:X468)+1, "")</f>
        <v>468</v>
      </c>
      <c r="Y469" s="15" t="str">
        <f t="shared" si="149"/>
        <v>Yes</v>
      </c>
      <c r="Z469" s="15">
        <f>IF(Y469="Yes", MAX(Z$1:Z468)+1, "")</f>
        <v>468</v>
      </c>
      <c r="AA469" s="15" t="str">
        <f t="shared" si="136"/>
        <v>No</v>
      </c>
      <c r="AB469" s="15" t="str">
        <f t="shared" si="137"/>
        <v>No</v>
      </c>
      <c r="AC469" s="15" t="str">
        <f t="shared" si="150"/>
        <v>No</v>
      </c>
      <c r="AD469" s="15" t="str">
        <f>IF(AC469="Yes", MAX(AD$1:AD468)+1, "")</f>
        <v/>
      </c>
      <c r="AE469" s="15" t="str">
        <f t="shared" si="151"/>
        <v>No</v>
      </c>
      <c r="AF469" s="15" t="str">
        <f>IF(AE469="Yes", MAX(AF$1:AF468)+1, "")</f>
        <v/>
      </c>
    </row>
    <row r="470" spans="1:32" ht="19" customHeight="1" x14ac:dyDescent="0.35">
      <c r="A470" s="16" t="s">
        <v>1314</v>
      </c>
      <c r="B470" s="16" t="s">
        <v>1315</v>
      </c>
      <c r="C470" s="16">
        <v>2019</v>
      </c>
      <c r="D470" s="16" t="s">
        <v>1316</v>
      </c>
      <c r="E470" t="s">
        <v>2266</v>
      </c>
      <c r="F470" s="16" t="s">
        <v>1963</v>
      </c>
      <c r="G470" s="16" t="s">
        <v>1954</v>
      </c>
      <c r="H470" s="17"/>
      <c r="I470" s="17"/>
      <c r="J470" s="17"/>
      <c r="K470" s="19" t="str">
        <f t="shared" si="138"/>
        <v/>
      </c>
      <c r="L470" s="19" t="str">
        <f t="shared" si="139"/>
        <v/>
      </c>
      <c r="M470" s="19" t="str">
        <f t="shared" si="140"/>
        <v/>
      </c>
      <c r="N470" s="19" t="str">
        <f t="shared" si="141"/>
        <v/>
      </c>
      <c r="O470" s="19" t="str">
        <f t="shared" si="142"/>
        <v/>
      </c>
      <c r="P470" s="19" t="str">
        <f t="shared" si="143"/>
        <v/>
      </c>
      <c r="Q470" s="19" t="str">
        <f t="shared" si="144"/>
        <v/>
      </c>
      <c r="R470" s="19" t="str">
        <f t="shared" si="145"/>
        <v>Yes</v>
      </c>
      <c r="S470" s="19" t="str">
        <f t="shared" si="146"/>
        <v/>
      </c>
      <c r="T470" s="19" t="str">
        <f t="shared" si="147"/>
        <v/>
      </c>
      <c r="U470" s="15" t="str">
        <f t="shared" si="134"/>
        <v>Yes</v>
      </c>
      <c r="V470" s="15" t="str">
        <f t="shared" si="135"/>
        <v>Yes</v>
      </c>
      <c r="W470" s="15" t="str">
        <f t="shared" si="148"/>
        <v>Yes</v>
      </c>
      <c r="X470" s="15">
        <f>IF(W470="Yes", MAX(X$1:X469)+1, "")</f>
        <v>469</v>
      </c>
      <c r="Y470" s="15" t="str">
        <f t="shared" si="149"/>
        <v>Yes</v>
      </c>
      <c r="Z470" s="15">
        <f>IF(Y470="Yes", MAX(Z$1:Z469)+1, "")</f>
        <v>469</v>
      </c>
      <c r="AA470" s="15" t="str">
        <f t="shared" si="136"/>
        <v>No</v>
      </c>
      <c r="AB470" s="15" t="str">
        <f t="shared" si="137"/>
        <v>No</v>
      </c>
      <c r="AC470" s="15" t="str">
        <f t="shared" si="150"/>
        <v>No</v>
      </c>
      <c r="AD470" s="15" t="str">
        <f>IF(AC470="Yes", MAX(AD$1:AD469)+1, "")</f>
        <v/>
      </c>
      <c r="AE470" s="15" t="str">
        <f t="shared" si="151"/>
        <v>No</v>
      </c>
      <c r="AF470" s="15" t="str">
        <f>IF(AE470="Yes", MAX(AF$1:AF469)+1, "")</f>
        <v/>
      </c>
    </row>
    <row r="471" spans="1:32" ht="19" customHeight="1" x14ac:dyDescent="0.35">
      <c r="A471" s="16" t="s">
        <v>1317</v>
      </c>
      <c r="B471" s="16" t="s">
        <v>1318</v>
      </c>
      <c r="C471" s="16">
        <v>2018</v>
      </c>
      <c r="D471" s="16" t="s">
        <v>1319</v>
      </c>
      <c r="E471" t="s">
        <v>2267</v>
      </c>
      <c r="F471" s="16" t="s">
        <v>1963</v>
      </c>
      <c r="G471" s="16" t="s">
        <v>18</v>
      </c>
      <c r="H471" s="16" t="s">
        <v>20</v>
      </c>
      <c r="I471" s="16" t="s">
        <v>11</v>
      </c>
      <c r="J471" s="17"/>
      <c r="K471" s="19" t="str">
        <f t="shared" si="138"/>
        <v/>
      </c>
      <c r="L471" s="19" t="str">
        <f t="shared" si="139"/>
        <v>Yes</v>
      </c>
      <c r="M471" s="19" t="str">
        <f t="shared" si="140"/>
        <v/>
      </c>
      <c r="N471" s="19" t="str">
        <f t="shared" si="141"/>
        <v/>
      </c>
      <c r="O471" s="19" t="str">
        <f t="shared" si="142"/>
        <v/>
      </c>
      <c r="P471" s="19" t="str">
        <f t="shared" si="143"/>
        <v/>
      </c>
      <c r="Q471" s="19" t="str">
        <f t="shared" si="144"/>
        <v/>
      </c>
      <c r="R471" s="19" t="str">
        <f t="shared" si="145"/>
        <v/>
      </c>
      <c r="S471" s="19" t="str">
        <f t="shared" si="146"/>
        <v>Yes</v>
      </c>
      <c r="T471" s="19" t="str">
        <f t="shared" si="147"/>
        <v>Yes</v>
      </c>
      <c r="U471" s="15" t="str">
        <f t="shared" si="134"/>
        <v>Yes</v>
      </c>
      <c r="V471" s="15" t="str">
        <f t="shared" si="135"/>
        <v>Yes</v>
      </c>
      <c r="W471" s="15" t="str">
        <f t="shared" si="148"/>
        <v>Yes</v>
      </c>
      <c r="X471" s="15">
        <f>IF(W471="Yes", MAX(X$1:X470)+1, "")</f>
        <v>470</v>
      </c>
      <c r="Y471" s="15" t="str">
        <f t="shared" si="149"/>
        <v>Yes</v>
      </c>
      <c r="Z471" s="15">
        <f>IF(Y471="Yes", MAX(Z$1:Z470)+1, "")</f>
        <v>470</v>
      </c>
      <c r="AA471" s="15" t="str">
        <f t="shared" si="136"/>
        <v>No</v>
      </c>
      <c r="AB471" s="15" t="str">
        <f t="shared" si="137"/>
        <v>No</v>
      </c>
      <c r="AC471" s="15" t="str">
        <f t="shared" si="150"/>
        <v>No</v>
      </c>
      <c r="AD471" s="15" t="str">
        <f>IF(AC471="Yes", MAX(AD$1:AD470)+1, "")</f>
        <v/>
      </c>
      <c r="AE471" s="15" t="str">
        <f t="shared" si="151"/>
        <v>No</v>
      </c>
      <c r="AF471" s="15" t="str">
        <f>IF(AE471="Yes", MAX(AF$1:AF470)+1, "")</f>
        <v/>
      </c>
    </row>
    <row r="472" spans="1:32" ht="19" customHeight="1" x14ac:dyDescent="0.35">
      <c r="A472" s="16" t="s">
        <v>1320</v>
      </c>
      <c r="B472" s="16" t="s">
        <v>1321</v>
      </c>
      <c r="C472" s="16">
        <v>2017</v>
      </c>
      <c r="D472" s="17"/>
      <c r="E472" t="s">
        <v>1976</v>
      </c>
      <c r="F472" s="16" t="s">
        <v>1963</v>
      </c>
      <c r="G472" s="16" t="s">
        <v>1954</v>
      </c>
      <c r="H472" s="16" t="s">
        <v>27</v>
      </c>
      <c r="I472" s="17"/>
      <c r="J472" s="17"/>
      <c r="K472" s="19" t="str">
        <f t="shared" si="138"/>
        <v>Yes</v>
      </c>
      <c r="L472" s="19" t="str">
        <f t="shared" si="139"/>
        <v/>
      </c>
      <c r="M472" s="19" t="str">
        <f t="shared" si="140"/>
        <v/>
      </c>
      <c r="N472" s="19" t="str">
        <f t="shared" si="141"/>
        <v/>
      </c>
      <c r="O472" s="19" t="str">
        <f t="shared" si="142"/>
        <v/>
      </c>
      <c r="P472" s="19" t="str">
        <f t="shared" si="143"/>
        <v/>
      </c>
      <c r="Q472" s="19" t="str">
        <f t="shared" si="144"/>
        <v/>
      </c>
      <c r="R472" s="19" t="str">
        <f t="shared" si="145"/>
        <v>Yes</v>
      </c>
      <c r="S472" s="19" t="str">
        <f t="shared" si="146"/>
        <v/>
      </c>
      <c r="T472" s="19" t="str">
        <f t="shared" si="147"/>
        <v/>
      </c>
      <c r="U472" s="15" t="str">
        <f t="shared" si="134"/>
        <v>Yes</v>
      </c>
      <c r="V472" s="15" t="str">
        <f t="shared" si="135"/>
        <v>No</v>
      </c>
      <c r="W472" s="15" t="str">
        <f t="shared" si="148"/>
        <v>Yes</v>
      </c>
      <c r="X472" s="15">
        <f>IF(W472="Yes", MAX(X$1:X471)+1, "")</f>
        <v>471</v>
      </c>
      <c r="Y472" s="15" t="str">
        <f t="shared" si="149"/>
        <v>Yes</v>
      </c>
      <c r="Z472" s="15">
        <f>IF(Y472="Yes", MAX(Z$1:Z471)+1, "")</f>
        <v>471</v>
      </c>
      <c r="AA472" s="15" t="str">
        <f t="shared" si="136"/>
        <v>No</v>
      </c>
      <c r="AB472" s="15" t="str">
        <f t="shared" si="137"/>
        <v>No</v>
      </c>
      <c r="AC472" s="15" t="str">
        <f t="shared" si="150"/>
        <v>No</v>
      </c>
      <c r="AD472" s="15" t="str">
        <f>IF(AC472="Yes", MAX(AD$1:AD471)+1, "")</f>
        <v/>
      </c>
      <c r="AE472" s="15" t="str">
        <f t="shared" si="151"/>
        <v>No</v>
      </c>
      <c r="AF472" s="15" t="str">
        <f>IF(AE472="Yes", MAX(AF$1:AF471)+1, "")</f>
        <v/>
      </c>
    </row>
    <row r="473" spans="1:32" ht="19" customHeight="1" x14ac:dyDescent="0.35">
      <c r="A473" s="16" t="s">
        <v>1322</v>
      </c>
      <c r="B473" s="16" t="s">
        <v>1323</v>
      </c>
      <c r="C473" s="16">
        <v>2015</v>
      </c>
      <c r="D473" s="17"/>
      <c r="E473" t="s">
        <v>1976</v>
      </c>
      <c r="F473" s="16" t="s">
        <v>1963</v>
      </c>
      <c r="G473" s="16" t="s">
        <v>1954</v>
      </c>
      <c r="H473" s="16" t="s">
        <v>27</v>
      </c>
      <c r="I473" s="17"/>
      <c r="J473" s="17"/>
      <c r="K473" s="19" t="str">
        <f t="shared" si="138"/>
        <v>Yes</v>
      </c>
      <c r="L473" s="19" t="str">
        <f t="shared" si="139"/>
        <v/>
      </c>
      <c r="M473" s="19" t="str">
        <f t="shared" si="140"/>
        <v/>
      </c>
      <c r="N473" s="19" t="str">
        <f t="shared" si="141"/>
        <v/>
      </c>
      <c r="O473" s="19" t="str">
        <f t="shared" si="142"/>
        <v/>
      </c>
      <c r="P473" s="19" t="str">
        <f t="shared" si="143"/>
        <v/>
      </c>
      <c r="Q473" s="19" t="str">
        <f t="shared" si="144"/>
        <v/>
      </c>
      <c r="R473" s="19" t="str">
        <f t="shared" si="145"/>
        <v>Yes</v>
      </c>
      <c r="S473" s="19" t="str">
        <f t="shared" si="146"/>
        <v/>
      </c>
      <c r="T473" s="19" t="str">
        <f t="shared" si="147"/>
        <v/>
      </c>
      <c r="U473" s="15" t="str">
        <f t="shared" si="134"/>
        <v>Yes</v>
      </c>
      <c r="V473" s="15" t="str">
        <f t="shared" si="135"/>
        <v>No</v>
      </c>
      <c r="W473" s="15" t="str">
        <f t="shared" si="148"/>
        <v>Yes</v>
      </c>
      <c r="X473" s="15">
        <f>IF(W473="Yes", MAX(X$1:X472)+1, "")</f>
        <v>472</v>
      </c>
      <c r="Y473" s="15" t="str">
        <f t="shared" si="149"/>
        <v>Yes</v>
      </c>
      <c r="Z473" s="15">
        <f>IF(Y473="Yes", MAX(Z$1:Z472)+1, "")</f>
        <v>472</v>
      </c>
      <c r="AA473" s="15" t="str">
        <f t="shared" si="136"/>
        <v>No</v>
      </c>
      <c r="AB473" s="15" t="str">
        <f t="shared" si="137"/>
        <v>No</v>
      </c>
      <c r="AC473" s="15" t="str">
        <f t="shared" si="150"/>
        <v>No</v>
      </c>
      <c r="AD473" s="15" t="str">
        <f>IF(AC473="Yes", MAX(AD$1:AD472)+1, "")</f>
        <v/>
      </c>
      <c r="AE473" s="15" t="str">
        <f t="shared" si="151"/>
        <v>No</v>
      </c>
      <c r="AF473" s="15" t="str">
        <f>IF(AE473="Yes", MAX(AF$1:AF472)+1, "")</f>
        <v/>
      </c>
    </row>
    <row r="474" spans="1:32" ht="19" customHeight="1" x14ac:dyDescent="0.35">
      <c r="A474" s="16" t="s">
        <v>1324</v>
      </c>
      <c r="B474" s="16" t="s">
        <v>1325</v>
      </c>
      <c r="C474" s="16">
        <v>2019</v>
      </c>
      <c r="D474" s="16" t="s">
        <v>1326</v>
      </c>
      <c r="E474" t="s">
        <v>2268</v>
      </c>
      <c r="F474" s="16" t="s">
        <v>1963</v>
      </c>
      <c r="G474" s="16" t="s">
        <v>20</v>
      </c>
      <c r="H474" s="16" t="s">
        <v>1954</v>
      </c>
      <c r="I474" s="16" t="s">
        <v>33</v>
      </c>
      <c r="J474" s="16" t="s">
        <v>94</v>
      </c>
      <c r="K474" s="19" t="str">
        <f t="shared" si="138"/>
        <v/>
      </c>
      <c r="L474" s="19" t="str">
        <f t="shared" si="139"/>
        <v/>
      </c>
      <c r="M474" s="19" t="str">
        <f t="shared" si="140"/>
        <v/>
      </c>
      <c r="N474" s="19" t="str">
        <f t="shared" si="141"/>
        <v/>
      </c>
      <c r="O474" s="19" t="str">
        <f t="shared" si="142"/>
        <v>Yes</v>
      </c>
      <c r="P474" s="19" t="str">
        <f t="shared" si="143"/>
        <v>Yes</v>
      </c>
      <c r="Q474" s="19" t="str">
        <f t="shared" si="144"/>
        <v/>
      </c>
      <c r="R474" s="19" t="str">
        <f t="shared" si="145"/>
        <v>Yes</v>
      </c>
      <c r="S474" s="19" t="str">
        <f t="shared" si="146"/>
        <v/>
      </c>
      <c r="T474" s="19" t="str">
        <f t="shared" si="147"/>
        <v>Yes</v>
      </c>
      <c r="U474" s="15" t="str">
        <f t="shared" si="134"/>
        <v>Yes</v>
      </c>
      <c r="V474" s="15" t="str">
        <f t="shared" si="135"/>
        <v>Yes</v>
      </c>
      <c r="W474" s="15" t="str">
        <f t="shared" si="148"/>
        <v>Yes</v>
      </c>
      <c r="X474" s="15">
        <f>IF(W474="Yes", MAX(X$1:X473)+1, "")</f>
        <v>473</v>
      </c>
      <c r="Y474" s="15" t="str">
        <f t="shared" si="149"/>
        <v>Yes</v>
      </c>
      <c r="Z474" s="15">
        <f>IF(Y474="Yes", MAX(Z$1:Z473)+1, "")</f>
        <v>473</v>
      </c>
      <c r="AA474" s="15" t="str">
        <f t="shared" si="136"/>
        <v>No</v>
      </c>
      <c r="AB474" s="15" t="str">
        <f t="shared" si="137"/>
        <v>No</v>
      </c>
      <c r="AC474" s="15" t="str">
        <f t="shared" si="150"/>
        <v>No</v>
      </c>
      <c r="AD474" s="15" t="str">
        <f>IF(AC474="Yes", MAX(AD$1:AD473)+1, "")</f>
        <v/>
      </c>
      <c r="AE474" s="15" t="str">
        <f t="shared" si="151"/>
        <v>No</v>
      </c>
      <c r="AF474" s="15" t="str">
        <f>IF(AE474="Yes", MAX(AF$1:AF473)+1, "")</f>
        <v/>
      </c>
    </row>
    <row r="475" spans="1:32" ht="19" customHeight="1" x14ac:dyDescent="0.35">
      <c r="A475" s="16" t="s">
        <v>1327</v>
      </c>
      <c r="B475" s="16" t="s">
        <v>1328</v>
      </c>
      <c r="C475" s="16">
        <v>2014</v>
      </c>
      <c r="D475" s="16" t="s">
        <v>1329</v>
      </c>
      <c r="E475" t="s">
        <v>2269</v>
      </c>
      <c r="F475" s="16" t="s">
        <v>1963</v>
      </c>
      <c r="G475" s="16" t="s">
        <v>7</v>
      </c>
      <c r="H475" s="16" t="s">
        <v>1954</v>
      </c>
      <c r="I475" s="17"/>
      <c r="J475" s="17"/>
      <c r="K475" s="19" t="str">
        <f t="shared" si="138"/>
        <v>Yes</v>
      </c>
      <c r="L475" s="19" t="str">
        <f t="shared" si="139"/>
        <v/>
      </c>
      <c r="M475" s="19" t="str">
        <f t="shared" si="140"/>
        <v/>
      </c>
      <c r="N475" s="19" t="str">
        <f t="shared" si="141"/>
        <v/>
      </c>
      <c r="O475" s="19" t="str">
        <f t="shared" si="142"/>
        <v/>
      </c>
      <c r="P475" s="19" t="str">
        <f t="shared" si="143"/>
        <v/>
      </c>
      <c r="Q475" s="19" t="str">
        <f t="shared" si="144"/>
        <v/>
      </c>
      <c r="R475" s="19" t="str">
        <f t="shared" si="145"/>
        <v>Yes</v>
      </c>
      <c r="S475" s="19" t="str">
        <f t="shared" si="146"/>
        <v/>
      </c>
      <c r="T475" s="19" t="str">
        <f t="shared" si="147"/>
        <v/>
      </c>
      <c r="U475" s="15" t="str">
        <f t="shared" si="134"/>
        <v>Yes</v>
      </c>
      <c r="V475" s="15" t="str">
        <f t="shared" si="135"/>
        <v>Yes</v>
      </c>
      <c r="W475" s="15" t="str">
        <f t="shared" si="148"/>
        <v>Yes</v>
      </c>
      <c r="X475" s="15">
        <f>IF(W475="Yes", MAX(X$1:X474)+1, "")</f>
        <v>474</v>
      </c>
      <c r="Y475" s="15" t="str">
        <f t="shared" si="149"/>
        <v>Yes</v>
      </c>
      <c r="Z475" s="15">
        <f>IF(Y475="Yes", MAX(Z$1:Z474)+1, "")</f>
        <v>474</v>
      </c>
      <c r="AA475" s="15" t="str">
        <f t="shared" si="136"/>
        <v>No</v>
      </c>
      <c r="AB475" s="15" t="str">
        <f t="shared" si="137"/>
        <v>No</v>
      </c>
      <c r="AC475" s="15" t="str">
        <f t="shared" si="150"/>
        <v>No</v>
      </c>
      <c r="AD475" s="15" t="str">
        <f>IF(AC475="Yes", MAX(AD$1:AD474)+1, "")</f>
        <v/>
      </c>
      <c r="AE475" s="15" t="str">
        <f t="shared" si="151"/>
        <v>No</v>
      </c>
      <c r="AF475" s="15" t="str">
        <f>IF(AE475="Yes", MAX(AF$1:AF474)+1, "")</f>
        <v/>
      </c>
    </row>
    <row r="476" spans="1:32" ht="19" customHeight="1" x14ac:dyDescent="0.35">
      <c r="A476" s="16" t="s">
        <v>1330</v>
      </c>
      <c r="B476" s="16" t="s">
        <v>1331</v>
      </c>
      <c r="C476" s="16">
        <v>2012</v>
      </c>
      <c r="D476" s="16" t="s">
        <v>1332</v>
      </c>
      <c r="E476" t="s">
        <v>2270</v>
      </c>
      <c r="F476" s="16" t="s">
        <v>1963</v>
      </c>
      <c r="G476" s="16" t="s">
        <v>11</v>
      </c>
      <c r="H476" s="16" t="s">
        <v>1954</v>
      </c>
      <c r="I476" s="16" t="s">
        <v>74</v>
      </c>
      <c r="J476" s="17"/>
      <c r="K476" s="19" t="str">
        <f t="shared" si="138"/>
        <v/>
      </c>
      <c r="L476" s="19" t="str">
        <f t="shared" si="139"/>
        <v>Yes</v>
      </c>
      <c r="M476" s="19" t="str">
        <f t="shared" si="140"/>
        <v/>
      </c>
      <c r="N476" s="19" t="str">
        <f t="shared" si="141"/>
        <v>Yes</v>
      </c>
      <c r="O476" s="19" t="str">
        <f t="shared" si="142"/>
        <v/>
      </c>
      <c r="P476" s="19" t="str">
        <f t="shared" si="143"/>
        <v/>
      </c>
      <c r="Q476" s="19" t="str">
        <f t="shared" si="144"/>
        <v/>
      </c>
      <c r="R476" s="19" t="str">
        <f t="shared" si="145"/>
        <v>Yes</v>
      </c>
      <c r="S476" s="19" t="str">
        <f t="shared" si="146"/>
        <v/>
      </c>
      <c r="T476" s="19" t="str">
        <f t="shared" si="147"/>
        <v/>
      </c>
      <c r="U476" s="15" t="str">
        <f t="shared" si="134"/>
        <v>Yes</v>
      </c>
      <c r="V476" s="15" t="str">
        <f t="shared" si="135"/>
        <v>Yes</v>
      </c>
      <c r="W476" s="15" t="str">
        <f t="shared" si="148"/>
        <v>Yes</v>
      </c>
      <c r="X476" s="15">
        <f>IF(W476="Yes", MAX(X$1:X475)+1, "")</f>
        <v>475</v>
      </c>
      <c r="Y476" s="15" t="str">
        <f t="shared" si="149"/>
        <v>Yes</v>
      </c>
      <c r="Z476" s="15">
        <f>IF(Y476="Yes", MAX(Z$1:Z475)+1, "")</f>
        <v>475</v>
      </c>
      <c r="AA476" s="15" t="str">
        <f t="shared" si="136"/>
        <v>No</v>
      </c>
      <c r="AB476" s="15" t="str">
        <f t="shared" si="137"/>
        <v>No</v>
      </c>
      <c r="AC476" s="15" t="str">
        <f t="shared" si="150"/>
        <v>No</v>
      </c>
      <c r="AD476" s="15" t="str">
        <f>IF(AC476="Yes", MAX(AD$1:AD475)+1, "")</f>
        <v/>
      </c>
      <c r="AE476" s="15" t="str">
        <f t="shared" si="151"/>
        <v>No</v>
      </c>
      <c r="AF476" s="15" t="str">
        <f>IF(AE476="Yes", MAX(AF$1:AF475)+1, "")</f>
        <v/>
      </c>
    </row>
    <row r="477" spans="1:32" ht="19" customHeight="1" x14ac:dyDescent="0.35">
      <c r="A477" s="16" t="s">
        <v>1333</v>
      </c>
      <c r="B477" s="16" t="s">
        <v>1334</v>
      </c>
      <c r="C477" s="16">
        <v>2017</v>
      </c>
      <c r="D477" s="16" t="s">
        <v>1335</v>
      </c>
      <c r="E477" t="s">
        <v>2271</v>
      </c>
      <c r="F477" s="16" t="s">
        <v>1963</v>
      </c>
      <c r="G477" s="16" t="s">
        <v>33</v>
      </c>
      <c r="H477" s="16" t="s">
        <v>1954</v>
      </c>
      <c r="I477" s="16" t="s">
        <v>20</v>
      </c>
      <c r="J477" s="17"/>
      <c r="K477" s="19" t="str">
        <f t="shared" si="138"/>
        <v/>
      </c>
      <c r="L477" s="19" t="str">
        <f t="shared" si="139"/>
        <v/>
      </c>
      <c r="M477" s="19" t="str">
        <f t="shared" si="140"/>
        <v/>
      </c>
      <c r="N477" s="19" t="str">
        <f t="shared" si="141"/>
        <v/>
      </c>
      <c r="O477" s="19" t="str">
        <f t="shared" si="142"/>
        <v>Yes</v>
      </c>
      <c r="P477" s="19" t="str">
        <f t="shared" si="143"/>
        <v/>
      </c>
      <c r="Q477" s="19" t="str">
        <f t="shared" si="144"/>
        <v/>
      </c>
      <c r="R477" s="19" t="str">
        <f t="shared" si="145"/>
        <v>Yes</v>
      </c>
      <c r="S477" s="19" t="str">
        <f t="shared" si="146"/>
        <v/>
      </c>
      <c r="T477" s="19" t="str">
        <f t="shared" si="147"/>
        <v>Yes</v>
      </c>
      <c r="U477" s="15" t="str">
        <f t="shared" si="134"/>
        <v>Yes</v>
      </c>
      <c r="V477" s="15" t="str">
        <f t="shared" si="135"/>
        <v>Yes</v>
      </c>
      <c r="W477" s="15" t="str">
        <f t="shared" si="148"/>
        <v>Yes</v>
      </c>
      <c r="X477" s="15">
        <f>IF(W477="Yes", MAX(X$1:X476)+1, "")</f>
        <v>476</v>
      </c>
      <c r="Y477" s="15" t="str">
        <f t="shared" si="149"/>
        <v>Yes</v>
      </c>
      <c r="Z477" s="15">
        <f>IF(Y477="Yes", MAX(Z$1:Z476)+1, "")</f>
        <v>476</v>
      </c>
      <c r="AA477" s="15" t="str">
        <f t="shared" si="136"/>
        <v>No</v>
      </c>
      <c r="AB477" s="15" t="str">
        <f t="shared" si="137"/>
        <v>No</v>
      </c>
      <c r="AC477" s="15" t="str">
        <f t="shared" si="150"/>
        <v>No</v>
      </c>
      <c r="AD477" s="15" t="str">
        <f>IF(AC477="Yes", MAX(AD$1:AD476)+1, "")</f>
        <v/>
      </c>
      <c r="AE477" s="15" t="str">
        <f t="shared" si="151"/>
        <v>No</v>
      </c>
      <c r="AF477" s="15" t="str">
        <f>IF(AE477="Yes", MAX(AF$1:AF476)+1, "")</f>
        <v/>
      </c>
    </row>
    <row r="478" spans="1:32" ht="19" customHeight="1" x14ac:dyDescent="0.35">
      <c r="A478" s="16" t="s">
        <v>1336</v>
      </c>
      <c r="B478" s="16" t="s">
        <v>1337</v>
      </c>
      <c r="C478" s="16">
        <v>2018</v>
      </c>
      <c r="D478" s="16" t="s">
        <v>1338</v>
      </c>
      <c r="E478" t="s">
        <v>2272</v>
      </c>
      <c r="F478" s="16" t="s">
        <v>1963</v>
      </c>
      <c r="G478" s="16" t="s">
        <v>1954</v>
      </c>
      <c r="H478" s="17"/>
      <c r="I478" s="17"/>
      <c r="J478" s="17"/>
      <c r="K478" s="19" t="str">
        <f t="shared" si="138"/>
        <v/>
      </c>
      <c r="L478" s="19" t="str">
        <f t="shared" si="139"/>
        <v/>
      </c>
      <c r="M478" s="19" t="str">
        <f t="shared" si="140"/>
        <v/>
      </c>
      <c r="N478" s="19" t="str">
        <f t="shared" si="141"/>
        <v/>
      </c>
      <c r="O478" s="19" t="str">
        <f t="shared" si="142"/>
        <v/>
      </c>
      <c r="P478" s="19" t="str">
        <f t="shared" si="143"/>
        <v/>
      </c>
      <c r="Q478" s="19" t="str">
        <f t="shared" si="144"/>
        <v/>
      </c>
      <c r="R478" s="19" t="str">
        <f t="shared" si="145"/>
        <v>Yes</v>
      </c>
      <c r="S478" s="19" t="str">
        <f t="shared" si="146"/>
        <v/>
      </c>
      <c r="T478" s="19" t="str">
        <f t="shared" si="147"/>
        <v/>
      </c>
      <c r="U478" s="15" t="str">
        <f t="shared" si="134"/>
        <v>Yes</v>
      </c>
      <c r="V478" s="15" t="str">
        <f t="shared" si="135"/>
        <v>Yes</v>
      </c>
      <c r="W478" s="15" t="str">
        <f t="shared" si="148"/>
        <v>Yes</v>
      </c>
      <c r="X478" s="15">
        <f>IF(W478="Yes", MAX(X$1:X477)+1, "")</f>
        <v>477</v>
      </c>
      <c r="Y478" s="15" t="str">
        <f t="shared" si="149"/>
        <v>Yes</v>
      </c>
      <c r="Z478" s="15">
        <f>IF(Y478="Yes", MAX(Z$1:Z477)+1, "")</f>
        <v>477</v>
      </c>
      <c r="AA478" s="15" t="str">
        <f t="shared" si="136"/>
        <v>No</v>
      </c>
      <c r="AB478" s="15" t="str">
        <f t="shared" si="137"/>
        <v>No</v>
      </c>
      <c r="AC478" s="15" t="str">
        <f t="shared" si="150"/>
        <v>No</v>
      </c>
      <c r="AD478" s="15" t="str">
        <f>IF(AC478="Yes", MAX(AD$1:AD477)+1, "")</f>
        <v/>
      </c>
      <c r="AE478" s="15" t="str">
        <f t="shared" si="151"/>
        <v>No</v>
      </c>
      <c r="AF478" s="15" t="str">
        <f>IF(AE478="Yes", MAX(AF$1:AF477)+1, "")</f>
        <v/>
      </c>
    </row>
    <row r="479" spans="1:32" ht="19" customHeight="1" x14ac:dyDescent="0.35">
      <c r="A479" s="16" t="s">
        <v>1339</v>
      </c>
      <c r="B479" s="16" t="s">
        <v>1340</v>
      </c>
      <c r="C479" s="16">
        <v>2013</v>
      </c>
      <c r="D479" s="16" t="s">
        <v>1341</v>
      </c>
      <c r="E479" t="s">
        <v>2273</v>
      </c>
      <c r="F479" s="16" t="s">
        <v>1963</v>
      </c>
      <c r="G479" s="16" t="s">
        <v>1954</v>
      </c>
      <c r="H479" s="16" t="s">
        <v>18</v>
      </c>
      <c r="I479" s="17"/>
      <c r="J479" s="17"/>
      <c r="K479" s="19" t="str">
        <f t="shared" si="138"/>
        <v/>
      </c>
      <c r="L479" s="19" t="str">
        <f t="shared" si="139"/>
        <v/>
      </c>
      <c r="M479" s="19" t="str">
        <f t="shared" si="140"/>
        <v/>
      </c>
      <c r="N479" s="19" t="str">
        <f t="shared" si="141"/>
        <v/>
      </c>
      <c r="O479" s="19" t="str">
        <f t="shared" si="142"/>
        <v/>
      </c>
      <c r="P479" s="19" t="str">
        <f t="shared" si="143"/>
        <v/>
      </c>
      <c r="Q479" s="19" t="str">
        <f t="shared" si="144"/>
        <v/>
      </c>
      <c r="R479" s="19" t="str">
        <f t="shared" si="145"/>
        <v>Yes</v>
      </c>
      <c r="S479" s="19" t="str">
        <f t="shared" si="146"/>
        <v>Yes</v>
      </c>
      <c r="T479" s="19" t="str">
        <f t="shared" si="147"/>
        <v/>
      </c>
      <c r="U479" s="15" t="str">
        <f t="shared" si="134"/>
        <v>Yes</v>
      </c>
      <c r="V479" s="15" t="str">
        <f t="shared" si="135"/>
        <v>Yes</v>
      </c>
      <c r="W479" s="15" t="str">
        <f t="shared" si="148"/>
        <v>Yes</v>
      </c>
      <c r="X479" s="15">
        <f>IF(W479="Yes", MAX(X$1:X478)+1, "")</f>
        <v>478</v>
      </c>
      <c r="Y479" s="15" t="str">
        <f t="shared" si="149"/>
        <v>Yes</v>
      </c>
      <c r="Z479" s="15">
        <f>IF(Y479="Yes", MAX(Z$1:Z478)+1, "")</f>
        <v>478</v>
      </c>
      <c r="AA479" s="15" t="str">
        <f t="shared" si="136"/>
        <v>No</v>
      </c>
      <c r="AB479" s="15" t="str">
        <f t="shared" si="137"/>
        <v>No</v>
      </c>
      <c r="AC479" s="15" t="str">
        <f t="shared" si="150"/>
        <v>No</v>
      </c>
      <c r="AD479" s="15" t="str">
        <f>IF(AC479="Yes", MAX(AD$1:AD478)+1, "")</f>
        <v/>
      </c>
      <c r="AE479" s="15" t="str">
        <f t="shared" si="151"/>
        <v>No</v>
      </c>
      <c r="AF479" s="15" t="str">
        <f>IF(AE479="Yes", MAX(AF$1:AF478)+1, "")</f>
        <v/>
      </c>
    </row>
    <row r="480" spans="1:32" ht="19" customHeight="1" x14ac:dyDescent="0.35">
      <c r="A480" s="16" t="s">
        <v>1342</v>
      </c>
      <c r="B480" s="16" t="s">
        <v>1343</v>
      </c>
      <c r="C480" s="16">
        <v>2018</v>
      </c>
      <c r="D480" s="16" t="s">
        <v>1344</v>
      </c>
      <c r="E480" t="s">
        <v>2274</v>
      </c>
      <c r="F480" s="16" t="s">
        <v>1963</v>
      </c>
      <c r="G480" s="16" t="s">
        <v>18</v>
      </c>
      <c r="H480" s="16" t="s">
        <v>74</v>
      </c>
      <c r="I480" s="17"/>
      <c r="J480" s="17"/>
      <c r="K480" s="19" t="str">
        <f t="shared" si="138"/>
        <v/>
      </c>
      <c r="L480" s="19" t="str">
        <f t="shared" si="139"/>
        <v/>
      </c>
      <c r="M480" s="19" t="str">
        <f t="shared" si="140"/>
        <v/>
      </c>
      <c r="N480" s="19" t="str">
        <f t="shared" si="141"/>
        <v>Yes</v>
      </c>
      <c r="O480" s="19" t="str">
        <f t="shared" si="142"/>
        <v/>
      </c>
      <c r="P480" s="19" t="str">
        <f t="shared" si="143"/>
        <v/>
      </c>
      <c r="Q480" s="19" t="str">
        <f t="shared" si="144"/>
        <v/>
      </c>
      <c r="R480" s="19" t="str">
        <f t="shared" si="145"/>
        <v/>
      </c>
      <c r="S480" s="19" t="str">
        <f t="shared" si="146"/>
        <v>Yes</v>
      </c>
      <c r="T480" s="19" t="str">
        <f t="shared" si="147"/>
        <v/>
      </c>
      <c r="U480" s="15" t="str">
        <f t="shared" si="134"/>
        <v>Yes</v>
      </c>
      <c r="V480" s="15" t="str">
        <f t="shared" si="135"/>
        <v>Yes</v>
      </c>
      <c r="W480" s="15" t="str">
        <f t="shared" si="148"/>
        <v>Yes</v>
      </c>
      <c r="X480" s="15">
        <f>IF(W480="Yes", MAX(X$1:X479)+1, "")</f>
        <v>479</v>
      </c>
      <c r="Y480" s="15" t="str">
        <f t="shared" si="149"/>
        <v>Yes</v>
      </c>
      <c r="Z480" s="15">
        <f>IF(Y480="Yes", MAX(Z$1:Z479)+1, "")</f>
        <v>479</v>
      </c>
      <c r="AA480" s="15" t="str">
        <f t="shared" si="136"/>
        <v>No</v>
      </c>
      <c r="AB480" s="15" t="str">
        <f t="shared" si="137"/>
        <v>No</v>
      </c>
      <c r="AC480" s="15" t="str">
        <f t="shared" si="150"/>
        <v>No</v>
      </c>
      <c r="AD480" s="15" t="str">
        <f>IF(AC480="Yes", MAX(AD$1:AD479)+1, "")</f>
        <v/>
      </c>
      <c r="AE480" s="15" t="str">
        <f t="shared" si="151"/>
        <v>No</v>
      </c>
      <c r="AF480" s="15" t="str">
        <f>IF(AE480="Yes", MAX(AF$1:AF479)+1, "")</f>
        <v/>
      </c>
    </row>
    <row r="481" spans="1:32" ht="19" customHeight="1" x14ac:dyDescent="0.35">
      <c r="A481" s="16" t="s">
        <v>1345</v>
      </c>
      <c r="B481" s="16" t="s">
        <v>1346</v>
      </c>
      <c r="C481" s="16">
        <v>2014</v>
      </c>
      <c r="D481" s="16" t="s">
        <v>1347</v>
      </c>
      <c r="E481" t="s">
        <v>2275</v>
      </c>
      <c r="F481" s="16" t="s">
        <v>1963</v>
      </c>
      <c r="G481" s="16" t="s">
        <v>1954</v>
      </c>
      <c r="H481" s="16" t="s">
        <v>27</v>
      </c>
      <c r="I481" s="17"/>
      <c r="J481" s="17"/>
      <c r="K481" s="19" t="str">
        <f t="shared" si="138"/>
        <v>Yes</v>
      </c>
      <c r="L481" s="19" t="str">
        <f t="shared" si="139"/>
        <v/>
      </c>
      <c r="M481" s="19" t="str">
        <f t="shared" si="140"/>
        <v/>
      </c>
      <c r="N481" s="19" t="str">
        <f t="shared" si="141"/>
        <v/>
      </c>
      <c r="O481" s="19" t="str">
        <f t="shared" si="142"/>
        <v/>
      </c>
      <c r="P481" s="19" t="str">
        <f t="shared" si="143"/>
        <v/>
      </c>
      <c r="Q481" s="19" t="str">
        <f t="shared" si="144"/>
        <v/>
      </c>
      <c r="R481" s="19" t="str">
        <f t="shared" si="145"/>
        <v>Yes</v>
      </c>
      <c r="S481" s="19" t="str">
        <f t="shared" si="146"/>
        <v/>
      </c>
      <c r="T481" s="19" t="str">
        <f t="shared" si="147"/>
        <v/>
      </c>
      <c r="U481" s="15" t="str">
        <f t="shared" si="134"/>
        <v>Yes</v>
      </c>
      <c r="V481" s="15" t="str">
        <f t="shared" si="135"/>
        <v>Yes</v>
      </c>
      <c r="W481" s="15" t="str">
        <f t="shared" si="148"/>
        <v>Yes</v>
      </c>
      <c r="X481" s="15">
        <f>IF(W481="Yes", MAX(X$1:X480)+1, "")</f>
        <v>480</v>
      </c>
      <c r="Y481" s="15" t="str">
        <f t="shared" si="149"/>
        <v>Yes</v>
      </c>
      <c r="Z481" s="15">
        <f>IF(Y481="Yes", MAX(Z$1:Z480)+1, "")</f>
        <v>480</v>
      </c>
      <c r="AA481" s="15" t="str">
        <f t="shared" si="136"/>
        <v>No</v>
      </c>
      <c r="AB481" s="15" t="str">
        <f t="shared" si="137"/>
        <v>No</v>
      </c>
      <c r="AC481" s="15" t="str">
        <f t="shared" si="150"/>
        <v>No</v>
      </c>
      <c r="AD481" s="15" t="str">
        <f>IF(AC481="Yes", MAX(AD$1:AD480)+1, "")</f>
        <v/>
      </c>
      <c r="AE481" s="15" t="str">
        <f t="shared" si="151"/>
        <v>No</v>
      </c>
      <c r="AF481" s="15" t="str">
        <f>IF(AE481="Yes", MAX(AF$1:AF480)+1, "")</f>
        <v/>
      </c>
    </row>
    <row r="482" spans="1:32" ht="19" customHeight="1" x14ac:dyDescent="0.35">
      <c r="A482" s="16" t="s">
        <v>1348</v>
      </c>
      <c r="B482" s="16" t="s">
        <v>1349</v>
      </c>
      <c r="C482" s="16">
        <v>1990</v>
      </c>
      <c r="D482" s="17"/>
      <c r="E482" t="s">
        <v>1976</v>
      </c>
      <c r="F482" s="16" t="s">
        <v>1963</v>
      </c>
      <c r="G482" s="16" t="s">
        <v>1954</v>
      </c>
      <c r="H482" s="17"/>
      <c r="I482" s="17"/>
      <c r="J482" s="17"/>
      <c r="K482" s="19" t="str">
        <f t="shared" si="138"/>
        <v/>
      </c>
      <c r="L482" s="19" t="str">
        <f t="shared" si="139"/>
        <v/>
      </c>
      <c r="M482" s="19" t="str">
        <f t="shared" si="140"/>
        <v/>
      </c>
      <c r="N482" s="19" t="str">
        <f t="shared" si="141"/>
        <v/>
      </c>
      <c r="O482" s="19" t="str">
        <f t="shared" si="142"/>
        <v/>
      </c>
      <c r="P482" s="19" t="str">
        <f t="shared" si="143"/>
        <v/>
      </c>
      <c r="Q482" s="19" t="str">
        <f t="shared" si="144"/>
        <v/>
      </c>
      <c r="R482" s="19" t="str">
        <f t="shared" si="145"/>
        <v>Yes</v>
      </c>
      <c r="S482" s="19" t="str">
        <f t="shared" si="146"/>
        <v/>
      </c>
      <c r="T482" s="19" t="str">
        <f t="shared" si="147"/>
        <v/>
      </c>
      <c r="U482" s="15" t="str">
        <f t="shared" si="134"/>
        <v>Yes</v>
      </c>
      <c r="V482" s="15" t="str">
        <f t="shared" si="135"/>
        <v>No</v>
      </c>
      <c r="W482" s="15" t="str">
        <f t="shared" si="148"/>
        <v>Yes</v>
      </c>
      <c r="X482" s="15">
        <f>IF(W482="Yes", MAX(X$1:X481)+1, "")</f>
        <v>481</v>
      </c>
      <c r="Y482" s="15" t="str">
        <f t="shared" si="149"/>
        <v>Yes</v>
      </c>
      <c r="Z482" s="15">
        <f>IF(Y482="Yes", MAX(Z$1:Z481)+1, "")</f>
        <v>481</v>
      </c>
      <c r="AA482" s="15" t="str">
        <f t="shared" si="136"/>
        <v>No</v>
      </c>
      <c r="AB482" s="15" t="str">
        <f t="shared" si="137"/>
        <v>No</v>
      </c>
      <c r="AC482" s="15" t="str">
        <f t="shared" si="150"/>
        <v>No</v>
      </c>
      <c r="AD482" s="15" t="str">
        <f>IF(AC482="Yes", MAX(AD$1:AD481)+1, "")</f>
        <v/>
      </c>
      <c r="AE482" s="15" t="str">
        <f t="shared" si="151"/>
        <v>No</v>
      </c>
      <c r="AF482" s="15" t="str">
        <f>IF(AE482="Yes", MAX(AF$1:AF481)+1, "")</f>
        <v/>
      </c>
    </row>
    <row r="483" spans="1:32" ht="19" customHeight="1" x14ac:dyDescent="0.35">
      <c r="A483" s="16" t="s">
        <v>1350</v>
      </c>
      <c r="B483" s="16" t="s">
        <v>1351</v>
      </c>
      <c r="C483" s="16">
        <v>2013</v>
      </c>
      <c r="D483" s="16" t="s">
        <v>1352</v>
      </c>
      <c r="E483" t="s">
        <v>2276</v>
      </c>
      <c r="F483" s="16" t="s">
        <v>1963</v>
      </c>
      <c r="G483" s="16" t="s">
        <v>11</v>
      </c>
      <c r="H483" s="16" t="s">
        <v>27</v>
      </c>
      <c r="I483" s="16" t="s">
        <v>18</v>
      </c>
      <c r="J483" s="17"/>
      <c r="K483" s="19" t="str">
        <f t="shared" si="138"/>
        <v>Yes</v>
      </c>
      <c r="L483" s="19" t="str">
        <f t="shared" si="139"/>
        <v>Yes</v>
      </c>
      <c r="M483" s="19" t="str">
        <f t="shared" si="140"/>
        <v/>
      </c>
      <c r="N483" s="19" t="str">
        <f t="shared" si="141"/>
        <v/>
      </c>
      <c r="O483" s="19" t="str">
        <f t="shared" si="142"/>
        <v/>
      </c>
      <c r="P483" s="19" t="str">
        <f t="shared" si="143"/>
        <v/>
      </c>
      <c r="Q483" s="19" t="str">
        <f t="shared" si="144"/>
        <v/>
      </c>
      <c r="R483" s="19" t="str">
        <f t="shared" si="145"/>
        <v/>
      </c>
      <c r="S483" s="19" t="str">
        <f t="shared" si="146"/>
        <v>Yes</v>
      </c>
      <c r="T483" s="19" t="str">
        <f t="shared" si="147"/>
        <v/>
      </c>
      <c r="U483" s="15" t="str">
        <f t="shared" si="134"/>
        <v>Yes</v>
      </c>
      <c r="V483" s="15" t="str">
        <f t="shared" si="135"/>
        <v>Yes</v>
      </c>
      <c r="W483" s="15" t="str">
        <f t="shared" si="148"/>
        <v>Yes</v>
      </c>
      <c r="X483" s="15">
        <f>IF(W483="Yes", MAX(X$1:X482)+1, "")</f>
        <v>482</v>
      </c>
      <c r="Y483" s="15" t="str">
        <f t="shared" si="149"/>
        <v>Yes</v>
      </c>
      <c r="Z483" s="15">
        <f>IF(Y483="Yes", MAX(Z$1:Z482)+1, "")</f>
        <v>482</v>
      </c>
      <c r="AA483" s="15" t="str">
        <f t="shared" si="136"/>
        <v>No</v>
      </c>
      <c r="AB483" s="15" t="str">
        <f t="shared" si="137"/>
        <v>No</v>
      </c>
      <c r="AC483" s="15" t="str">
        <f t="shared" si="150"/>
        <v>No</v>
      </c>
      <c r="AD483" s="15" t="str">
        <f>IF(AC483="Yes", MAX(AD$1:AD482)+1, "")</f>
        <v/>
      </c>
      <c r="AE483" s="15" t="str">
        <f t="shared" si="151"/>
        <v>No</v>
      </c>
      <c r="AF483" s="15" t="str">
        <f>IF(AE483="Yes", MAX(AF$1:AF482)+1, "")</f>
        <v/>
      </c>
    </row>
    <row r="484" spans="1:32" ht="19" customHeight="1" x14ac:dyDescent="0.35">
      <c r="A484" s="16" t="s">
        <v>1353</v>
      </c>
      <c r="B484" s="16" t="s">
        <v>1354</v>
      </c>
      <c r="C484" s="16">
        <v>2014</v>
      </c>
      <c r="D484" s="16" t="s">
        <v>1355</v>
      </c>
      <c r="E484" t="s">
        <v>2277</v>
      </c>
      <c r="F484" s="16" t="s">
        <v>1963</v>
      </c>
      <c r="G484" s="16" t="s">
        <v>7</v>
      </c>
      <c r="H484" s="16" t="s">
        <v>1954</v>
      </c>
      <c r="I484" s="16" t="s">
        <v>11</v>
      </c>
      <c r="J484" s="17"/>
      <c r="K484" s="19" t="str">
        <f t="shared" si="138"/>
        <v>Yes</v>
      </c>
      <c r="L484" s="19" t="str">
        <f t="shared" si="139"/>
        <v>Yes</v>
      </c>
      <c r="M484" s="19" t="str">
        <f t="shared" si="140"/>
        <v/>
      </c>
      <c r="N484" s="19" t="str">
        <f t="shared" si="141"/>
        <v/>
      </c>
      <c r="O484" s="19" t="str">
        <f t="shared" si="142"/>
        <v/>
      </c>
      <c r="P484" s="19" t="str">
        <f t="shared" si="143"/>
        <v/>
      </c>
      <c r="Q484" s="19" t="str">
        <f t="shared" si="144"/>
        <v/>
      </c>
      <c r="R484" s="19" t="str">
        <f t="shared" si="145"/>
        <v>Yes</v>
      </c>
      <c r="S484" s="19" t="str">
        <f t="shared" si="146"/>
        <v/>
      </c>
      <c r="T484" s="19" t="str">
        <f t="shared" si="147"/>
        <v/>
      </c>
      <c r="U484" s="15" t="str">
        <f t="shared" si="134"/>
        <v>Yes</v>
      </c>
      <c r="V484" s="15" t="str">
        <f t="shared" si="135"/>
        <v>Yes</v>
      </c>
      <c r="W484" s="15" t="str">
        <f t="shared" si="148"/>
        <v>Yes</v>
      </c>
      <c r="X484" s="15">
        <f>IF(W484="Yes", MAX(X$1:X483)+1, "")</f>
        <v>483</v>
      </c>
      <c r="Y484" s="15" t="str">
        <f t="shared" si="149"/>
        <v>Yes</v>
      </c>
      <c r="Z484" s="15">
        <f>IF(Y484="Yes", MAX(Z$1:Z483)+1, "")</f>
        <v>483</v>
      </c>
      <c r="AA484" s="15" t="str">
        <f t="shared" si="136"/>
        <v>No</v>
      </c>
      <c r="AB484" s="15" t="str">
        <f t="shared" si="137"/>
        <v>No</v>
      </c>
      <c r="AC484" s="15" t="str">
        <f t="shared" si="150"/>
        <v>No</v>
      </c>
      <c r="AD484" s="15" t="str">
        <f>IF(AC484="Yes", MAX(AD$1:AD483)+1, "")</f>
        <v/>
      </c>
      <c r="AE484" s="15" t="str">
        <f t="shared" si="151"/>
        <v>No</v>
      </c>
      <c r="AF484" s="15" t="str">
        <f>IF(AE484="Yes", MAX(AF$1:AF483)+1, "")</f>
        <v/>
      </c>
    </row>
    <row r="485" spans="1:32" ht="19" customHeight="1" x14ac:dyDescent="0.35">
      <c r="A485" s="16" t="s">
        <v>1356</v>
      </c>
      <c r="B485" s="16" t="s">
        <v>1357</v>
      </c>
      <c r="C485" s="16">
        <v>2017</v>
      </c>
      <c r="D485" s="16" t="s">
        <v>1358</v>
      </c>
      <c r="E485" t="s">
        <v>2278</v>
      </c>
      <c r="F485" s="16" t="s">
        <v>1963</v>
      </c>
      <c r="G485" s="16" t="s">
        <v>1954</v>
      </c>
      <c r="H485" s="16" t="s">
        <v>27</v>
      </c>
      <c r="I485" s="17"/>
      <c r="J485" s="17"/>
      <c r="K485" s="19" t="str">
        <f t="shared" si="138"/>
        <v>Yes</v>
      </c>
      <c r="L485" s="19" t="str">
        <f t="shared" si="139"/>
        <v/>
      </c>
      <c r="M485" s="19" t="str">
        <f t="shared" si="140"/>
        <v/>
      </c>
      <c r="N485" s="19" t="str">
        <f t="shared" si="141"/>
        <v/>
      </c>
      <c r="O485" s="19" t="str">
        <f t="shared" si="142"/>
        <v/>
      </c>
      <c r="P485" s="19" t="str">
        <f t="shared" si="143"/>
        <v/>
      </c>
      <c r="Q485" s="19" t="str">
        <f t="shared" si="144"/>
        <v/>
      </c>
      <c r="R485" s="19" t="str">
        <f t="shared" si="145"/>
        <v>Yes</v>
      </c>
      <c r="S485" s="19" t="str">
        <f t="shared" si="146"/>
        <v/>
      </c>
      <c r="T485" s="19" t="str">
        <f t="shared" si="147"/>
        <v/>
      </c>
      <c r="U485" s="15" t="str">
        <f t="shared" si="134"/>
        <v>Yes</v>
      </c>
      <c r="V485" s="15" t="str">
        <f t="shared" si="135"/>
        <v>Yes</v>
      </c>
      <c r="W485" s="15" t="str">
        <f t="shared" si="148"/>
        <v>Yes</v>
      </c>
      <c r="X485" s="15">
        <f>IF(W485="Yes", MAX(X$1:X484)+1, "")</f>
        <v>484</v>
      </c>
      <c r="Y485" s="15" t="str">
        <f t="shared" si="149"/>
        <v>Yes</v>
      </c>
      <c r="Z485" s="15">
        <f>IF(Y485="Yes", MAX(Z$1:Z484)+1, "")</f>
        <v>484</v>
      </c>
      <c r="AA485" s="15" t="str">
        <f t="shared" si="136"/>
        <v>No</v>
      </c>
      <c r="AB485" s="15" t="str">
        <f t="shared" si="137"/>
        <v>No</v>
      </c>
      <c r="AC485" s="15" t="str">
        <f t="shared" si="150"/>
        <v>No</v>
      </c>
      <c r="AD485" s="15" t="str">
        <f>IF(AC485="Yes", MAX(AD$1:AD484)+1, "")</f>
        <v/>
      </c>
      <c r="AE485" s="15" t="str">
        <f t="shared" si="151"/>
        <v>No</v>
      </c>
      <c r="AF485" s="15" t="str">
        <f>IF(AE485="Yes", MAX(AF$1:AF484)+1, "")</f>
        <v/>
      </c>
    </row>
    <row r="486" spans="1:32" ht="19" customHeight="1" x14ac:dyDescent="0.35">
      <c r="A486" s="16" t="s">
        <v>1359</v>
      </c>
      <c r="B486" s="16" t="s">
        <v>1360</v>
      </c>
      <c r="C486" s="16">
        <v>2014</v>
      </c>
      <c r="D486" s="17"/>
      <c r="E486" t="s">
        <v>1976</v>
      </c>
      <c r="F486" s="16" t="s">
        <v>1963</v>
      </c>
      <c r="G486" s="16" t="s">
        <v>94</v>
      </c>
      <c r="H486" s="16" t="s">
        <v>1954</v>
      </c>
      <c r="I486" s="16" t="s">
        <v>27</v>
      </c>
      <c r="J486" s="17"/>
      <c r="K486" s="19" t="str">
        <f t="shared" si="138"/>
        <v>Yes</v>
      </c>
      <c r="L486" s="19" t="str">
        <f t="shared" si="139"/>
        <v/>
      </c>
      <c r="M486" s="19" t="str">
        <f t="shared" si="140"/>
        <v/>
      </c>
      <c r="N486" s="19" t="str">
        <f t="shared" si="141"/>
        <v/>
      </c>
      <c r="O486" s="19" t="str">
        <f t="shared" si="142"/>
        <v/>
      </c>
      <c r="P486" s="19" t="str">
        <f t="shared" si="143"/>
        <v>Yes</v>
      </c>
      <c r="Q486" s="19" t="str">
        <f t="shared" si="144"/>
        <v/>
      </c>
      <c r="R486" s="19" t="str">
        <f t="shared" si="145"/>
        <v>Yes</v>
      </c>
      <c r="S486" s="19" t="str">
        <f t="shared" si="146"/>
        <v/>
      </c>
      <c r="T486" s="19" t="str">
        <f t="shared" si="147"/>
        <v/>
      </c>
      <c r="U486" s="15" t="str">
        <f t="shared" si="134"/>
        <v>Yes</v>
      </c>
      <c r="V486" s="15" t="str">
        <f t="shared" si="135"/>
        <v>No</v>
      </c>
      <c r="W486" s="15" t="str">
        <f t="shared" si="148"/>
        <v>Yes</v>
      </c>
      <c r="X486" s="15">
        <f>IF(W486="Yes", MAX(X$1:X485)+1, "")</f>
        <v>485</v>
      </c>
      <c r="Y486" s="15" t="str">
        <f t="shared" si="149"/>
        <v>Yes</v>
      </c>
      <c r="Z486" s="15">
        <f>IF(Y486="Yes", MAX(Z$1:Z485)+1, "")</f>
        <v>485</v>
      </c>
      <c r="AA486" s="15" t="str">
        <f t="shared" si="136"/>
        <v>No</v>
      </c>
      <c r="AB486" s="15" t="str">
        <f t="shared" si="137"/>
        <v>No</v>
      </c>
      <c r="AC486" s="15" t="str">
        <f t="shared" si="150"/>
        <v>No</v>
      </c>
      <c r="AD486" s="15" t="str">
        <f>IF(AC486="Yes", MAX(AD$1:AD485)+1, "")</f>
        <v/>
      </c>
      <c r="AE486" s="15" t="str">
        <f t="shared" si="151"/>
        <v>No</v>
      </c>
      <c r="AF486" s="15" t="str">
        <f>IF(AE486="Yes", MAX(AF$1:AF485)+1, "")</f>
        <v/>
      </c>
    </row>
    <row r="487" spans="1:32" ht="19" customHeight="1" x14ac:dyDescent="0.35">
      <c r="A487" s="16" t="s">
        <v>1361</v>
      </c>
      <c r="B487" s="16" t="s">
        <v>1362</v>
      </c>
      <c r="C487" s="16">
        <v>2018</v>
      </c>
      <c r="D487" s="16" t="s">
        <v>1363</v>
      </c>
      <c r="E487" t="s">
        <v>1976</v>
      </c>
      <c r="F487" s="16" t="s">
        <v>1963</v>
      </c>
      <c r="G487" s="16" t="s">
        <v>1954</v>
      </c>
      <c r="H487" s="16" t="s">
        <v>27</v>
      </c>
      <c r="I487" s="17"/>
      <c r="J487" s="17"/>
      <c r="K487" s="19" t="str">
        <f t="shared" si="138"/>
        <v>Yes</v>
      </c>
      <c r="L487" s="19" t="str">
        <f t="shared" si="139"/>
        <v/>
      </c>
      <c r="M487" s="19" t="str">
        <f t="shared" si="140"/>
        <v/>
      </c>
      <c r="N487" s="19" t="str">
        <f t="shared" si="141"/>
        <v/>
      </c>
      <c r="O487" s="19" t="str">
        <f t="shared" si="142"/>
        <v/>
      </c>
      <c r="P487" s="19" t="str">
        <f t="shared" si="143"/>
        <v/>
      </c>
      <c r="Q487" s="19" t="str">
        <f t="shared" si="144"/>
        <v/>
      </c>
      <c r="R487" s="19" t="str">
        <f t="shared" si="145"/>
        <v>Yes</v>
      </c>
      <c r="S487" s="19" t="str">
        <f t="shared" si="146"/>
        <v/>
      </c>
      <c r="T487" s="19" t="str">
        <f t="shared" si="147"/>
        <v/>
      </c>
      <c r="U487" s="15" t="str">
        <f t="shared" si="134"/>
        <v>Yes</v>
      </c>
      <c r="V487" s="15" t="str">
        <f t="shared" si="135"/>
        <v>Yes</v>
      </c>
      <c r="W487" s="15" t="str">
        <f t="shared" si="148"/>
        <v>Yes</v>
      </c>
      <c r="X487" s="15">
        <f>IF(W487="Yes", MAX(X$1:X486)+1, "")</f>
        <v>486</v>
      </c>
      <c r="Y487" s="15" t="str">
        <f t="shared" si="149"/>
        <v>Yes</v>
      </c>
      <c r="Z487" s="15">
        <f>IF(Y487="Yes", MAX(Z$1:Z486)+1, "")</f>
        <v>486</v>
      </c>
      <c r="AA487" s="15" t="str">
        <f t="shared" si="136"/>
        <v>No</v>
      </c>
      <c r="AB487" s="15" t="str">
        <f t="shared" si="137"/>
        <v>No</v>
      </c>
      <c r="AC487" s="15" t="str">
        <f t="shared" si="150"/>
        <v>No</v>
      </c>
      <c r="AD487" s="15" t="str">
        <f>IF(AC487="Yes", MAX(AD$1:AD486)+1, "")</f>
        <v/>
      </c>
      <c r="AE487" s="15" t="str">
        <f t="shared" si="151"/>
        <v>No</v>
      </c>
      <c r="AF487" s="15" t="str">
        <f>IF(AE487="Yes", MAX(AF$1:AF486)+1, "")</f>
        <v/>
      </c>
    </row>
    <row r="488" spans="1:32" ht="19" customHeight="1" x14ac:dyDescent="0.35">
      <c r="A488" s="16" t="s">
        <v>1364</v>
      </c>
      <c r="B488" s="16" t="s">
        <v>1365</v>
      </c>
      <c r="C488" s="16">
        <v>2017</v>
      </c>
      <c r="D488" s="16" t="s">
        <v>1366</v>
      </c>
      <c r="E488" t="s">
        <v>2279</v>
      </c>
      <c r="F488" s="16" t="s">
        <v>1963</v>
      </c>
      <c r="G488" s="16" t="s">
        <v>1954</v>
      </c>
      <c r="H488" s="17"/>
      <c r="I488" s="17"/>
      <c r="J488" s="17"/>
      <c r="K488" s="19" t="str">
        <f t="shared" si="138"/>
        <v/>
      </c>
      <c r="L488" s="19" t="str">
        <f t="shared" si="139"/>
        <v/>
      </c>
      <c r="M488" s="19" t="str">
        <f t="shared" si="140"/>
        <v/>
      </c>
      <c r="N488" s="19" t="str">
        <f t="shared" si="141"/>
        <v/>
      </c>
      <c r="O488" s="19" t="str">
        <f t="shared" si="142"/>
        <v/>
      </c>
      <c r="P488" s="19" t="str">
        <f t="shared" si="143"/>
        <v/>
      </c>
      <c r="Q488" s="19" t="str">
        <f t="shared" si="144"/>
        <v/>
      </c>
      <c r="R488" s="19" t="str">
        <f t="shared" si="145"/>
        <v>Yes</v>
      </c>
      <c r="S488" s="19" t="str">
        <f t="shared" si="146"/>
        <v/>
      </c>
      <c r="T488" s="19" t="str">
        <f t="shared" si="147"/>
        <v/>
      </c>
      <c r="U488" s="15" t="str">
        <f t="shared" si="134"/>
        <v>Yes</v>
      </c>
      <c r="V488" s="15" t="str">
        <f t="shared" si="135"/>
        <v>Yes</v>
      </c>
      <c r="W488" s="15" t="str">
        <f t="shared" si="148"/>
        <v>Yes</v>
      </c>
      <c r="X488" s="15">
        <f>IF(W488="Yes", MAX(X$1:X487)+1, "")</f>
        <v>487</v>
      </c>
      <c r="Y488" s="15" t="str">
        <f t="shared" si="149"/>
        <v>Yes</v>
      </c>
      <c r="Z488" s="15">
        <f>IF(Y488="Yes", MAX(Z$1:Z487)+1, "")</f>
        <v>487</v>
      </c>
      <c r="AA488" s="15" t="str">
        <f t="shared" si="136"/>
        <v>No</v>
      </c>
      <c r="AB488" s="15" t="str">
        <f t="shared" si="137"/>
        <v>No</v>
      </c>
      <c r="AC488" s="15" t="str">
        <f t="shared" si="150"/>
        <v>No</v>
      </c>
      <c r="AD488" s="15" t="str">
        <f>IF(AC488="Yes", MAX(AD$1:AD487)+1, "")</f>
        <v/>
      </c>
      <c r="AE488" s="15" t="str">
        <f t="shared" si="151"/>
        <v>No</v>
      </c>
      <c r="AF488" s="15" t="str">
        <f>IF(AE488="Yes", MAX(AF$1:AF487)+1, "")</f>
        <v/>
      </c>
    </row>
    <row r="489" spans="1:32" ht="19" customHeight="1" x14ac:dyDescent="0.35">
      <c r="A489" s="16" t="s">
        <v>1367</v>
      </c>
      <c r="B489" s="16" t="s">
        <v>1368</v>
      </c>
      <c r="C489" s="16">
        <v>2013</v>
      </c>
      <c r="D489" s="16" t="s">
        <v>1369</v>
      </c>
      <c r="E489" t="s">
        <v>1976</v>
      </c>
      <c r="F489" s="16" t="s">
        <v>1963</v>
      </c>
      <c r="G489" s="16" t="s">
        <v>1954</v>
      </c>
      <c r="H489" s="17"/>
      <c r="I489" s="17"/>
      <c r="J489" s="17"/>
      <c r="K489" s="19" t="str">
        <f t="shared" si="138"/>
        <v/>
      </c>
      <c r="L489" s="19" t="str">
        <f t="shared" si="139"/>
        <v/>
      </c>
      <c r="M489" s="19" t="str">
        <f t="shared" si="140"/>
        <v/>
      </c>
      <c r="N489" s="19" t="str">
        <f t="shared" si="141"/>
        <v/>
      </c>
      <c r="O489" s="19" t="str">
        <f t="shared" si="142"/>
        <v/>
      </c>
      <c r="P489" s="19" t="str">
        <f t="shared" si="143"/>
        <v/>
      </c>
      <c r="Q489" s="19" t="str">
        <f t="shared" si="144"/>
        <v/>
      </c>
      <c r="R489" s="19" t="str">
        <f t="shared" si="145"/>
        <v>Yes</v>
      </c>
      <c r="S489" s="19" t="str">
        <f t="shared" si="146"/>
        <v/>
      </c>
      <c r="T489" s="19" t="str">
        <f t="shared" si="147"/>
        <v/>
      </c>
      <c r="U489" s="15" t="str">
        <f t="shared" si="134"/>
        <v>Yes</v>
      </c>
      <c r="V489" s="15" t="str">
        <f t="shared" si="135"/>
        <v>Yes</v>
      </c>
      <c r="W489" s="15" t="str">
        <f t="shared" si="148"/>
        <v>Yes</v>
      </c>
      <c r="X489" s="15">
        <f>IF(W489="Yes", MAX(X$1:X488)+1, "")</f>
        <v>488</v>
      </c>
      <c r="Y489" s="15" t="str">
        <f t="shared" si="149"/>
        <v>Yes</v>
      </c>
      <c r="Z489" s="15">
        <f>IF(Y489="Yes", MAX(Z$1:Z488)+1, "")</f>
        <v>488</v>
      </c>
      <c r="AA489" s="15" t="str">
        <f t="shared" si="136"/>
        <v>No</v>
      </c>
      <c r="AB489" s="15" t="str">
        <f t="shared" si="137"/>
        <v>No</v>
      </c>
      <c r="AC489" s="15" t="str">
        <f t="shared" si="150"/>
        <v>No</v>
      </c>
      <c r="AD489" s="15" t="str">
        <f>IF(AC489="Yes", MAX(AD$1:AD488)+1, "")</f>
        <v/>
      </c>
      <c r="AE489" s="15" t="str">
        <f t="shared" si="151"/>
        <v>No</v>
      </c>
      <c r="AF489" s="15" t="str">
        <f>IF(AE489="Yes", MAX(AF$1:AF488)+1, "")</f>
        <v/>
      </c>
    </row>
    <row r="490" spans="1:32" ht="19" customHeight="1" x14ac:dyDescent="0.35">
      <c r="A490" s="16" t="s">
        <v>1370</v>
      </c>
      <c r="B490" s="16" t="s">
        <v>1371</v>
      </c>
      <c r="C490" s="16">
        <v>2019</v>
      </c>
      <c r="D490" s="16" t="s">
        <v>1372</v>
      </c>
      <c r="E490" t="s">
        <v>2280</v>
      </c>
      <c r="F490" s="16" t="s">
        <v>1963</v>
      </c>
      <c r="G490" s="16" t="s">
        <v>18</v>
      </c>
      <c r="H490" s="16" t="s">
        <v>11</v>
      </c>
      <c r="I490" s="16" t="s">
        <v>151</v>
      </c>
      <c r="J490" s="16" t="s">
        <v>419</v>
      </c>
      <c r="K490" s="19" t="str">
        <f t="shared" si="138"/>
        <v/>
      </c>
      <c r="L490" s="19" t="str">
        <f t="shared" si="139"/>
        <v>Yes</v>
      </c>
      <c r="M490" s="19" t="str">
        <f t="shared" si="140"/>
        <v>Yes</v>
      </c>
      <c r="N490" s="19" t="str">
        <f t="shared" si="141"/>
        <v/>
      </c>
      <c r="O490" s="19" t="str">
        <f t="shared" si="142"/>
        <v/>
      </c>
      <c r="P490" s="19" t="str">
        <f t="shared" si="143"/>
        <v/>
      </c>
      <c r="Q490" s="19" t="str">
        <f t="shared" si="144"/>
        <v>Yes</v>
      </c>
      <c r="R490" s="19" t="str">
        <f t="shared" si="145"/>
        <v/>
      </c>
      <c r="S490" s="19" t="str">
        <f t="shared" si="146"/>
        <v>Yes</v>
      </c>
      <c r="T490" s="19" t="str">
        <f t="shared" si="147"/>
        <v/>
      </c>
      <c r="U490" s="15" t="str">
        <f t="shared" si="134"/>
        <v>Yes</v>
      </c>
      <c r="V490" s="15" t="str">
        <f t="shared" si="135"/>
        <v>Yes</v>
      </c>
      <c r="W490" s="15" t="str">
        <f t="shared" si="148"/>
        <v>Yes</v>
      </c>
      <c r="X490" s="15">
        <f>IF(W490="Yes", MAX(X$1:X489)+1, "")</f>
        <v>489</v>
      </c>
      <c r="Y490" s="15" t="str">
        <f t="shared" si="149"/>
        <v>Yes</v>
      </c>
      <c r="Z490" s="15">
        <f>IF(Y490="Yes", MAX(Z$1:Z489)+1, "")</f>
        <v>489</v>
      </c>
      <c r="AA490" s="15" t="str">
        <f t="shared" si="136"/>
        <v>No</v>
      </c>
      <c r="AB490" s="15" t="str">
        <f t="shared" si="137"/>
        <v>No</v>
      </c>
      <c r="AC490" s="15" t="str">
        <f t="shared" si="150"/>
        <v>No</v>
      </c>
      <c r="AD490" s="15" t="str">
        <f>IF(AC490="Yes", MAX(AD$1:AD489)+1, "")</f>
        <v/>
      </c>
      <c r="AE490" s="15" t="str">
        <f t="shared" si="151"/>
        <v>No</v>
      </c>
      <c r="AF490" s="15" t="str">
        <f>IF(AE490="Yes", MAX(AF$1:AF489)+1, "")</f>
        <v/>
      </c>
    </row>
    <row r="491" spans="1:32" ht="19" customHeight="1" x14ac:dyDescent="0.35">
      <c r="A491" s="16" t="s">
        <v>1373</v>
      </c>
      <c r="B491" s="16" t="s">
        <v>1374</v>
      </c>
      <c r="C491" s="16">
        <v>2018</v>
      </c>
      <c r="D491" s="16" t="s">
        <v>1375</v>
      </c>
      <c r="E491" t="s">
        <v>2281</v>
      </c>
      <c r="F491" s="16" t="s">
        <v>1963</v>
      </c>
      <c r="G491" s="16" t="s">
        <v>151</v>
      </c>
      <c r="H491" s="16" t="s">
        <v>18</v>
      </c>
      <c r="I491" s="17"/>
      <c r="J491" s="17"/>
      <c r="K491" s="19" t="str">
        <f t="shared" si="138"/>
        <v/>
      </c>
      <c r="L491" s="19" t="str">
        <f t="shared" si="139"/>
        <v/>
      </c>
      <c r="M491" s="19" t="str">
        <f t="shared" si="140"/>
        <v/>
      </c>
      <c r="N491" s="19" t="str">
        <f t="shared" si="141"/>
        <v/>
      </c>
      <c r="O491" s="19" t="str">
        <f t="shared" si="142"/>
        <v/>
      </c>
      <c r="P491" s="19" t="str">
        <f t="shared" si="143"/>
        <v/>
      </c>
      <c r="Q491" s="19" t="str">
        <f t="shared" si="144"/>
        <v>Yes</v>
      </c>
      <c r="R491" s="19" t="str">
        <f t="shared" si="145"/>
        <v/>
      </c>
      <c r="S491" s="19" t="str">
        <f t="shared" si="146"/>
        <v>Yes</v>
      </c>
      <c r="T491" s="19" t="str">
        <f t="shared" si="147"/>
        <v/>
      </c>
      <c r="U491" s="15" t="str">
        <f t="shared" si="134"/>
        <v>Yes</v>
      </c>
      <c r="V491" s="15" t="str">
        <f t="shared" si="135"/>
        <v>Yes</v>
      </c>
      <c r="W491" s="15" t="str">
        <f t="shared" si="148"/>
        <v>Yes</v>
      </c>
      <c r="X491" s="15">
        <f>IF(W491="Yes", MAX(X$1:X490)+1, "")</f>
        <v>490</v>
      </c>
      <c r="Y491" s="15" t="str">
        <f t="shared" si="149"/>
        <v>Yes</v>
      </c>
      <c r="Z491" s="15">
        <f>IF(Y491="Yes", MAX(Z$1:Z490)+1, "")</f>
        <v>490</v>
      </c>
      <c r="AA491" s="15" t="str">
        <f t="shared" si="136"/>
        <v>No</v>
      </c>
      <c r="AB491" s="15" t="str">
        <f t="shared" si="137"/>
        <v>No</v>
      </c>
      <c r="AC491" s="15" t="str">
        <f t="shared" si="150"/>
        <v>No</v>
      </c>
      <c r="AD491" s="15" t="str">
        <f>IF(AC491="Yes", MAX(AD$1:AD490)+1, "")</f>
        <v/>
      </c>
      <c r="AE491" s="15" t="str">
        <f t="shared" si="151"/>
        <v>No</v>
      </c>
      <c r="AF491" s="15" t="str">
        <f>IF(AE491="Yes", MAX(AF$1:AF490)+1, "")</f>
        <v/>
      </c>
    </row>
    <row r="492" spans="1:32" ht="19" customHeight="1" x14ac:dyDescent="0.35">
      <c r="A492" s="16" t="s">
        <v>1376</v>
      </c>
      <c r="B492" s="16" t="s">
        <v>1377</v>
      </c>
      <c r="C492" s="16">
        <v>2010</v>
      </c>
      <c r="D492" s="16" t="s">
        <v>1378</v>
      </c>
      <c r="E492" t="s">
        <v>1976</v>
      </c>
      <c r="F492" s="16" t="s">
        <v>1963</v>
      </c>
      <c r="G492" s="16" t="s">
        <v>7</v>
      </c>
      <c r="H492" s="16" t="s">
        <v>11</v>
      </c>
      <c r="I492" s="17"/>
      <c r="J492" s="17"/>
      <c r="K492" s="19" t="str">
        <f t="shared" si="138"/>
        <v>Yes</v>
      </c>
      <c r="L492" s="19" t="str">
        <f t="shared" si="139"/>
        <v>Yes</v>
      </c>
      <c r="M492" s="19" t="str">
        <f t="shared" si="140"/>
        <v/>
      </c>
      <c r="N492" s="19" t="str">
        <f t="shared" si="141"/>
        <v/>
      </c>
      <c r="O492" s="19" t="str">
        <f t="shared" si="142"/>
        <v/>
      </c>
      <c r="P492" s="19" t="str">
        <f t="shared" si="143"/>
        <v/>
      </c>
      <c r="Q492" s="19" t="str">
        <f t="shared" si="144"/>
        <v/>
      </c>
      <c r="R492" s="19" t="str">
        <f t="shared" si="145"/>
        <v/>
      </c>
      <c r="S492" s="19" t="str">
        <f t="shared" si="146"/>
        <v/>
      </c>
      <c r="T492" s="19" t="str">
        <f t="shared" si="147"/>
        <v/>
      </c>
      <c r="U492" s="15" t="str">
        <f t="shared" si="134"/>
        <v>Yes</v>
      </c>
      <c r="V492" s="15" t="str">
        <f t="shared" si="135"/>
        <v>Yes</v>
      </c>
      <c r="W492" s="15" t="str">
        <f t="shared" si="148"/>
        <v>Yes</v>
      </c>
      <c r="X492" s="15">
        <f>IF(W492="Yes", MAX(X$1:X491)+1, "")</f>
        <v>491</v>
      </c>
      <c r="Y492" s="15" t="str">
        <f t="shared" si="149"/>
        <v>Yes</v>
      </c>
      <c r="Z492" s="15">
        <f>IF(Y492="Yes", MAX(Z$1:Z491)+1, "")</f>
        <v>491</v>
      </c>
      <c r="AA492" s="15" t="str">
        <f t="shared" si="136"/>
        <v>No</v>
      </c>
      <c r="AB492" s="15" t="str">
        <f t="shared" si="137"/>
        <v>No</v>
      </c>
      <c r="AC492" s="15" t="str">
        <f t="shared" si="150"/>
        <v>No</v>
      </c>
      <c r="AD492" s="15" t="str">
        <f>IF(AC492="Yes", MAX(AD$1:AD491)+1, "")</f>
        <v/>
      </c>
      <c r="AE492" s="15" t="str">
        <f t="shared" si="151"/>
        <v>No</v>
      </c>
      <c r="AF492" s="15" t="str">
        <f>IF(AE492="Yes", MAX(AF$1:AF491)+1, "")</f>
        <v/>
      </c>
    </row>
    <row r="493" spans="1:32" ht="19" customHeight="1" x14ac:dyDescent="0.35">
      <c r="A493" s="16" t="s">
        <v>1379</v>
      </c>
      <c r="B493" s="16" t="s">
        <v>1380</v>
      </c>
      <c r="C493" s="16">
        <v>2017</v>
      </c>
      <c r="D493" s="16" t="s">
        <v>1381</v>
      </c>
      <c r="E493" t="s">
        <v>2282</v>
      </c>
      <c r="F493" s="16" t="s">
        <v>1963</v>
      </c>
      <c r="G493" s="16" t="s">
        <v>20</v>
      </c>
      <c r="H493" s="16" t="s">
        <v>1954</v>
      </c>
      <c r="I493" s="17"/>
      <c r="J493" s="17"/>
      <c r="K493" s="19" t="str">
        <f t="shared" si="138"/>
        <v/>
      </c>
      <c r="L493" s="19" t="str">
        <f t="shared" si="139"/>
        <v/>
      </c>
      <c r="M493" s="19" t="str">
        <f t="shared" si="140"/>
        <v/>
      </c>
      <c r="N493" s="19" t="str">
        <f t="shared" si="141"/>
        <v/>
      </c>
      <c r="O493" s="19" t="str">
        <f t="shared" si="142"/>
        <v/>
      </c>
      <c r="P493" s="19" t="str">
        <f t="shared" si="143"/>
        <v/>
      </c>
      <c r="Q493" s="19" t="str">
        <f t="shared" si="144"/>
        <v/>
      </c>
      <c r="R493" s="19" t="str">
        <f t="shared" si="145"/>
        <v>Yes</v>
      </c>
      <c r="S493" s="19" t="str">
        <f t="shared" si="146"/>
        <v/>
      </c>
      <c r="T493" s="19" t="str">
        <f t="shared" si="147"/>
        <v>Yes</v>
      </c>
      <c r="U493" s="15" t="str">
        <f t="shared" si="134"/>
        <v>Yes</v>
      </c>
      <c r="V493" s="15" t="str">
        <f t="shared" si="135"/>
        <v>Yes</v>
      </c>
      <c r="W493" s="15" t="str">
        <f t="shared" si="148"/>
        <v>Yes</v>
      </c>
      <c r="X493" s="15">
        <f>IF(W493="Yes", MAX(X$1:X492)+1, "")</f>
        <v>492</v>
      </c>
      <c r="Y493" s="15" t="str">
        <f t="shared" si="149"/>
        <v>Yes</v>
      </c>
      <c r="Z493" s="15">
        <f>IF(Y493="Yes", MAX(Z$1:Z492)+1, "")</f>
        <v>492</v>
      </c>
      <c r="AA493" s="15" t="str">
        <f t="shared" si="136"/>
        <v>No</v>
      </c>
      <c r="AB493" s="15" t="str">
        <f t="shared" si="137"/>
        <v>No</v>
      </c>
      <c r="AC493" s="15" t="str">
        <f t="shared" si="150"/>
        <v>No</v>
      </c>
      <c r="AD493" s="15" t="str">
        <f>IF(AC493="Yes", MAX(AD$1:AD492)+1, "")</f>
        <v/>
      </c>
      <c r="AE493" s="15" t="str">
        <f t="shared" si="151"/>
        <v>No</v>
      </c>
      <c r="AF493" s="15" t="str">
        <f>IF(AE493="Yes", MAX(AF$1:AF492)+1, "")</f>
        <v/>
      </c>
    </row>
    <row r="494" spans="1:32" ht="19" customHeight="1" x14ac:dyDescent="0.35">
      <c r="A494" s="16" t="s">
        <v>1382</v>
      </c>
      <c r="B494" s="16" t="s">
        <v>1383</v>
      </c>
      <c r="C494" s="16">
        <v>2014</v>
      </c>
      <c r="D494" s="16" t="s">
        <v>1384</v>
      </c>
      <c r="E494" t="s">
        <v>1976</v>
      </c>
      <c r="F494" s="16" t="s">
        <v>1963</v>
      </c>
      <c r="G494" s="16" t="s">
        <v>7</v>
      </c>
      <c r="H494" s="17"/>
      <c r="I494" s="17"/>
      <c r="J494" s="17"/>
      <c r="K494" s="19" t="str">
        <f t="shared" si="138"/>
        <v>Yes</v>
      </c>
      <c r="L494" s="19" t="str">
        <f t="shared" si="139"/>
        <v/>
      </c>
      <c r="M494" s="19" t="str">
        <f t="shared" si="140"/>
        <v/>
      </c>
      <c r="N494" s="19" t="str">
        <f t="shared" si="141"/>
        <v/>
      </c>
      <c r="O494" s="19" t="str">
        <f t="shared" si="142"/>
        <v/>
      </c>
      <c r="P494" s="19" t="str">
        <f t="shared" si="143"/>
        <v/>
      </c>
      <c r="Q494" s="19" t="str">
        <f t="shared" si="144"/>
        <v/>
      </c>
      <c r="R494" s="19" t="str">
        <f t="shared" si="145"/>
        <v/>
      </c>
      <c r="S494" s="19" t="str">
        <f t="shared" si="146"/>
        <v/>
      </c>
      <c r="T494" s="19" t="str">
        <f t="shared" si="147"/>
        <v/>
      </c>
      <c r="U494" s="15" t="str">
        <f t="shared" si="134"/>
        <v>Yes</v>
      </c>
      <c r="V494" s="15" t="str">
        <f t="shared" si="135"/>
        <v>Yes</v>
      </c>
      <c r="W494" s="15" t="str">
        <f t="shared" si="148"/>
        <v>Yes</v>
      </c>
      <c r="X494" s="15">
        <f>IF(W494="Yes", MAX(X$1:X493)+1, "")</f>
        <v>493</v>
      </c>
      <c r="Y494" s="15" t="str">
        <f t="shared" si="149"/>
        <v>Yes</v>
      </c>
      <c r="Z494" s="15">
        <f>IF(Y494="Yes", MAX(Z$1:Z493)+1, "")</f>
        <v>493</v>
      </c>
      <c r="AA494" s="15" t="str">
        <f t="shared" si="136"/>
        <v>No</v>
      </c>
      <c r="AB494" s="15" t="str">
        <f t="shared" si="137"/>
        <v>No</v>
      </c>
      <c r="AC494" s="15" t="str">
        <f t="shared" si="150"/>
        <v>No</v>
      </c>
      <c r="AD494" s="15" t="str">
        <f>IF(AC494="Yes", MAX(AD$1:AD493)+1, "")</f>
        <v/>
      </c>
      <c r="AE494" s="15" t="str">
        <f t="shared" si="151"/>
        <v>No</v>
      </c>
      <c r="AF494" s="15" t="str">
        <f>IF(AE494="Yes", MAX(AF$1:AF493)+1, "")</f>
        <v/>
      </c>
    </row>
    <row r="495" spans="1:32" ht="19" customHeight="1" x14ac:dyDescent="0.35">
      <c r="A495" s="16" t="s">
        <v>1385</v>
      </c>
      <c r="B495" s="16" t="s">
        <v>1386</v>
      </c>
      <c r="C495" s="16">
        <v>2014</v>
      </c>
      <c r="D495" s="16" t="s">
        <v>1387</v>
      </c>
      <c r="E495" t="s">
        <v>2283</v>
      </c>
      <c r="F495" s="16" t="s">
        <v>1963</v>
      </c>
      <c r="G495" s="16" t="s">
        <v>94</v>
      </c>
      <c r="H495" s="16" t="s">
        <v>1954</v>
      </c>
      <c r="I495" s="17"/>
      <c r="J495" s="17"/>
      <c r="K495" s="19" t="str">
        <f t="shared" si="138"/>
        <v/>
      </c>
      <c r="L495" s="19" t="str">
        <f t="shared" si="139"/>
        <v/>
      </c>
      <c r="M495" s="19" t="str">
        <f t="shared" si="140"/>
        <v/>
      </c>
      <c r="N495" s="19" t="str">
        <f t="shared" si="141"/>
        <v/>
      </c>
      <c r="O495" s="19" t="str">
        <f t="shared" si="142"/>
        <v/>
      </c>
      <c r="P495" s="19" t="str">
        <f t="shared" si="143"/>
        <v>Yes</v>
      </c>
      <c r="Q495" s="19" t="str">
        <f t="shared" si="144"/>
        <v/>
      </c>
      <c r="R495" s="19" t="str">
        <f t="shared" si="145"/>
        <v>Yes</v>
      </c>
      <c r="S495" s="19" t="str">
        <f t="shared" si="146"/>
        <v/>
      </c>
      <c r="T495" s="19" t="str">
        <f t="shared" si="147"/>
        <v/>
      </c>
      <c r="U495" s="15" t="str">
        <f t="shared" si="134"/>
        <v>Yes</v>
      </c>
      <c r="V495" s="15" t="str">
        <f t="shared" si="135"/>
        <v>Yes</v>
      </c>
      <c r="W495" s="15" t="str">
        <f t="shared" si="148"/>
        <v>Yes</v>
      </c>
      <c r="X495" s="15">
        <f>IF(W495="Yes", MAX(X$1:X494)+1, "")</f>
        <v>494</v>
      </c>
      <c r="Y495" s="15" t="str">
        <f t="shared" si="149"/>
        <v>Yes</v>
      </c>
      <c r="Z495" s="15">
        <f>IF(Y495="Yes", MAX(Z$1:Z494)+1, "")</f>
        <v>494</v>
      </c>
      <c r="AA495" s="15" t="str">
        <f t="shared" si="136"/>
        <v>No</v>
      </c>
      <c r="AB495" s="15" t="str">
        <f t="shared" si="137"/>
        <v>No</v>
      </c>
      <c r="AC495" s="15" t="str">
        <f t="shared" si="150"/>
        <v>No</v>
      </c>
      <c r="AD495" s="15" t="str">
        <f>IF(AC495="Yes", MAX(AD$1:AD494)+1, "")</f>
        <v/>
      </c>
      <c r="AE495" s="15" t="str">
        <f t="shared" si="151"/>
        <v>No</v>
      </c>
      <c r="AF495" s="15" t="str">
        <f>IF(AE495="Yes", MAX(AF$1:AF494)+1, "")</f>
        <v/>
      </c>
    </row>
    <row r="496" spans="1:32" ht="19" customHeight="1" x14ac:dyDescent="0.35">
      <c r="A496" s="16" t="s">
        <v>1388</v>
      </c>
      <c r="B496" s="16" t="s">
        <v>1389</v>
      </c>
      <c r="C496" s="16">
        <v>2011</v>
      </c>
      <c r="D496" s="16" t="s">
        <v>1390</v>
      </c>
      <c r="E496" t="s">
        <v>2284</v>
      </c>
      <c r="F496" s="16" t="s">
        <v>1963</v>
      </c>
      <c r="G496" s="16" t="s">
        <v>7</v>
      </c>
      <c r="H496" s="16" t="s">
        <v>1954</v>
      </c>
      <c r="I496" s="17"/>
      <c r="J496" s="17"/>
      <c r="K496" s="19" t="str">
        <f t="shared" si="138"/>
        <v>Yes</v>
      </c>
      <c r="L496" s="19" t="str">
        <f t="shared" si="139"/>
        <v/>
      </c>
      <c r="M496" s="19" t="str">
        <f t="shared" si="140"/>
        <v/>
      </c>
      <c r="N496" s="19" t="str">
        <f t="shared" si="141"/>
        <v/>
      </c>
      <c r="O496" s="19" t="str">
        <f t="shared" si="142"/>
        <v/>
      </c>
      <c r="P496" s="19" t="str">
        <f t="shared" si="143"/>
        <v/>
      </c>
      <c r="Q496" s="19" t="str">
        <f t="shared" si="144"/>
        <v/>
      </c>
      <c r="R496" s="19" t="str">
        <f t="shared" si="145"/>
        <v>Yes</v>
      </c>
      <c r="S496" s="19" t="str">
        <f t="shared" si="146"/>
        <v/>
      </c>
      <c r="T496" s="19" t="str">
        <f t="shared" si="147"/>
        <v/>
      </c>
      <c r="U496" s="15" t="str">
        <f t="shared" si="134"/>
        <v>Yes</v>
      </c>
      <c r="V496" s="15" t="str">
        <f t="shared" si="135"/>
        <v>Yes</v>
      </c>
      <c r="W496" s="15" t="str">
        <f t="shared" si="148"/>
        <v>Yes</v>
      </c>
      <c r="X496" s="15">
        <f>IF(W496="Yes", MAX(X$1:X495)+1, "")</f>
        <v>495</v>
      </c>
      <c r="Y496" s="15" t="str">
        <f t="shared" si="149"/>
        <v>Yes</v>
      </c>
      <c r="Z496" s="15">
        <f>IF(Y496="Yes", MAX(Z$1:Z495)+1, "")</f>
        <v>495</v>
      </c>
      <c r="AA496" s="15" t="str">
        <f t="shared" si="136"/>
        <v>No</v>
      </c>
      <c r="AB496" s="15" t="str">
        <f t="shared" si="137"/>
        <v>No</v>
      </c>
      <c r="AC496" s="15" t="str">
        <f t="shared" si="150"/>
        <v>No</v>
      </c>
      <c r="AD496" s="15" t="str">
        <f>IF(AC496="Yes", MAX(AD$1:AD495)+1, "")</f>
        <v/>
      </c>
      <c r="AE496" s="15" t="str">
        <f t="shared" si="151"/>
        <v>No</v>
      </c>
      <c r="AF496" s="15" t="str">
        <f>IF(AE496="Yes", MAX(AF$1:AF495)+1, "")</f>
        <v/>
      </c>
    </row>
    <row r="497" spans="1:32" ht="19" customHeight="1" x14ac:dyDescent="0.35">
      <c r="A497" s="16" t="s">
        <v>1391</v>
      </c>
      <c r="B497" s="16" t="s">
        <v>1392</v>
      </c>
      <c r="C497" s="16">
        <v>2013</v>
      </c>
      <c r="D497" s="16" t="s">
        <v>1393</v>
      </c>
      <c r="E497" t="s">
        <v>1976</v>
      </c>
      <c r="F497" s="16" t="s">
        <v>1963</v>
      </c>
      <c r="G497" s="16" t="s">
        <v>1954</v>
      </c>
      <c r="H497" s="17"/>
      <c r="I497" s="17"/>
      <c r="J497" s="17"/>
      <c r="K497" s="19" t="str">
        <f t="shared" si="138"/>
        <v/>
      </c>
      <c r="L497" s="19" t="str">
        <f t="shared" si="139"/>
        <v/>
      </c>
      <c r="M497" s="19" t="str">
        <f t="shared" si="140"/>
        <v/>
      </c>
      <c r="N497" s="19" t="str">
        <f t="shared" si="141"/>
        <v/>
      </c>
      <c r="O497" s="19" t="str">
        <f t="shared" si="142"/>
        <v/>
      </c>
      <c r="P497" s="19" t="str">
        <f t="shared" si="143"/>
        <v/>
      </c>
      <c r="Q497" s="19" t="str">
        <f t="shared" si="144"/>
        <v/>
      </c>
      <c r="R497" s="19" t="str">
        <f t="shared" si="145"/>
        <v>Yes</v>
      </c>
      <c r="S497" s="19" t="str">
        <f t="shared" si="146"/>
        <v/>
      </c>
      <c r="T497" s="19" t="str">
        <f t="shared" si="147"/>
        <v/>
      </c>
      <c r="U497" s="15" t="str">
        <f t="shared" si="134"/>
        <v>Yes</v>
      </c>
      <c r="V497" s="15" t="str">
        <f t="shared" si="135"/>
        <v>Yes</v>
      </c>
      <c r="W497" s="15" t="str">
        <f t="shared" si="148"/>
        <v>Yes</v>
      </c>
      <c r="X497" s="15">
        <f>IF(W497="Yes", MAX(X$1:X496)+1, "")</f>
        <v>496</v>
      </c>
      <c r="Y497" s="15" t="str">
        <f t="shared" si="149"/>
        <v>Yes</v>
      </c>
      <c r="Z497" s="15">
        <f>IF(Y497="Yes", MAX(Z$1:Z496)+1, "")</f>
        <v>496</v>
      </c>
      <c r="AA497" s="15" t="str">
        <f t="shared" si="136"/>
        <v>No</v>
      </c>
      <c r="AB497" s="15" t="str">
        <f t="shared" si="137"/>
        <v>No</v>
      </c>
      <c r="AC497" s="15" t="str">
        <f t="shared" si="150"/>
        <v>No</v>
      </c>
      <c r="AD497" s="15" t="str">
        <f>IF(AC497="Yes", MAX(AD$1:AD496)+1, "")</f>
        <v/>
      </c>
      <c r="AE497" s="15" t="str">
        <f t="shared" si="151"/>
        <v>No</v>
      </c>
      <c r="AF497" s="15" t="str">
        <f>IF(AE497="Yes", MAX(AF$1:AF496)+1, "")</f>
        <v/>
      </c>
    </row>
    <row r="498" spans="1:32" ht="19" customHeight="1" x14ac:dyDescent="0.35">
      <c r="A498" s="16" t="s">
        <v>1394</v>
      </c>
      <c r="B498" s="16" t="s">
        <v>1395</v>
      </c>
      <c r="C498" s="16">
        <v>2016</v>
      </c>
      <c r="D498" s="16" t="s">
        <v>1396</v>
      </c>
      <c r="E498" t="s">
        <v>1976</v>
      </c>
      <c r="F498" s="16" t="s">
        <v>1963</v>
      </c>
      <c r="G498" s="16" t="s">
        <v>1954</v>
      </c>
      <c r="H498" s="17"/>
      <c r="I498" s="17"/>
      <c r="J498" s="17"/>
      <c r="K498" s="19" t="str">
        <f t="shared" si="138"/>
        <v/>
      </c>
      <c r="L498" s="19" t="str">
        <f t="shared" si="139"/>
        <v/>
      </c>
      <c r="M498" s="19" t="str">
        <f t="shared" si="140"/>
        <v/>
      </c>
      <c r="N498" s="19" t="str">
        <f t="shared" si="141"/>
        <v/>
      </c>
      <c r="O498" s="19" t="str">
        <f t="shared" si="142"/>
        <v/>
      </c>
      <c r="P498" s="19" t="str">
        <f t="shared" si="143"/>
        <v/>
      </c>
      <c r="Q498" s="19" t="str">
        <f t="shared" si="144"/>
        <v/>
      </c>
      <c r="R498" s="19" t="str">
        <f t="shared" si="145"/>
        <v>Yes</v>
      </c>
      <c r="S498" s="19" t="str">
        <f t="shared" si="146"/>
        <v/>
      </c>
      <c r="T498" s="19" t="str">
        <f t="shared" si="147"/>
        <v/>
      </c>
      <c r="U498" s="15" t="str">
        <f t="shared" si="134"/>
        <v>Yes</v>
      </c>
      <c r="V498" s="15" t="str">
        <f t="shared" si="135"/>
        <v>Yes</v>
      </c>
      <c r="W498" s="15" t="str">
        <f t="shared" si="148"/>
        <v>Yes</v>
      </c>
      <c r="X498" s="15">
        <f>IF(W498="Yes", MAX(X$1:X497)+1, "")</f>
        <v>497</v>
      </c>
      <c r="Y498" s="15" t="str">
        <f t="shared" si="149"/>
        <v>Yes</v>
      </c>
      <c r="Z498" s="15">
        <f>IF(Y498="Yes", MAX(Z$1:Z497)+1, "")</f>
        <v>497</v>
      </c>
      <c r="AA498" s="15" t="str">
        <f t="shared" si="136"/>
        <v>No</v>
      </c>
      <c r="AB498" s="15" t="str">
        <f t="shared" si="137"/>
        <v>No</v>
      </c>
      <c r="AC498" s="15" t="str">
        <f t="shared" si="150"/>
        <v>No</v>
      </c>
      <c r="AD498" s="15" t="str">
        <f>IF(AC498="Yes", MAX(AD$1:AD497)+1, "")</f>
        <v/>
      </c>
      <c r="AE498" s="15" t="str">
        <f t="shared" si="151"/>
        <v>No</v>
      </c>
      <c r="AF498" s="15" t="str">
        <f>IF(AE498="Yes", MAX(AF$1:AF497)+1, "")</f>
        <v/>
      </c>
    </row>
    <row r="499" spans="1:32" ht="19" customHeight="1" x14ac:dyDescent="0.35">
      <c r="A499" s="16" t="s">
        <v>1397</v>
      </c>
      <c r="B499" s="16" t="s">
        <v>1398</v>
      </c>
      <c r="C499" s="16">
        <v>2014</v>
      </c>
      <c r="D499" s="16" t="s">
        <v>1399</v>
      </c>
      <c r="E499" t="s">
        <v>2285</v>
      </c>
      <c r="F499" s="16" t="s">
        <v>1963</v>
      </c>
      <c r="G499" s="16" t="s">
        <v>7</v>
      </c>
      <c r="H499" s="16" t="s">
        <v>11</v>
      </c>
      <c r="I499" s="16" t="s">
        <v>1954</v>
      </c>
      <c r="J499" s="17"/>
      <c r="K499" s="19" t="str">
        <f t="shared" si="138"/>
        <v>Yes</v>
      </c>
      <c r="L499" s="19" t="str">
        <f t="shared" si="139"/>
        <v>Yes</v>
      </c>
      <c r="M499" s="19" t="str">
        <f t="shared" si="140"/>
        <v/>
      </c>
      <c r="N499" s="19" t="str">
        <f t="shared" si="141"/>
        <v/>
      </c>
      <c r="O499" s="19" t="str">
        <f t="shared" si="142"/>
        <v/>
      </c>
      <c r="P499" s="19" t="str">
        <f t="shared" si="143"/>
        <v/>
      </c>
      <c r="Q499" s="19" t="str">
        <f t="shared" si="144"/>
        <v/>
      </c>
      <c r="R499" s="19" t="str">
        <f t="shared" si="145"/>
        <v>Yes</v>
      </c>
      <c r="S499" s="19" t="str">
        <f t="shared" si="146"/>
        <v/>
      </c>
      <c r="T499" s="19" t="str">
        <f t="shared" si="147"/>
        <v/>
      </c>
      <c r="U499" s="15" t="str">
        <f t="shared" si="134"/>
        <v>Yes</v>
      </c>
      <c r="V499" s="15" t="str">
        <f t="shared" si="135"/>
        <v>Yes</v>
      </c>
      <c r="W499" s="15" t="str">
        <f t="shared" si="148"/>
        <v>Yes</v>
      </c>
      <c r="X499" s="15">
        <f>IF(W499="Yes", MAX(X$1:X498)+1, "")</f>
        <v>498</v>
      </c>
      <c r="Y499" s="15" t="str">
        <f t="shared" si="149"/>
        <v>Yes</v>
      </c>
      <c r="Z499" s="15">
        <f>IF(Y499="Yes", MAX(Z$1:Z498)+1, "")</f>
        <v>498</v>
      </c>
      <c r="AA499" s="15" t="str">
        <f t="shared" si="136"/>
        <v>No</v>
      </c>
      <c r="AB499" s="15" t="str">
        <f t="shared" si="137"/>
        <v>No</v>
      </c>
      <c r="AC499" s="15" t="str">
        <f t="shared" si="150"/>
        <v>No</v>
      </c>
      <c r="AD499" s="15" t="str">
        <f>IF(AC499="Yes", MAX(AD$1:AD498)+1, "")</f>
        <v/>
      </c>
      <c r="AE499" s="15" t="str">
        <f t="shared" si="151"/>
        <v>No</v>
      </c>
      <c r="AF499" s="15" t="str">
        <f>IF(AE499="Yes", MAX(AF$1:AF498)+1, "")</f>
        <v/>
      </c>
    </row>
    <row r="500" spans="1:32" ht="19" customHeight="1" x14ac:dyDescent="0.35">
      <c r="A500" s="16" t="s">
        <v>1397</v>
      </c>
      <c r="B500" s="16" t="s">
        <v>1400</v>
      </c>
      <c r="C500" s="16">
        <v>2014</v>
      </c>
      <c r="D500" s="16" t="s">
        <v>1401</v>
      </c>
      <c r="E500" t="s">
        <v>2286</v>
      </c>
      <c r="F500" s="16" t="s">
        <v>1963</v>
      </c>
      <c r="G500" s="16" t="s">
        <v>11</v>
      </c>
      <c r="H500" s="16" t="s">
        <v>1954</v>
      </c>
      <c r="I500" s="17"/>
      <c r="J500" s="17"/>
      <c r="K500" s="19" t="str">
        <f t="shared" si="138"/>
        <v/>
      </c>
      <c r="L500" s="19" t="str">
        <f t="shared" si="139"/>
        <v>Yes</v>
      </c>
      <c r="M500" s="19" t="str">
        <f t="shared" si="140"/>
        <v/>
      </c>
      <c r="N500" s="19" t="str">
        <f t="shared" si="141"/>
        <v/>
      </c>
      <c r="O500" s="19" t="str">
        <f t="shared" si="142"/>
        <v/>
      </c>
      <c r="P500" s="19" t="str">
        <f t="shared" si="143"/>
        <v/>
      </c>
      <c r="Q500" s="19" t="str">
        <f t="shared" si="144"/>
        <v/>
      </c>
      <c r="R500" s="19" t="str">
        <f t="shared" si="145"/>
        <v>Yes</v>
      </c>
      <c r="S500" s="19" t="str">
        <f t="shared" si="146"/>
        <v/>
      </c>
      <c r="T500" s="19" t="str">
        <f t="shared" si="147"/>
        <v/>
      </c>
      <c r="U500" s="15" t="str">
        <f t="shared" si="134"/>
        <v>Yes</v>
      </c>
      <c r="V500" s="15" t="str">
        <f t="shared" si="135"/>
        <v>Yes</v>
      </c>
      <c r="W500" s="15" t="str">
        <f t="shared" si="148"/>
        <v>Yes</v>
      </c>
      <c r="X500" s="15">
        <f>IF(W500="Yes", MAX(X$1:X499)+1, "")</f>
        <v>499</v>
      </c>
      <c r="Y500" s="15" t="str">
        <f t="shared" si="149"/>
        <v>Yes</v>
      </c>
      <c r="Z500" s="15">
        <f>IF(Y500="Yes", MAX(Z$1:Z499)+1, "")</f>
        <v>499</v>
      </c>
      <c r="AA500" s="15" t="str">
        <f t="shared" si="136"/>
        <v>No</v>
      </c>
      <c r="AB500" s="15" t="str">
        <f t="shared" si="137"/>
        <v>No</v>
      </c>
      <c r="AC500" s="15" t="str">
        <f t="shared" si="150"/>
        <v>No</v>
      </c>
      <c r="AD500" s="15" t="str">
        <f>IF(AC500="Yes", MAX(AD$1:AD499)+1, "")</f>
        <v/>
      </c>
      <c r="AE500" s="15" t="str">
        <f t="shared" si="151"/>
        <v>No</v>
      </c>
      <c r="AF500" s="15" t="str">
        <f>IF(AE500="Yes", MAX(AF$1:AF499)+1, "")</f>
        <v/>
      </c>
    </row>
    <row r="501" spans="1:32" ht="19" customHeight="1" x14ac:dyDescent="0.35">
      <c r="A501" s="16" t="s">
        <v>1402</v>
      </c>
      <c r="B501" s="16" t="s">
        <v>1403</v>
      </c>
      <c r="C501" s="16">
        <v>2016</v>
      </c>
      <c r="D501" s="16" t="s">
        <v>1404</v>
      </c>
      <c r="E501" t="s">
        <v>2287</v>
      </c>
      <c r="F501" s="16" t="s">
        <v>1963</v>
      </c>
      <c r="G501" s="16" t="s">
        <v>11</v>
      </c>
      <c r="H501" s="16" t="s">
        <v>74</v>
      </c>
      <c r="I501" s="17"/>
      <c r="J501" s="17"/>
      <c r="K501" s="19" t="str">
        <f t="shared" si="138"/>
        <v/>
      </c>
      <c r="L501" s="19" t="str">
        <f t="shared" si="139"/>
        <v>Yes</v>
      </c>
      <c r="M501" s="19" t="str">
        <f t="shared" si="140"/>
        <v/>
      </c>
      <c r="N501" s="19" t="str">
        <f t="shared" si="141"/>
        <v>Yes</v>
      </c>
      <c r="O501" s="19" t="str">
        <f t="shared" si="142"/>
        <v/>
      </c>
      <c r="P501" s="19" t="str">
        <f t="shared" si="143"/>
        <v/>
      </c>
      <c r="Q501" s="19" t="str">
        <f t="shared" si="144"/>
        <v/>
      </c>
      <c r="R501" s="19" t="str">
        <f t="shared" si="145"/>
        <v/>
      </c>
      <c r="S501" s="19" t="str">
        <f t="shared" si="146"/>
        <v/>
      </c>
      <c r="T501" s="19" t="str">
        <f t="shared" si="147"/>
        <v/>
      </c>
      <c r="U501" s="15" t="str">
        <f t="shared" si="134"/>
        <v>Yes</v>
      </c>
      <c r="V501" s="15" t="str">
        <f t="shared" si="135"/>
        <v>Yes</v>
      </c>
      <c r="W501" s="15" t="str">
        <f t="shared" si="148"/>
        <v>Yes</v>
      </c>
      <c r="X501" s="15">
        <f>IF(W501="Yes", MAX(X$1:X500)+1, "")</f>
        <v>500</v>
      </c>
      <c r="Y501" s="15" t="str">
        <f t="shared" si="149"/>
        <v>Yes</v>
      </c>
      <c r="Z501" s="15">
        <f>IF(Y501="Yes", MAX(Z$1:Z500)+1, "")</f>
        <v>500</v>
      </c>
      <c r="AA501" s="15" t="str">
        <f t="shared" si="136"/>
        <v>No</v>
      </c>
      <c r="AB501" s="15" t="str">
        <f t="shared" si="137"/>
        <v>No</v>
      </c>
      <c r="AC501" s="15" t="str">
        <f t="shared" si="150"/>
        <v>No</v>
      </c>
      <c r="AD501" s="15" t="str">
        <f>IF(AC501="Yes", MAX(AD$1:AD500)+1, "")</f>
        <v/>
      </c>
      <c r="AE501" s="15" t="str">
        <f t="shared" si="151"/>
        <v>No</v>
      </c>
      <c r="AF501" s="15" t="str">
        <f>IF(AE501="Yes", MAX(AF$1:AF500)+1, "")</f>
        <v/>
      </c>
    </row>
    <row r="502" spans="1:32" ht="19" customHeight="1" x14ac:dyDescent="0.35">
      <c r="A502" s="16" t="s">
        <v>1405</v>
      </c>
      <c r="B502" s="16" t="s">
        <v>1406</v>
      </c>
      <c r="C502" s="16">
        <v>2016</v>
      </c>
      <c r="D502" s="17"/>
      <c r="E502" t="s">
        <v>1976</v>
      </c>
      <c r="F502" s="16" t="s">
        <v>1963</v>
      </c>
      <c r="G502" s="16" t="s">
        <v>1954</v>
      </c>
      <c r="H502" s="17"/>
      <c r="I502" s="17"/>
      <c r="J502" s="17"/>
      <c r="K502" s="19" t="str">
        <f t="shared" si="138"/>
        <v/>
      </c>
      <c r="L502" s="19" t="str">
        <f t="shared" si="139"/>
        <v/>
      </c>
      <c r="M502" s="19" t="str">
        <f t="shared" si="140"/>
        <v/>
      </c>
      <c r="N502" s="19" t="str">
        <f t="shared" si="141"/>
        <v/>
      </c>
      <c r="O502" s="19" t="str">
        <f t="shared" si="142"/>
        <v/>
      </c>
      <c r="P502" s="19" t="str">
        <f t="shared" si="143"/>
        <v/>
      </c>
      <c r="Q502" s="19" t="str">
        <f t="shared" si="144"/>
        <v/>
      </c>
      <c r="R502" s="19" t="str">
        <f t="shared" si="145"/>
        <v>Yes</v>
      </c>
      <c r="S502" s="19" t="str">
        <f t="shared" si="146"/>
        <v/>
      </c>
      <c r="T502" s="19" t="str">
        <f t="shared" si="147"/>
        <v/>
      </c>
      <c r="U502" s="15" t="str">
        <f t="shared" si="134"/>
        <v>Yes</v>
      </c>
      <c r="V502" s="15" t="str">
        <f t="shared" si="135"/>
        <v>No</v>
      </c>
      <c r="W502" s="15" t="str">
        <f t="shared" si="148"/>
        <v>Yes</v>
      </c>
      <c r="X502" s="15">
        <f>IF(W502="Yes", MAX(X$1:X501)+1, "")</f>
        <v>501</v>
      </c>
      <c r="Y502" s="15" t="str">
        <f t="shared" si="149"/>
        <v>Yes</v>
      </c>
      <c r="Z502" s="15">
        <f>IF(Y502="Yes", MAX(Z$1:Z501)+1, "")</f>
        <v>501</v>
      </c>
      <c r="AA502" s="15" t="str">
        <f t="shared" si="136"/>
        <v>No</v>
      </c>
      <c r="AB502" s="15" t="str">
        <f t="shared" si="137"/>
        <v>No</v>
      </c>
      <c r="AC502" s="15" t="str">
        <f t="shared" si="150"/>
        <v>No</v>
      </c>
      <c r="AD502" s="15" t="str">
        <f>IF(AC502="Yes", MAX(AD$1:AD501)+1, "")</f>
        <v/>
      </c>
      <c r="AE502" s="15" t="str">
        <f t="shared" si="151"/>
        <v>No</v>
      </c>
      <c r="AF502" s="15" t="str">
        <f>IF(AE502="Yes", MAX(AF$1:AF501)+1, "")</f>
        <v/>
      </c>
    </row>
    <row r="503" spans="1:32" ht="19" customHeight="1" x14ac:dyDescent="0.35">
      <c r="A503" s="16" t="s">
        <v>1407</v>
      </c>
      <c r="B503" s="16" t="s">
        <v>1408</v>
      </c>
      <c r="C503" s="16">
        <v>2019</v>
      </c>
      <c r="D503" s="16" t="s">
        <v>1409</v>
      </c>
      <c r="E503" t="s">
        <v>2288</v>
      </c>
      <c r="F503" s="16" t="s">
        <v>1963</v>
      </c>
      <c r="G503" s="16" t="s">
        <v>20</v>
      </c>
      <c r="H503" s="17"/>
      <c r="I503" s="17"/>
      <c r="J503" s="17"/>
      <c r="K503" s="19" t="str">
        <f t="shared" si="138"/>
        <v/>
      </c>
      <c r="L503" s="19" t="str">
        <f t="shared" si="139"/>
        <v/>
      </c>
      <c r="M503" s="19" t="str">
        <f t="shared" si="140"/>
        <v/>
      </c>
      <c r="N503" s="19" t="str">
        <f t="shared" si="141"/>
        <v/>
      </c>
      <c r="O503" s="19" t="str">
        <f t="shared" si="142"/>
        <v/>
      </c>
      <c r="P503" s="19" t="str">
        <f t="shared" si="143"/>
        <v/>
      </c>
      <c r="Q503" s="19" t="str">
        <f t="shared" si="144"/>
        <v/>
      </c>
      <c r="R503" s="19" t="str">
        <f t="shared" si="145"/>
        <v/>
      </c>
      <c r="S503" s="19" t="str">
        <f t="shared" si="146"/>
        <v/>
      </c>
      <c r="T503" s="19" t="str">
        <f t="shared" si="147"/>
        <v>Yes</v>
      </c>
      <c r="U503" s="15" t="str">
        <f t="shared" si="134"/>
        <v>Yes</v>
      </c>
      <c r="V503" s="15" t="str">
        <f t="shared" si="135"/>
        <v>Yes</v>
      </c>
      <c r="W503" s="15" t="str">
        <f t="shared" si="148"/>
        <v>Yes</v>
      </c>
      <c r="X503" s="15">
        <f>IF(W503="Yes", MAX(X$1:X502)+1, "")</f>
        <v>502</v>
      </c>
      <c r="Y503" s="15" t="str">
        <f t="shared" si="149"/>
        <v>Yes</v>
      </c>
      <c r="Z503" s="15">
        <f>IF(Y503="Yes", MAX(Z$1:Z502)+1, "")</f>
        <v>502</v>
      </c>
      <c r="AA503" s="15" t="str">
        <f t="shared" si="136"/>
        <v>No</v>
      </c>
      <c r="AB503" s="15" t="str">
        <f t="shared" si="137"/>
        <v>No</v>
      </c>
      <c r="AC503" s="15" t="str">
        <f t="shared" si="150"/>
        <v>No</v>
      </c>
      <c r="AD503" s="15" t="str">
        <f>IF(AC503="Yes", MAX(AD$1:AD502)+1, "")</f>
        <v/>
      </c>
      <c r="AE503" s="15" t="str">
        <f t="shared" si="151"/>
        <v>No</v>
      </c>
      <c r="AF503" s="15" t="str">
        <f>IF(AE503="Yes", MAX(AF$1:AF502)+1, "")</f>
        <v/>
      </c>
    </row>
    <row r="504" spans="1:32" ht="19" customHeight="1" x14ac:dyDescent="0.35">
      <c r="A504" s="16" t="s">
        <v>1410</v>
      </c>
      <c r="B504" s="16" t="s">
        <v>1411</v>
      </c>
      <c r="C504" s="16">
        <v>2018</v>
      </c>
      <c r="D504" s="17"/>
      <c r="E504" t="s">
        <v>1976</v>
      </c>
      <c r="F504" s="16" t="s">
        <v>1963</v>
      </c>
      <c r="G504" s="16" t="s">
        <v>11</v>
      </c>
      <c r="H504" s="16" t="s">
        <v>1954</v>
      </c>
      <c r="I504" s="17"/>
      <c r="J504" s="17"/>
      <c r="K504" s="19" t="str">
        <f t="shared" si="138"/>
        <v/>
      </c>
      <c r="L504" s="19" t="str">
        <f t="shared" si="139"/>
        <v>Yes</v>
      </c>
      <c r="M504" s="19" t="str">
        <f t="shared" si="140"/>
        <v/>
      </c>
      <c r="N504" s="19" t="str">
        <f t="shared" si="141"/>
        <v/>
      </c>
      <c r="O504" s="19" t="str">
        <f t="shared" si="142"/>
        <v/>
      </c>
      <c r="P504" s="19" t="str">
        <f t="shared" si="143"/>
        <v/>
      </c>
      <c r="Q504" s="19" t="str">
        <f t="shared" si="144"/>
        <v/>
      </c>
      <c r="R504" s="19" t="str">
        <f t="shared" si="145"/>
        <v>Yes</v>
      </c>
      <c r="S504" s="19" t="str">
        <f t="shared" si="146"/>
        <v/>
      </c>
      <c r="T504" s="19" t="str">
        <f t="shared" si="147"/>
        <v/>
      </c>
      <c r="U504" s="15" t="str">
        <f t="shared" si="134"/>
        <v>Yes</v>
      </c>
      <c r="V504" s="15" t="str">
        <f t="shared" si="135"/>
        <v>No</v>
      </c>
      <c r="W504" s="15" t="str">
        <f t="shared" si="148"/>
        <v>Yes</v>
      </c>
      <c r="X504" s="15">
        <f>IF(W504="Yes", MAX(X$1:X503)+1, "")</f>
        <v>503</v>
      </c>
      <c r="Y504" s="15" t="str">
        <f t="shared" si="149"/>
        <v>Yes</v>
      </c>
      <c r="Z504" s="15">
        <f>IF(Y504="Yes", MAX(Z$1:Z503)+1, "")</f>
        <v>503</v>
      </c>
      <c r="AA504" s="15" t="str">
        <f t="shared" si="136"/>
        <v>No</v>
      </c>
      <c r="AB504" s="15" t="str">
        <f t="shared" si="137"/>
        <v>No</v>
      </c>
      <c r="AC504" s="15" t="str">
        <f t="shared" si="150"/>
        <v>No</v>
      </c>
      <c r="AD504" s="15" t="str">
        <f>IF(AC504="Yes", MAX(AD$1:AD503)+1, "")</f>
        <v/>
      </c>
      <c r="AE504" s="15" t="str">
        <f t="shared" si="151"/>
        <v>No</v>
      </c>
      <c r="AF504" s="15" t="str">
        <f>IF(AE504="Yes", MAX(AF$1:AF503)+1, "")</f>
        <v/>
      </c>
    </row>
    <row r="505" spans="1:32" ht="19" customHeight="1" x14ac:dyDescent="0.35">
      <c r="A505" s="16" t="s">
        <v>1412</v>
      </c>
      <c r="B505" s="16" t="s">
        <v>1413</v>
      </c>
      <c r="C505" s="16">
        <v>2011</v>
      </c>
      <c r="D505" s="16" t="s">
        <v>1414</v>
      </c>
      <c r="E505" t="s">
        <v>2289</v>
      </c>
      <c r="F505" s="16" t="s">
        <v>1963</v>
      </c>
      <c r="G505" s="16" t="s">
        <v>18</v>
      </c>
      <c r="H505" s="17"/>
      <c r="I505" s="17"/>
      <c r="J505" s="17"/>
      <c r="K505" s="19" t="str">
        <f t="shared" si="138"/>
        <v/>
      </c>
      <c r="L505" s="19" t="str">
        <f t="shared" si="139"/>
        <v/>
      </c>
      <c r="M505" s="19" t="str">
        <f t="shared" si="140"/>
        <v/>
      </c>
      <c r="N505" s="19" t="str">
        <f t="shared" si="141"/>
        <v/>
      </c>
      <c r="O505" s="19" t="str">
        <f t="shared" si="142"/>
        <v/>
      </c>
      <c r="P505" s="19" t="str">
        <f t="shared" si="143"/>
        <v/>
      </c>
      <c r="Q505" s="19" t="str">
        <f t="shared" si="144"/>
        <v/>
      </c>
      <c r="R505" s="19" t="str">
        <f t="shared" si="145"/>
        <v/>
      </c>
      <c r="S505" s="19" t="str">
        <f t="shared" si="146"/>
        <v>Yes</v>
      </c>
      <c r="T505" s="19" t="str">
        <f t="shared" si="147"/>
        <v/>
      </c>
      <c r="U505" s="15" t="str">
        <f t="shared" si="134"/>
        <v>Yes</v>
      </c>
      <c r="V505" s="15" t="str">
        <f t="shared" si="135"/>
        <v>Yes</v>
      </c>
      <c r="W505" s="15" t="str">
        <f t="shared" si="148"/>
        <v>Yes</v>
      </c>
      <c r="X505" s="15">
        <f>IF(W505="Yes", MAX(X$1:X504)+1, "")</f>
        <v>504</v>
      </c>
      <c r="Y505" s="15" t="str">
        <f t="shared" si="149"/>
        <v>Yes</v>
      </c>
      <c r="Z505" s="15">
        <f>IF(Y505="Yes", MAX(Z$1:Z504)+1, "")</f>
        <v>504</v>
      </c>
      <c r="AA505" s="15" t="str">
        <f t="shared" si="136"/>
        <v>No</v>
      </c>
      <c r="AB505" s="15" t="str">
        <f t="shared" si="137"/>
        <v>No</v>
      </c>
      <c r="AC505" s="15" t="str">
        <f t="shared" si="150"/>
        <v>No</v>
      </c>
      <c r="AD505" s="15" t="str">
        <f>IF(AC505="Yes", MAX(AD$1:AD504)+1, "")</f>
        <v/>
      </c>
      <c r="AE505" s="15" t="str">
        <f t="shared" si="151"/>
        <v>No</v>
      </c>
      <c r="AF505" s="15" t="str">
        <f>IF(AE505="Yes", MAX(AF$1:AF504)+1, "")</f>
        <v/>
      </c>
    </row>
    <row r="506" spans="1:32" ht="19" customHeight="1" x14ac:dyDescent="0.35">
      <c r="A506" s="16" t="s">
        <v>1415</v>
      </c>
      <c r="B506" s="16" t="s">
        <v>1416</v>
      </c>
      <c r="C506" s="16">
        <v>2017</v>
      </c>
      <c r="D506" s="16" t="s">
        <v>1417</v>
      </c>
      <c r="E506" t="s">
        <v>2290</v>
      </c>
      <c r="F506" s="16" t="s">
        <v>1963</v>
      </c>
      <c r="G506" s="16" t="s">
        <v>1954</v>
      </c>
      <c r="H506" s="17"/>
      <c r="I506" s="17"/>
      <c r="J506" s="17"/>
      <c r="K506" s="19" t="str">
        <f t="shared" si="138"/>
        <v/>
      </c>
      <c r="L506" s="19" t="str">
        <f t="shared" si="139"/>
        <v/>
      </c>
      <c r="M506" s="19" t="str">
        <f t="shared" si="140"/>
        <v/>
      </c>
      <c r="N506" s="19" t="str">
        <f t="shared" si="141"/>
        <v/>
      </c>
      <c r="O506" s="19" t="str">
        <f t="shared" si="142"/>
        <v/>
      </c>
      <c r="P506" s="19" t="str">
        <f t="shared" si="143"/>
        <v/>
      </c>
      <c r="Q506" s="19" t="str">
        <f t="shared" si="144"/>
        <v/>
      </c>
      <c r="R506" s="19" t="str">
        <f t="shared" si="145"/>
        <v>Yes</v>
      </c>
      <c r="S506" s="19" t="str">
        <f t="shared" si="146"/>
        <v/>
      </c>
      <c r="T506" s="19" t="str">
        <f t="shared" si="147"/>
        <v/>
      </c>
      <c r="U506" s="15" t="str">
        <f t="shared" si="134"/>
        <v>Yes</v>
      </c>
      <c r="V506" s="15" t="str">
        <f t="shared" si="135"/>
        <v>Yes</v>
      </c>
      <c r="W506" s="15" t="str">
        <f t="shared" si="148"/>
        <v>Yes</v>
      </c>
      <c r="X506" s="15">
        <f>IF(W506="Yes", MAX(X$1:X505)+1, "")</f>
        <v>505</v>
      </c>
      <c r="Y506" s="15" t="str">
        <f t="shared" si="149"/>
        <v>Yes</v>
      </c>
      <c r="Z506" s="15">
        <f>IF(Y506="Yes", MAX(Z$1:Z505)+1, "")</f>
        <v>505</v>
      </c>
      <c r="AA506" s="15" t="str">
        <f t="shared" si="136"/>
        <v>No</v>
      </c>
      <c r="AB506" s="15" t="str">
        <f t="shared" si="137"/>
        <v>No</v>
      </c>
      <c r="AC506" s="15" t="str">
        <f t="shared" si="150"/>
        <v>No</v>
      </c>
      <c r="AD506" s="15" t="str">
        <f>IF(AC506="Yes", MAX(AD$1:AD505)+1, "")</f>
        <v/>
      </c>
      <c r="AE506" s="15" t="str">
        <f t="shared" si="151"/>
        <v>No</v>
      </c>
      <c r="AF506" s="15" t="str">
        <f>IF(AE506="Yes", MAX(AF$1:AF505)+1, "")</f>
        <v/>
      </c>
    </row>
    <row r="507" spans="1:32" ht="19" customHeight="1" x14ac:dyDescent="0.35">
      <c r="A507" s="16" t="s">
        <v>1418</v>
      </c>
      <c r="B507" s="16" t="s">
        <v>1419</v>
      </c>
      <c r="C507" s="16">
        <v>2013</v>
      </c>
      <c r="D507" s="16" t="s">
        <v>1420</v>
      </c>
      <c r="E507" t="s">
        <v>2291</v>
      </c>
      <c r="F507" s="16" t="s">
        <v>1963</v>
      </c>
      <c r="G507" s="16" t="s">
        <v>1954</v>
      </c>
      <c r="H507" s="17"/>
      <c r="I507" s="17"/>
      <c r="J507" s="17"/>
      <c r="K507" s="19" t="str">
        <f t="shared" si="138"/>
        <v/>
      </c>
      <c r="L507" s="19" t="str">
        <f t="shared" si="139"/>
        <v/>
      </c>
      <c r="M507" s="19" t="str">
        <f t="shared" si="140"/>
        <v/>
      </c>
      <c r="N507" s="19" t="str">
        <f t="shared" si="141"/>
        <v/>
      </c>
      <c r="O507" s="19" t="str">
        <f t="shared" si="142"/>
        <v/>
      </c>
      <c r="P507" s="19" t="str">
        <f t="shared" si="143"/>
        <v/>
      </c>
      <c r="Q507" s="19" t="str">
        <f t="shared" si="144"/>
        <v/>
      </c>
      <c r="R507" s="19" t="str">
        <f t="shared" si="145"/>
        <v>Yes</v>
      </c>
      <c r="S507" s="19" t="str">
        <f t="shared" si="146"/>
        <v/>
      </c>
      <c r="T507" s="19" t="str">
        <f t="shared" si="147"/>
        <v/>
      </c>
      <c r="U507" s="15" t="str">
        <f t="shared" si="134"/>
        <v>Yes</v>
      </c>
      <c r="V507" s="15" t="str">
        <f t="shared" si="135"/>
        <v>Yes</v>
      </c>
      <c r="W507" s="15" t="str">
        <f t="shared" si="148"/>
        <v>Yes</v>
      </c>
      <c r="X507" s="15">
        <f>IF(W507="Yes", MAX(X$1:X506)+1, "")</f>
        <v>506</v>
      </c>
      <c r="Y507" s="15" t="str">
        <f t="shared" si="149"/>
        <v>Yes</v>
      </c>
      <c r="Z507" s="15">
        <f>IF(Y507="Yes", MAX(Z$1:Z506)+1, "")</f>
        <v>506</v>
      </c>
      <c r="AA507" s="15" t="str">
        <f t="shared" si="136"/>
        <v>No</v>
      </c>
      <c r="AB507" s="15" t="str">
        <f t="shared" si="137"/>
        <v>No</v>
      </c>
      <c r="AC507" s="15" t="str">
        <f t="shared" si="150"/>
        <v>No</v>
      </c>
      <c r="AD507" s="15" t="str">
        <f>IF(AC507="Yes", MAX(AD$1:AD506)+1, "")</f>
        <v/>
      </c>
      <c r="AE507" s="15" t="str">
        <f t="shared" si="151"/>
        <v>No</v>
      </c>
      <c r="AF507" s="15" t="str">
        <f>IF(AE507="Yes", MAX(AF$1:AF506)+1, "")</f>
        <v/>
      </c>
    </row>
    <row r="508" spans="1:32" ht="19" customHeight="1" x14ac:dyDescent="0.35">
      <c r="A508" s="16" t="s">
        <v>1421</v>
      </c>
      <c r="B508" s="16" t="s">
        <v>1422</v>
      </c>
      <c r="C508" s="16">
        <v>2011</v>
      </c>
      <c r="D508" s="16" t="s">
        <v>1423</v>
      </c>
      <c r="E508" t="s">
        <v>2292</v>
      </c>
      <c r="F508" s="16" t="s">
        <v>1963</v>
      </c>
      <c r="G508" s="16" t="s">
        <v>11</v>
      </c>
      <c r="H508" s="16" t="s">
        <v>27</v>
      </c>
      <c r="I508" s="16" t="s">
        <v>18</v>
      </c>
      <c r="J508" s="17"/>
      <c r="K508" s="19" t="str">
        <f t="shared" si="138"/>
        <v>Yes</v>
      </c>
      <c r="L508" s="19" t="str">
        <f t="shared" si="139"/>
        <v>Yes</v>
      </c>
      <c r="M508" s="19" t="str">
        <f t="shared" si="140"/>
        <v/>
      </c>
      <c r="N508" s="19" t="str">
        <f t="shared" si="141"/>
        <v/>
      </c>
      <c r="O508" s="19" t="str">
        <f t="shared" si="142"/>
        <v/>
      </c>
      <c r="P508" s="19" t="str">
        <f t="shared" si="143"/>
        <v/>
      </c>
      <c r="Q508" s="19" t="str">
        <f t="shared" si="144"/>
        <v/>
      </c>
      <c r="R508" s="19" t="str">
        <f t="shared" si="145"/>
        <v/>
      </c>
      <c r="S508" s="19" t="str">
        <f t="shared" si="146"/>
        <v>Yes</v>
      </c>
      <c r="T508" s="19" t="str">
        <f t="shared" si="147"/>
        <v/>
      </c>
      <c r="U508" s="15" t="str">
        <f t="shared" si="134"/>
        <v>Yes</v>
      </c>
      <c r="V508" s="15" t="str">
        <f t="shared" si="135"/>
        <v>Yes</v>
      </c>
      <c r="W508" s="15" t="str">
        <f t="shared" si="148"/>
        <v>Yes</v>
      </c>
      <c r="X508" s="15">
        <f>IF(W508="Yes", MAX(X$1:X507)+1, "")</f>
        <v>507</v>
      </c>
      <c r="Y508" s="15" t="str">
        <f t="shared" si="149"/>
        <v>Yes</v>
      </c>
      <c r="Z508" s="15">
        <f>IF(Y508="Yes", MAX(Z$1:Z507)+1, "")</f>
        <v>507</v>
      </c>
      <c r="AA508" s="15" t="str">
        <f t="shared" si="136"/>
        <v>No</v>
      </c>
      <c r="AB508" s="15" t="str">
        <f t="shared" si="137"/>
        <v>No</v>
      </c>
      <c r="AC508" s="15" t="str">
        <f t="shared" si="150"/>
        <v>No</v>
      </c>
      <c r="AD508" s="15" t="str">
        <f>IF(AC508="Yes", MAX(AD$1:AD507)+1, "")</f>
        <v/>
      </c>
      <c r="AE508" s="15" t="str">
        <f t="shared" si="151"/>
        <v>No</v>
      </c>
      <c r="AF508" s="15" t="str">
        <f>IF(AE508="Yes", MAX(AF$1:AF507)+1, "")</f>
        <v/>
      </c>
    </row>
    <row r="509" spans="1:32" ht="19" customHeight="1" x14ac:dyDescent="0.35">
      <c r="A509" s="16" t="s">
        <v>1424</v>
      </c>
      <c r="B509" s="16" t="s">
        <v>1425</v>
      </c>
      <c r="C509" s="16">
        <v>2015</v>
      </c>
      <c r="D509" s="17"/>
      <c r="E509" t="s">
        <v>1976</v>
      </c>
      <c r="F509" s="16" t="s">
        <v>1963</v>
      </c>
      <c r="G509" s="16" t="s">
        <v>94</v>
      </c>
      <c r="H509" s="16" t="s">
        <v>27</v>
      </c>
      <c r="I509" s="16" t="s">
        <v>1954</v>
      </c>
      <c r="J509" s="17"/>
      <c r="K509" s="19" t="str">
        <f t="shared" si="138"/>
        <v>Yes</v>
      </c>
      <c r="L509" s="19" t="str">
        <f t="shared" si="139"/>
        <v/>
      </c>
      <c r="M509" s="19" t="str">
        <f t="shared" si="140"/>
        <v/>
      </c>
      <c r="N509" s="19" t="str">
        <f t="shared" si="141"/>
        <v/>
      </c>
      <c r="O509" s="19" t="str">
        <f t="shared" si="142"/>
        <v/>
      </c>
      <c r="P509" s="19" t="str">
        <f t="shared" si="143"/>
        <v>Yes</v>
      </c>
      <c r="Q509" s="19" t="str">
        <f t="shared" si="144"/>
        <v/>
      </c>
      <c r="R509" s="19" t="str">
        <f t="shared" si="145"/>
        <v>Yes</v>
      </c>
      <c r="S509" s="19" t="str">
        <f t="shared" si="146"/>
        <v/>
      </c>
      <c r="T509" s="19" t="str">
        <f t="shared" si="147"/>
        <v/>
      </c>
      <c r="U509" s="15" t="str">
        <f t="shared" si="134"/>
        <v>Yes</v>
      </c>
      <c r="V509" s="15" t="str">
        <f t="shared" si="135"/>
        <v>No</v>
      </c>
      <c r="W509" s="15" t="str">
        <f t="shared" si="148"/>
        <v>Yes</v>
      </c>
      <c r="X509" s="15">
        <f>IF(W509="Yes", MAX(X$1:X508)+1, "")</f>
        <v>508</v>
      </c>
      <c r="Y509" s="15" t="str">
        <f t="shared" si="149"/>
        <v>Yes</v>
      </c>
      <c r="Z509" s="15">
        <f>IF(Y509="Yes", MAX(Z$1:Z508)+1, "")</f>
        <v>508</v>
      </c>
      <c r="AA509" s="15" t="str">
        <f t="shared" si="136"/>
        <v>No</v>
      </c>
      <c r="AB509" s="15" t="str">
        <f t="shared" si="137"/>
        <v>No</v>
      </c>
      <c r="AC509" s="15" t="str">
        <f t="shared" si="150"/>
        <v>No</v>
      </c>
      <c r="AD509" s="15" t="str">
        <f>IF(AC509="Yes", MAX(AD$1:AD508)+1, "")</f>
        <v/>
      </c>
      <c r="AE509" s="15" t="str">
        <f t="shared" si="151"/>
        <v>No</v>
      </c>
      <c r="AF509" s="15" t="str">
        <f>IF(AE509="Yes", MAX(AF$1:AF508)+1, "")</f>
        <v/>
      </c>
    </row>
    <row r="510" spans="1:32" ht="19" customHeight="1" x14ac:dyDescent="0.35">
      <c r="A510" s="16" t="s">
        <v>1426</v>
      </c>
      <c r="B510" s="16" t="s">
        <v>1427</v>
      </c>
      <c r="C510" s="16">
        <v>2014</v>
      </c>
      <c r="D510" s="16" t="s">
        <v>1428</v>
      </c>
      <c r="E510" t="s">
        <v>2293</v>
      </c>
      <c r="F510" s="16" t="s">
        <v>1963</v>
      </c>
      <c r="G510" s="16" t="s">
        <v>1954</v>
      </c>
      <c r="H510" s="16" t="s">
        <v>27</v>
      </c>
      <c r="I510" s="17"/>
      <c r="J510" s="17"/>
      <c r="K510" s="19" t="str">
        <f t="shared" si="138"/>
        <v>Yes</v>
      </c>
      <c r="L510" s="19" t="str">
        <f t="shared" si="139"/>
        <v/>
      </c>
      <c r="M510" s="19" t="str">
        <f t="shared" si="140"/>
        <v/>
      </c>
      <c r="N510" s="19" t="str">
        <f t="shared" si="141"/>
        <v/>
      </c>
      <c r="O510" s="19" t="str">
        <f t="shared" si="142"/>
        <v/>
      </c>
      <c r="P510" s="19" t="str">
        <f t="shared" si="143"/>
        <v/>
      </c>
      <c r="Q510" s="19" t="str">
        <f t="shared" si="144"/>
        <v/>
      </c>
      <c r="R510" s="19" t="str">
        <f t="shared" si="145"/>
        <v>Yes</v>
      </c>
      <c r="S510" s="19" t="str">
        <f t="shared" si="146"/>
        <v/>
      </c>
      <c r="T510" s="19" t="str">
        <f t="shared" si="147"/>
        <v/>
      </c>
      <c r="U510" s="15" t="str">
        <f t="shared" si="134"/>
        <v>Yes</v>
      </c>
      <c r="V510" s="15" t="str">
        <f t="shared" si="135"/>
        <v>Yes</v>
      </c>
      <c r="W510" s="15" t="str">
        <f t="shared" si="148"/>
        <v>Yes</v>
      </c>
      <c r="X510" s="15">
        <f>IF(W510="Yes", MAX(X$1:X509)+1, "")</f>
        <v>509</v>
      </c>
      <c r="Y510" s="15" t="str">
        <f t="shared" si="149"/>
        <v>Yes</v>
      </c>
      <c r="Z510" s="15">
        <f>IF(Y510="Yes", MAX(Z$1:Z509)+1, "")</f>
        <v>509</v>
      </c>
      <c r="AA510" s="15" t="str">
        <f t="shared" si="136"/>
        <v>No</v>
      </c>
      <c r="AB510" s="15" t="str">
        <f t="shared" si="137"/>
        <v>No</v>
      </c>
      <c r="AC510" s="15" t="str">
        <f t="shared" si="150"/>
        <v>No</v>
      </c>
      <c r="AD510" s="15" t="str">
        <f>IF(AC510="Yes", MAX(AD$1:AD509)+1, "")</f>
        <v/>
      </c>
      <c r="AE510" s="15" t="str">
        <f t="shared" si="151"/>
        <v>No</v>
      </c>
      <c r="AF510" s="15" t="str">
        <f>IF(AE510="Yes", MAX(AF$1:AF509)+1, "")</f>
        <v/>
      </c>
    </row>
    <row r="511" spans="1:32" ht="19" customHeight="1" x14ac:dyDescent="0.35">
      <c r="A511" s="16" t="s">
        <v>1429</v>
      </c>
      <c r="B511" s="16" t="s">
        <v>1430</v>
      </c>
      <c r="C511" s="16">
        <v>2013</v>
      </c>
      <c r="D511" s="16" t="s">
        <v>1431</v>
      </c>
      <c r="E511" t="s">
        <v>2294</v>
      </c>
      <c r="F511" s="16" t="s">
        <v>1963</v>
      </c>
      <c r="G511" s="16" t="s">
        <v>1954</v>
      </c>
      <c r="H511" s="17"/>
      <c r="I511" s="17"/>
      <c r="J511" s="17"/>
      <c r="K511" s="19" t="str">
        <f t="shared" si="138"/>
        <v/>
      </c>
      <c r="L511" s="19" t="str">
        <f t="shared" si="139"/>
        <v/>
      </c>
      <c r="M511" s="19" t="str">
        <f t="shared" si="140"/>
        <v/>
      </c>
      <c r="N511" s="19" t="str">
        <f t="shared" si="141"/>
        <v/>
      </c>
      <c r="O511" s="19" t="str">
        <f t="shared" si="142"/>
        <v/>
      </c>
      <c r="P511" s="19" t="str">
        <f t="shared" si="143"/>
        <v/>
      </c>
      <c r="Q511" s="19" t="str">
        <f t="shared" si="144"/>
        <v/>
      </c>
      <c r="R511" s="19" t="str">
        <f t="shared" si="145"/>
        <v>Yes</v>
      </c>
      <c r="S511" s="19" t="str">
        <f t="shared" si="146"/>
        <v/>
      </c>
      <c r="T511" s="19" t="str">
        <f t="shared" si="147"/>
        <v/>
      </c>
      <c r="U511" s="15" t="str">
        <f t="shared" si="134"/>
        <v>Yes</v>
      </c>
      <c r="V511" s="15" t="str">
        <f t="shared" si="135"/>
        <v>Yes</v>
      </c>
      <c r="W511" s="15" t="str">
        <f t="shared" si="148"/>
        <v>Yes</v>
      </c>
      <c r="X511" s="15">
        <f>IF(W511="Yes", MAX(X$1:X510)+1, "")</f>
        <v>510</v>
      </c>
      <c r="Y511" s="15" t="str">
        <f t="shared" si="149"/>
        <v>Yes</v>
      </c>
      <c r="Z511" s="15">
        <f>IF(Y511="Yes", MAX(Z$1:Z510)+1, "")</f>
        <v>510</v>
      </c>
      <c r="AA511" s="15" t="str">
        <f t="shared" si="136"/>
        <v>No</v>
      </c>
      <c r="AB511" s="15" t="str">
        <f t="shared" si="137"/>
        <v>No</v>
      </c>
      <c r="AC511" s="15" t="str">
        <f t="shared" si="150"/>
        <v>No</v>
      </c>
      <c r="AD511" s="15" t="str">
        <f>IF(AC511="Yes", MAX(AD$1:AD510)+1, "")</f>
        <v/>
      </c>
      <c r="AE511" s="15" t="str">
        <f t="shared" si="151"/>
        <v>No</v>
      </c>
      <c r="AF511" s="15" t="str">
        <f>IF(AE511="Yes", MAX(AF$1:AF510)+1, "")</f>
        <v/>
      </c>
    </row>
    <row r="512" spans="1:32" ht="19" customHeight="1" x14ac:dyDescent="0.35">
      <c r="A512" s="16" t="s">
        <v>1432</v>
      </c>
      <c r="B512" s="16" t="s">
        <v>1433</v>
      </c>
      <c r="C512" s="16">
        <v>2013</v>
      </c>
      <c r="D512" s="16" t="s">
        <v>1434</v>
      </c>
      <c r="E512" t="s">
        <v>2295</v>
      </c>
      <c r="F512" s="16" t="s">
        <v>1963</v>
      </c>
      <c r="G512" s="16" t="s">
        <v>1954</v>
      </c>
      <c r="H512" s="16" t="s">
        <v>11</v>
      </c>
      <c r="I512" s="17"/>
      <c r="J512" s="17"/>
      <c r="K512" s="19" t="str">
        <f t="shared" si="138"/>
        <v/>
      </c>
      <c r="L512" s="19" t="str">
        <f t="shared" si="139"/>
        <v>Yes</v>
      </c>
      <c r="M512" s="19" t="str">
        <f t="shared" si="140"/>
        <v/>
      </c>
      <c r="N512" s="19" t="str">
        <f t="shared" si="141"/>
        <v/>
      </c>
      <c r="O512" s="19" t="str">
        <f t="shared" si="142"/>
        <v/>
      </c>
      <c r="P512" s="19" t="str">
        <f t="shared" si="143"/>
        <v/>
      </c>
      <c r="Q512" s="19" t="str">
        <f t="shared" si="144"/>
        <v/>
      </c>
      <c r="R512" s="19" t="str">
        <f t="shared" si="145"/>
        <v>Yes</v>
      </c>
      <c r="S512" s="19" t="str">
        <f t="shared" si="146"/>
        <v/>
      </c>
      <c r="T512" s="19" t="str">
        <f t="shared" si="147"/>
        <v/>
      </c>
      <c r="U512" s="15" t="str">
        <f t="shared" si="134"/>
        <v>Yes</v>
      </c>
      <c r="V512" s="15" t="str">
        <f t="shared" si="135"/>
        <v>Yes</v>
      </c>
      <c r="W512" s="15" t="str">
        <f t="shared" si="148"/>
        <v>Yes</v>
      </c>
      <c r="X512" s="15">
        <f>IF(W512="Yes", MAX(X$1:X511)+1, "")</f>
        <v>511</v>
      </c>
      <c r="Y512" s="15" t="str">
        <f t="shared" si="149"/>
        <v>Yes</v>
      </c>
      <c r="Z512" s="15">
        <f>IF(Y512="Yes", MAX(Z$1:Z511)+1, "")</f>
        <v>511</v>
      </c>
      <c r="AA512" s="15" t="str">
        <f t="shared" si="136"/>
        <v>No</v>
      </c>
      <c r="AB512" s="15" t="str">
        <f t="shared" si="137"/>
        <v>No</v>
      </c>
      <c r="AC512" s="15" t="str">
        <f t="shared" si="150"/>
        <v>No</v>
      </c>
      <c r="AD512" s="15" t="str">
        <f>IF(AC512="Yes", MAX(AD$1:AD511)+1, "")</f>
        <v/>
      </c>
      <c r="AE512" s="15" t="str">
        <f t="shared" si="151"/>
        <v>No</v>
      </c>
      <c r="AF512" s="15" t="str">
        <f>IF(AE512="Yes", MAX(AF$1:AF511)+1, "")</f>
        <v/>
      </c>
    </row>
    <row r="513" spans="1:32" ht="19" customHeight="1" x14ac:dyDescent="0.35">
      <c r="A513" s="16" t="s">
        <v>1435</v>
      </c>
      <c r="B513" s="16" t="s">
        <v>1436</v>
      </c>
      <c r="C513" s="16">
        <v>2011</v>
      </c>
      <c r="D513" s="16" t="s">
        <v>1437</v>
      </c>
      <c r="E513" t="s">
        <v>1976</v>
      </c>
      <c r="F513" s="16" t="s">
        <v>1963</v>
      </c>
      <c r="G513" s="16" t="s">
        <v>74</v>
      </c>
      <c r="H513" s="16" t="s">
        <v>27</v>
      </c>
      <c r="I513" s="17"/>
      <c r="J513" s="17"/>
      <c r="K513" s="19" t="str">
        <f t="shared" si="138"/>
        <v>Yes</v>
      </c>
      <c r="L513" s="19" t="str">
        <f t="shared" si="139"/>
        <v/>
      </c>
      <c r="M513" s="19" t="str">
        <f t="shared" si="140"/>
        <v/>
      </c>
      <c r="N513" s="19" t="str">
        <f t="shared" si="141"/>
        <v>Yes</v>
      </c>
      <c r="O513" s="19" t="str">
        <f t="shared" si="142"/>
        <v/>
      </c>
      <c r="P513" s="19" t="str">
        <f t="shared" si="143"/>
        <v/>
      </c>
      <c r="Q513" s="19" t="str">
        <f t="shared" si="144"/>
        <v/>
      </c>
      <c r="R513" s="19" t="str">
        <f t="shared" si="145"/>
        <v/>
      </c>
      <c r="S513" s="19" t="str">
        <f t="shared" si="146"/>
        <v/>
      </c>
      <c r="T513" s="19" t="str">
        <f t="shared" si="147"/>
        <v/>
      </c>
      <c r="U513" s="15" t="str">
        <f t="shared" si="134"/>
        <v>Yes</v>
      </c>
      <c r="V513" s="15" t="str">
        <f t="shared" si="135"/>
        <v>Yes</v>
      </c>
      <c r="W513" s="15" t="str">
        <f t="shared" si="148"/>
        <v>Yes</v>
      </c>
      <c r="X513" s="15">
        <f>IF(W513="Yes", MAX(X$1:X512)+1, "")</f>
        <v>512</v>
      </c>
      <c r="Y513" s="15" t="str">
        <f t="shared" si="149"/>
        <v>Yes</v>
      </c>
      <c r="Z513" s="15">
        <f>IF(Y513="Yes", MAX(Z$1:Z512)+1, "")</f>
        <v>512</v>
      </c>
      <c r="AA513" s="15" t="str">
        <f t="shared" si="136"/>
        <v>No</v>
      </c>
      <c r="AB513" s="15" t="str">
        <f t="shared" si="137"/>
        <v>No</v>
      </c>
      <c r="AC513" s="15" t="str">
        <f t="shared" si="150"/>
        <v>No</v>
      </c>
      <c r="AD513" s="15" t="str">
        <f>IF(AC513="Yes", MAX(AD$1:AD512)+1, "")</f>
        <v/>
      </c>
      <c r="AE513" s="15" t="str">
        <f t="shared" si="151"/>
        <v>No</v>
      </c>
      <c r="AF513" s="15" t="str">
        <f>IF(AE513="Yes", MAX(AF$1:AF512)+1, "")</f>
        <v/>
      </c>
    </row>
    <row r="514" spans="1:32" ht="19" customHeight="1" x14ac:dyDescent="0.35">
      <c r="A514" s="16" t="s">
        <v>1438</v>
      </c>
      <c r="B514" s="16" t="s">
        <v>1439</v>
      </c>
      <c r="C514" s="16">
        <v>2019</v>
      </c>
      <c r="D514" s="16" t="s">
        <v>1440</v>
      </c>
      <c r="E514" t="s">
        <v>2296</v>
      </c>
      <c r="F514" s="16" t="s">
        <v>1963</v>
      </c>
      <c r="G514" s="16" t="s">
        <v>7</v>
      </c>
      <c r="H514" s="16" t="s">
        <v>1954</v>
      </c>
      <c r="I514" s="17"/>
      <c r="J514" s="17"/>
      <c r="K514" s="19" t="str">
        <f t="shared" si="138"/>
        <v>Yes</v>
      </c>
      <c r="L514" s="19" t="str">
        <f t="shared" si="139"/>
        <v/>
      </c>
      <c r="M514" s="19" t="str">
        <f t="shared" si="140"/>
        <v/>
      </c>
      <c r="N514" s="19" t="str">
        <f t="shared" si="141"/>
        <v/>
      </c>
      <c r="O514" s="19" t="str">
        <f t="shared" si="142"/>
        <v/>
      </c>
      <c r="P514" s="19" t="str">
        <f t="shared" si="143"/>
        <v/>
      </c>
      <c r="Q514" s="19" t="str">
        <f t="shared" si="144"/>
        <v/>
      </c>
      <c r="R514" s="19" t="str">
        <f t="shared" si="145"/>
        <v>Yes</v>
      </c>
      <c r="S514" s="19" t="str">
        <f t="shared" si="146"/>
        <v/>
      </c>
      <c r="T514" s="19" t="str">
        <f t="shared" si="147"/>
        <v/>
      </c>
      <c r="U514" s="15" t="str">
        <f t="shared" ref="U514:U577" si="152">IF(ISERROR(SEARCH(searchterm, B514)), "No", "Yes")</f>
        <v>Yes</v>
      </c>
      <c r="V514" s="15" t="str">
        <f t="shared" ref="V514:V577" si="153">IF(ISERROR(SEARCH(searchterm, D514)), "No", "Yes")</f>
        <v>Yes</v>
      </c>
      <c r="W514" s="15" t="str">
        <f t="shared" si="148"/>
        <v>Yes</v>
      </c>
      <c r="X514" s="15">
        <f>IF(W514="Yes", MAX(X$1:X513)+1, "")</f>
        <v>513</v>
      </c>
      <c r="Y514" s="15" t="str">
        <f t="shared" si="149"/>
        <v>Yes</v>
      </c>
      <c r="Z514" s="15">
        <f>IF(Y514="Yes", MAX(Z$1:Z513)+1, "")</f>
        <v>513</v>
      </c>
      <c r="AA514" s="15" t="str">
        <f t="shared" ref="AA514:AA577" si="154">IF(ISERROR(SEARCH(searchset, B514)), "No", "Yes")</f>
        <v>No</v>
      </c>
      <c r="AB514" s="15" t="str">
        <f t="shared" ref="AB514:AB577" si="155">IF(ISERROR(SEARCH(searchset, D514)), "No", "Yes")</f>
        <v>No</v>
      </c>
      <c r="AC514" s="15" t="str">
        <f t="shared" si="150"/>
        <v>No</v>
      </c>
      <c r="AD514" s="15" t="str">
        <f>IF(AC514="Yes", MAX(AD$1:AD513)+1, "")</f>
        <v/>
      </c>
      <c r="AE514" s="15" t="str">
        <f t="shared" si="151"/>
        <v>No</v>
      </c>
      <c r="AF514" s="15" t="str">
        <f>IF(AE514="Yes", MAX(AF$1:AF513)+1, "")</f>
        <v/>
      </c>
    </row>
    <row r="515" spans="1:32" ht="19" customHeight="1" x14ac:dyDescent="0.35">
      <c r="A515" s="16" t="s">
        <v>1441</v>
      </c>
      <c r="B515" s="16" t="s">
        <v>1442</v>
      </c>
      <c r="C515" s="16">
        <v>2010</v>
      </c>
      <c r="D515" s="16" t="s">
        <v>1443</v>
      </c>
      <c r="E515" t="s">
        <v>2297</v>
      </c>
      <c r="F515" s="16" t="s">
        <v>1963</v>
      </c>
      <c r="G515" s="16" t="s">
        <v>1954</v>
      </c>
      <c r="H515" s="17"/>
      <c r="I515" s="17"/>
      <c r="J515" s="17"/>
      <c r="K515" s="19" t="str">
        <f t="shared" ref="K515:K578" si="156">IF(COUNTIF($G515:$J515,"*Data*"),"Yes","")</f>
        <v/>
      </c>
      <c r="L515" s="19" t="str">
        <f t="shared" ref="L515:L578" si="157">IF(COUNTIF($G515:$J515,"*Users*"),"Yes","")</f>
        <v/>
      </c>
      <c r="M515" s="19" t="str">
        <f t="shared" ref="M515:M578" si="158">IF(COUNTIF($G515:$J515,"*Skills*"),"Yes","")</f>
        <v/>
      </c>
      <c r="N515" s="19" t="str">
        <f t="shared" ref="N515:N578" si="159">IF(COUNTIF($G515:$J515,"*Business*"),"Yes","")</f>
        <v/>
      </c>
      <c r="O515" s="19" t="str">
        <f t="shared" ref="O515:O578" si="160">IF(COUNTIF($G515:$J515,"*Heating*"),"Yes","")</f>
        <v/>
      </c>
      <c r="P515" s="19" t="str">
        <f t="shared" ref="P515:P578" si="161">IF(COUNTIF($G515:$J515,"*Mobility*"),"Yes","")</f>
        <v/>
      </c>
      <c r="Q515" s="19" t="str">
        <f t="shared" ref="Q515:Q578" si="162">IF(COUNTIF($G515:$J515,"*Ecosystem*"),"Yes","")</f>
        <v/>
      </c>
      <c r="R515" s="19" t="str">
        <f t="shared" ref="R515:R578" si="163">IF(COUNTIF($G515:$J515,"*Technology*"),"Yes","")</f>
        <v>Yes</v>
      </c>
      <c r="S515" s="19" t="str">
        <f t="shared" ref="S515:S578" si="164">IF(COUNTIF($G515:$J515,"*Policy*"),"Yes","")</f>
        <v/>
      </c>
      <c r="T515" s="19" t="str">
        <f t="shared" ref="T515:T578" si="165">IF(COUNTIF($G515:$J515,"*Evaluation*"),"Yes","")</f>
        <v/>
      </c>
      <c r="U515" s="15" t="str">
        <f t="shared" si="152"/>
        <v>Yes</v>
      </c>
      <c r="V515" s="15" t="str">
        <f t="shared" si="153"/>
        <v>Yes</v>
      </c>
      <c r="W515" s="15" t="str">
        <f t="shared" si="148"/>
        <v>Yes</v>
      </c>
      <c r="X515" s="15">
        <f>IF(W515="Yes", MAX(X$1:X514)+1, "")</f>
        <v>514</v>
      </c>
      <c r="Y515" s="15" t="str">
        <f t="shared" si="149"/>
        <v>Yes</v>
      </c>
      <c r="Z515" s="15">
        <f>IF(Y515="Yes", MAX(Z$1:Z514)+1, "")</f>
        <v>514</v>
      </c>
      <c r="AA515" s="15" t="str">
        <f t="shared" si="154"/>
        <v>No</v>
      </c>
      <c r="AB515" s="15" t="str">
        <f t="shared" si="155"/>
        <v>No</v>
      </c>
      <c r="AC515" s="15" t="str">
        <f t="shared" si="150"/>
        <v>No</v>
      </c>
      <c r="AD515" s="15" t="str">
        <f>IF(AC515="Yes", MAX(AD$1:AD514)+1, "")</f>
        <v/>
      </c>
      <c r="AE515" s="15" t="str">
        <f t="shared" si="151"/>
        <v>No</v>
      </c>
      <c r="AF515" s="15" t="str">
        <f>IF(AE515="Yes", MAX(AF$1:AF514)+1, "")</f>
        <v/>
      </c>
    </row>
    <row r="516" spans="1:32" ht="19" customHeight="1" x14ac:dyDescent="0.35">
      <c r="A516" s="16" t="s">
        <v>1444</v>
      </c>
      <c r="B516" s="16" t="s">
        <v>1445</v>
      </c>
      <c r="C516" s="16">
        <v>2018</v>
      </c>
      <c r="D516" s="16" t="s">
        <v>1446</v>
      </c>
      <c r="E516" t="s">
        <v>2000</v>
      </c>
      <c r="F516" s="16" t="s">
        <v>1963</v>
      </c>
      <c r="G516" s="16" t="s">
        <v>33</v>
      </c>
      <c r="H516" s="17"/>
      <c r="I516" s="17"/>
      <c r="J516" s="17"/>
      <c r="K516" s="19" t="str">
        <f t="shared" si="156"/>
        <v/>
      </c>
      <c r="L516" s="19" t="str">
        <f t="shared" si="157"/>
        <v/>
      </c>
      <c r="M516" s="19" t="str">
        <f t="shared" si="158"/>
        <v/>
      </c>
      <c r="N516" s="19" t="str">
        <f t="shared" si="159"/>
        <v/>
      </c>
      <c r="O516" s="19" t="str">
        <f t="shared" si="160"/>
        <v>Yes</v>
      </c>
      <c r="P516" s="19" t="str">
        <f t="shared" si="161"/>
        <v/>
      </c>
      <c r="Q516" s="19" t="str">
        <f t="shared" si="162"/>
        <v/>
      </c>
      <c r="R516" s="19" t="str">
        <f t="shared" si="163"/>
        <v/>
      </c>
      <c r="S516" s="19" t="str">
        <f t="shared" si="164"/>
        <v/>
      </c>
      <c r="T516" s="19" t="str">
        <f t="shared" si="165"/>
        <v/>
      </c>
      <c r="U516" s="15" t="str">
        <f t="shared" si="152"/>
        <v>Yes</v>
      </c>
      <c r="V516" s="15" t="str">
        <f t="shared" si="153"/>
        <v>Yes</v>
      </c>
      <c r="W516" s="15" t="str">
        <f t="shared" si="148"/>
        <v>Yes</v>
      </c>
      <c r="X516" s="15">
        <f>IF(W516="Yes", MAX(X$1:X515)+1, "")</f>
        <v>515</v>
      </c>
      <c r="Y516" s="15" t="str">
        <f t="shared" si="149"/>
        <v>Yes</v>
      </c>
      <c r="Z516" s="15">
        <f>IF(Y516="Yes", MAX(Z$1:Z515)+1, "")</f>
        <v>515</v>
      </c>
      <c r="AA516" s="15" t="str">
        <f t="shared" si="154"/>
        <v>No</v>
      </c>
      <c r="AB516" s="15" t="str">
        <f t="shared" si="155"/>
        <v>No</v>
      </c>
      <c r="AC516" s="15" t="str">
        <f t="shared" si="150"/>
        <v>No</v>
      </c>
      <c r="AD516" s="15" t="str">
        <f>IF(AC516="Yes", MAX(AD$1:AD515)+1, "")</f>
        <v/>
      </c>
      <c r="AE516" s="15" t="str">
        <f t="shared" si="151"/>
        <v>No</v>
      </c>
      <c r="AF516" s="15" t="str">
        <f>IF(AE516="Yes", MAX(AF$1:AF515)+1, "")</f>
        <v/>
      </c>
    </row>
    <row r="517" spans="1:32" ht="19" customHeight="1" x14ac:dyDescent="0.35">
      <c r="A517" s="16" t="s">
        <v>1447</v>
      </c>
      <c r="B517" s="16" t="s">
        <v>1448</v>
      </c>
      <c r="C517" s="16">
        <v>2013</v>
      </c>
      <c r="D517" s="16" t="s">
        <v>1449</v>
      </c>
      <c r="E517" t="s">
        <v>1976</v>
      </c>
      <c r="F517" s="16" t="s">
        <v>1963</v>
      </c>
      <c r="G517" s="16" t="s">
        <v>1954</v>
      </c>
      <c r="H517" s="17"/>
      <c r="I517" s="17"/>
      <c r="J517" s="17"/>
      <c r="K517" s="19" t="str">
        <f t="shared" si="156"/>
        <v/>
      </c>
      <c r="L517" s="19" t="str">
        <f t="shared" si="157"/>
        <v/>
      </c>
      <c r="M517" s="19" t="str">
        <f t="shared" si="158"/>
        <v/>
      </c>
      <c r="N517" s="19" t="str">
        <f t="shared" si="159"/>
        <v/>
      </c>
      <c r="O517" s="19" t="str">
        <f t="shared" si="160"/>
        <v/>
      </c>
      <c r="P517" s="19" t="str">
        <f t="shared" si="161"/>
        <v/>
      </c>
      <c r="Q517" s="19" t="str">
        <f t="shared" si="162"/>
        <v/>
      </c>
      <c r="R517" s="19" t="str">
        <f t="shared" si="163"/>
        <v>Yes</v>
      </c>
      <c r="S517" s="19" t="str">
        <f t="shared" si="164"/>
        <v/>
      </c>
      <c r="T517" s="19" t="str">
        <f t="shared" si="165"/>
        <v/>
      </c>
      <c r="U517" s="15" t="str">
        <f t="shared" si="152"/>
        <v>Yes</v>
      </c>
      <c r="V517" s="15" t="str">
        <f t="shared" si="153"/>
        <v>Yes</v>
      </c>
      <c r="W517" s="15" t="str">
        <f t="shared" si="148"/>
        <v>Yes</v>
      </c>
      <c r="X517" s="15">
        <f>IF(W517="Yes", MAX(X$1:X516)+1, "")</f>
        <v>516</v>
      </c>
      <c r="Y517" s="15" t="str">
        <f t="shared" si="149"/>
        <v>Yes</v>
      </c>
      <c r="Z517" s="15">
        <f>IF(Y517="Yes", MAX(Z$1:Z516)+1, "")</f>
        <v>516</v>
      </c>
      <c r="AA517" s="15" t="str">
        <f t="shared" si="154"/>
        <v>No</v>
      </c>
      <c r="AB517" s="15" t="str">
        <f t="shared" si="155"/>
        <v>No</v>
      </c>
      <c r="AC517" s="15" t="str">
        <f t="shared" si="150"/>
        <v>No</v>
      </c>
      <c r="AD517" s="15" t="str">
        <f>IF(AC517="Yes", MAX(AD$1:AD516)+1, "")</f>
        <v/>
      </c>
      <c r="AE517" s="15" t="str">
        <f t="shared" si="151"/>
        <v>No</v>
      </c>
      <c r="AF517" s="15" t="str">
        <f>IF(AE517="Yes", MAX(AF$1:AF516)+1, "")</f>
        <v/>
      </c>
    </row>
    <row r="518" spans="1:32" ht="19" customHeight="1" x14ac:dyDescent="0.35">
      <c r="A518" s="16" t="s">
        <v>1450</v>
      </c>
      <c r="B518" s="16" t="s">
        <v>1451</v>
      </c>
      <c r="C518" s="16">
        <v>2014</v>
      </c>
      <c r="D518" s="16" t="s">
        <v>1452</v>
      </c>
      <c r="E518" t="s">
        <v>2298</v>
      </c>
      <c r="F518" s="16" t="s">
        <v>1963</v>
      </c>
      <c r="G518" s="16" t="s">
        <v>1954</v>
      </c>
      <c r="H518" s="17"/>
      <c r="I518" s="17"/>
      <c r="J518" s="17"/>
      <c r="K518" s="19" t="str">
        <f t="shared" si="156"/>
        <v/>
      </c>
      <c r="L518" s="19" t="str">
        <f t="shared" si="157"/>
        <v/>
      </c>
      <c r="M518" s="19" t="str">
        <f t="shared" si="158"/>
        <v/>
      </c>
      <c r="N518" s="19" t="str">
        <f t="shared" si="159"/>
        <v/>
      </c>
      <c r="O518" s="19" t="str">
        <f t="shared" si="160"/>
        <v/>
      </c>
      <c r="P518" s="19" t="str">
        <f t="shared" si="161"/>
        <v/>
      </c>
      <c r="Q518" s="19" t="str">
        <f t="shared" si="162"/>
        <v/>
      </c>
      <c r="R518" s="19" t="str">
        <f t="shared" si="163"/>
        <v>Yes</v>
      </c>
      <c r="S518" s="19" t="str">
        <f t="shared" si="164"/>
        <v/>
      </c>
      <c r="T518" s="19" t="str">
        <f t="shared" si="165"/>
        <v/>
      </c>
      <c r="U518" s="15" t="str">
        <f t="shared" si="152"/>
        <v>Yes</v>
      </c>
      <c r="V518" s="15" t="str">
        <f t="shared" si="153"/>
        <v>Yes</v>
      </c>
      <c r="W518" s="15" t="str">
        <f t="shared" si="148"/>
        <v>Yes</v>
      </c>
      <c r="X518" s="15">
        <f>IF(W518="Yes", MAX(X$1:X517)+1, "")</f>
        <v>517</v>
      </c>
      <c r="Y518" s="15" t="str">
        <f t="shared" si="149"/>
        <v>Yes</v>
      </c>
      <c r="Z518" s="15">
        <f>IF(Y518="Yes", MAX(Z$1:Z517)+1, "")</f>
        <v>517</v>
      </c>
      <c r="AA518" s="15" t="str">
        <f t="shared" si="154"/>
        <v>No</v>
      </c>
      <c r="AB518" s="15" t="str">
        <f t="shared" si="155"/>
        <v>No</v>
      </c>
      <c r="AC518" s="15" t="str">
        <f t="shared" si="150"/>
        <v>No</v>
      </c>
      <c r="AD518" s="15" t="str">
        <f>IF(AC518="Yes", MAX(AD$1:AD517)+1, "")</f>
        <v/>
      </c>
      <c r="AE518" s="15" t="str">
        <f t="shared" si="151"/>
        <v>No</v>
      </c>
      <c r="AF518" s="15" t="str">
        <f>IF(AE518="Yes", MAX(AF$1:AF517)+1, "")</f>
        <v/>
      </c>
    </row>
    <row r="519" spans="1:32" ht="19" customHeight="1" x14ac:dyDescent="0.35">
      <c r="A519" s="16" t="s">
        <v>1453</v>
      </c>
      <c r="B519" s="16" t="s">
        <v>1454</v>
      </c>
      <c r="C519" s="16">
        <v>2014</v>
      </c>
      <c r="D519" s="16" t="s">
        <v>1455</v>
      </c>
      <c r="E519" t="s">
        <v>2299</v>
      </c>
      <c r="F519" s="16" t="s">
        <v>1963</v>
      </c>
      <c r="G519" s="16" t="s">
        <v>11</v>
      </c>
      <c r="H519" s="17"/>
      <c r="I519" s="17"/>
      <c r="J519" s="17"/>
      <c r="K519" s="19" t="str">
        <f t="shared" si="156"/>
        <v/>
      </c>
      <c r="L519" s="19" t="str">
        <f t="shared" si="157"/>
        <v>Yes</v>
      </c>
      <c r="M519" s="19" t="str">
        <f t="shared" si="158"/>
        <v/>
      </c>
      <c r="N519" s="19" t="str">
        <f t="shared" si="159"/>
        <v/>
      </c>
      <c r="O519" s="19" t="str">
        <f t="shared" si="160"/>
        <v/>
      </c>
      <c r="P519" s="19" t="str">
        <f t="shared" si="161"/>
        <v/>
      </c>
      <c r="Q519" s="19" t="str">
        <f t="shared" si="162"/>
        <v/>
      </c>
      <c r="R519" s="19" t="str">
        <f t="shared" si="163"/>
        <v/>
      </c>
      <c r="S519" s="19" t="str">
        <f t="shared" si="164"/>
        <v/>
      </c>
      <c r="T519" s="19" t="str">
        <f t="shared" si="165"/>
        <v/>
      </c>
      <c r="U519" s="15" t="str">
        <f t="shared" si="152"/>
        <v>Yes</v>
      </c>
      <c r="V519" s="15" t="str">
        <f t="shared" si="153"/>
        <v>Yes</v>
      </c>
      <c r="W519" s="15" t="str">
        <f t="shared" si="148"/>
        <v>Yes</v>
      </c>
      <c r="X519" s="15">
        <f>IF(W519="Yes", MAX(X$1:X518)+1, "")</f>
        <v>518</v>
      </c>
      <c r="Y519" s="15" t="str">
        <f t="shared" si="149"/>
        <v>Yes</v>
      </c>
      <c r="Z519" s="15">
        <f>IF(Y519="Yes", MAX(Z$1:Z518)+1, "")</f>
        <v>518</v>
      </c>
      <c r="AA519" s="15" t="str">
        <f t="shared" si="154"/>
        <v>No</v>
      </c>
      <c r="AB519" s="15" t="str">
        <f t="shared" si="155"/>
        <v>No</v>
      </c>
      <c r="AC519" s="15" t="str">
        <f t="shared" si="150"/>
        <v>No</v>
      </c>
      <c r="AD519" s="15" t="str">
        <f>IF(AC519="Yes", MAX(AD$1:AD518)+1, "")</f>
        <v/>
      </c>
      <c r="AE519" s="15" t="str">
        <f t="shared" si="151"/>
        <v>No</v>
      </c>
      <c r="AF519" s="15" t="str">
        <f>IF(AE519="Yes", MAX(AF$1:AF518)+1, "")</f>
        <v/>
      </c>
    </row>
    <row r="520" spans="1:32" ht="19" customHeight="1" x14ac:dyDescent="0.35">
      <c r="A520" s="16" t="s">
        <v>1453</v>
      </c>
      <c r="B520" s="16" t="s">
        <v>1456</v>
      </c>
      <c r="C520" s="16">
        <v>2014</v>
      </c>
      <c r="D520" s="16" t="s">
        <v>1457</v>
      </c>
      <c r="E520" t="s">
        <v>2299</v>
      </c>
      <c r="F520" s="16" t="s">
        <v>1963</v>
      </c>
      <c r="G520" s="16" t="s">
        <v>11</v>
      </c>
      <c r="H520" s="17"/>
      <c r="I520" s="17"/>
      <c r="J520" s="17"/>
      <c r="K520" s="19" t="str">
        <f t="shared" si="156"/>
        <v/>
      </c>
      <c r="L520" s="19" t="str">
        <f t="shared" si="157"/>
        <v>Yes</v>
      </c>
      <c r="M520" s="19" t="str">
        <f t="shared" si="158"/>
        <v/>
      </c>
      <c r="N520" s="19" t="str">
        <f t="shared" si="159"/>
        <v/>
      </c>
      <c r="O520" s="19" t="str">
        <f t="shared" si="160"/>
        <v/>
      </c>
      <c r="P520" s="19" t="str">
        <f t="shared" si="161"/>
        <v/>
      </c>
      <c r="Q520" s="19" t="str">
        <f t="shared" si="162"/>
        <v/>
      </c>
      <c r="R520" s="19" t="str">
        <f t="shared" si="163"/>
        <v/>
      </c>
      <c r="S520" s="19" t="str">
        <f t="shared" si="164"/>
        <v/>
      </c>
      <c r="T520" s="19" t="str">
        <f t="shared" si="165"/>
        <v/>
      </c>
      <c r="U520" s="15" t="str">
        <f t="shared" si="152"/>
        <v>Yes</v>
      </c>
      <c r="V520" s="15" t="str">
        <f t="shared" si="153"/>
        <v>Yes</v>
      </c>
      <c r="W520" s="15" t="str">
        <f t="shared" si="148"/>
        <v>Yes</v>
      </c>
      <c r="X520" s="15">
        <f>IF(W520="Yes", MAX(X$1:X519)+1, "")</f>
        <v>519</v>
      </c>
      <c r="Y520" s="15" t="str">
        <f t="shared" si="149"/>
        <v>Yes</v>
      </c>
      <c r="Z520" s="15">
        <f>IF(Y520="Yes", MAX(Z$1:Z519)+1, "")</f>
        <v>519</v>
      </c>
      <c r="AA520" s="15" t="str">
        <f t="shared" si="154"/>
        <v>No</v>
      </c>
      <c r="AB520" s="15" t="str">
        <f t="shared" si="155"/>
        <v>No</v>
      </c>
      <c r="AC520" s="15" t="str">
        <f t="shared" si="150"/>
        <v>No</v>
      </c>
      <c r="AD520" s="15" t="str">
        <f>IF(AC520="Yes", MAX(AD$1:AD519)+1, "")</f>
        <v/>
      </c>
      <c r="AE520" s="15" t="str">
        <f t="shared" si="151"/>
        <v>No</v>
      </c>
      <c r="AF520" s="15" t="str">
        <f>IF(AE520="Yes", MAX(AF$1:AF519)+1, "")</f>
        <v/>
      </c>
    </row>
    <row r="521" spans="1:32" ht="19" customHeight="1" x14ac:dyDescent="0.35">
      <c r="A521" s="16" t="s">
        <v>1458</v>
      </c>
      <c r="B521" s="16" t="s">
        <v>1459</v>
      </c>
      <c r="C521" s="16">
        <v>2017</v>
      </c>
      <c r="D521" s="16" t="s">
        <v>1460</v>
      </c>
      <c r="E521" t="s">
        <v>1976</v>
      </c>
      <c r="F521" s="16" t="s">
        <v>1963</v>
      </c>
      <c r="G521" s="16" t="s">
        <v>74</v>
      </c>
      <c r="H521" s="16" t="s">
        <v>11</v>
      </c>
      <c r="I521" s="16" t="s">
        <v>18</v>
      </c>
      <c r="J521" s="17"/>
      <c r="K521" s="19" t="str">
        <f t="shared" si="156"/>
        <v/>
      </c>
      <c r="L521" s="19" t="str">
        <f t="shared" si="157"/>
        <v>Yes</v>
      </c>
      <c r="M521" s="19" t="str">
        <f t="shared" si="158"/>
        <v/>
      </c>
      <c r="N521" s="19" t="str">
        <f t="shared" si="159"/>
        <v>Yes</v>
      </c>
      <c r="O521" s="19" t="str">
        <f t="shared" si="160"/>
        <v/>
      </c>
      <c r="P521" s="19" t="str">
        <f t="shared" si="161"/>
        <v/>
      </c>
      <c r="Q521" s="19" t="str">
        <f t="shared" si="162"/>
        <v/>
      </c>
      <c r="R521" s="19" t="str">
        <f t="shared" si="163"/>
        <v/>
      </c>
      <c r="S521" s="19" t="str">
        <f t="shared" si="164"/>
        <v>Yes</v>
      </c>
      <c r="T521" s="19" t="str">
        <f t="shared" si="165"/>
        <v/>
      </c>
      <c r="U521" s="15" t="str">
        <f t="shared" si="152"/>
        <v>Yes</v>
      </c>
      <c r="V521" s="15" t="str">
        <f t="shared" si="153"/>
        <v>Yes</v>
      </c>
      <c r="W521" s="15" t="str">
        <f t="shared" si="148"/>
        <v>Yes</v>
      </c>
      <c r="X521" s="15">
        <f>IF(W521="Yes", MAX(X$1:X520)+1, "")</f>
        <v>520</v>
      </c>
      <c r="Y521" s="15" t="str">
        <f t="shared" si="149"/>
        <v>Yes</v>
      </c>
      <c r="Z521" s="15">
        <f>IF(Y521="Yes", MAX(Z$1:Z520)+1, "")</f>
        <v>520</v>
      </c>
      <c r="AA521" s="15" t="str">
        <f t="shared" si="154"/>
        <v>No</v>
      </c>
      <c r="AB521" s="15" t="str">
        <f t="shared" si="155"/>
        <v>No</v>
      </c>
      <c r="AC521" s="15" t="str">
        <f t="shared" si="150"/>
        <v>No</v>
      </c>
      <c r="AD521" s="15" t="str">
        <f>IF(AC521="Yes", MAX(AD$1:AD520)+1, "")</f>
        <v/>
      </c>
      <c r="AE521" s="15" t="str">
        <f t="shared" si="151"/>
        <v>No</v>
      </c>
      <c r="AF521" s="15" t="str">
        <f>IF(AE521="Yes", MAX(AF$1:AF520)+1, "")</f>
        <v/>
      </c>
    </row>
    <row r="522" spans="1:32" ht="19" customHeight="1" x14ac:dyDescent="0.35">
      <c r="A522" s="16" t="s">
        <v>1461</v>
      </c>
      <c r="B522" s="16" t="s">
        <v>1462</v>
      </c>
      <c r="C522" s="16">
        <v>2018</v>
      </c>
      <c r="D522" s="16" t="s">
        <v>1463</v>
      </c>
      <c r="E522" t="s">
        <v>2300</v>
      </c>
      <c r="F522" s="16" t="s">
        <v>1963</v>
      </c>
      <c r="G522" s="16" t="s">
        <v>1954</v>
      </c>
      <c r="H522" s="17"/>
      <c r="I522" s="17"/>
      <c r="J522" s="17"/>
      <c r="K522" s="19" t="str">
        <f t="shared" si="156"/>
        <v/>
      </c>
      <c r="L522" s="19" t="str">
        <f t="shared" si="157"/>
        <v/>
      </c>
      <c r="M522" s="19" t="str">
        <f t="shared" si="158"/>
        <v/>
      </c>
      <c r="N522" s="19" t="str">
        <f t="shared" si="159"/>
        <v/>
      </c>
      <c r="O522" s="19" t="str">
        <f t="shared" si="160"/>
        <v/>
      </c>
      <c r="P522" s="19" t="str">
        <f t="shared" si="161"/>
        <v/>
      </c>
      <c r="Q522" s="19" t="str">
        <f t="shared" si="162"/>
        <v/>
      </c>
      <c r="R522" s="19" t="str">
        <f t="shared" si="163"/>
        <v>Yes</v>
      </c>
      <c r="S522" s="19" t="str">
        <f t="shared" si="164"/>
        <v/>
      </c>
      <c r="T522" s="19" t="str">
        <f t="shared" si="165"/>
        <v/>
      </c>
      <c r="U522" s="15" t="str">
        <f t="shared" si="152"/>
        <v>Yes</v>
      </c>
      <c r="V522" s="15" t="str">
        <f t="shared" si="153"/>
        <v>Yes</v>
      </c>
      <c r="W522" s="15" t="str">
        <f t="shared" si="148"/>
        <v>Yes</v>
      </c>
      <c r="X522" s="15">
        <f>IF(W522="Yes", MAX(X$1:X521)+1, "")</f>
        <v>521</v>
      </c>
      <c r="Y522" s="15" t="str">
        <f t="shared" si="149"/>
        <v>Yes</v>
      </c>
      <c r="Z522" s="15">
        <f>IF(Y522="Yes", MAX(Z$1:Z521)+1, "")</f>
        <v>521</v>
      </c>
      <c r="AA522" s="15" t="str">
        <f t="shared" si="154"/>
        <v>No</v>
      </c>
      <c r="AB522" s="15" t="str">
        <f t="shared" si="155"/>
        <v>No</v>
      </c>
      <c r="AC522" s="15" t="str">
        <f t="shared" si="150"/>
        <v>No</v>
      </c>
      <c r="AD522" s="15" t="str">
        <f>IF(AC522="Yes", MAX(AD$1:AD521)+1, "")</f>
        <v/>
      </c>
      <c r="AE522" s="15" t="str">
        <f t="shared" si="151"/>
        <v>No</v>
      </c>
      <c r="AF522" s="15" t="str">
        <f>IF(AE522="Yes", MAX(AF$1:AF521)+1, "")</f>
        <v/>
      </c>
    </row>
    <row r="523" spans="1:32" ht="19" customHeight="1" x14ac:dyDescent="0.35">
      <c r="A523" s="16" t="s">
        <v>1464</v>
      </c>
      <c r="B523" s="16" t="s">
        <v>1465</v>
      </c>
      <c r="C523" s="16">
        <v>2018</v>
      </c>
      <c r="D523" s="16" t="s">
        <v>1466</v>
      </c>
      <c r="E523" t="s">
        <v>2301</v>
      </c>
      <c r="F523" s="16" t="s">
        <v>1963</v>
      </c>
      <c r="G523" s="16" t="s">
        <v>1954</v>
      </c>
      <c r="H523" s="17"/>
      <c r="I523" s="17"/>
      <c r="J523" s="17"/>
      <c r="K523" s="19" t="str">
        <f t="shared" si="156"/>
        <v/>
      </c>
      <c r="L523" s="19" t="str">
        <f t="shared" si="157"/>
        <v/>
      </c>
      <c r="M523" s="19" t="str">
        <f t="shared" si="158"/>
        <v/>
      </c>
      <c r="N523" s="19" t="str">
        <f t="shared" si="159"/>
        <v/>
      </c>
      <c r="O523" s="19" t="str">
        <f t="shared" si="160"/>
        <v/>
      </c>
      <c r="P523" s="19" t="str">
        <f t="shared" si="161"/>
        <v/>
      </c>
      <c r="Q523" s="19" t="str">
        <f t="shared" si="162"/>
        <v/>
      </c>
      <c r="R523" s="19" t="str">
        <f t="shared" si="163"/>
        <v>Yes</v>
      </c>
      <c r="S523" s="19" t="str">
        <f t="shared" si="164"/>
        <v/>
      </c>
      <c r="T523" s="19" t="str">
        <f t="shared" si="165"/>
        <v/>
      </c>
      <c r="U523" s="15" t="str">
        <f t="shared" si="152"/>
        <v>Yes</v>
      </c>
      <c r="V523" s="15" t="str">
        <f t="shared" si="153"/>
        <v>Yes</v>
      </c>
      <c r="W523" s="15" t="str">
        <f t="shared" si="148"/>
        <v>Yes</v>
      </c>
      <c r="X523" s="15">
        <f>IF(W523="Yes", MAX(X$1:X522)+1, "")</f>
        <v>522</v>
      </c>
      <c r="Y523" s="15" t="str">
        <f t="shared" si="149"/>
        <v>Yes</v>
      </c>
      <c r="Z523" s="15">
        <f>IF(Y523="Yes", MAX(Z$1:Z522)+1, "")</f>
        <v>522</v>
      </c>
      <c r="AA523" s="15" t="str">
        <f t="shared" si="154"/>
        <v>No</v>
      </c>
      <c r="AB523" s="15" t="str">
        <f t="shared" si="155"/>
        <v>No</v>
      </c>
      <c r="AC523" s="15" t="str">
        <f t="shared" si="150"/>
        <v>No</v>
      </c>
      <c r="AD523" s="15" t="str">
        <f>IF(AC523="Yes", MAX(AD$1:AD522)+1, "")</f>
        <v/>
      </c>
      <c r="AE523" s="15" t="str">
        <f t="shared" si="151"/>
        <v>No</v>
      </c>
      <c r="AF523" s="15" t="str">
        <f>IF(AE523="Yes", MAX(AF$1:AF522)+1, "")</f>
        <v/>
      </c>
    </row>
    <row r="524" spans="1:32" ht="19" customHeight="1" x14ac:dyDescent="0.35">
      <c r="A524" s="16" t="s">
        <v>1467</v>
      </c>
      <c r="B524" s="16" t="s">
        <v>1468</v>
      </c>
      <c r="C524" s="16">
        <v>2017</v>
      </c>
      <c r="D524" s="16" t="s">
        <v>1469</v>
      </c>
      <c r="E524" t="s">
        <v>2302</v>
      </c>
      <c r="F524" s="16" t="s">
        <v>1963</v>
      </c>
      <c r="G524" s="16" t="s">
        <v>1954</v>
      </c>
      <c r="H524" s="17"/>
      <c r="I524" s="17"/>
      <c r="J524" s="17"/>
      <c r="K524" s="19" t="str">
        <f t="shared" si="156"/>
        <v/>
      </c>
      <c r="L524" s="19" t="str">
        <f t="shared" si="157"/>
        <v/>
      </c>
      <c r="M524" s="19" t="str">
        <f t="shared" si="158"/>
        <v/>
      </c>
      <c r="N524" s="19" t="str">
        <f t="shared" si="159"/>
        <v/>
      </c>
      <c r="O524" s="19" t="str">
        <f t="shared" si="160"/>
        <v/>
      </c>
      <c r="P524" s="19" t="str">
        <f t="shared" si="161"/>
        <v/>
      </c>
      <c r="Q524" s="19" t="str">
        <f t="shared" si="162"/>
        <v/>
      </c>
      <c r="R524" s="19" t="str">
        <f t="shared" si="163"/>
        <v>Yes</v>
      </c>
      <c r="S524" s="19" t="str">
        <f t="shared" si="164"/>
        <v/>
      </c>
      <c r="T524" s="19" t="str">
        <f t="shared" si="165"/>
        <v/>
      </c>
      <c r="U524" s="15" t="str">
        <f t="shared" si="152"/>
        <v>Yes</v>
      </c>
      <c r="V524" s="15" t="str">
        <f t="shared" si="153"/>
        <v>Yes</v>
      </c>
      <c r="W524" s="15" t="str">
        <f t="shared" si="148"/>
        <v>Yes</v>
      </c>
      <c r="X524" s="15">
        <f>IF(W524="Yes", MAX(X$1:X523)+1, "")</f>
        <v>523</v>
      </c>
      <c r="Y524" s="15" t="str">
        <f t="shared" si="149"/>
        <v>Yes</v>
      </c>
      <c r="Z524" s="15">
        <f>IF(Y524="Yes", MAX(Z$1:Z523)+1, "")</f>
        <v>523</v>
      </c>
      <c r="AA524" s="15" t="str">
        <f t="shared" si="154"/>
        <v>No</v>
      </c>
      <c r="AB524" s="15" t="str">
        <f t="shared" si="155"/>
        <v>No</v>
      </c>
      <c r="AC524" s="15" t="str">
        <f t="shared" si="150"/>
        <v>No</v>
      </c>
      <c r="AD524" s="15" t="str">
        <f>IF(AC524="Yes", MAX(AD$1:AD523)+1, "")</f>
        <v/>
      </c>
      <c r="AE524" s="15" t="str">
        <f t="shared" si="151"/>
        <v>No</v>
      </c>
      <c r="AF524" s="15" t="str">
        <f>IF(AE524="Yes", MAX(AF$1:AF523)+1, "")</f>
        <v/>
      </c>
    </row>
    <row r="525" spans="1:32" ht="19" customHeight="1" x14ac:dyDescent="0.35">
      <c r="A525" s="16" t="s">
        <v>1470</v>
      </c>
      <c r="B525" s="16" t="s">
        <v>1471</v>
      </c>
      <c r="C525" s="16">
        <v>2014</v>
      </c>
      <c r="D525" s="16" t="s">
        <v>1472</v>
      </c>
      <c r="E525" t="s">
        <v>2303</v>
      </c>
      <c r="F525" s="16" t="s">
        <v>1963</v>
      </c>
      <c r="G525" s="16" t="s">
        <v>7</v>
      </c>
      <c r="H525" s="16" t="s">
        <v>94</v>
      </c>
      <c r="I525" s="16" t="s">
        <v>20</v>
      </c>
      <c r="J525" s="17"/>
      <c r="K525" s="19" t="str">
        <f t="shared" si="156"/>
        <v>Yes</v>
      </c>
      <c r="L525" s="19" t="str">
        <f t="shared" si="157"/>
        <v/>
      </c>
      <c r="M525" s="19" t="str">
        <f t="shared" si="158"/>
        <v/>
      </c>
      <c r="N525" s="19" t="str">
        <f t="shared" si="159"/>
        <v/>
      </c>
      <c r="O525" s="19" t="str">
        <f t="shared" si="160"/>
        <v/>
      </c>
      <c r="P525" s="19" t="str">
        <f t="shared" si="161"/>
        <v>Yes</v>
      </c>
      <c r="Q525" s="19" t="str">
        <f t="shared" si="162"/>
        <v/>
      </c>
      <c r="R525" s="19" t="str">
        <f t="shared" si="163"/>
        <v/>
      </c>
      <c r="S525" s="19" t="str">
        <f t="shared" si="164"/>
        <v/>
      </c>
      <c r="T525" s="19" t="str">
        <f t="shared" si="165"/>
        <v>Yes</v>
      </c>
      <c r="U525" s="15" t="str">
        <f t="shared" si="152"/>
        <v>Yes</v>
      </c>
      <c r="V525" s="15" t="str">
        <f t="shared" si="153"/>
        <v>Yes</v>
      </c>
      <c r="W525" s="15" t="str">
        <f t="shared" si="148"/>
        <v>Yes</v>
      </c>
      <c r="X525" s="15">
        <f>IF(W525="Yes", MAX(X$1:X524)+1, "")</f>
        <v>524</v>
      </c>
      <c r="Y525" s="15" t="str">
        <f t="shared" si="149"/>
        <v>Yes</v>
      </c>
      <c r="Z525" s="15">
        <f>IF(Y525="Yes", MAX(Z$1:Z524)+1, "")</f>
        <v>524</v>
      </c>
      <c r="AA525" s="15" t="str">
        <f t="shared" si="154"/>
        <v>No</v>
      </c>
      <c r="AB525" s="15" t="str">
        <f t="shared" si="155"/>
        <v>No</v>
      </c>
      <c r="AC525" s="15" t="str">
        <f t="shared" si="150"/>
        <v>No</v>
      </c>
      <c r="AD525" s="15" t="str">
        <f>IF(AC525="Yes", MAX(AD$1:AD524)+1, "")</f>
        <v/>
      </c>
      <c r="AE525" s="15" t="str">
        <f t="shared" si="151"/>
        <v>No</v>
      </c>
      <c r="AF525" s="15" t="str">
        <f>IF(AE525="Yes", MAX(AF$1:AF524)+1, "")</f>
        <v/>
      </c>
    </row>
    <row r="526" spans="1:32" ht="19" customHeight="1" x14ac:dyDescent="0.35">
      <c r="A526" s="16" t="s">
        <v>1470</v>
      </c>
      <c r="B526" s="16" t="s">
        <v>1471</v>
      </c>
      <c r="C526" s="16">
        <v>2014</v>
      </c>
      <c r="D526" s="16" t="s">
        <v>1473</v>
      </c>
      <c r="E526" t="s">
        <v>2303</v>
      </c>
      <c r="F526" s="16" t="s">
        <v>1963</v>
      </c>
      <c r="G526" s="16" t="s">
        <v>7</v>
      </c>
      <c r="H526" s="16" t="s">
        <v>94</v>
      </c>
      <c r="I526" s="16" t="s">
        <v>20</v>
      </c>
      <c r="J526" s="17"/>
      <c r="K526" s="19" t="str">
        <f t="shared" si="156"/>
        <v>Yes</v>
      </c>
      <c r="L526" s="19" t="str">
        <f t="shared" si="157"/>
        <v/>
      </c>
      <c r="M526" s="19" t="str">
        <f t="shared" si="158"/>
        <v/>
      </c>
      <c r="N526" s="19" t="str">
        <f t="shared" si="159"/>
        <v/>
      </c>
      <c r="O526" s="19" t="str">
        <f t="shared" si="160"/>
        <v/>
      </c>
      <c r="P526" s="19" t="str">
        <f t="shared" si="161"/>
        <v>Yes</v>
      </c>
      <c r="Q526" s="19" t="str">
        <f t="shared" si="162"/>
        <v/>
      </c>
      <c r="R526" s="19" t="str">
        <f t="shared" si="163"/>
        <v/>
      </c>
      <c r="S526" s="19" t="str">
        <f t="shared" si="164"/>
        <v/>
      </c>
      <c r="T526" s="19" t="str">
        <f t="shared" si="165"/>
        <v>Yes</v>
      </c>
      <c r="U526" s="15" t="str">
        <f t="shared" si="152"/>
        <v>Yes</v>
      </c>
      <c r="V526" s="15" t="str">
        <f t="shared" si="153"/>
        <v>Yes</v>
      </c>
      <c r="W526" s="15" t="str">
        <f t="shared" si="148"/>
        <v>Yes</v>
      </c>
      <c r="X526" s="15">
        <f>IF(W526="Yes", MAX(X$1:X525)+1, "")</f>
        <v>525</v>
      </c>
      <c r="Y526" s="15" t="str">
        <f t="shared" si="149"/>
        <v>Yes</v>
      </c>
      <c r="Z526" s="15">
        <f>IF(Y526="Yes", MAX(Z$1:Z525)+1, "")</f>
        <v>525</v>
      </c>
      <c r="AA526" s="15" t="str">
        <f t="shared" si="154"/>
        <v>No</v>
      </c>
      <c r="AB526" s="15" t="str">
        <f t="shared" si="155"/>
        <v>No</v>
      </c>
      <c r="AC526" s="15" t="str">
        <f t="shared" si="150"/>
        <v>No</v>
      </c>
      <c r="AD526" s="15" t="str">
        <f>IF(AC526="Yes", MAX(AD$1:AD525)+1, "")</f>
        <v/>
      </c>
      <c r="AE526" s="15" t="str">
        <f t="shared" si="151"/>
        <v>No</v>
      </c>
      <c r="AF526" s="15" t="str">
        <f>IF(AE526="Yes", MAX(AF$1:AF525)+1, "")</f>
        <v/>
      </c>
    </row>
    <row r="527" spans="1:32" ht="19" customHeight="1" x14ac:dyDescent="0.35">
      <c r="A527" s="16" t="s">
        <v>1474</v>
      </c>
      <c r="B527" s="16" t="s">
        <v>1475</v>
      </c>
      <c r="C527" s="16">
        <v>2012</v>
      </c>
      <c r="D527" s="16" t="s">
        <v>1476</v>
      </c>
      <c r="E527" t="s">
        <v>1976</v>
      </c>
      <c r="F527" s="16" t="s">
        <v>1963</v>
      </c>
      <c r="G527" s="16" t="s">
        <v>7</v>
      </c>
      <c r="H527" s="16" t="s">
        <v>1954</v>
      </c>
      <c r="I527" s="17"/>
      <c r="J527" s="17"/>
      <c r="K527" s="19" t="str">
        <f t="shared" si="156"/>
        <v>Yes</v>
      </c>
      <c r="L527" s="19" t="str">
        <f t="shared" si="157"/>
        <v/>
      </c>
      <c r="M527" s="19" t="str">
        <f t="shared" si="158"/>
        <v/>
      </c>
      <c r="N527" s="19" t="str">
        <f t="shared" si="159"/>
        <v/>
      </c>
      <c r="O527" s="19" t="str">
        <f t="shared" si="160"/>
        <v/>
      </c>
      <c r="P527" s="19" t="str">
        <f t="shared" si="161"/>
        <v/>
      </c>
      <c r="Q527" s="19" t="str">
        <f t="shared" si="162"/>
        <v/>
      </c>
      <c r="R527" s="19" t="str">
        <f t="shared" si="163"/>
        <v>Yes</v>
      </c>
      <c r="S527" s="19" t="str">
        <f t="shared" si="164"/>
        <v/>
      </c>
      <c r="T527" s="19" t="str">
        <f t="shared" si="165"/>
        <v/>
      </c>
      <c r="U527" s="15" t="str">
        <f t="shared" si="152"/>
        <v>Yes</v>
      </c>
      <c r="V527" s="15" t="str">
        <f t="shared" si="153"/>
        <v>Yes</v>
      </c>
      <c r="W527" s="15" t="str">
        <f t="shared" si="148"/>
        <v>Yes</v>
      </c>
      <c r="X527" s="15">
        <f>IF(W527="Yes", MAX(X$1:X526)+1, "")</f>
        <v>526</v>
      </c>
      <c r="Y527" s="15" t="str">
        <f t="shared" si="149"/>
        <v>Yes</v>
      </c>
      <c r="Z527" s="15">
        <f>IF(Y527="Yes", MAX(Z$1:Z526)+1, "")</f>
        <v>526</v>
      </c>
      <c r="AA527" s="15" t="str">
        <f t="shared" si="154"/>
        <v>No</v>
      </c>
      <c r="AB527" s="15" t="str">
        <f t="shared" si="155"/>
        <v>No</v>
      </c>
      <c r="AC527" s="15" t="str">
        <f t="shared" si="150"/>
        <v>No</v>
      </c>
      <c r="AD527" s="15" t="str">
        <f>IF(AC527="Yes", MAX(AD$1:AD526)+1, "")</f>
        <v/>
      </c>
      <c r="AE527" s="15" t="str">
        <f t="shared" si="151"/>
        <v>No</v>
      </c>
      <c r="AF527" s="15" t="str">
        <f>IF(AE527="Yes", MAX(AF$1:AF526)+1, "")</f>
        <v/>
      </c>
    </row>
    <row r="528" spans="1:32" ht="19" customHeight="1" x14ac:dyDescent="0.35">
      <c r="A528" s="16" t="s">
        <v>1477</v>
      </c>
      <c r="B528" s="16" t="s">
        <v>1478</v>
      </c>
      <c r="C528" s="16">
        <v>2018</v>
      </c>
      <c r="D528" s="17"/>
      <c r="E528" t="s">
        <v>1976</v>
      </c>
      <c r="F528" s="16" t="s">
        <v>1963</v>
      </c>
      <c r="G528" s="16" t="s">
        <v>11</v>
      </c>
      <c r="H528" s="17"/>
      <c r="I528" s="17"/>
      <c r="J528" s="17"/>
      <c r="K528" s="19" t="str">
        <f t="shared" si="156"/>
        <v/>
      </c>
      <c r="L528" s="19" t="str">
        <f t="shared" si="157"/>
        <v>Yes</v>
      </c>
      <c r="M528" s="19" t="str">
        <f t="shared" si="158"/>
        <v/>
      </c>
      <c r="N528" s="19" t="str">
        <f t="shared" si="159"/>
        <v/>
      </c>
      <c r="O528" s="19" t="str">
        <f t="shared" si="160"/>
        <v/>
      </c>
      <c r="P528" s="19" t="str">
        <f t="shared" si="161"/>
        <v/>
      </c>
      <c r="Q528" s="19" t="str">
        <f t="shared" si="162"/>
        <v/>
      </c>
      <c r="R528" s="19" t="str">
        <f t="shared" si="163"/>
        <v/>
      </c>
      <c r="S528" s="19" t="str">
        <f t="shared" si="164"/>
        <v/>
      </c>
      <c r="T528" s="19" t="str">
        <f t="shared" si="165"/>
        <v/>
      </c>
      <c r="U528" s="15" t="str">
        <f t="shared" si="152"/>
        <v>Yes</v>
      </c>
      <c r="V528" s="15" t="str">
        <f t="shared" si="153"/>
        <v>No</v>
      </c>
      <c r="W528" s="15" t="str">
        <f t="shared" ref="W528:W591" si="166">IF(OR(U528="Yes", V528="Yes"), "Yes", "No")</f>
        <v>Yes</v>
      </c>
      <c r="X528" s="15">
        <f>IF(W528="Yes", MAX(X$1:X527)+1, "")</f>
        <v>527</v>
      </c>
      <c r="Y528" s="15" t="str">
        <f t="shared" ref="Y528:Y591" si="167">IF(themeselected="All", "Yes", IF(OR(G528=themeselected, H528=themeselected, I528=themeselected, J528=themeselected), "Yes", "No"))</f>
        <v>Yes</v>
      </c>
      <c r="Z528" s="15">
        <f>IF(Y528="Yes", MAX(Z$1:Z527)+1, "")</f>
        <v>527</v>
      </c>
      <c r="AA528" s="15" t="str">
        <f t="shared" si="154"/>
        <v>No</v>
      </c>
      <c r="AB528" s="15" t="str">
        <f t="shared" si="155"/>
        <v>No</v>
      </c>
      <c r="AC528" s="15" t="str">
        <f t="shared" ref="AC528:AC591" si="168">IF(OR(AA528="Yes", AB528="Yes"), "Yes", "No")</f>
        <v>No</v>
      </c>
      <c r="AD528" s="15" t="str">
        <f>IF(AC528="Yes", MAX(AD$1:AD527)+1, "")</f>
        <v/>
      </c>
      <c r="AE528" s="15" t="str">
        <f t="shared" ref="AE528:AE591" si="169">IF((IF(business="Yes",IF(N528="Yes",1, 0))+IF(data="Yes",IF(K528="Yes",1, 0))+IF(Ecosystem="Yes",IF(Q528="Yes",1, 0))+IF(evaluation="Yes",IF(T528="Yes",1, 0))+IF(heating="Yes",IF(O528="Yes",1, 0))+IF(mobility="Yes",IF(P528="Yes",1, 0))+IF(policy="Yes",IF(S528="Yes",1, 0))+IF(tech="Yes",IF(R528="Yes",1, 0))+IF(users="Yes",IF(L528="Yes",1, 0))+IF(skills="Yes",IF(M528="Yes",1, 0)))&gt;=1, "Yes", "No")</f>
        <v>No</v>
      </c>
      <c r="AF528" s="15" t="str">
        <f>IF(AE528="Yes", MAX(AF$1:AF527)+1, "")</f>
        <v/>
      </c>
    </row>
    <row r="529" spans="1:32" ht="19" customHeight="1" x14ac:dyDescent="0.35">
      <c r="A529" s="16" t="s">
        <v>1479</v>
      </c>
      <c r="B529" s="16" t="s">
        <v>1480</v>
      </c>
      <c r="C529" s="16">
        <v>2016</v>
      </c>
      <c r="D529" s="16" t="s">
        <v>1481</v>
      </c>
      <c r="E529" t="s">
        <v>2304</v>
      </c>
      <c r="F529" s="16" t="s">
        <v>1963</v>
      </c>
      <c r="G529" s="16" t="s">
        <v>1954</v>
      </c>
      <c r="H529" s="17"/>
      <c r="I529" s="17"/>
      <c r="J529" s="17"/>
      <c r="K529" s="19" t="str">
        <f t="shared" si="156"/>
        <v/>
      </c>
      <c r="L529" s="19" t="str">
        <f t="shared" si="157"/>
        <v/>
      </c>
      <c r="M529" s="19" t="str">
        <f t="shared" si="158"/>
        <v/>
      </c>
      <c r="N529" s="19" t="str">
        <f t="shared" si="159"/>
        <v/>
      </c>
      <c r="O529" s="19" t="str">
        <f t="shared" si="160"/>
        <v/>
      </c>
      <c r="P529" s="19" t="str">
        <f t="shared" si="161"/>
        <v/>
      </c>
      <c r="Q529" s="19" t="str">
        <f t="shared" si="162"/>
        <v/>
      </c>
      <c r="R529" s="19" t="str">
        <f t="shared" si="163"/>
        <v>Yes</v>
      </c>
      <c r="S529" s="19" t="str">
        <f t="shared" si="164"/>
        <v/>
      </c>
      <c r="T529" s="19" t="str">
        <f t="shared" si="165"/>
        <v/>
      </c>
      <c r="U529" s="15" t="str">
        <f t="shared" si="152"/>
        <v>Yes</v>
      </c>
      <c r="V529" s="15" t="str">
        <f t="shared" si="153"/>
        <v>Yes</v>
      </c>
      <c r="W529" s="15" t="str">
        <f t="shared" si="166"/>
        <v>Yes</v>
      </c>
      <c r="X529" s="15">
        <f>IF(W529="Yes", MAX(X$1:X528)+1, "")</f>
        <v>528</v>
      </c>
      <c r="Y529" s="15" t="str">
        <f t="shared" si="167"/>
        <v>Yes</v>
      </c>
      <c r="Z529" s="15">
        <f>IF(Y529="Yes", MAX(Z$1:Z528)+1, "")</f>
        <v>528</v>
      </c>
      <c r="AA529" s="15" t="str">
        <f t="shared" si="154"/>
        <v>No</v>
      </c>
      <c r="AB529" s="15" t="str">
        <f t="shared" si="155"/>
        <v>No</v>
      </c>
      <c r="AC529" s="15" t="str">
        <f t="shared" si="168"/>
        <v>No</v>
      </c>
      <c r="AD529" s="15" t="str">
        <f>IF(AC529="Yes", MAX(AD$1:AD528)+1, "")</f>
        <v/>
      </c>
      <c r="AE529" s="15" t="str">
        <f t="shared" si="169"/>
        <v>No</v>
      </c>
      <c r="AF529" s="15" t="str">
        <f>IF(AE529="Yes", MAX(AF$1:AF528)+1, "")</f>
        <v/>
      </c>
    </row>
    <row r="530" spans="1:32" ht="19" customHeight="1" x14ac:dyDescent="0.35">
      <c r="A530" s="16" t="s">
        <v>1482</v>
      </c>
      <c r="B530" s="16" t="s">
        <v>1483</v>
      </c>
      <c r="C530" s="16">
        <v>2018</v>
      </c>
      <c r="D530" s="16" t="s">
        <v>1484</v>
      </c>
      <c r="E530" t="s">
        <v>1976</v>
      </c>
      <c r="F530" s="16" t="s">
        <v>1963</v>
      </c>
      <c r="G530" s="16" t="s">
        <v>1954</v>
      </c>
      <c r="H530" s="17"/>
      <c r="I530" s="17"/>
      <c r="J530" s="17"/>
      <c r="K530" s="19" t="str">
        <f t="shared" si="156"/>
        <v/>
      </c>
      <c r="L530" s="19" t="str">
        <f t="shared" si="157"/>
        <v/>
      </c>
      <c r="M530" s="19" t="str">
        <f t="shared" si="158"/>
        <v/>
      </c>
      <c r="N530" s="19" t="str">
        <f t="shared" si="159"/>
        <v/>
      </c>
      <c r="O530" s="19" t="str">
        <f t="shared" si="160"/>
        <v/>
      </c>
      <c r="P530" s="19" t="str">
        <f t="shared" si="161"/>
        <v/>
      </c>
      <c r="Q530" s="19" t="str">
        <f t="shared" si="162"/>
        <v/>
      </c>
      <c r="R530" s="19" t="str">
        <f t="shared" si="163"/>
        <v>Yes</v>
      </c>
      <c r="S530" s="19" t="str">
        <f t="shared" si="164"/>
        <v/>
      </c>
      <c r="T530" s="19" t="str">
        <f t="shared" si="165"/>
        <v/>
      </c>
      <c r="U530" s="15" t="str">
        <f t="shared" si="152"/>
        <v>Yes</v>
      </c>
      <c r="V530" s="15" t="str">
        <f t="shared" si="153"/>
        <v>Yes</v>
      </c>
      <c r="W530" s="15" t="str">
        <f t="shared" si="166"/>
        <v>Yes</v>
      </c>
      <c r="X530" s="15">
        <f>IF(W530="Yes", MAX(X$1:X529)+1, "")</f>
        <v>529</v>
      </c>
      <c r="Y530" s="15" t="str">
        <f t="shared" si="167"/>
        <v>Yes</v>
      </c>
      <c r="Z530" s="15">
        <f>IF(Y530="Yes", MAX(Z$1:Z529)+1, "")</f>
        <v>529</v>
      </c>
      <c r="AA530" s="15" t="str">
        <f t="shared" si="154"/>
        <v>No</v>
      </c>
      <c r="AB530" s="15" t="str">
        <f t="shared" si="155"/>
        <v>No</v>
      </c>
      <c r="AC530" s="15" t="str">
        <f t="shared" si="168"/>
        <v>No</v>
      </c>
      <c r="AD530" s="15" t="str">
        <f>IF(AC530="Yes", MAX(AD$1:AD529)+1, "")</f>
        <v/>
      </c>
      <c r="AE530" s="15" t="str">
        <f t="shared" si="169"/>
        <v>No</v>
      </c>
      <c r="AF530" s="15" t="str">
        <f>IF(AE530="Yes", MAX(AF$1:AF529)+1, "")</f>
        <v/>
      </c>
    </row>
    <row r="531" spans="1:32" ht="19" customHeight="1" x14ac:dyDescent="0.35">
      <c r="A531" s="16" t="s">
        <v>1485</v>
      </c>
      <c r="B531" s="16" t="s">
        <v>1486</v>
      </c>
      <c r="C531" s="16">
        <v>2011</v>
      </c>
      <c r="D531" s="16" t="s">
        <v>1487</v>
      </c>
      <c r="E531" t="s">
        <v>2305</v>
      </c>
      <c r="F531" s="16" t="s">
        <v>1963</v>
      </c>
      <c r="G531" s="16" t="s">
        <v>1954</v>
      </c>
      <c r="H531" s="17"/>
      <c r="I531" s="17"/>
      <c r="J531" s="17"/>
      <c r="K531" s="19" t="str">
        <f t="shared" si="156"/>
        <v/>
      </c>
      <c r="L531" s="19" t="str">
        <f t="shared" si="157"/>
        <v/>
      </c>
      <c r="M531" s="19" t="str">
        <f t="shared" si="158"/>
        <v/>
      </c>
      <c r="N531" s="19" t="str">
        <f t="shared" si="159"/>
        <v/>
      </c>
      <c r="O531" s="19" t="str">
        <f t="shared" si="160"/>
        <v/>
      </c>
      <c r="P531" s="19" t="str">
        <f t="shared" si="161"/>
        <v/>
      </c>
      <c r="Q531" s="19" t="str">
        <f t="shared" si="162"/>
        <v/>
      </c>
      <c r="R531" s="19" t="str">
        <f t="shared" si="163"/>
        <v>Yes</v>
      </c>
      <c r="S531" s="19" t="str">
        <f t="shared" si="164"/>
        <v/>
      </c>
      <c r="T531" s="19" t="str">
        <f t="shared" si="165"/>
        <v/>
      </c>
      <c r="U531" s="15" t="str">
        <f t="shared" si="152"/>
        <v>Yes</v>
      </c>
      <c r="V531" s="15" t="str">
        <f t="shared" si="153"/>
        <v>Yes</v>
      </c>
      <c r="W531" s="15" t="str">
        <f t="shared" si="166"/>
        <v>Yes</v>
      </c>
      <c r="X531" s="15">
        <f>IF(W531="Yes", MAX(X$1:X530)+1, "")</f>
        <v>530</v>
      </c>
      <c r="Y531" s="15" t="str">
        <f t="shared" si="167"/>
        <v>Yes</v>
      </c>
      <c r="Z531" s="15">
        <f>IF(Y531="Yes", MAX(Z$1:Z530)+1, "")</f>
        <v>530</v>
      </c>
      <c r="AA531" s="15" t="str">
        <f t="shared" si="154"/>
        <v>No</v>
      </c>
      <c r="AB531" s="15" t="str">
        <f t="shared" si="155"/>
        <v>No</v>
      </c>
      <c r="AC531" s="15" t="str">
        <f t="shared" si="168"/>
        <v>No</v>
      </c>
      <c r="AD531" s="15" t="str">
        <f>IF(AC531="Yes", MAX(AD$1:AD530)+1, "")</f>
        <v/>
      </c>
      <c r="AE531" s="15" t="str">
        <f t="shared" si="169"/>
        <v>No</v>
      </c>
      <c r="AF531" s="15" t="str">
        <f>IF(AE531="Yes", MAX(AF$1:AF530)+1, "")</f>
        <v/>
      </c>
    </row>
    <row r="532" spans="1:32" ht="19" customHeight="1" x14ac:dyDescent="0.35">
      <c r="A532" s="16" t="s">
        <v>1488</v>
      </c>
      <c r="B532" s="16" t="s">
        <v>1489</v>
      </c>
      <c r="C532" s="16">
        <v>2018</v>
      </c>
      <c r="D532" s="16" t="s">
        <v>1490</v>
      </c>
      <c r="E532" t="s">
        <v>2306</v>
      </c>
      <c r="F532" s="16" t="s">
        <v>1963</v>
      </c>
      <c r="G532" s="16" t="s">
        <v>1954</v>
      </c>
      <c r="H532" s="16" t="s">
        <v>33</v>
      </c>
      <c r="I532" s="17"/>
      <c r="J532" s="17"/>
      <c r="K532" s="19" t="str">
        <f t="shared" si="156"/>
        <v/>
      </c>
      <c r="L532" s="19" t="str">
        <f t="shared" si="157"/>
        <v/>
      </c>
      <c r="M532" s="19" t="str">
        <f t="shared" si="158"/>
        <v/>
      </c>
      <c r="N532" s="19" t="str">
        <f t="shared" si="159"/>
        <v/>
      </c>
      <c r="O532" s="19" t="str">
        <f t="shared" si="160"/>
        <v>Yes</v>
      </c>
      <c r="P532" s="19" t="str">
        <f t="shared" si="161"/>
        <v/>
      </c>
      <c r="Q532" s="19" t="str">
        <f t="shared" si="162"/>
        <v/>
      </c>
      <c r="R532" s="19" t="str">
        <f t="shared" si="163"/>
        <v>Yes</v>
      </c>
      <c r="S532" s="19" t="str">
        <f t="shared" si="164"/>
        <v/>
      </c>
      <c r="T532" s="19" t="str">
        <f t="shared" si="165"/>
        <v/>
      </c>
      <c r="U532" s="15" t="str">
        <f t="shared" si="152"/>
        <v>Yes</v>
      </c>
      <c r="V532" s="15" t="str">
        <f t="shared" si="153"/>
        <v>Yes</v>
      </c>
      <c r="W532" s="15" t="str">
        <f t="shared" si="166"/>
        <v>Yes</v>
      </c>
      <c r="X532" s="15">
        <f>IF(W532="Yes", MAX(X$1:X531)+1, "")</f>
        <v>531</v>
      </c>
      <c r="Y532" s="15" t="str">
        <f t="shared" si="167"/>
        <v>Yes</v>
      </c>
      <c r="Z532" s="15">
        <f>IF(Y532="Yes", MAX(Z$1:Z531)+1, "")</f>
        <v>531</v>
      </c>
      <c r="AA532" s="15" t="str">
        <f t="shared" si="154"/>
        <v>No</v>
      </c>
      <c r="AB532" s="15" t="str">
        <f t="shared" si="155"/>
        <v>No</v>
      </c>
      <c r="AC532" s="15" t="str">
        <f t="shared" si="168"/>
        <v>No</v>
      </c>
      <c r="AD532" s="15" t="str">
        <f>IF(AC532="Yes", MAX(AD$1:AD531)+1, "")</f>
        <v/>
      </c>
      <c r="AE532" s="15" t="str">
        <f t="shared" si="169"/>
        <v>No</v>
      </c>
      <c r="AF532" s="15" t="str">
        <f>IF(AE532="Yes", MAX(AF$1:AF531)+1, "")</f>
        <v/>
      </c>
    </row>
    <row r="533" spans="1:32" ht="19" customHeight="1" x14ac:dyDescent="0.35">
      <c r="A533" s="16" t="s">
        <v>1491</v>
      </c>
      <c r="B533" s="16" t="s">
        <v>1492</v>
      </c>
      <c r="C533" s="16">
        <v>2013</v>
      </c>
      <c r="D533" s="16" t="s">
        <v>1493</v>
      </c>
      <c r="E533" t="s">
        <v>2307</v>
      </c>
      <c r="F533" s="16" t="s">
        <v>1963</v>
      </c>
      <c r="G533" s="16" t="s">
        <v>1954</v>
      </c>
      <c r="H533" s="16" t="s">
        <v>27</v>
      </c>
      <c r="I533" s="17"/>
      <c r="J533" s="17"/>
      <c r="K533" s="19" t="str">
        <f t="shared" si="156"/>
        <v>Yes</v>
      </c>
      <c r="L533" s="19" t="str">
        <f t="shared" si="157"/>
        <v/>
      </c>
      <c r="M533" s="19" t="str">
        <f t="shared" si="158"/>
        <v/>
      </c>
      <c r="N533" s="19" t="str">
        <f t="shared" si="159"/>
        <v/>
      </c>
      <c r="O533" s="19" t="str">
        <f t="shared" si="160"/>
        <v/>
      </c>
      <c r="P533" s="19" t="str">
        <f t="shared" si="161"/>
        <v/>
      </c>
      <c r="Q533" s="19" t="str">
        <f t="shared" si="162"/>
        <v/>
      </c>
      <c r="R533" s="19" t="str">
        <f t="shared" si="163"/>
        <v>Yes</v>
      </c>
      <c r="S533" s="19" t="str">
        <f t="shared" si="164"/>
        <v/>
      </c>
      <c r="T533" s="19" t="str">
        <f t="shared" si="165"/>
        <v/>
      </c>
      <c r="U533" s="15" t="str">
        <f t="shared" si="152"/>
        <v>Yes</v>
      </c>
      <c r="V533" s="15" t="str">
        <f t="shared" si="153"/>
        <v>Yes</v>
      </c>
      <c r="W533" s="15" t="str">
        <f t="shared" si="166"/>
        <v>Yes</v>
      </c>
      <c r="X533" s="15">
        <f>IF(W533="Yes", MAX(X$1:X532)+1, "")</f>
        <v>532</v>
      </c>
      <c r="Y533" s="15" t="str">
        <f t="shared" si="167"/>
        <v>Yes</v>
      </c>
      <c r="Z533" s="15">
        <f>IF(Y533="Yes", MAX(Z$1:Z532)+1, "")</f>
        <v>532</v>
      </c>
      <c r="AA533" s="15" t="str">
        <f t="shared" si="154"/>
        <v>No</v>
      </c>
      <c r="AB533" s="15" t="str">
        <f t="shared" si="155"/>
        <v>No</v>
      </c>
      <c r="AC533" s="15" t="str">
        <f t="shared" si="168"/>
        <v>No</v>
      </c>
      <c r="AD533" s="15" t="str">
        <f>IF(AC533="Yes", MAX(AD$1:AD532)+1, "")</f>
        <v/>
      </c>
      <c r="AE533" s="15" t="str">
        <f t="shared" si="169"/>
        <v>No</v>
      </c>
      <c r="AF533" s="15" t="str">
        <f>IF(AE533="Yes", MAX(AF$1:AF532)+1, "")</f>
        <v/>
      </c>
    </row>
    <row r="534" spans="1:32" ht="19" customHeight="1" x14ac:dyDescent="0.35">
      <c r="A534" s="16" t="s">
        <v>1494</v>
      </c>
      <c r="B534" s="16" t="s">
        <v>1495</v>
      </c>
      <c r="C534" s="16">
        <v>2016</v>
      </c>
      <c r="D534" s="16" t="s">
        <v>1496</v>
      </c>
      <c r="E534" t="s">
        <v>2308</v>
      </c>
      <c r="F534" s="16" t="s">
        <v>1963</v>
      </c>
      <c r="G534" s="16" t="s">
        <v>74</v>
      </c>
      <c r="H534" s="17"/>
      <c r="I534" s="17"/>
      <c r="J534" s="17"/>
      <c r="K534" s="19" t="str">
        <f t="shared" si="156"/>
        <v/>
      </c>
      <c r="L534" s="19" t="str">
        <f t="shared" si="157"/>
        <v/>
      </c>
      <c r="M534" s="19" t="str">
        <f t="shared" si="158"/>
        <v/>
      </c>
      <c r="N534" s="19" t="str">
        <f t="shared" si="159"/>
        <v>Yes</v>
      </c>
      <c r="O534" s="19" t="str">
        <f t="shared" si="160"/>
        <v/>
      </c>
      <c r="P534" s="19" t="str">
        <f t="shared" si="161"/>
        <v/>
      </c>
      <c r="Q534" s="19" t="str">
        <f t="shared" si="162"/>
        <v/>
      </c>
      <c r="R534" s="19" t="str">
        <f t="shared" si="163"/>
        <v/>
      </c>
      <c r="S534" s="19" t="str">
        <f t="shared" si="164"/>
        <v/>
      </c>
      <c r="T534" s="19" t="str">
        <f t="shared" si="165"/>
        <v/>
      </c>
      <c r="U534" s="15" t="str">
        <f t="shared" si="152"/>
        <v>Yes</v>
      </c>
      <c r="V534" s="15" t="str">
        <f t="shared" si="153"/>
        <v>Yes</v>
      </c>
      <c r="W534" s="15" t="str">
        <f t="shared" si="166"/>
        <v>Yes</v>
      </c>
      <c r="X534" s="15">
        <f>IF(W534="Yes", MAX(X$1:X533)+1, "")</f>
        <v>533</v>
      </c>
      <c r="Y534" s="15" t="str">
        <f t="shared" si="167"/>
        <v>Yes</v>
      </c>
      <c r="Z534" s="15">
        <f>IF(Y534="Yes", MAX(Z$1:Z533)+1, "")</f>
        <v>533</v>
      </c>
      <c r="AA534" s="15" t="str">
        <f t="shared" si="154"/>
        <v>No</v>
      </c>
      <c r="AB534" s="15" t="str">
        <f t="shared" si="155"/>
        <v>No</v>
      </c>
      <c r="AC534" s="15" t="str">
        <f t="shared" si="168"/>
        <v>No</v>
      </c>
      <c r="AD534" s="15" t="str">
        <f>IF(AC534="Yes", MAX(AD$1:AD533)+1, "")</f>
        <v/>
      </c>
      <c r="AE534" s="15" t="str">
        <f t="shared" si="169"/>
        <v>No</v>
      </c>
      <c r="AF534" s="15" t="str">
        <f>IF(AE534="Yes", MAX(AF$1:AF533)+1, "")</f>
        <v/>
      </c>
    </row>
    <row r="535" spans="1:32" ht="19" customHeight="1" x14ac:dyDescent="0.35">
      <c r="A535" s="16" t="s">
        <v>1497</v>
      </c>
      <c r="B535" s="16" t="s">
        <v>1498</v>
      </c>
      <c r="C535" s="16">
        <v>2010</v>
      </c>
      <c r="D535" s="16" t="s">
        <v>1499</v>
      </c>
      <c r="E535" t="s">
        <v>2309</v>
      </c>
      <c r="F535" s="16" t="s">
        <v>1963</v>
      </c>
      <c r="G535" s="16" t="s">
        <v>1954</v>
      </c>
      <c r="H535" s="17"/>
      <c r="I535" s="17"/>
      <c r="J535" s="17"/>
      <c r="K535" s="19" t="str">
        <f t="shared" si="156"/>
        <v/>
      </c>
      <c r="L535" s="19" t="str">
        <f t="shared" si="157"/>
        <v/>
      </c>
      <c r="M535" s="19" t="str">
        <f t="shared" si="158"/>
        <v/>
      </c>
      <c r="N535" s="19" t="str">
        <f t="shared" si="159"/>
        <v/>
      </c>
      <c r="O535" s="19" t="str">
        <f t="shared" si="160"/>
        <v/>
      </c>
      <c r="P535" s="19" t="str">
        <f t="shared" si="161"/>
        <v/>
      </c>
      <c r="Q535" s="19" t="str">
        <f t="shared" si="162"/>
        <v/>
      </c>
      <c r="R535" s="19" t="str">
        <f t="shared" si="163"/>
        <v>Yes</v>
      </c>
      <c r="S535" s="19" t="str">
        <f t="shared" si="164"/>
        <v/>
      </c>
      <c r="T535" s="19" t="str">
        <f t="shared" si="165"/>
        <v/>
      </c>
      <c r="U535" s="15" t="str">
        <f t="shared" si="152"/>
        <v>Yes</v>
      </c>
      <c r="V535" s="15" t="str">
        <f t="shared" si="153"/>
        <v>Yes</v>
      </c>
      <c r="W535" s="15" t="str">
        <f t="shared" si="166"/>
        <v>Yes</v>
      </c>
      <c r="X535" s="15">
        <f>IF(W535="Yes", MAX(X$1:X534)+1, "")</f>
        <v>534</v>
      </c>
      <c r="Y535" s="15" t="str">
        <f t="shared" si="167"/>
        <v>Yes</v>
      </c>
      <c r="Z535" s="15">
        <f>IF(Y535="Yes", MAX(Z$1:Z534)+1, "")</f>
        <v>534</v>
      </c>
      <c r="AA535" s="15" t="str">
        <f t="shared" si="154"/>
        <v>No</v>
      </c>
      <c r="AB535" s="15" t="str">
        <f t="shared" si="155"/>
        <v>No</v>
      </c>
      <c r="AC535" s="15" t="str">
        <f t="shared" si="168"/>
        <v>No</v>
      </c>
      <c r="AD535" s="15" t="str">
        <f>IF(AC535="Yes", MAX(AD$1:AD534)+1, "")</f>
        <v/>
      </c>
      <c r="AE535" s="15" t="str">
        <f t="shared" si="169"/>
        <v>No</v>
      </c>
      <c r="AF535" s="15" t="str">
        <f>IF(AE535="Yes", MAX(AF$1:AF534)+1, "")</f>
        <v/>
      </c>
    </row>
    <row r="536" spans="1:32" ht="19" customHeight="1" x14ac:dyDescent="0.35">
      <c r="A536" s="16" t="s">
        <v>1500</v>
      </c>
      <c r="B536" s="16" t="s">
        <v>1501</v>
      </c>
      <c r="C536" s="16">
        <v>2014</v>
      </c>
      <c r="D536" s="16" t="s">
        <v>1502</v>
      </c>
      <c r="E536" t="s">
        <v>2310</v>
      </c>
      <c r="F536" s="16" t="s">
        <v>1963</v>
      </c>
      <c r="G536" s="16" t="s">
        <v>1954</v>
      </c>
      <c r="H536" s="17"/>
      <c r="I536" s="17"/>
      <c r="J536" s="17"/>
      <c r="K536" s="19" t="str">
        <f t="shared" si="156"/>
        <v/>
      </c>
      <c r="L536" s="19" t="str">
        <f t="shared" si="157"/>
        <v/>
      </c>
      <c r="M536" s="19" t="str">
        <f t="shared" si="158"/>
        <v/>
      </c>
      <c r="N536" s="19" t="str">
        <f t="shared" si="159"/>
        <v/>
      </c>
      <c r="O536" s="19" t="str">
        <f t="shared" si="160"/>
        <v/>
      </c>
      <c r="P536" s="19" t="str">
        <f t="shared" si="161"/>
        <v/>
      </c>
      <c r="Q536" s="19" t="str">
        <f t="shared" si="162"/>
        <v/>
      </c>
      <c r="R536" s="19" t="str">
        <f t="shared" si="163"/>
        <v>Yes</v>
      </c>
      <c r="S536" s="19" t="str">
        <f t="shared" si="164"/>
        <v/>
      </c>
      <c r="T536" s="19" t="str">
        <f t="shared" si="165"/>
        <v/>
      </c>
      <c r="U536" s="15" t="str">
        <f t="shared" si="152"/>
        <v>Yes</v>
      </c>
      <c r="V536" s="15" t="str">
        <f t="shared" si="153"/>
        <v>Yes</v>
      </c>
      <c r="W536" s="15" t="str">
        <f t="shared" si="166"/>
        <v>Yes</v>
      </c>
      <c r="X536" s="15">
        <f>IF(W536="Yes", MAX(X$1:X535)+1, "")</f>
        <v>535</v>
      </c>
      <c r="Y536" s="15" t="str">
        <f t="shared" si="167"/>
        <v>Yes</v>
      </c>
      <c r="Z536" s="15">
        <f>IF(Y536="Yes", MAX(Z$1:Z535)+1, "")</f>
        <v>535</v>
      </c>
      <c r="AA536" s="15" t="str">
        <f t="shared" si="154"/>
        <v>No</v>
      </c>
      <c r="AB536" s="15" t="str">
        <f t="shared" si="155"/>
        <v>No</v>
      </c>
      <c r="AC536" s="15" t="str">
        <f t="shared" si="168"/>
        <v>No</v>
      </c>
      <c r="AD536" s="15" t="str">
        <f>IF(AC536="Yes", MAX(AD$1:AD535)+1, "")</f>
        <v/>
      </c>
      <c r="AE536" s="15" t="str">
        <f t="shared" si="169"/>
        <v>No</v>
      </c>
      <c r="AF536" s="15" t="str">
        <f>IF(AE536="Yes", MAX(AF$1:AF535)+1, "")</f>
        <v/>
      </c>
    </row>
    <row r="537" spans="1:32" ht="19" customHeight="1" x14ac:dyDescent="0.35">
      <c r="A537" s="16" t="s">
        <v>1503</v>
      </c>
      <c r="B537" s="16" t="s">
        <v>1504</v>
      </c>
      <c r="C537" s="16">
        <v>2012</v>
      </c>
      <c r="D537" s="16" t="s">
        <v>1505</v>
      </c>
      <c r="E537" t="s">
        <v>2311</v>
      </c>
      <c r="F537" s="16" t="s">
        <v>1963</v>
      </c>
      <c r="G537" s="16" t="s">
        <v>74</v>
      </c>
      <c r="H537" s="16" t="s">
        <v>11</v>
      </c>
      <c r="I537" s="16" t="s">
        <v>27</v>
      </c>
      <c r="J537" s="16" t="s">
        <v>18</v>
      </c>
      <c r="K537" s="19" t="str">
        <f t="shared" si="156"/>
        <v>Yes</v>
      </c>
      <c r="L537" s="19" t="str">
        <f t="shared" si="157"/>
        <v>Yes</v>
      </c>
      <c r="M537" s="19" t="str">
        <f t="shared" si="158"/>
        <v/>
      </c>
      <c r="N537" s="19" t="str">
        <f t="shared" si="159"/>
        <v>Yes</v>
      </c>
      <c r="O537" s="19" t="str">
        <f t="shared" si="160"/>
        <v/>
      </c>
      <c r="P537" s="19" t="str">
        <f t="shared" si="161"/>
        <v/>
      </c>
      <c r="Q537" s="19" t="str">
        <f t="shared" si="162"/>
        <v/>
      </c>
      <c r="R537" s="19" t="str">
        <f t="shared" si="163"/>
        <v/>
      </c>
      <c r="S537" s="19" t="str">
        <f t="shared" si="164"/>
        <v>Yes</v>
      </c>
      <c r="T537" s="19" t="str">
        <f t="shared" si="165"/>
        <v/>
      </c>
      <c r="U537" s="15" t="str">
        <f t="shared" si="152"/>
        <v>Yes</v>
      </c>
      <c r="V537" s="15" t="str">
        <f t="shared" si="153"/>
        <v>Yes</v>
      </c>
      <c r="W537" s="15" t="str">
        <f t="shared" si="166"/>
        <v>Yes</v>
      </c>
      <c r="X537" s="15">
        <f>IF(W537="Yes", MAX(X$1:X536)+1, "")</f>
        <v>536</v>
      </c>
      <c r="Y537" s="15" t="str">
        <f t="shared" si="167"/>
        <v>Yes</v>
      </c>
      <c r="Z537" s="15">
        <f>IF(Y537="Yes", MAX(Z$1:Z536)+1, "")</f>
        <v>536</v>
      </c>
      <c r="AA537" s="15" t="str">
        <f t="shared" si="154"/>
        <v>No</v>
      </c>
      <c r="AB537" s="15" t="str">
        <f t="shared" si="155"/>
        <v>No</v>
      </c>
      <c r="AC537" s="15" t="str">
        <f t="shared" si="168"/>
        <v>No</v>
      </c>
      <c r="AD537" s="15" t="str">
        <f>IF(AC537="Yes", MAX(AD$1:AD536)+1, "")</f>
        <v/>
      </c>
      <c r="AE537" s="15" t="str">
        <f t="shared" si="169"/>
        <v>No</v>
      </c>
      <c r="AF537" s="15" t="str">
        <f>IF(AE537="Yes", MAX(AF$1:AF536)+1, "")</f>
        <v/>
      </c>
    </row>
    <row r="538" spans="1:32" ht="19" customHeight="1" x14ac:dyDescent="0.35">
      <c r="A538" s="16" t="s">
        <v>1506</v>
      </c>
      <c r="B538" s="16" t="s">
        <v>1507</v>
      </c>
      <c r="C538" s="16">
        <v>2011</v>
      </c>
      <c r="D538" s="16" t="s">
        <v>1508</v>
      </c>
      <c r="E538" t="s">
        <v>2312</v>
      </c>
      <c r="F538" s="16" t="s">
        <v>1963</v>
      </c>
      <c r="G538" s="16" t="s">
        <v>1954</v>
      </c>
      <c r="H538" s="17"/>
      <c r="I538" s="17"/>
      <c r="J538" s="17"/>
      <c r="K538" s="19" t="str">
        <f t="shared" si="156"/>
        <v/>
      </c>
      <c r="L538" s="19" t="str">
        <f t="shared" si="157"/>
        <v/>
      </c>
      <c r="M538" s="19" t="str">
        <f t="shared" si="158"/>
        <v/>
      </c>
      <c r="N538" s="19" t="str">
        <f t="shared" si="159"/>
        <v/>
      </c>
      <c r="O538" s="19" t="str">
        <f t="shared" si="160"/>
        <v/>
      </c>
      <c r="P538" s="19" t="str">
        <f t="shared" si="161"/>
        <v/>
      </c>
      <c r="Q538" s="19" t="str">
        <f t="shared" si="162"/>
        <v/>
      </c>
      <c r="R538" s="19" t="str">
        <f t="shared" si="163"/>
        <v>Yes</v>
      </c>
      <c r="S538" s="19" t="str">
        <f t="shared" si="164"/>
        <v/>
      </c>
      <c r="T538" s="19" t="str">
        <f t="shared" si="165"/>
        <v/>
      </c>
      <c r="U538" s="15" t="str">
        <f t="shared" si="152"/>
        <v>Yes</v>
      </c>
      <c r="V538" s="15" t="str">
        <f t="shared" si="153"/>
        <v>Yes</v>
      </c>
      <c r="W538" s="15" t="str">
        <f t="shared" si="166"/>
        <v>Yes</v>
      </c>
      <c r="X538" s="15">
        <f>IF(W538="Yes", MAX(X$1:X537)+1, "")</f>
        <v>537</v>
      </c>
      <c r="Y538" s="15" t="str">
        <f t="shared" si="167"/>
        <v>Yes</v>
      </c>
      <c r="Z538" s="15">
        <f>IF(Y538="Yes", MAX(Z$1:Z537)+1, "")</f>
        <v>537</v>
      </c>
      <c r="AA538" s="15" t="str">
        <f t="shared" si="154"/>
        <v>No</v>
      </c>
      <c r="AB538" s="15" t="str">
        <f t="shared" si="155"/>
        <v>No</v>
      </c>
      <c r="AC538" s="15" t="str">
        <f t="shared" si="168"/>
        <v>No</v>
      </c>
      <c r="AD538" s="15" t="str">
        <f>IF(AC538="Yes", MAX(AD$1:AD537)+1, "")</f>
        <v/>
      </c>
      <c r="AE538" s="15" t="str">
        <f t="shared" si="169"/>
        <v>No</v>
      </c>
      <c r="AF538" s="15" t="str">
        <f>IF(AE538="Yes", MAX(AF$1:AF537)+1, "")</f>
        <v/>
      </c>
    </row>
    <row r="539" spans="1:32" ht="19" customHeight="1" x14ac:dyDescent="0.35">
      <c r="A539" s="16" t="s">
        <v>1509</v>
      </c>
      <c r="B539" s="16" t="s">
        <v>1510</v>
      </c>
      <c r="C539" s="16">
        <v>2012</v>
      </c>
      <c r="D539" s="16" t="s">
        <v>1511</v>
      </c>
      <c r="E539" t="s">
        <v>2313</v>
      </c>
      <c r="F539" s="16" t="s">
        <v>1963</v>
      </c>
      <c r="G539" s="16" t="s">
        <v>1954</v>
      </c>
      <c r="H539" s="17"/>
      <c r="I539" s="17"/>
      <c r="J539" s="17"/>
      <c r="K539" s="19" t="str">
        <f t="shared" si="156"/>
        <v/>
      </c>
      <c r="L539" s="19" t="str">
        <f t="shared" si="157"/>
        <v/>
      </c>
      <c r="M539" s="19" t="str">
        <f t="shared" si="158"/>
        <v/>
      </c>
      <c r="N539" s="19" t="str">
        <f t="shared" si="159"/>
        <v/>
      </c>
      <c r="O539" s="19" t="str">
        <f t="shared" si="160"/>
        <v/>
      </c>
      <c r="P539" s="19" t="str">
        <f t="shared" si="161"/>
        <v/>
      </c>
      <c r="Q539" s="19" t="str">
        <f t="shared" si="162"/>
        <v/>
      </c>
      <c r="R539" s="19" t="str">
        <f t="shared" si="163"/>
        <v>Yes</v>
      </c>
      <c r="S539" s="19" t="str">
        <f t="shared" si="164"/>
        <v/>
      </c>
      <c r="T539" s="19" t="str">
        <f t="shared" si="165"/>
        <v/>
      </c>
      <c r="U539" s="15" t="str">
        <f t="shared" si="152"/>
        <v>Yes</v>
      </c>
      <c r="V539" s="15" t="str">
        <f t="shared" si="153"/>
        <v>Yes</v>
      </c>
      <c r="W539" s="15" t="str">
        <f t="shared" si="166"/>
        <v>Yes</v>
      </c>
      <c r="X539" s="15">
        <f>IF(W539="Yes", MAX(X$1:X538)+1, "")</f>
        <v>538</v>
      </c>
      <c r="Y539" s="15" t="str">
        <f t="shared" si="167"/>
        <v>Yes</v>
      </c>
      <c r="Z539" s="15">
        <f>IF(Y539="Yes", MAX(Z$1:Z538)+1, "")</f>
        <v>538</v>
      </c>
      <c r="AA539" s="15" t="str">
        <f t="shared" si="154"/>
        <v>No</v>
      </c>
      <c r="AB539" s="15" t="str">
        <f t="shared" si="155"/>
        <v>No</v>
      </c>
      <c r="AC539" s="15" t="str">
        <f t="shared" si="168"/>
        <v>No</v>
      </c>
      <c r="AD539" s="15" t="str">
        <f>IF(AC539="Yes", MAX(AD$1:AD538)+1, "")</f>
        <v/>
      </c>
      <c r="AE539" s="15" t="str">
        <f t="shared" si="169"/>
        <v>No</v>
      </c>
      <c r="AF539" s="15" t="str">
        <f>IF(AE539="Yes", MAX(AF$1:AF538)+1, "")</f>
        <v/>
      </c>
    </row>
    <row r="540" spans="1:32" ht="19" customHeight="1" x14ac:dyDescent="0.35">
      <c r="A540" s="16" t="s">
        <v>1512</v>
      </c>
      <c r="B540" s="16" t="s">
        <v>1513</v>
      </c>
      <c r="C540" s="16">
        <v>2015</v>
      </c>
      <c r="D540" s="16" t="s">
        <v>1514</v>
      </c>
      <c r="E540" t="s">
        <v>2314</v>
      </c>
      <c r="F540" s="16" t="s">
        <v>1963</v>
      </c>
      <c r="G540" s="16" t="s">
        <v>74</v>
      </c>
      <c r="H540" s="17"/>
      <c r="I540" s="17"/>
      <c r="J540" s="17"/>
      <c r="K540" s="19" t="str">
        <f t="shared" si="156"/>
        <v/>
      </c>
      <c r="L540" s="19" t="str">
        <f t="shared" si="157"/>
        <v/>
      </c>
      <c r="M540" s="19" t="str">
        <f t="shared" si="158"/>
        <v/>
      </c>
      <c r="N540" s="19" t="str">
        <f t="shared" si="159"/>
        <v>Yes</v>
      </c>
      <c r="O540" s="19" t="str">
        <f t="shared" si="160"/>
        <v/>
      </c>
      <c r="P540" s="19" t="str">
        <f t="shared" si="161"/>
        <v/>
      </c>
      <c r="Q540" s="19" t="str">
        <f t="shared" si="162"/>
        <v/>
      </c>
      <c r="R540" s="19" t="str">
        <f t="shared" si="163"/>
        <v/>
      </c>
      <c r="S540" s="19" t="str">
        <f t="shared" si="164"/>
        <v/>
      </c>
      <c r="T540" s="19" t="str">
        <f t="shared" si="165"/>
        <v/>
      </c>
      <c r="U540" s="15" t="str">
        <f t="shared" si="152"/>
        <v>Yes</v>
      </c>
      <c r="V540" s="15" t="str">
        <f t="shared" si="153"/>
        <v>Yes</v>
      </c>
      <c r="W540" s="15" t="str">
        <f t="shared" si="166"/>
        <v>Yes</v>
      </c>
      <c r="X540" s="15">
        <f>IF(W540="Yes", MAX(X$1:X539)+1, "")</f>
        <v>539</v>
      </c>
      <c r="Y540" s="15" t="str">
        <f t="shared" si="167"/>
        <v>Yes</v>
      </c>
      <c r="Z540" s="15">
        <f>IF(Y540="Yes", MAX(Z$1:Z539)+1, "")</f>
        <v>539</v>
      </c>
      <c r="AA540" s="15" t="str">
        <f t="shared" si="154"/>
        <v>No</v>
      </c>
      <c r="AB540" s="15" t="str">
        <f t="shared" si="155"/>
        <v>No</v>
      </c>
      <c r="AC540" s="15" t="str">
        <f t="shared" si="168"/>
        <v>No</v>
      </c>
      <c r="AD540" s="15" t="str">
        <f>IF(AC540="Yes", MAX(AD$1:AD539)+1, "")</f>
        <v/>
      </c>
      <c r="AE540" s="15" t="str">
        <f t="shared" si="169"/>
        <v>No</v>
      </c>
      <c r="AF540" s="15" t="str">
        <f>IF(AE540="Yes", MAX(AF$1:AF539)+1, "")</f>
        <v/>
      </c>
    </row>
    <row r="541" spans="1:32" ht="19" customHeight="1" x14ac:dyDescent="0.35">
      <c r="A541" s="16" t="s">
        <v>1515</v>
      </c>
      <c r="B541" s="16" t="s">
        <v>1516</v>
      </c>
      <c r="C541" s="16">
        <v>2015</v>
      </c>
      <c r="D541" s="17"/>
      <c r="E541" t="s">
        <v>1976</v>
      </c>
      <c r="F541" s="16" t="s">
        <v>1963</v>
      </c>
      <c r="G541" s="16" t="s">
        <v>1954</v>
      </c>
      <c r="H541" s="17"/>
      <c r="I541" s="17"/>
      <c r="J541" s="17"/>
      <c r="K541" s="19" t="str">
        <f t="shared" si="156"/>
        <v/>
      </c>
      <c r="L541" s="19" t="str">
        <f t="shared" si="157"/>
        <v/>
      </c>
      <c r="M541" s="19" t="str">
        <f t="shared" si="158"/>
        <v/>
      </c>
      <c r="N541" s="19" t="str">
        <f t="shared" si="159"/>
        <v/>
      </c>
      <c r="O541" s="19" t="str">
        <f t="shared" si="160"/>
        <v/>
      </c>
      <c r="P541" s="19" t="str">
        <f t="shared" si="161"/>
        <v/>
      </c>
      <c r="Q541" s="19" t="str">
        <f t="shared" si="162"/>
        <v/>
      </c>
      <c r="R541" s="19" t="str">
        <f t="shared" si="163"/>
        <v>Yes</v>
      </c>
      <c r="S541" s="19" t="str">
        <f t="shared" si="164"/>
        <v/>
      </c>
      <c r="T541" s="19" t="str">
        <f t="shared" si="165"/>
        <v/>
      </c>
      <c r="U541" s="15" t="str">
        <f t="shared" si="152"/>
        <v>Yes</v>
      </c>
      <c r="V541" s="15" t="str">
        <f t="shared" si="153"/>
        <v>No</v>
      </c>
      <c r="W541" s="15" t="str">
        <f t="shared" si="166"/>
        <v>Yes</v>
      </c>
      <c r="X541" s="15">
        <f>IF(W541="Yes", MAX(X$1:X540)+1, "")</f>
        <v>540</v>
      </c>
      <c r="Y541" s="15" t="str">
        <f t="shared" si="167"/>
        <v>Yes</v>
      </c>
      <c r="Z541" s="15">
        <f>IF(Y541="Yes", MAX(Z$1:Z540)+1, "")</f>
        <v>540</v>
      </c>
      <c r="AA541" s="15" t="str">
        <f t="shared" si="154"/>
        <v>No</v>
      </c>
      <c r="AB541" s="15" t="str">
        <f t="shared" si="155"/>
        <v>No</v>
      </c>
      <c r="AC541" s="15" t="str">
        <f t="shared" si="168"/>
        <v>No</v>
      </c>
      <c r="AD541" s="15" t="str">
        <f>IF(AC541="Yes", MAX(AD$1:AD540)+1, "")</f>
        <v/>
      </c>
      <c r="AE541" s="15" t="str">
        <f t="shared" si="169"/>
        <v>No</v>
      </c>
      <c r="AF541" s="15" t="str">
        <f>IF(AE541="Yes", MAX(AF$1:AF540)+1, "")</f>
        <v/>
      </c>
    </row>
    <row r="542" spans="1:32" ht="19" customHeight="1" x14ac:dyDescent="0.35">
      <c r="A542" s="16" t="s">
        <v>1517</v>
      </c>
      <c r="B542" s="16" t="s">
        <v>1518</v>
      </c>
      <c r="C542" s="16">
        <v>2017</v>
      </c>
      <c r="D542" s="17"/>
      <c r="E542" t="s">
        <v>1976</v>
      </c>
      <c r="F542" s="16" t="s">
        <v>1963</v>
      </c>
      <c r="G542" s="16" t="s">
        <v>1954</v>
      </c>
      <c r="H542" s="17"/>
      <c r="I542" s="17"/>
      <c r="J542" s="17"/>
      <c r="K542" s="19" t="str">
        <f t="shared" si="156"/>
        <v/>
      </c>
      <c r="L542" s="19" t="str">
        <f t="shared" si="157"/>
        <v/>
      </c>
      <c r="M542" s="19" t="str">
        <f t="shared" si="158"/>
        <v/>
      </c>
      <c r="N542" s="19" t="str">
        <f t="shared" si="159"/>
        <v/>
      </c>
      <c r="O542" s="19" t="str">
        <f t="shared" si="160"/>
        <v/>
      </c>
      <c r="P542" s="19" t="str">
        <f t="shared" si="161"/>
        <v/>
      </c>
      <c r="Q542" s="19" t="str">
        <f t="shared" si="162"/>
        <v/>
      </c>
      <c r="R542" s="19" t="str">
        <f t="shared" si="163"/>
        <v>Yes</v>
      </c>
      <c r="S542" s="19" t="str">
        <f t="shared" si="164"/>
        <v/>
      </c>
      <c r="T542" s="19" t="str">
        <f t="shared" si="165"/>
        <v/>
      </c>
      <c r="U542" s="15" t="str">
        <f t="shared" si="152"/>
        <v>Yes</v>
      </c>
      <c r="V542" s="15" t="str">
        <f t="shared" si="153"/>
        <v>No</v>
      </c>
      <c r="W542" s="15" t="str">
        <f t="shared" si="166"/>
        <v>Yes</v>
      </c>
      <c r="X542" s="15">
        <f>IF(W542="Yes", MAX(X$1:X541)+1, "")</f>
        <v>541</v>
      </c>
      <c r="Y542" s="15" t="str">
        <f t="shared" si="167"/>
        <v>Yes</v>
      </c>
      <c r="Z542" s="15">
        <f>IF(Y542="Yes", MAX(Z$1:Z541)+1, "")</f>
        <v>541</v>
      </c>
      <c r="AA542" s="15" t="str">
        <f t="shared" si="154"/>
        <v>No</v>
      </c>
      <c r="AB542" s="15" t="str">
        <f t="shared" si="155"/>
        <v>No</v>
      </c>
      <c r="AC542" s="15" t="str">
        <f t="shared" si="168"/>
        <v>No</v>
      </c>
      <c r="AD542" s="15" t="str">
        <f>IF(AC542="Yes", MAX(AD$1:AD541)+1, "")</f>
        <v/>
      </c>
      <c r="AE542" s="15" t="str">
        <f t="shared" si="169"/>
        <v>No</v>
      </c>
      <c r="AF542" s="15" t="str">
        <f>IF(AE542="Yes", MAX(AF$1:AF541)+1, "")</f>
        <v/>
      </c>
    </row>
    <row r="543" spans="1:32" ht="19" customHeight="1" x14ac:dyDescent="0.35">
      <c r="A543" s="16" t="s">
        <v>1519</v>
      </c>
      <c r="B543" s="16" t="s">
        <v>1520</v>
      </c>
      <c r="C543" s="16">
        <v>2019</v>
      </c>
      <c r="D543" s="16" t="s">
        <v>1521</v>
      </c>
      <c r="E543" t="s">
        <v>2315</v>
      </c>
      <c r="F543" s="16" t="s">
        <v>1963</v>
      </c>
      <c r="G543" s="16" t="s">
        <v>1954</v>
      </c>
      <c r="H543" s="17"/>
      <c r="I543" s="17"/>
      <c r="J543" s="17"/>
      <c r="K543" s="19" t="str">
        <f t="shared" si="156"/>
        <v/>
      </c>
      <c r="L543" s="19" t="str">
        <f t="shared" si="157"/>
        <v/>
      </c>
      <c r="M543" s="19" t="str">
        <f t="shared" si="158"/>
        <v/>
      </c>
      <c r="N543" s="19" t="str">
        <f t="shared" si="159"/>
        <v/>
      </c>
      <c r="O543" s="19" t="str">
        <f t="shared" si="160"/>
        <v/>
      </c>
      <c r="P543" s="19" t="str">
        <f t="shared" si="161"/>
        <v/>
      </c>
      <c r="Q543" s="19" t="str">
        <f t="shared" si="162"/>
        <v/>
      </c>
      <c r="R543" s="19" t="str">
        <f t="shared" si="163"/>
        <v>Yes</v>
      </c>
      <c r="S543" s="19" t="str">
        <f t="shared" si="164"/>
        <v/>
      </c>
      <c r="T543" s="19" t="str">
        <f t="shared" si="165"/>
        <v/>
      </c>
      <c r="U543" s="15" t="str">
        <f t="shared" si="152"/>
        <v>Yes</v>
      </c>
      <c r="V543" s="15" t="str">
        <f t="shared" si="153"/>
        <v>Yes</v>
      </c>
      <c r="W543" s="15" t="str">
        <f t="shared" si="166"/>
        <v>Yes</v>
      </c>
      <c r="X543" s="15">
        <f>IF(W543="Yes", MAX(X$1:X542)+1, "")</f>
        <v>542</v>
      </c>
      <c r="Y543" s="15" t="str">
        <f t="shared" si="167"/>
        <v>Yes</v>
      </c>
      <c r="Z543" s="15">
        <f>IF(Y543="Yes", MAX(Z$1:Z542)+1, "")</f>
        <v>542</v>
      </c>
      <c r="AA543" s="15" t="str">
        <f t="shared" si="154"/>
        <v>No</v>
      </c>
      <c r="AB543" s="15" t="str">
        <f t="shared" si="155"/>
        <v>No</v>
      </c>
      <c r="AC543" s="15" t="str">
        <f t="shared" si="168"/>
        <v>No</v>
      </c>
      <c r="AD543" s="15" t="str">
        <f>IF(AC543="Yes", MAX(AD$1:AD542)+1, "")</f>
        <v/>
      </c>
      <c r="AE543" s="15" t="str">
        <f t="shared" si="169"/>
        <v>No</v>
      </c>
      <c r="AF543" s="15" t="str">
        <f>IF(AE543="Yes", MAX(AF$1:AF542)+1, "")</f>
        <v/>
      </c>
    </row>
    <row r="544" spans="1:32" ht="19" customHeight="1" x14ac:dyDescent="0.35">
      <c r="A544" s="16" t="s">
        <v>1522</v>
      </c>
      <c r="B544" s="16" t="s">
        <v>1523</v>
      </c>
      <c r="C544" s="16">
        <v>2013</v>
      </c>
      <c r="D544" s="16" t="s">
        <v>1524</v>
      </c>
      <c r="E544" t="s">
        <v>2316</v>
      </c>
      <c r="F544" s="16" t="s">
        <v>1963</v>
      </c>
      <c r="G544" s="16" t="s">
        <v>74</v>
      </c>
      <c r="H544" s="16" t="s">
        <v>18</v>
      </c>
      <c r="I544" s="17"/>
      <c r="J544" s="17"/>
      <c r="K544" s="19" t="str">
        <f t="shared" si="156"/>
        <v/>
      </c>
      <c r="L544" s="19" t="str">
        <f t="shared" si="157"/>
        <v/>
      </c>
      <c r="M544" s="19" t="str">
        <f t="shared" si="158"/>
        <v/>
      </c>
      <c r="N544" s="19" t="str">
        <f t="shared" si="159"/>
        <v>Yes</v>
      </c>
      <c r="O544" s="19" t="str">
        <f t="shared" si="160"/>
        <v/>
      </c>
      <c r="P544" s="19" t="str">
        <f t="shared" si="161"/>
        <v/>
      </c>
      <c r="Q544" s="19" t="str">
        <f t="shared" si="162"/>
        <v/>
      </c>
      <c r="R544" s="19" t="str">
        <f t="shared" si="163"/>
        <v/>
      </c>
      <c r="S544" s="19" t="str">
        <f t="shared" si="164"/>
        <v>Yes</v>
      </c>
      <c r="T544" s="19" t="str">
        <f t="shared" si="165"/>
        <v/>
      </c>
      <c r="U544" s="15" t="str">
        <f t="shared" si="152"/>
        <v>Yes</v>
      </c>
      <c r="V544" s="15" t="str">
        <f t="shared" si="153"/>
        <v>Yes</v>
      </c>
      <c r="W544" s="15" t="str">
        <f t="shared" si="166"/>
        <v>Yes</v>
      </c>
      <c r="X544" s="15">
        <f>IF(W544="Yes", MAX(X$1:X543)+1, "")</f>
        <v>543</v>
      </c>
      <c r="Y544" s="15" t="str">
        <f t="shared" si="167"/>
        <v>Yes</v>
      </c>
      <c r="Z544" s="15">
        <f>IF(Y544="Yes", MAX(Z$1:Z543)+1, "")</f>
        <v>543</v>
      </c>
      <c r="AA544" s="15" t="str">
        <f t="shared" si="154"/>
        <v>No</v>
      </c>
      <c r="AB544" s="15" t="str">
        <f t="shared" si="155"/>
        <v>No</v>
      </c>
      <c r="AC544" s="15" t="str">
        <f t="shared" si="168"/>
        <v>No</v>
      </c>
      <c r="AD544" s="15" t="str">
        <f>IF(AC544="Yes", MAX(AD$1:AD543)+1, "")</f>
        <v/>
      </c>
      <c r="AE544" s="15" t="str">
        <f t="shared" si="169"/>
        <v>No</v>
      </c>
      <c r="AF544" s="15" t="str">
        <f>IF(AE544="Yes", MAX(AF$1:AF543)+1, "")</f>
        <v/>
      </c>
    </row>
    <row r="545" spans="1:32" ht="19" customHeight="1" x14ac:dyDescent="0.35">
      <c r="A545" s="16" t="s">
        <v>1525</v>
      </c>
      <c r="B545" s="16" t="s">
        <v>1526</v>
      </c>
      <c r="C545" s="16">
        <v>2014</v>
      </c>
      <c r="D545" s="16" t="s">
        <v>1527</v>
      </c>
      <c r="E545" t="s">
        <v>2317</v>
      </c>
      <c r="F545" s="16" t="s">
        <v>1963</v>
      </c>
      <c r="G545" s="16" t="s">
        <v>1954</v>
      </c>
      <c r="H545" s="17"/>
      <c r="I545" s="17"/>
      <c r="J545" s="17"/>
      <c r="K545" s="19" t="str">
        <f t="shared" si="156"/>
        <v/>
      </c>
      <c r="L545" s="19" t="str">
        <f t="shared" si="157"/>
        <v/>
      </c>
      <c r="M545" s="19" t="str">
        <f t="shared" si="158"/>
        <v/>
      </c>
      <c r="N545" s="19" t="str">
        <f t="shared" si="159"/>
        <v/>
      </c>
      <c r="O545" s="19" t="str">
        <f t="shared" si="160"/>
        <v/>
      </c>
      <c r="P545" s="19" t="str">
        <f t="shared" si="161"/>
        <v/>
      </c>
      <c r="Q545" s="19" t="str">
        <f t="shared" si="162"/>
        <v/>
      </c>
      <c r="R545" s="19" t="str">
        <f t="shared" si="163"/>
        <v>Yes</v>
      </c>
      <c r="S545" s="19" t="str">
        <f t="shared" si="164"/>
        <v/>
      </c>
      <c r="T545" s="19" t="str">
        <f t="shared" si="165"/>
        <v/>
      </c>
      <c r="U545" s="15" t="str">
        <f t="shared" si="152"/>
        <v>Yes</v>
      </c>
      <c r="V545" s="15" t="str">
        <f t="shared" si="153"/>
        <v>Yes</v>
      </c>
      <c r="W545" s="15" t="str">
        <f t="shared" si="166"/>
        <v>Yes</v>
      </c>
      <c r="X545" s="15">
        <f>IF(W545="Yes", MAX(X$1:X544)+1, "")</f>
        <v>544</v>
      </c>
      <c r="Y545" s="15" t="str">
        <f t="shared" si="167"/>
        <v>Yes</v>
      </c>
      <c r="Z545" s="15">
        <f>IF(Y545="Yes", MAX(Z$1:Z544)+1, "")</f>
        <v>544</v>
      </c>
      <c r="AA545" s="15" t="str">
        <f t="shared" si="154"/>
        <v>No</v>
      </c>
      <c r="AB545" s="15" t="str">
        <f t="shared" si="155"/>
        <v>No</v>
      </c>
      <c r="AC545" s="15" t="str">
        <f t="shared" si="168"/>
        <v>No</v>
      </c>
      <c r="AD545" s="15" t="str">
        <f>IF(AC545="Yes", MAX(AD$1:AD544)+1, "")</f>
        <v/>
      </c>
      <c r="AE545" s="15" t="str">
        <f t="shared" si="169"/>
        <v>No</v>
      </c>
      <c r="AF545" s="15" t="str">
        <f>IF(AE545="Yes", MAX(AF$1:AF544)+1, "")</f>
        <v/>
      </c>
    </row>
    <row r="546" spans="1:32" ht="19" customHeight="1" x14ac:dyDescent="0.35">
      <c r="A546" s="16" t="s">
        <v>1528</v>
      </c>
      <c r="B546" s="16" t="s">
        <v>1529</v>
      </c>
      <c r="C546" s="16">
        <v>2013</v>
      </c>
      <c r="D546" s="16" t="s">
        <v>1530</v>
      </c>
      <c r="E546" t="s">
        <v>2318</v>
      </c>
      <c r="F546" s="16" t="s">
        <v>1963</v>
      </c>
      <c r="G546" s="16" t="s">
        <v>1954</v>
      </c>
      <c r="H546" s="17"/>
      <c r="I546" s="17"/>
      <c r="J546" s="17"/>
      <c r="K546" s="19" t="str">
        <f t="shared" si="156"/>
        <v/>
      </c>
      <c r="L546" s="19" t="str">
        <f t="shared" si="157"/>
        <v/>
      </c>
      <c r="M546" s="19" t="str">
        <f t="shared" si="158"/>
        <v/>
      </c>
      <c r="N546" s="19" t="str">
        <f t="shared" si="159"/>
        <v/>
      </c>
      <c r="O546" s="19" t="str">
        <f t="shared" si="160"/>
        <v/>
      </c>
      <c r="P546" s="19" t="str">
        <f t="shared" si="161"/>
        <v/>
      </c>
      <c r="Q546" s="19" t="str">
        <f t="shared" si="162"/>
        <v/>
      </c>
      <c r="R546" s="19" t="str">
        <f t="shared" si="163"/>
        <v>Yes</v>
      </c>
      <c r="S546" s="19" t="str">
        <f t="shared" si="164"/>
        <v/>
      </c>
      <c r="T546" s="19" t="str">
        <f t="shared" si="165"/>
        <v/>
      </c>
      <c r="U546" s="15" t="str">
        <f t="shared" si="152"/>
        <v>Yes</v>
      </c>
      <c r="V546" s="15" t="str">
        <f t="shared" si="153"/>
        <v>Yes</v>
      </c>
      <c r="W546" s="15" t="str">
        <f t="shared" si="166"/>
        <v>Yes</v>
      </c>
      <c r="X546" s="15">
        <f>IF(W546="Yes", MAX(X$1:X545)+1, "")</f>
        <v>545</v>
      </c>
      <c r="Y546" s="15" t="str">
        <f t="shared" si="167"/>
        <v>Yes</v>
      </c>
      <c r="Z546" s="15">
        <f>IF(Y546="Yes", MAX(Z$1:Z545)+1, "")</f>
        <v>545</v>
      </c>
      <c r="AA546" s="15" t="str">
        <f t="shared" si="154"/>
        <v>No</v>
      </c>
      <c r="AB546" s="15" t="str">
        <f t="shared" si="155"/>
        <v>No</v>
      </c>
      <c r="AC546" s="15" t="str">
        <f t="shared" si="168"/>
        <v>No</v>
      </c>
      <c r="AD546" s="15" t="str">
        <f>IF(AC546="Yes", MAX(AD$1:AD545)+1, "")</f>
        <v/>
      </c>
      <c r="AE546" s="15" t="str">
        <f t="shared" si="169"/>
        <v>No</v>
      </c>
      <c r="AF546" s="15" t="str">
        <f>IF(AE546="Yes", MAX(AF$1:AF545)+1, "")</f>
        <v/>
      </c>
    </row>
    <row r="547" spans="1:32" ht="19" customHeight="1" x14ac:dyDescent="0.35">
      <c r="A547" s="16" t="s">
        <v>1531</v>
      </c>
      <c r="B547" s="16" t="s">
        <v>1532</v>
      </c>
      <c r="C547" s="16">
        <v>2015</v>
      </c>
      <c r="D547" s="16" t="s">
        <v>1533</v>
      </c>
      <c r="E547" t="s">
        <v>1976</v>
      </c>
      <c r="F547" s="16" t="s">
        <v>1963</v>
      </c>
      <c r="G547" s="16" t="s">
        <v>74</v>
      </c>
      <c r="H547" s="16" t="s">
        <v>11</v>
      </c>
      <c r="I547" s="17"/>
      <c r="J547" s="17"/>
      <c r="K547" s="19" t="str">
        <f t="shared" si="156"/>
        <v/>
      </c>
      <c r="L547" s="19" t="str">
        <f t="shared" si="157"/>
        <v>Yes</v>
      </c>
      <c r="M547" s="19" t="str">
        <f t="shared" si="158"/>
        <v/>
      </c>
      <c r="N547" s="19" t="str">
        <f t="shared" si="159"/>
        <v>Yes</v>
      </c>
      <c r="O547" s="19" t="str">
        <f t="shared" si="160"/>
        <v/>
      </c>
      <c r="P547" s="19" t="str">
        <f t="shared" si="161"/>
        <v/>
      </c>
      <c r="Q547" s="19" t="str">
        <f t="shared" si="162"/>
        <v/>
      </c>
      <c r="R547" s="19" t="str">
        <f t="shared" si="163"/>
        <v/>
      </c>
      <c r="S547" s="19" t="str">
        <f t="shared" si="164"/>
        <v/>
      </c>
      <c r="T547" s="19" t="str">
        <f t="shared" si="165"/>
        <v/>
      </c>
      <c r="U547" s="15" t="str">
        <f t="shared" si="152"/>
        <v>Yes</v>
      </c>
      <c r="V547" s="15" t="str">
        <f t="shared" si="153"/>
        <v>Yes</v>
      </c>
      <c r="W547" s="15" t="str">
        <f t="shared" si="166"/>
        <v>Yes</v>
      </c>
      <c r="X547" s="15">
        <f>IF(W547="Yes", MAX(X$1:X546)+1, "")</f>
        <v>546</v>
      </c>
      <c r="Y547" s="15" t="str">
        <f t="shared" si="167"/>
        <v>Yes</v>
      </c>
      <c r="Z547" s="15">
        <f>IF(Y547="Yes", MAX(Z$1:Z546)+1, "")</f>
        <v>546</v>
      </c>
      <c r="AA547" s="15" t="str">
        <f t="shared" si="154"/>
        <v>No</v>
      </c>
      <c r="AB547" s="15" t="str">
        <f t="shared" si="155"/>
        <v>No</v>
      </c>
      <c r="AC547" s="15" t="str">
        <f t="shared" si="168"/>
        <v>No</v>
      </c>
      <c r="AD547" s="15" t="str">
        <f>IF(AC547="Yes", MAX(AD$1:AD546)+1, "")</f>
        <v/>
      </c>
      <c r="AE547" s="15" t="str">
        <f t="shared" si="169"/>
        <v>No</v>
      </c>
      <c r="AF547" s="15" t="str">
        <f>IF(AE547="Yes", MAX(AF$1:AF546)+1, "")</f>
        <v/>
      </c>
    </row>
    <row r="548" spans="1:32" ht="19" customHeight="1" x14ac:dyDescent="0.35">
      <c r="A548" s="16" t="s">
        <v>1534</v>
      </c>
      <c r="B548" s="16" t="s">
        <v>16</v>
      </c>
      <c r="C548" s="16">
        <v>2006</v>
      </c>
      <c r="D548" s="16" t="s">
        <v>1535</v>
      </c>
      <c r="E548" t="s">
        <v>1976</v>
      </c>
      <c r="F548" s="16" t="s">
        <v>1963</v>
      </c>
      <c r="G548" s="16" t="s">
        <v>1954</v>
      </c>
      <c r="H548" s="16" t="s">
        <v>33</v>
      </c>
      <c r="I548" s="17"/>
      <c r="J548" s="17"/>
      <c r="K548" s="19" t="str">
        <f t="shared" si="156"/>
        <v/>
      </c>
      <c r="L548" s="19" t="str">
        <f t="shared" si="157"/>
        <v/>
      </c>
      <c r="M548" s="19" t="str">
        <f t="shared" si="158"/>
        <v/>
      </c>
      <c r="N548" s="19" t="str">
        <f t="shared" si="159"/>
        <v/>
      </c>
      <c r="O548" s="19" t="str">
        <f t="shared" si="160"/>
        <v>Yes</v>
      </c>
      <c r="P548" s="19" t="str">
        <f t="shared" si="161"/>
        <v/>
      </c>
      <c r="Q548" s="19" t="str">
        <f t="shared" si="162"/>
        <v/>
      </c>
      <c r="R548" s="19" t="str">
        <f t="shared" si="163"/>
        <v>Yes</v>
      </c>
      <c r="S548" s="19" t="str">
        <f t="shared" si="164"/>
        <v/>
      </c>
      <c r="T548" s="19" t="str">
        <f t="shared" si="165"/>
        <v/>
      </c>
      <c r="U548" s="15" t="str">
        <f t="shared" si="152"/>
        <v>Yes</v>
      </c>
      <c r="V548" s="15" t="str">
        <f t="shared" si="153"/>
        <v>Yes</v>
      </c>
      <c r="W548" s="15" t="str">
        <f t="shared" si="166"/>
        <v>Yes</v>
      </c>
      <c r="X548" s="15">
        <f>IF(W548="Yes", MAX(X$1:X547)+1, "")</f>
        <v>547</v>
      </c>
      <c r="Y548" s="15" t="str">
        <f t="shared" si="167"/>
        <v>Yes</v>
      </c>
      <c r="Z548" s="15">
        <f>IF(Y548="Yes", MAX(Z$1:Z547)+1, "")</f>
        <v>547</v>
      </c>
      <c r="AA548" s="15" t="str">
        <f t="shared" si="154"/>
        <v>No</v>
      </c>
      <c r="AB548" s="15" t="str">
        <f t="shared" si="155"/>
        <v>No</v>
      </c>
      <c r="AC548" s="15" t="str">
        <f t="shared" si="168"/>
        <v>No</v>
      </c>
      <c r="AD548" s="15" t="str">
        <f>IF(AC548="Yes", MAX(AD$1:AD547)+1, "")</f>
        <v/>
      </c>
      <c r="AE548" s="15" t="str">
        <f t="shared" si="169"/>
        <v>No</v>
      </c>
      <c r="AF548" s="15" t="str">
        <f>IF(AE548="Yes", MAX(AF$1:AF547)+1, "")</f>
        <v/>
      </c>
    </row>
    <row r="549" spans="1:32" ht="19" customHeight="1" x14ac:dyDescent="0.35">
      <c r="A549" s="16" t="s">
        <v>1536</v>
      </c>
      <c r="B549" s="16" t="s">
        <v>1537</v>
      </c>
      <c r="C549" s="16">
        <v>2014</v>
      </c>
      <c r="D549" s="16" t="s">
        <v>1538</v>
      </c>
      <c r="E549" t="s">
        <v>2319</v>
      </c>
      <c r="F549" s="16" t="s">
        <v>1963</v>
      </c>
      <c r="G549" s="16" t="s">
        <v>1954</v>
      </c>
      <c r="H549" s="17"/>
      <c r="I549" s="17"/>
      <c r="J549" s="17"/>
      <c r="K549" s="19" t="str">
        <f t="shared" si="156"/>
        <v/>
      </c>
      <c r="L549" s="19" t="str">
        <f t="shared" si="157"/>
        <v/>
      </c>
      <c r="M549" s="19" t="str">
        <f t="shared" si="158"/>
        <v/>
      </c>
      <c r="N549" s="19" t="str">
        <f t="shared" si="159"/>
        <v/>
      </c>
      <c r="O549" s="19" t="str">
        <f t="shared" si="160"/>
        <v/>
      </c>
      <c r="P549" s="19" t="str">
        <f t="shared" si="161"/>
        <v/>
      </c>
      <c r="Q549" s="19" t="str">
        <f t="shared" si="162"/>
        <v/>
      </c>
      <c r="R549" s="19" t="str">
        <f t="shared" si="163"/>
        <v>Yes</v>
      </c>
      <c r="S549" s="19" t="str">
        <f t="shared" si="164"/>
        <v/>
      </c>
      <c r="T549" s="19" t="str">
        <f t="shared" si="165"/>
        <v/>
      </c>
      <c r="U549" s="15" t="str">
        <f t="shared" si="152"/>
        <v>Yes</v>
      </c>
      <c r="V549" s="15" t="str">
        <f t="shared" si="153"/>
        <v>Yes</v>
      </c>
      <c r="W549" s="15" t="str">
        <f t="shared" si="166"/>
        <v>Yes</v>
      </c>
      <c r="X549" s="15">
        <f>IF(W549="Yes", MAX(X$1:X548)+1, "")</f>
        <v>548</v>
      </c>
      <c r="Y549" s="15" t="str">
        <f t="shared" si="167"/>
        <v>Yes</v>
      </c>
      <c r="Z549" s="15">
        <f>IF(Y549="Yes", MAX(Z$1:Z548)+1, "")</f>
        <v>548</v>
      </c>
      <c r="AA549" s="15" t="str">
        <f t="shared" si="154"/>
        <v>No</v>
      </c>
      <c r="AB549" s="15" t="str">
        <f t="shared" si="155"/>
        <v>No</v>
      </c>
      <c r="AC549" s="15" t="str">
        <f t="shared" si="168"/>
        <v>No</v>
      </c>
      <c r="AD549" s="15" t="str">
        <f>IF(AC549="Yes", MAX(AD$1:AD548)+1, "")</f>
        <v/>
      </c>
      <c r="AE549" s="15" t="str">
        <f t="shared" si="169"/>
        <v>No</v>
      </c>
      <c r="AF549" s="15" t="str">
        <f>IF(AE549="Yes", MAX(AF$1:AF548)+1, "")</f>
        <v/>
      </c>
    </row>
    <row r="550" spans="1:32" ht="19" customHeight="1" x14ac:dyDescent="0.35">
      <c r="A550" s="16" t="s">
        <v>1539</v>
      </c>
      <c r="B550" s="16" t="s">
        <v>1540</v>
      </c>
      <c r="C550" s="16">
        <v>2019</v>
      </c>
      <c r="D550" s="16" t="s">
        <v>1541</v>
      </c>
      <c r="E550" t="s">
        <v>2320</v>
      </c>
      <c r="F550" s="16" t="s">
        <v>1963</v>
      </c>
      <c r="G550" s="16" t="s">
        <v>74</v>
      </c>
      <c r="H550" s="17"/>
      <c r="I550" s="17"/>
      <c r="J550" s="17"/>
      <c r="K550" s="19" t="str">
        <f t="shared" si="156"/>
        <v/>
      </c>
      <c r="L550" s="19" t="str">
        <f t="shared" si="157"/>
        <v/>
      </c>
      <c r="M550" s="19" t="str">
        <f t="shared" si="158"/>
        <v/>
      </c>
      <c r="N550" s="19" t="str">
        <f t="shared" si="159"/>
        <v>Yes</v>
      </c>
      <c r="O550" s="19" t="str">
        <f t="shared" si="160"/>
        <v/>
      </c>
      <c r="P550" s="19" t="str">
        <f t="shared" si="161"/>
        <v/>
      </c>
      <c r="Q550" s="19" t="str">
        <f t="shared" si="162"/>
        <v/>
      </c>
      <c r="R550" s="19" t="str">
        <f t="shared" si="163"/>
        <v/>
      </c>
      <c r="S550" s="19" t="str">
        <f t="shared" si="164"/>
        <v/>
      </c>
      <c r="T550" s="19" t="str">
        <f t="shared" si="165"/>
        <v/>
      </c>
      <c r="U550" s="15" t="str">
        <f t="shared" si="152"/>
        <v>Yes</v>
      </c>
      <c r="V550" s="15" t="str">
        <f t="shared" si="153"/>
        <v>Yes</v>
      </c>
      <c r="W550" s="15" t="str">
        <f t="shared" si="166"/>
        <v>Yes</v>
      </c>
      <c r="X550" s="15">
        <f>IF(W550="Yes", MAX(X$1:X549)+1, "")</f>
        <v>549</v>
      </c>
      <c r="Y550" s="15" t="str">
        <f t="shared" si="167"/>
        <v>Yes</v>
      </c>
      <c r="Z550" s="15">
        <f>IF(Y550="Yes", MAX(Z$1:Z549)+1, "")</f>
        <v>549</v>
      </c>
      <c r="AA550" s="15" t="str">
        <f t="shared" si="154"/>
        <v>No</v>
      </c>
      <c r="AB550" s="15" t="str">
        <f t="shared" si="155"/>
        <v>No</v>
      </c>
      <c r="AC550" s="15" t="str">
        <f t="shared" si="168"/>
        <v>No</v>
      </c>
      <c r="AD550" s="15" t="str">
        <f>IF(AC550="Yes", MAX(AD$1:AD549)+1, "")</f>
        <v/>
      </c>
      <c r="AE550" s="15" t="str">
        <f t="shared" si="169"/>
        <v>No</v>
      </c>
      <c r="AF550" s="15" t="str">
        <f>IF(AE550="Yes", MAX(AF$1:AF549)+1, "")</f>
        <v/>
      </c>
    </row>
    <row r="551" spans="1:32" ht="19" customHeight="1" x14ac:dyDescent="0.35">
      <c r="A551" s="16" t="s">
        <v>1542</v>
      </c>
      <c r="B551" s="16" t="s">
        <v>1543</v>
      </c>
      <c r="C551" s="16">
        <v>2014</v>
      </c>
      <c r="D551" s="16" t="s">
        <v>1544</v>
      </c>
      <c r="E551" t="s">
        <v>2321</v>
      </c>
      <c r="F551" s="16" t="s">
        <v>1963</v>
      </c>
      <c r="G551" s="16" t="s">
        <v>1954</v>
      </c>
      <c r="H551" s="16" t="s">
        <v>11</v>
      </c>
      <c r="I551" s="17"/>
      <c r="J551" s="17"/>
      <c r="K551" s="19" t="str">
        <f t="shared" si="156"/>
        <v/>
      </c>
      <c r="L551" s="19" t="str">
        <f t="shared" si="157"/>
        <v>Yes</v>
      </c>
      <c r="M551" s="19" t="str">
        <f t="shared" si="158"/>
        <v/>
      </c>
      <c r="N551" s="19" t="str">
        <f t="shared" si="159"/>
        <v/>
      </c>
      <c r="O551" s="19" t="str">
        <f t="shared" si="160"/>
        <v/>
      </c>
      <c r="P551" s="19" t="str">
        <f t="shared" si="161"/>
        <v/>
      </c>
      <c r="Q551" s="19" t="str">
        <f t="shared" si="162"/>
        <v/>
      </c>
      <c r="R551" s="19" t="str">
        <f t="shared" si="163"/>
        <v>Yes</v>
      </c>
      <c r="S551" s="19" t="str">
        <f t="shared" si="164"/>
        <v/>
      </c>
      <c r="T551" s="19" t="str">
        <f t="shared" si="165"/>
        <v/>
      </c>
      <c r="U551" s="15" t="str">
        <f t="shared" si="152"/>
        <v>Yes</v>
      </c>
      <c r="V551" s="15" t="str">
        <f t="shared" si="153"/>
        <v>Yes</v>
      </c>
      <c r="W551" s="15" t="str">
        <f t="shared" si="166"/>
        <v>Yes</v>
      </c>
      <c r="X551" s="15">
        <f>IF(W551="Yes", MAX(X$1:X550)+1, "")</f>
        <v>550</v>
      </c>
      <c r="Y551" s="15" t="str">
        <f t="shared" si="167"/>
        <v>Yes</v>
      </c>
      <c r="Z551" s="15">
        <f>IF(Y551="Yes", MAX(Z$1:Z550)+1, "")</f>
        <v>550</v>
      </c>
      <c r="AA551" s="15" t="str">
        <f t="shared" si="154"/>
        <v>No</v>
      </c>
      <c r="AB551" s="15" t="str">
        <f t="shared" si="155"/>
        <v>No</v>
      </c>
      <c r="AC551" s="15" t="str">
        <f t="shared" si="168"/>
        <v>No</v>
      </c>
      <c r="AD551" s="15" t="str">
        <f>IF(AC551="Yes", MAX(AD$1:AD550)+1, "")</f>
        <v/>
      </c>
      <c r="AE551" s="15" t="str">
        <f t="shared" si="169"/>
        <v>No</v>
      </c>
      <c r="AF551" s="15" t="str">
        <f>IF(AE551="Yes", MAX(AF$1:AF550)+1, "")</f>
        <v/>
      </c>
    </row>
    <row r="552" spans="1:32" ht="19" customHeight="1" x14ac:dyDescent="0.35">
      <c r="A552" s="16" t="s">
        <v>1545</v>
      </c>
      <c r="B552" s="16" t="s">
        <v>1546</v>
      </c>
      <c r="C552" s="16">
        <v>2012</v>
      </c>
      <c r="D552" s="16" t="s">
        <v>1547</v>
      </c>
      <c r="E552" t="s">
        <v>1976</v>
      </c>
      <c r="F552" s="16" t="s">
        <v>1963</v>
      </c>
      <c r="G552" s="16" t="s">
        <v>1954</v>
      </c>
      <c r="H552" s="17"/>
      <c r="I552" s="17"/>
      <c r="J552" s="17"/>
      <c r="K552" s="19" t="str">
        <f t="shared" si="156"/>
        <v/>
      </c>
      <c r="L552" s="19" t="str">
        <f t="shared" si="157"/>
        <v/>
      </c>
      <c r="M552" s="19" t="str">
        <f t="shared" si="158"/>
        <v/>
      </c>
      <c r="N552" s="19" t="str">
        <f t="shared" si="159"/>
        <v/>
      </c>
      <c r="O552" s="19" t="str">
        <f t="shared" si="160"/>
        <v/>
      </c>
      <c r="P552" s="19" t="str">
        <f t="shared" si="161"/>
        <v/>
      </c>
      <c r="Q552" s="19" t="str">
        <f t="shared" si="162"/>
        <v/>
      </c>
      <c r="R552" s="19" t="str">
        <f t="shared" si="163"/>
        <v>Yes</v>
      </c>
      <c r="S552" s="19" t="str">
        <f t="shared" si="164"/>
        <v/>
      </c>
      <c r="T552" s="19" t="str">
        <f t="shared" si="165"/>
        <v/>
      </c>
      <c r="U552" s="15" t="str">
        <f t="shared" si="152"/>
        <v>Yes</v>
      </c>
      <c r="V552" s="15" t="str">
        <f t="shared" si="153"/>
        <v>Yes</v>
      </c>
      <c r="W552" s="15" t="str">
        <f t="shared" si="166"/>
        <v>Yes</v>
      </c>
      <c r="X552" s="15">
        <f>IF(W552="Yes", MAX(X$1:X551)+1, "")</f>
        <v>551</v>
      </c>
      <c r="Y552" s="15" t="str">
        <f t="shared" si="167"/>
        <v>Yes</v>
      </c>
      <c r="Z552" s="15">
        <f>IF(Y552="Yes", MAX(Z$1:Z551)+1, "")</f>
        <v>551</v>
      </c>
      <c r="AA552" s="15" t="str">
        <f t="shared" si="154"/>
        <v>No</v>
      </c>
      <c r="AB552" s="15" t="str">
        <f t="shared" si="155"/>
        <v>No</v>
      </c>
      <c r="AC552" s="15" t="str">
        <f t="shared" si="168"/>
        <v>No</v>
      </c>
      <c r="AD552" s="15" t="str">
        <f>IF(AC552="Yes", MAX(AD$1:AD551)+1, "")</f>
        <v/>
      </c>
      <c r="AE552" s="15" t="str">
        <f t="shared" si="169"/>
        <v>No</v>
      </c>
      <c r="AF552" s="15" t="str">
        <f>IF(AE552="Yes", MAX(AF$1:AF551)+1, "")</f>
        <v/>
      </c>
    </row>
    <row r="553" spans="1:32" ht="19" customHeight="1" x14ac:dyDescent="0.35">
      <c r="A553" s="16" t="s">
        <v>1548</v>
      </c>
      <c r="B553" s="16" t="s">
        <v>1549</v>
      </c>
      <c r="C553" s="16">
        <v>2011</v>
      </c>
      <c r="D553" s="16" t="s">
        <v>1550</v>
      </c>
      <c r="E553" t="s">
        <v>2322</v>
      </c>
      <c r="F553" s="16" t="s">
        <v>1963</v>
      </c>
      <c r="G553" s="16" t="s">
        <v>7</v>
      </c>
      <c r="H553" s="16" t="s">
        <v>1954</v>
      </c>
      <c r="I553" s="17"/>
      <c r="J553" s="17"/>
      <c r="K553" s="19" t="str">
        <f t="shared" si="156"/>
        <v>Yes</v>
      </c>
      <c r="L553" s="19" t="str">
        <f t="shared" si="157"/>
        <v/>
      </c>
      <c r="M553" s="19" t="str">
        <f t="shared" si="158"/>
        <v/>
      </c>
      <c r="N553" s="19" t="str">
        <f t="shared" si="159"/>
        <v/>
      </c>
      <c r="O553" s="19" t="str">
        <f t="shared" si="160"/>
        <v/>
      </c>
      <c r="P553" s="19" t="str">
        <f t="shared" si="161"/>
        <v/>
      </c>
      <c r="Q553" s="19" t="str">
        <f t="shared" si="162"/>
        <v/>
      </c>
      <c r="R553" s="19" t="str">
        <f t="shared" si="163"/>
        <v>Yes</v>
      </c>
      <c r="S553" s="19" t="str">
        <f t="shared" si="164"/>
        <v/>
      </c>
      <c r="T553" s="19" t="str">
        <f t="shared" si="165"/>
        <v/>
      </c>
      <c r="U553" s="15" t="str">
        <f t="shared" si="152"/>
        <v>Yes</v>
      </c>
      <c r="V553" s="15" t="str">
        <f t="shared" si="153"/>
        <v>Yes</v>
      </c>
      <c r="W553" s="15" t="str">
        <f t="shared" si="166"/>
        <v>Yes</v>
      </c>
      <c r="X553" s="15">
        <f>IF(W553="Yes", MAX(X$1:X552)+1, "")</f>
        <v>552</v>
      </c>
      <c r="Y553" s="15" t="str">
        <f t="shared" si="167"/>
        <v>Yes</v>
      </c>
      <c r="Z553" s="15">
        <f>IF(Y553="Yes", MAX(Z$1:Z552)+1, "")</f>
        <v>552</v>
      </c>
      <c r="AA553" s="15" t="str">
        <f t="shared" si="154"/>
        <v>No</v>
      </c>
      <c r="AB553" s="15" t="str">
        <f t="shared" si="155"/>
        <v>No</v>
      </c>
      <c r="AC553" s="15" t="str">
        <f t="shared" si="168"/>
        <v>No</v>
      </c>
      <c r="AD553" s="15" t="str">
        <f>IF(AC553="Yes", MAX(AD$1:AD552)+1, "")</f>
        <v/>
      </c>
      <c r="AE553" s="15" t="str">
        <f t="shared" si="169"/>
        <v>No</v>
      </c>
      <c r="AF553" s="15" t="str">
        <f>IF(AE553="Yes", MAX(AF$1:AF552)+1, "")</f>
        <v/>
      </c>
    </row>
    <row r="554" spans="1:32" ht="19" customHeight="1" x14ac:dyDescent="0.35">
      <c r="A554" s="16" t="s">
        <v>1551</v>
      </c>
      <c r="B554" s="16" t="s">
        <v>1552</v>
      </c>
      <c r="C554" s="16">
        <v>2018</v>
      </c>
      <c r="D554" s="16" t="s">
        <v>1553</v>
      </c>
      <c r="E554" t="s">
        <v>2323</v>
      </c>
      <c r="F554" s="16" t="s">
        <v>1963</v>
      </c>
      <c r="G554" s="16" t="s">
        <v>11</v>
      </c>
      <c r="H554" s="16" t="s">
        <v>27</v>
      </c>
      <c r="I554" s="17"/>
      <c r="J554" s="17"/>
      <c r="K554" s="19" t="str">
        <f t="shared" si="156"/>
        <v>Yes</v>
      </c>
      <c r="L554" s="19" t="str">
        <f t="shared" si="157"/>
        <v>Yes</v>
      </c>
      <c r="M554" s="19" t="str">
        <f t="shared" si="158"/>
        <v/>
      </c>
      <c r="N554" s="19" t="str">
        <f t="shared" si="159"/>
        <v/>
      </c>
      <c r="O554" s="19" t="str">
        <f t="shared" si="160"/>
        <v/>
      </c>
      <c r="P554" s="19" t="str">
        <f t="shared" si="161"/>
        <v/>
      </c>
      <c r="Q554" s="19" t="str">
        <f t="shared" si="162"/>
        <v/>
      </c>
      <c r="R554" s="19" t="str">
        <f t="shared" si="163"/>
        <v/>
      </c>
      <c r="S554" s="19" t="str">
        <f t="shared" si="164"/>
        <v/>
      </c>
      <c r="T554" s="19" t="str">
        <f t="shared" si="165"/>
        <v/>
      </c>
      <c r="U554" s="15" t="str">
        <f t="shared" si="152"/>
        <v>Yes</v>
      </c>
      <c r="V554" s="15" t="str">
        <f t="shared" si="153"/>
        <v>Yes</v>
      </c>
      <c r="W554" s="15" t="str">
        <f t="shared" si="166"/>
        <v>Yes</v>
      </c>
      <c r="X554" s="15">
        <f>IF(W554="Yes", MAX(X$1:X553)+1, "")</f>
        <v>553</v>
      </c>
      <c r="Y554" s="15" t="str">
        <f t="shared" si="167"/>
        <v>Yes</v>
      </c>
      <c r="Z554" s="15">
        <f>IF(Y554="Yes", MAX(Z$1:Z553)+1, "")</f>
        <v>553</v>
      </c>
      <c r="AA554" s="15" t="str">
        <f t="shared" si="154"/>
        <v>No</v>
      </c>
      <c r="AB554" s="15" t="str">
        <f t="shared" si="155"/>
        <v>No</v>
      </c>
      <c r="AC554" s="15" t="str">
        <f t="shared" si="168"/>
        <v>No</v>
      </c>
      <c r="AD554" s="15" t="str">
        <f>IF(AC554="Yes", MAX(AD$1:AD553)+1, "")</f>
        <v/>
      </c>
      <c r="AE554" s="15" t="str">
        <f t="shared" si="169"/>
        <v>No</v>
      </c>
      <c r="AF554" s="15" t="str">
        <f>IF(AE554="Yes", MAX(AF$1:AF553)+1, "")</f>
        <v/>
      </c>
    </row>
    <row r="555" spans="1:32" ht="19" customHeight="1" x14ac:dyDescent="0.35">
      <c r="A555" s="16" t="s">
        <v>1554</v>
      </c>
      <c r="B555" s="16" t="s">
        <v>1555</v>
      </c>
      <c r="C555" s="16">
        <v>2018</v>
      </c>
      <c r="D555" s="16" t="s">
        <v>1556</v>
      </c>
      <c r="E555" t="s">
        <v>1976</v>
      </c>
      <c r="F555" s="16" t="s">
        <v>1963</v>
      </c>
      <c r="G555" s="16" t="s">
        <v>1954</v>
      </c>
      <c r="H555" s="17"/>
      <c r="I555" s="17"/>
      <c r="J555" s="17"/>
      <c r="K555" s="19" t="str">
        <f t="shared" si="156"/>
        <v/>
      </c>
      <c r="L555" s="19" t="str">
        <f t="shared" si="157"/>
        <v/>
      </c>
      <c r="M555" s="19" t="str">
        <f t="shared" si="158"/>
        <v/>
      </c>
      <c r="N555" s="19" t="str">
        <f t="shared" si="159"/>
        <v/>
      </c>
      <c r="O555" s="19" t="str">
        <f t="shared" si="160"/>
        <v/>
      </c>
      <c r="P555" s="19" t="str">
        <f t="shared" si="161"/>
        <v/>
      </c>
      <c r="Q555" s="19" t="str">
        <f t="shared" si="162"/>
        <v/>
      </c>
      <c r="R555" s="19" t="str">
        <f t="shared" si="163"/>
        <v>Yes</v>
      </c>
      <c r="S555" s="19" t="str">
        <f t="shared" si="164"/>
        <v/>
      </c>
      <c r="T555" s="19" t="str">
        <f t="shared" si="165"/>
        <v/>
      </c>
      <c r="U555" s="15" t="str">
        <f t="shared" si="152"/>
        <v>Yes</v>
      </c>
      <c r="V555" s="15" t="str">
        <f t="shared" si="153"/>
        <v>Yes</v>
      </c>
      <c r="W555" s="15" t="str">
        <f t="shared" si="166"/>
        <v>Yes</v>
      </c>
      <c r="X555" s="15">
        <f>IF(W555="Yes", MAX(X$1:X554)+1, "")</f>
        <v>554</v>
      </c>
      <c r="Y555" s="15" t="str">
        <f t="shared" si="167"/>
        <v>Yes</v>
      </c>
      <c r="Z555" s="15">
        <f>IF(Y555="Yes", MAX(Z$1:Z554)+1, "")</f>
        <v>554</v>
      </c>
      <c r="AA555" s="15" t="str">
        <f t="shared" si="154"/>
        <v>No</v>
      </c>
      <c r="AB555" s="15" t="str">
        <f t="shared" si="155"/>
        <v>No</v>
      </c>
      <c r="AC555" s="15" t="str">
        <f t="shared" si="168"/>
        <v>No</v>
      </c>
      <c r="AD555" s="15" t="str">
        <f>IF(AC555="Yes", MAX(AD$1:AD554)+1, "")</f>
        <v/>
      </c>
      <c r="AE555" s="15" t="str">
        <f t="shared" si="169"/>
        <v>No</v>
      </c>
      <c r="AF555" s="15" t="str">
        <f>IF(AE555="Yes", MAX(AF$1:AF554)+1, "")</f>
        <v/>
      </c>
    </row>
    <row r="556" spans="1:32" ht="19" customHeight="1" x14ac:dyDescent="0.35">
      <c r="A556" s="16" t="s">
        <v>1557</v>
      </c>
      <c r="B556" s="16" t="s">
        <v>1558</v>
      </c>
      <c r="C556" s="16">
        <v>2019</v>
      </c>
      <c r="D556" s="16" t="s">
        <v>1559</v>
      </c>
      <c r="E556" t="s">
        <v>2324</v>
      </c>
      <c r="F556" s="16" t="s">
        <v>1963</v>
      </c>
      <c r="G556" s="16" t="s">
        <v>11</v>
      </c>
      <c r="H556" s="17"/>
      <c r="I556" s="17"/>
      <c r="J556" s="17"/>
      <c r="K556" s="19" t="str">
        <f t="shared" si="156"/>
        <v/>
      </c>
      <c r="L556" s="19" t="str">
        <f t="shared" si="157"/>
        <v>Yes</v>
      </c>
      <c r="M556" s="19" t="str">
        <f t="shared" si="158"/>
        <v/>
      </c>
      <c r="N556" s="19" t="str">
        <f t="shared" si="159"/>
        <v/>
      </c>
      <c r="O556" s="19" t="str">
        <f t="shared" si="160"/>
        <v/>
      </c>
      <c r="P556" s="19" t="str">
        <f t="shared" si="161"/>
        <v/>
      </c>
      <c r="Q556" s="19" t="str">
        <f t="shared" si="162"/>
        <v/>
      </c>
      <c r="R556" s="19" t="str">
        <f t="shared" si="163"/>
        <v/>
      </c>
      <c r="S556" s="19" t="str">
        <f t="shared" si="164"/>
        <v/>
      </c>
      <c r="T556" s="19" t="str">
        <f t="shared" si="165"/>
        <v/>
      </c>
      <c r="U556" s="15" t="str">
        <f t="shared" si="152"/>
        <v>Yes</v>
      </c>
      <c r="V556" s="15" t="str">
        <f t="shared" si="153"/>
        <v>Yes</v>
      </c>
      <c r="W556" s="15" t="str">
        <f t="shared" si="166"/>
        <v>Yes</v>
      </c>
      <c r="X556" s="15">
        <f>IF(W556="Yes", MAX(X$1:X555)+1, "")</f>
        <v>555</v>
      </c>
      <c r="Y556" s="15" t="str">
        <f t="shared" si="167"/>
        <v>Yes</v>
      </c>
      <c r="Z556" s="15">
        <f>IF(Y556="Yes", MAX(Z$1:Z555)+1, "")</f>
        <v>555</v>
      </c>
      <c r="AA556" s="15" t="str">
        <f t="shared" si="154"/>
        <v>No</v>
      </c>
      <c r="AB556" s="15" t="str">
        <f t="shared" si="155"/>
        <v>No</v>
      </c>
      <c r="AC556" s="15" t="str">
        <f t="shared" si="168"/>
        <v>No</v>
      </c>
      <c r="AD556" s="15" t="str">
        <f>IF(AC556="Yes", MAX(AD$1:AD555)+1, "")</f>
        <v/>
      </c>
      <c r="AE556" s="15" t="str">
        <f t="shared" si="169"/>
        <v>No</v>
      </c>
      <c r="AF556" s="15" t="str">
        <f>IF(AE556="Yes", MAX(AF$1:AF555)+1, "")</f>
        <v/>
      </c>
    </row>
    <row r="557" spans="1:32" ht="19" customHeight="1" x14ac:dyDescent="0.35">
      <c r="A557" s="16" t="s">
        <v>1560</v>
      </c>
      <c r="B557" s="16" t="s">
        <v>1561</v>
      </c>
      <c r="C557" s="16">
        <v>2011</v>
      </c>
      <c r="D557" s="17"/>
      <c r="E557" t="s">
        <v>1976</v>
      </c>
      <c r="F557" s="16" t="s">
        <v>1963</v>
      </c>
      <c r="G557" s="16" t="s">
        <v>1954</v>
      </c>
      <c r="H557" s="16" t="s">
        <v>27</v>
      </c>
      <c r="I557" s="17"/>
      <c r="J557" s="17"/>
      <c r="K557" s="19" t="str">
        <f t="shared" si="156"/>
        <v>Yes</v>
      </c>
      <c r="L557" s="19" t="str">
        <f t="shared" si="157"/>
        <v/>
      </c>
      <c r="M557" s="19" t="str">
        <f t="shared" si="158"/>
        <v/>
      </c>
      <c r="N557" s="19" t="str">
        <f t="shared" si="159"/>
        <v/>
      </c>
      <c r="O557" s="19" t="str">
        <f t="shared" si="160"/>
        <v/>
      </c>
      <c r="P557" s="19" t="str">
        <f t="shared" si="161"/>
        <v/>
      </c>
      <c r="Q557" s="19" t="str">
        <f t="shared" si="162"/>
        <v/>
      </c>
      <c r="R557" s="19" t="str">
        <f t="shared" si="163"/>
        <v>Yes</v>
      </c>
      <c r="S557" s="19" t="str">
        <f t="shared" si="164"/>
        <v/>
      </c>
      <c r="T557" s="19" t="str">
        <f t="shared" si="165"/>
        <v/>
      </c>
      <c r="U557" s="15" t="str">
        <f t="shared" si="152"/>
        <v>Yes</v>
      </c>
      <c r="V557" s="15" t="str">
        <f t="shared" si="153"/>
        <v>No</v>
      </c>
      <c r="W557" s="15" t="str">
        <f t="shared" si="166"/>
        <v>Yes</v>
      </c>
      <c r="X557" s="15">
        <f>IF(W557="Yes", MAX(X$1:X556)+1, "")</f>
        <v>556</v>
      </c>
      <c r="Y557" s="15" t="str">
        <f t="shared" si="167"/>
        <v>Yes</v>
      </c>
      <c r="Z557" s="15">
        <f>IF(Y557="Yes", MAX(Z$1:Z556)+1, "")</f>
        <v>556</v>
      </c>
      <c r="AA557" s="15" t="str">
        <f t="shared" si="154"/>
        <v>No</v>
      </c>
      <c r="AB557" s="15" t="str">
        <f t="shared" si="155"/>
        <v>No</v>
      </c>
      <c r="AC557" s="15" t="str">
        <f t="shared" si="168"/>
        <v>No</v>
      </c>
      <c r="AD557" s="15" t="str">
        <f>IF(AC557="Yes", MAX(AD$1:AD556)+1, "")</f>
        <v/>
      </c>
      <c r="AE557" s="15" t="str">
        <f t="shared" si="169"/>
        <v>No</v>
      </c>
      <c r="AF557" s="15" t="str">
        <f>IF(AE557="Yes", MAX(AF$1:AF556)+1, "")</f>
        <v/>
      </c>
    </row>
    <row r="558" spans="1:32" ht="19" customHeight="1" x14ac:dyDescent="0.35">
      <c r="A558" s="16" t="s">
        <v>1562</v>
      </c>
      <c r="B558" s="16" t="s">
        <v>1563</v>
      </c>
      <c r="C558" s="16">
        <v>2019</v>
      </c>
      <c r="D558" s="17"/>
      <c r="E558" t="s">
        <v>1976</v>
      </c>
      <c r="F558" s="16" t="s">
        <v>1963</v>
      </c>
      <c r="G558" s="16" t="s">
        <v>7</v>
      </c>
      <c r="H558" s="17"/>
      <c r="I558" s="17"/>
      <c r="J558" s="17"/>
      <c r="K558" s="19" t="str">
        <f t="shared" si="156"/>
        <v>Yes</v>
      </c>
      <c r="L558" s="19" t="str">
        <f t="shared" si="157"/>
        <v/>
      </c>
      <c r="M558" s="19" t="str">
        <f t="shared" si="158"/>
        <v/>
      </c>
      <c r="N558" s="19" t="str">
        <f t="shared" si="159"/>
        <v/>
      </c>
      <c r="O558" s="19" t="str">
        <f t="shared" si="160"/>
        <v/>
      </c>
      <c r="P558" s="19" t="str">
        <f t="shared" si="161"/>
        <v/>
      </c>
      <c r="Q558" s="19" t="str">
        <f t="shared" si="162"/>
        <v/>
      </c>
      <c r="R558" s="19" t="str">
        <f t="shared" si="163"/>
        <v/>
      </c>
      <c r="S558" s="19" t="str">
        <f t="shared" si="164"/>
        <v/>
      </c>
      <c r="T558" s="19" t="str">
        <f t="shared" si="165"/>
        <v/>
      </c>
      <c r="U558" s="15" t="str">
        <f t="shared" si="152"/>
        <v>Yes</v>
      </c>
      <c r="V558" s="15" t="str">
        <f t="shared" si="153"/>
        <v>No</v>
      </c>
      <c r="W558" s="15" t="str">
        <f t="shared" si="166"/>
        <v>Yes</v>
      </c>
      <c r="X558" s="15">
        <f>IF(W558="Yes", MAX(X$1:X557)+1, "")</f>
        <v>557</v>
      </c>
      <c r="Y558" s="15" t="str">
        <f t="shared" si="167"/>
        <v>Yes</v>
      </c>
      <c r="Z558" s="15">
        <f>IF(Y558="Yes", MAX(Z$1:Z557)+1, "")</f>
        <v>557</v>
      </c>
      <c r="AA558" s="15" t="str">
        <f t="shared" si="154"/>
        <v>No</v>
      </c>
      <c r="AB558" s="15" t="str">
        <f t="shared" si="155"/>
        <v>No</v>
      </c>
      <c r="AC558" s="15" t="str">
        <f t="shared" si="168"/>
        <v>No</v>
      </c>
      <c r="AD558" s="15" t="str">
        <f>IF(AC558="Yes", MAX(AD$1:AD557)+1, "")</f>
        <v/>
      </c>
      <c r="AE558" s="15" t="str">
        <f t="shared" si="169"/>
        <v>No</v>
      </c>
      <c r="AF558" s="15" t="str">
        <f>IF(AE558="Yes", MAX(AF$1:AF557)+1, "")</f>
        <v/>
      </c>
    </row>
    <row r="559" spans="1:32" ht="19" customHeight="1" x14ac:dyDescent="0.35">
      <c r="A559" s="16" t="s">
        <v>1564</v>
      </c>
      <c r="B559" s="16" t="s">
        <v>1565</v>
      </c>
      <c r="C559" s="16">
        <v>2012</v>
      </c>
      <c r="D559" s="16" t="s">
        <v>1566</v>
      </c>
      <c r="E559" t="s">
        <v>2325</v>
      </c>
      <c r="F559" s="16" t="s">
        <v>1963</v>
      </c>
      <c r="G559" s="16" t="s">
        <v>419</v>
      </c>
      <c r="H559" s="16" t="s">
        <v>74</v>
      </c>
      <c r="I559" s="17"/>
      <c r="J559" s="17"/>
      <c r="K559" s="19" t="str">
        <f t="shared" si="156"/>
        <v/>
      </c>
      <c r="L559" s="19" t="str">
        <f t="shared" si="157"/>
        <v/>
      </c>
      <c r="M559" s="19" t="str">
        <f t="shared" si="158"/>
        <v>Yes</v>
      </c>
      <c r="N559" s="19" t="str">
        <f t="shared" si="159"/>
        <v>Yes</v>
      </c>
      <c r="O559" s="19" t="str">
        <f t="shared" si="160"/>
        <v/>
      </c>
      <c r="P559" s="19" t="str">
        <f t="shared" si="161"/>
        <v/>
      </c>
      <c r="Q559" s="19" t="str">
        <f t="shared" si="162"/>
        <v/>
      </c>
      <c r="R559" s="19" t="str">
        <f t="shared" si="163"/>
        <v/>
      </c>
      <c r="S559" s="19" t="str">
        <f t="shared" si="164"/>
        <v/>
      </c>
      <c r="T559" s="19" t="str">
        <f t="shared" si="165"/>
        <v/>
      </c>
      <c r="U559" s="15" t="str">
        <f t="shared" si="152"/>
        <v>Yes</v>
      </c>
      <c r="V559" s="15" t="str">
        <f t="shared" si="153"/>
        <v>Yes</v>
      </c>
      <c r="W559" s="15" t="str">
        <f t="shared" si="166"/>
        <v>Yes</v>
      </c>
      <c r="X559" s="15">
        <f>IF(W559="Yes", MAX(X$1:X558)+1, "")</f>
        <v>558</v>
      </c>
      <c r="Y559" s="15" t="str">
        <f t="shared" si="167"/>
        <v>Yes</v>
      </c>
      <c r="Z559" s="15">
        <f>IF(Y559="Yes", MAX(Z$1:Z558)+1, "")</f>
        <v>558</v>
      </c>
      <c r="AA559" s="15" t="str">
        <f t="shared" si="154"/>
        <v>No</v>
      </c>
      <c r="AB559" s="15" t="str">
        <f t="shared" si="155"/>
        <v>No</v>
      </c>
      <c r="AC559" s="15" t="str">
        <f t="shared" si="168"/>
        <v>No</v>
      </c>
      <c r="AD559" s="15" t="str">
        <f>IF(AC559="Yes", MAX(AD$1:AD558)+1, "")</f>
        <v/>
      </c>
      <c r="AE559" s="15" t="str">
        <f t="shared" si="169"/>
        <v>No</v>
      </c>
      <c r="AF559" s="15" t="str">
        <f>IF(AE559="Yes", MAX(AF$1:AF558)+1, "")</f>
        <v/>
      </c>
    </row>
    <row r="560" spans="1:32" ht="19" customHeight="1" x14ac:dyDescent="0.35">
      <c r="A560" s="16" t="s">
        <v>1567</v>
      </c>
      <c r="B560" s="16" t="s">
        <v>1568</v>
      </c>
      <c r="C560" s="16">
        <v>2016</v>
      </c>
      <c r="D560" s="16" t="s">
        <v>1569</v>
      </c>
      <c r="E560" s="34" t="s">
        <v>2326</v>
      </c>
      <c r="F560" s="16" t="s">
        <v>1963</v>
      </c>
      <c r="G560" s="16" t="s">
        <v>94</v>
      </c>
      <c r="H560" s="16" t="s">
        <v>1954</v>
      </c>
      <c r="I560" s="17"/>
      <c r="J560" s="17"/>
      <c r="K560" s="19" t="str">
        <f t="shared" si="156"/>
        <v/>
      </c>
      <c r="L560" s="19" t="str">
        <f t="shared" si="157"/>
        <v/>
      </c>
      <c r="M560" s="19" t="str">
        <f t="shared" si="158"/>
        <v/>
      </c>
      <c r="N560" s="19" t="str">
        <f t="shared" si="159"/>
        <v/>
      </c>
      <c r="O560" s="19" t="str">
        <f t="shared" si="160"/>
        <v/>
      </c>
      <c r="P560" s="19" t="str">
        <f t="shared" si="161"/>
        <v>Yes</v>
      </c>
      <c r="Q560" s="19" t="str">
        <f t="shared" si="162"/>
        <v/>
      </c>
      <c r="R560" s="19" t="str">
        <f t="shared" si="163"/>
        <v>Yes</v>
      </c>
      <c r="S560" s="19" t="str">
        <f t="shared" si="164"/>
        <v/>
      </c>
      <c r="T560" s="19" t="str">
        <f t="shared" si="165"/>
        <v/>
      </c>
      <c r="U560" s="15" t="str">
        <f t="shared" si="152"/>
        <v>Yes</v>
      </c>
      <c r="V560" s="15" t="str">
        <f t="shared" si="153"/>
        <v>Yes</v>
      </c>
      <c r="W560" s="15" t="str">
        <f t="shared" si="166"/>
        <v>Yes</v>
      </c>
      <c r="X560" s="15">
        <f>IF(W560="Yes", MAX(X$1:X559)+1, "")</f>
        <v>559</v>
      </c>
      <c r="Y560" s="15" t="str">
        <f t="shared" si="167"/>
        <v>Yes</v>
      </c>
      <c r="Z560" s="15">
        <f>IF(Y560="Yes", MAX(Z$1:Z559)+1, "")</f>
        <v>559</v>
      </c>
      <c r="AA560" s="15" t="str">
        <f t="shared" si="154"/>
        <v>No</v>
      </c>
      <c r="AB560" s="15" t="str">
        <f t="shared" si="155"/>
        <v>No</v>
      </c>
      <c r="AC560" s="15" t="str">
        <f t="shared" si="168"/>
        <v>No</v>
      </c>
      <c r="AD560" s="15" t="str">
        <f>IF(AC560="Yes", MAX(AD$1:AD559)+1, "")</f>
        <v/>
      </c>
      <c r="AE560" s="15" t="str">
        <f t="shared" si="169"/>
        <v>No</v>
      </c>
      <c r="AF560" s="15" t="str">
        <f>IF(AE560="Yes", MAX(AF$1:AF559)+1, "")</f>
        <v/>
      </c>
    </row>
    <row r="561" spans="1:32" ht="19" customHeight="1" x14ac:dyDescent="0.35">
      <c r="A561" s="16" t="s">
        <v>1570</v>
      </c>
      <c r="B561" s="16" t="s">
        <v>1571</v>
      </c>
      <c r="C561" s="16">
        <v>2013</v>
      </c>
      <c r="D561" s="16" t="s">
        <v>1572</v>
      </c>
      <c r="E561" t="s">
        <v>1976</v>
      </c>
      <c r="F561" s="16" t="s">
        <v>1963</v>
      </c>
      <c r="G561" s="16" t="s">
        <v>1954</v>
      </c>
      <c r="H561" s="16" t="s">
        <v>11</v>
      </c>
      <c r="I561" s="16" t="s">
        <v>27</v>
      </c>
      <c r="J561" s="16" t="s">
        <v>74</v>
      </c>
      <c r="K561" s="19" t="str">
        <f t="shared" si="156"/>
        <v>Yes</v>
      </c>
      <c r="L561" s="19" t="str">
        <f t="shared" si="157"/>
        <v>Yes</v>
      </c>
      <c r="M561" s="19" t="str">
        <f t="shared" si="158"/>
        <v/>
      </c>
      <c r="N561" s="19" t="str">
        <f t="shared" si="159"/>
        <v>Yes</v>
      </c>
      <c r="O561" s="19" t="str">
        <f t="shared" si="160"/>
        <v/>
      </c>
      <c r="P561" s="19" t="str">
        <f t="shared" si="161"/>
        <v/>
      </c>
      <c r="Q561" s="19" t="str">
        <f t="shared" si="162"/>
        <v/>
      </c>
      <c r="R561" s="19" t="str">
        <f t="shared" si="163"/>
        <v>Yes</v>
      </c>
      <c r="S561" s="19" t="str">
        <f t="shared" si="164"/>
        <v/>
      </c>
      <c r="T561" s="19" t="str">
        <f t="shared" si="165"/>
        <v/>
      </c>
      <c r="U561" s="15" t="str">
        <f t="shared" si="152"/>
        <v>Yes</v>
      </c>
      <c r="V561" s="15" t="str">
        <f t="shared" si="153"/>
        <v>Yes</v>
      </c>
      <c r="W561" s="15" t="str">
        <f t="shared" si="166"/>
        <v>Yes</v>
      </c>
      <c r="X561" s="15">
        <f>IF(W561="Yes", MAX(X$1:X560)+1, "")</f>
        <v>560</v>
      </c>
      <c r="Y561" s="15" t="str">
        <f t="shared" si="167"/>
        <v>Yes</v>
      </c>
      <c r="Z561" s="15">
        <f>IF(Y561="Yes", MAX(Z$1:Z560)+1, "")</f>
        <v>560</v>
      </c>
      <c r="AA561" s="15" t="str">
        <f t="shared" si="154"/>
        <v>No</v>
      </c>
      <c r="AB561" s="15" t="str">
        <f t="shared" si="155"/>
        <v>No</v>
      </c>
      <c r="AC561" s="15" t="str">
        <f t="shared" si="168"/>
        <v>No</v>
      </c>
      <c r="AD561" s="15" t="str">
        <f>IF(AC561="Yes", MAX(AD$1:AD560)+1, "")</f>
        <v/>
      </c>
      <c r="AE561" s="15" t="str">
        <f t="shared" si="169"/>
        <v>No</v>
      </c>
      <c r="AF561" s="15" t="str">
        <f>IF(AE561="Yes", MAX(AF$1:AF560)+1, "")</f>
        <v/>
      </c>
    </row>
    <row r="562" spans="1:32" ht="19" customHeight="1" x14ac:dyDescent="0.35">
      <c r="A562" s="16" t="s">
        <v>1573</v>
      </c>
      <c r="B562" s="16" t="s">
        <v>1574</v>
      </c>
      <c r="C562" s="16">
        <v>2016</v>
      </c>
      <c r="D562" s="16" t="s">
        <v>1575</v>
      </c>
      <c r="E562" t="s">
        <v>2327</v>
      </c>
      <c r="F562" s="16" t="s">
        <v>1963</v>
      </c>
      <c r="G562" s="16" t="s">
        <v>11</v>
      </c>
      <c r="H562" s="17"/>
      <c r="I562" s="17"/>
      <c r="J562" s="17"/>
      <c r="K562" s="19" t="str">
        <f t="shared" si="156"/>
        <v/>
      </c>
      <c r="L562" s="19" t="str">
        <f t="shared" si="157"/>
        <v>Yes</v>
      </c>
      <c r="M562" s="19" t="str">
        <f t="shared" si="158"/>
        <v/>
      </c>
      <c r="N562" s="19" t="str">
        <f t="shared" si="159"/>
        <v/>
      </c>
      <c r="O562" s="19" t="str">
        <f t="shared" si="160"/>
        <v/>
      </c>
      <c r="P562" s="19" t="str">
        <f t="shared" si="161"/>
        <v/>
      </c>
      <c r="Q562" s="19" t="str">
        <f t="shared" si="162"/>
        <v/>
      </c>
      <c r="R562" s="19" t="str">
        <f t="shared" si="163"/>
        <v/>
      </c>
      <c r="S562" s="19" t="str">
        <f t="shared" si="164"/>
        <v/>
      </c>
      <c r="T562" s="19" t="str">
        <f t="shared" si="165"/>
        <v/>
      </c>
      <c r="U562" s="15" t="str">
        <f t="shared" si="152"/>
        <v>Yes</v>
      </c>
      <c r="V562" s="15" t="str">
        <f t="shared" si="153"/>
        <v>Yes</v>
      </c>
      <c r="W562" s="15" t="str">
        <f t="shared" si="166"/>
        <v>Yes</v>
      </c>
      <c r="X562" s="15">
        <f>IF(W562="Yes", MAX(X$1:X561)+1, "")</f>
        <v>561</v>
      </c>
      <c r="Y562" s="15" t="str">
        <f t="shared" si="167"/>
        <v>Yes</v>
      </c>
      <c r="Z562" s="15">
        <f>IF(Y562="Yes", MAX(Z$1:Z561)+1, "")</f>
        <v>561</v>
      </c>
      <c r="AA562" s="15" t="str">
        <f t="shared" si="154"/>
        <v>No</v>
      </c>
      <c r="AB562" s="15" t="str">
        <f t="shared" si="155"/>
        <v>No</v>
      </c>
      <c r="AC562" s="15" t="str">
        <f t="shared" si="168"/>
        <v>No</v>
      </c>
      <c r="AD562" s="15" t="str">
        <f>IF(AC562="Yes", MAX(AD$1:AD561)+1, "")</f>
        <v/>
      </c>
      <c r="AE562" s="15" t="str">
        <f t="shared" si="169"/>
        <v>No</v>
      </c>
      <c r="AF562" s="15" t="str">
        <f>IF(AE562="Yes", MAX(AF$1:AF561)+1, "")</f>
        <v/>
      </c>
    </row>
    <row r="563" spans="1:32" ht="19" customHeight="1" x14ac:dyDescent="0.35">
      <c r="A563" s="16" t="s">
        <v>1576</v>
      </c>
      <c r="B563" s="16" t="s">
        <v>1577</v>
      </c>
      <c r="C563" s="16">
        <v>2019</v>
      </c>
      <c r="D563" s="17"/>
      <c r="E563" t="s">
        <v>1976</v>
      </c>
      <c r="F563" s="16" t="s">
        <v>1963</v>
      </c>
      <c r="G563" s="16" t="s">
        <v>7</v>
      </c>
      <c r="H563" s="17"/>
      <c r="I563" s="17"/>
      <c r="J563" s="17"/>
      <c r="K563" s="19" t="str">
        <f t="shared" si="156"/>
        <v>Yes</v>
      </c>
      <c r="L563" s="19" t="str">
        <f t="shared" si="157"/>
        <v/>
      </c>
      <c r="M563" s="19" t="str">
        <f t="shared" si="158"/>
        <v/>
      </c>
      <c r="N563" s="19" t="str">
        <f t="shared" si="159"/>
        <v/>
      </c>
      <c r="O563" s="19" t="str">
        <f t="shared" si="160"/>
        <v/>
      </c>
      <c r="P563" s="19" t="str">
        <f t="shared" si="161"/>
        <v/>
      </c>
      <c r="Q563" s="19" t="str">
        <f t="shared" si="162"/>
        <v/>
      </c>
      <c r="R563" s="19" t="str">
        <f t="shared" si="163"/>
        <v/>
      </c>
      <c r="S563" s="19" t="str">
        <f t="shared" si="164"/>
        <v/>
      </c>
      <c r="T563" s="19" t="str">
        <f t="shared" si="165"/>
        <v/>
      </c>
      <c r="U563" s="15" t="str">
        <f t="shared" si="152"/>
        <v>Yes</v>
      </c>
      <c r="V563" s="15" t="str">
        <f t="shared" si="153"/>
        <v>No</v>
      </c>
      <c r="W563" s="15" t="str">
        <f t="shared" si="166"/>
        <v>Yes</v>
      </c>
      <c r="X563" s="15">
        <f>IF(W563="Yes", MAX(X$1:X562)+1, "")</f>
        <v>562</v>
      </c>
      <c r="Y563" s="15" t="str">
        <f t="shared" si="167"/>
        <v>Yes</v>
      </c>
      <c r="Z563" s="15">
        <f>IF(Y563="Yes", MAX(Z$1:Z562)+1, "")</f>
        <v>562</v>
      </c>
      <c r="AA563" s="15" t="str">
        <f t="shared" si="154"/>
        <v>No</v>
      </c>
      <c r="AB563" s="15" t="str">
        <f t="shared" si="155"/>
        <v>No</v>
      </c>
      <c r="AC563" s="15" t="str">
        <f t="shared" si="168"/>
        <v>No</v>
      </c>
      <c r="AD563" s="15" t="str">
        <f>IF(AC563="Yes", MAX(AD$1:AD562)+1, "")</f>
        <v/>
      </c>
      <c r="AE563" s="15" t="str">
        <f t="shared" si="169"/>
        <v>No</v>
      </c>
      <c r="AF563" s="15" t="str">
        <f>IF(AE563="Yes", MAX(AF$1:AF562)+1, "")</f>
        <v/>
      </c>
    </row>
    <row r="564" spans="1:32" ht="19" customHeight="1" x14ac:dyDescent="0.35">
      <c r="A564" s="16" t="s">
        <v>1578</v>
      </c>
      <c r="B564" s="16" t="s">
        <v>1579</v>
      </c>
      <c r="C564" s="16">
        <v>2016</v>
      </c>
      <c r="D564" s="17"/>
      <c r="E564" t="s">
        <v>1976</v>
      </c>
      <c r="F564" s="16" t="s">
        <v>1963</v>
      </c>
      <c r="G564" s="16" t="s">
        <v>7</v>
      </c>
      <c r="H564" s="17"/>
      <c r="I564" s="17"/>
      <c r="J564" s="17"/>
      <c r="K564" s="19" t="str">
        <f t="shared" si="156"/>
        <v>Yes</v>
      </c>
      <c r="L564" s="19" t="str">
        <f t="shared" si="157"/>
        <v/>
      </c>
      <c r="M564" s="19" t="str">
        <f t="shared" si="158"/>
        <v/>
      </c>
      <c r="N564" s="19" t="str">
        <f t="shared" si="159"/>
        <v/>
      </c>
      <c r="O564" s="19" t="str">
        <f t="shared" si="160"/>
        <v/>
      </c>
      <c r="P564" s="19" t="str">
        <f t="shared" si="161"/>
        <v/>
      </c>
      <c r="Q564" s="19" t="str">
        <f t="shared" si="162"/>
        <v/>
      </c>
      <c r="R564" s="19" t="str">
        <f t="shared" si="163"/>
        <v/>
      </c>
      <c r="S564" s="19" t="str">
        <f t="shared" si="164"/>
        <v/>
      </c>
      <c r="T564" s="19" t="str">
        <f t="shared" si="165"/>
        <v/>
      </c>
      <c r="U564" s="15" t="str">
        <f t="shared" si="152"/>
        <v>Yes</v>
      </c>
      <c r="V564" s="15" t="str">
        <f t="shared" si="153"/>
        <v>No</v>
      </c>
      <c r="W564" s="15" t="str">
        <f t="shared" si="166"/>
        <v>Yes</v>
      </c>
      <c r="X564" s="15">
        <f>IF(W564="Yes", MAX(X$1:X563)+1, "")</f>
        <v>563</v>
      </c>
      <c r="Y564" s="15" t="str">
        <f t="shared" si="167"/>
        <v>Yes</v>
      </c>
      <c r="Z564" s="15">
        <f>IF(Y564="Yes", MAX(Z$1:Z563)+1, "")</f>
        <v>563</v>
      </c>
      <c r="AA564" s="15" t="str">
        <f t="shared" si="154"/>
        <v>No</v>
      </c>
      <c r="AB564" s="15" t="str">
        <f t="shared" si="155"/>
        <v>No</v>
      </c>
      <c r="AC564" s="15" t="str">
        <f t="shared" si="168"/>
        <v>No</v>
      </c>
      <c r="AD564" s="15" t="str">
        <f>IF(AC564="Yes", MAX(AD$1:AD563)+1, "")</f>
        <v/>
      </c>
      <c r="AE564" s="15" t="str">
        <f t="shared" si="169"/>
        <v>No</v>
      </c>
      <c r="AF564" s="15" t="str">
        <f>IF(AE564="Yes", MAX(AF$1:AF563)+1, "")</f>
        <v/>
      </c>
    </row>
    <row r="565" spans="1:32" ht="19" customHeight="1" x14ac:dyDescent="0.35">
      <c r="A565" s="16" t="s">
        <v>1580</v>
      </c>
      <c r="B565" s="16" t="s">
        <v>1581</v>
      </c>
      <c r="C565" s="16">
        <v>2014</v>
      </c>
      <c r="D565" s="16" t="s">
        <v>1582</v>
      </c>
      <c r="E565" t="s">
        <v>2328</v>
      </c>
      <c r="F565" s="16" t="s">
        <v>1963</v>
      </c>
      <c r="G565" s="16" t="s">
        <v>1954</v>
      </c>
      <c r="H565" s="16" t="s">
        <v>27</v>
      </c>
      <c r="I565" s="17"/>
      <c r="J565" s="17"/>
      <c r="K565" s="19" t="str">
        <f t="shared" si="156"/>
        <v>Yes</v>
      </c>
      <c r="L565" s="19" t="str">
        <f t="shared" si="157"/>
        <v/>
      </c>
      <c r="M565" s="19" t="str">
        <f t="shared" si="158"/>
        <v/>
      </c>
      <c r="N565" s="19" t="str">
        <f t="shared" si="159"/>
        <v/>
      </c>
      <c r="O565" s="19" t="str">
        <f t="shared" si="160"/>
        <v/>
      </c>
      <c r="P565" s="19" t="str">
        <f t="shared" si="161"/>
        <v/>
      </c>
      <c r="Q565" s="19" t="str">
        <f t="shared" si="162"/>
        <v/>
      </c>
      <c r="R565" s="19" t="str">
        <f t="shared" si="163"/>
        <v>Yes</v>
      </c>
      <c r="S565" s="19" t="str">
        <f t="shared" si="164"/>
        <v/>
      </c>
      <c r="T565" s="19" t="str">
        <f t="shared" si="165"/>
        <v/>
      </c>
      <c r="U565" s="15" t="str">
        <f t="shared" si="152"/>
        <v>Yes</v>
      </c>
      <c r="V565" s="15" t="str">
        <f t="shared" si="153"/>
        <v>Yes</v>
      </c>
      <c r="W565" s="15" t="str">
        <f t="shared" si="166"/>
        <v>Yes</v>
      </c>
      <c r="X565" s="15">
        <f>IF(W565="Yes", MAX(X$1:X564)+1, "")</f>
        <v>564</v>
      </c>
      <c r="Y565" s="15" t="str">
        <f t="shared" si="167"/>
        <v>Yes</v>
      </c>
      <c r="Z565" s="15">
        <f>IF(Y565="Yes", MAX(Z$1:Z564)+1, "")</f>
        <v>564</v>
      </c>
      <c r="AA565" s="15" t="str">
        <f t="shared" si="154"/>
        <v>No</v>
      </c>
      <c r="AB565" s="15" t="str">
        <f t="shared" si="155"/>
        <v>No</v>
      </c>
      <c r="AC565" s="15" t="str">
        <f t="shared" si="168"/>
        <v>No</v>
      </c>
      <c r="AD565" s="15" t="str">
        <f>IF(AC565="Yes", MAX(AD$1:AD564)+1, "")</f>
        <v/>
      </c>
      <c r="AE565" s="15" t="str">
        <f t="shared" si="169"/>
        <v>No</v>
      </c>
      <c r="AF565" s="15" t="str">
        <f>IF(AE565="Yes", MAX(AF$1:AF564)+1, "")</f>
        <v/>
      </c>
    </row>
    <row r="566" spans="1:32" ht="19" customHeight="1" x14ac:dyDescent="0.35">
      <c r="A566" s="16" t="s">
        <v>1583</v>
      </c>
      <c r="B566" s="16" t="s">
        <v>1584</v>
      </c>
      <c r="C566" s="16">
        <v>2015</v>
      </c>
      <c r="D566" s="17"/>
      <c r="E566" t="s">
        <v>1976</v>
      </c>
      <c r="F566" s="16" t="s">
        <v>1963</v>
      </c>
      <c r="G566" s="16" t="s">
        <v>74</v>
      </c>
      <c r="H566" s="16" t="s">
        <v>27</v>
      </c>
      <c r="I566" s="17"/>
      <c r="J566" s="17"/>
      <c r="K566" s="19" t="str">
        <f t="shared" si="156"/>
        <v>Yes</v>
      </c>
      <c r="L566" s="19" t="str">
        <f t="shared" si="157"/>
        <v/>
      </c>
      <c r="M566" s="19" t="str">
        <f t="shared" si="158"/>
        <v/>
      </c>
      <c r="N566" s="19" t="str">
        <f t="shared" si="159"/>
        <v>Yes</v>
      </c>
      <c r="O566" s="19" t="str">
        <f t="shared" si="160"/>
        <v/>
      </c>
      <c r="P566" s="19" t="str">
        <f t="shared" si="161"/>
        <v/>
      </c>
      <c r="Q566" s="19" t="str">
        <f t="shared" si="162"/>
        <v/>
      </c>
      <c r="R566" s="19" t="str">
        <f t="shared" si="163"/>
        <v/>
      </c>
      <c r="S566" s="19" t="str">
        <f t="shared" si="164"/>
        <v/>
      </c>
      <c r="T566" s="19" t="str">
        <f t="shared" si="165"/>
        <v/>
      </c>
      <c r="U566" s="15" t="str">
        <f t="shared" si="152"/>
        <v>Yes</v>
      </c>
      <c r="V566" s="15" t="str">
        <f t="shared" si="153"/>
        <v>No</v>
      </c>
      <c r="W566" s="15" t="str">
        <f t="shared" si="166"/>
        <v>Yes</v>
      </c>
      <c r="X566" s="15">
        <f>IF(W566="Yes", MAX(X$1:X565)+1, "")</f>
        <v>565</v>
      </c>
      <c r="Y566" s="15" t="str">
        <f t="shared" si="167"/>
        <v>Yes</v>
      </c>
      <c r="Z566" s="15">
        <f>IF(Y566="Yes", MAX(Z$1:Z565)+1, "")</f>
        <v>565</v>
      </c>
      <c r="AA566" s="15" t="str">
        <f t="shared" si="154"/>
        <v>No</v>
      </c>
      <c r="AB566" s="15" t="str">
        <f t="shared" si="155"/>
        <v>No</v>
      </c>
      <c r="AC566" s="15" t="str">
        <f t="shared" si="168"/>
        <v>No</v>
      </c>
      <c r="AD566" s="15" t="str">
        <f>IF(AC566="Yes", MAX(AD$1:AD565)+1, "")</f>
        <v/>
      </c>
      <c r="AE566" s="15" t="str">
        <f t="shared" si="169"/>
        <v>No</v>
      </c>
      <c r="AF566" s="15" t="str">
        <f>IF(AE566="Yes", MAX(AF$1:AF565)+1, "")</f>
        <v/>
      </c>
    </row>
    <row r="567" spans="1:32" ht="19" customHeight="1" x14ac:dyDescent="0.35">
      <c r="A567" s="16" t="s">
        <v>1585</v>
      </c>
      <c r="B567" s="16" t="s">
        <v>1586</v>
      </c>
      <c r="C567" s="16">
        <v>2018</v>
      </c>
      <c r="D567" s="16" t="s">
        <v>1587</v>
      </c>
      <c r="E567" t="s">
        <v>2329</v>
      </c>
      <c r="F567" s="16" t="s">
        <v>1963</v>
      </c>
      <c r="G567" s="16" t="s">
        <v>1954</v>
      </c>
      <c r="H567" s="16" t="s">
        <v>27</v>
      </c>
      <c r="I567" s="17"/>
      <c r="J567" s="17"/>
      <c r="K567" s="19" t="str">
        <f t="shared" si="156"/>
        <v>Yes</v>
      </c>
      <c r="L567" s="19" t="str">
        <f t="shared" si="157"/>
        <v/>
      </c>
      <c r="M567" s="19" t="str">
        <f t="shared" si="158"/>
        <v/>
      </c>
      <c r="N567" s="19" t="str">
        <f t="shared" si="159"/>
        <v/>
      </c>
      <c r="O567" s="19" t="str">
        <f t="shared" si="160"/>
        <v/>
      </c>
      <c r="P567" s="19" t="str">
        <f t="shared" si="161"/>
        <v/>
      </c>
      <c r="Q567" s="19" t="str">
        <f t="shared" si="162"/>
        <v/>
      </c>
      <c r="R567" s="19" t="str">
        <f t="shared" si="163"/>
        <v>Yes</v>
      </c>
      <c r="S567" s="19" t="str">
        <f t="shared" si="164"/>
        <v/>
      </c>
      <c r="T567" s="19" t="str">
        <f t="shared" si="165"/>
        <v/>
      </c>
      <c r="U567" s="15" t="str">
        <f t="shared" si="152"/>
        <v>Yes</v>
      </c>
      <c r="V567" s="15" t="str">
        <f t="shared" si="153"/>
        <v>Yes</v>
      </c>
      <c r="W567" s="15" t="str">
        <f t="shared" si="166"/>
        <v>Yes</v>
      </c>
      <c r="X567" s="15">
        <f>IF(W567="Yes", MAX(X$1:X566)+1, "")</f>
        <v>566</v>
      </c>
      <c r="Y567" s="15" t="str">
        <f t="shared" si="167"/>
        <v>Yes</v>
      </c>
      <c r="Z567" s="15">
        <f>IF(Y567="Yes", MAX(Z$1:Z566)+1, "")</f>
        <v>566</v>
      </c>
      <c r="AA567" s="15" t="str">
        <f t="shared" si="154"/>
        <v>No</v>
      </c>
      <c r="AB567" s="15" t="str">
        <f t="shared" si="155"/>
        <v>No</v>
      </c>
      <c r="AC567" s="15" t="str">
        <f t="shared" si="168"/>
        <v>No</v>
      </c>
      <c r="AD567" s="15" t="str">
        <f>IF(AC567="Yes", MAX(AD$1:AD566)+1, "")</f>
        <v/>
      </c>
      <c r="AE567" s="15" t="str">
        <f t="shared" si="169"/>
        <v>No</v>
      </c>
      <c r="AF567" s="15" t="str">
        <f>IF(AE567="Yes", MAX(AF$1:AF566)+1, "")</f>
        <v/>
      </c>
    </row>
    <row r="568" spans="1:32" ht="19" customHeight="1" x14ac:dyDescent="0.35">
      <c r="A568" s="16" t="s">
        <v>1588</v>
      </c>
      <c r="B568" s="16" t="s">
        <v>1589</v>
      </c>
      <c r="C568" s="16">
        <v>2013</v>
      </c>
      <c r="D568" s="16" t="s">
        <v>1590</v>
      </c>
      <c r="E568" t="s">
        <v>1976</v>
      </c>
      <c r="F568" s="16" t="s">
        <v>1963</v>
      </c>
      <c r="G568" s="16" t="s">
        <v>11</v>
      </c>
      <c r="H568" s="16" t="s">
        <v>18</v>
      </c>
      <c r="I568" s="17"/>
      <c r="J568" s="17"/>
      <c r="K568" s="19" t="str">
        <f t="shared" si="156"/>
        <v/>
      </c>
      <c r="L568" s="19" t="str">
        <f t="shared" si="157"/>
        <v>Yes</v>
      </c>
      <c r="M568" s="19" t="str">
        <f t="shared" si="158"/>
        <v/>
      </c>
      <c r="N568" s="19" t="str">
        <f t="shared" si="159"/>
        <v/>
      </c>
      <c r="O568" s="19" t="str">
        <f t="shared" si="160"/>
        <v/>
      </c>
      <c r="P568" s="19" t="str">
        <f t="shared" si="161"/>
        <v/>
      </c>
      <c r="Q568" s="19" t="str">
        <f t="shared" si="162"/>
        <v/>
      </c>
      <c r="R568" s="19" t="str">
        <f t="shared" si="163"/>
        <v/>
      </c>
      <c r="S568" s="19" t="str">
        <f t="shared" si="164"/>
        <v>Yes</v>
      </c>
      <c r="T568" s="19" t="str">
        <f t="shared" si="165"/>
        <v/>
      </c>
      <c r="U568" s="15" t="str">
        <f t="shared" si="152"/>
        <v>Yes</v>
      </c>
      <c r="V568" s="15" t="str">
        <f t="shared" si="153"/>
        <v>Yes</v>
      </c>
      <c r="W568" s="15" t="str">
        <f t="shared" si="166"/>
        <v>Yes</v>
      </c>
      <c r="X568" s="15">
        <f>IF(W568="Yes", MAX(X$1:X567)+1, "")</f>
        <v>567</v>
      </c>
      <c r="Y568" s="15" t="str">
        <f t="shared" si="167"/>
        <v>Yes</v>
      </c>
      <c r="Z568" s="15">
        <f>IF(Y568="Yes", MAX(Z$1:Z567)+1, "")</f>
        <v>567</v>
      </c>
      <c r="AA568" s="15" t="str">
        <f t="shared" si="154"/>
        <v>No</v>
      </c>
      <c r="AB568" s="15" t="str">
        <f t="shared" si="155"/>
        <v>No</v>
      </c>
      <c r="AC568" s="15" t="str">
        <f t="shared" si="168"/>
        <v>No</v>
      </c>
      <c r="AD568" s="15" t="str">
        <f>IF(AC568="Yes", MAX(AD$1:AD567)+1, "")</f>
        <v/>
      </c>
      <c r="AE568" s="15" t="str">
        <f t="shared" si="169"/>
        <v>No</v>
      </c>
      <c r="AF568" s="15" t="str">
        <f>IF(AE568="Yes", MAX(AF$1:AF567)+1, "")</f>
        <v/>
      </c>
    </row>
    <row r="569" spans="1:32" ht="19" customHeight="1" x14ac:dyDescent="0.35">
      <c r="A569" s="16" t="s">
        <v>1591</v>
      </c>
      <c r="B569" s="16" t="s">
        <v>1592</v>
      </c>
      <c r="C569" s="16">
        <v>2018</v>
      </c>
      <c r="D569" s="16" t="s">
        <v>1593</v>
      </c>
      <c r="E569" t="s">
        <v>2330</v>
      </c>
      <c r="F569" s="16" t="s">
        <v>1963</v>
      </c>
      <c r="G569" s="16" t="s">
        <v>1954</v>
      </c>
      <c r="H569" s="16" t="s">
        <v>11</v>
      </c>
      <c r="I569" s="16" t="s">
        <v>74</v>
      </c>
      <c r="J569" s="17"/>
      <c r="K569" s="19" t="str">
        <f t="shared" si="156"/>
        <v/>
      </c>
      <c r="L569" s="19" t="str">
        <f t="shared" si="157"/>
        <v>Yes</v>
      </c>
      <c r="M569" s="19" t="str">
        <f t="shared" si="158"/>
        <v/>
      </c>
      <c r="N569" s="19" t="str">
        <f t="shared" si="159"/>
        <v>Yes</v>
      </c>
      <c r="O569" s="19" t="str">
        <f t="shared" si="160"/>
        <v/>
      </c>
      <c r="P569" s="19" t="str">
        <f t="shared" si="161"/>
        <v/>
      </c>
      <c r="Q569" s="19" t="str">
        <f t="shared" si="162"/>
        <v/>
      </c>
      <c r="R569" s="19" t="str">
        <f t="shared" si="163"/>
        <v>Yes</v>
      </c>
      <c r="S569" s="19" t="str">
        <f t="shared" si="164"/>
        <v/>
      </c>
      <c r="T569" s="19" t="str">
        <f t="shared" si="165"/>
        <v/>
      </c>
      <c r="U569" s="15" t="str">
        <f t="shared" si="152"/>
        <v>Yes</v>
      </c>
      <c r="V569" s="15" t="str">
        <f t="shared" si="153"/>
        <v>Yes</v>
      </c>
      <c r="W569" s="15" t="str">
        <f t="shared" si="166"/>
        <v>Yes</v>
      </c>
      <c r="X569" s="15">
        <f>IF(W569="Yes", MAX(X$1:X568)+1, "")</f>
        <v>568</v>
      </c>
      <c r="Y569" s="15" t="str">
        <f t="shared" si="167"/>
        <v>Yes</v>
      </c>
      <c r="Z569" s="15">
        <f>IF(Y569="Yes", MAX(Z$1:Z568)+1, "")</f>
        <v>568</v>
      </c>
      <c r="AA569" s="15" t="str">
        <f t="shared" si="154"/>
        <v>No</v>
      </c>
      <c r="AB569" s="15" t="str">
        <f t="shared" si="155"/>
        <v>No</v>
      </c>
      <c r="AC569" s="15" t="str">
        <f t="shared" si="168"/>
        <v>No</v>
      </c>
      <c r="AD569" s="15" t="str">
        <f>IF(AC569="Yes", MAX(AD$1:AD568)+1, "")</f>
        <v/>
      </c>
      <c r="AE569" s="15" t="str">
        <f t="shared" si="169"/>
        <v>No</v>
      </c>
      <c r="AF569" s="15" t="str">
        <f>IF(AE569="Yes", MAX(AF$1:AF568)+1, "")</f>
        <v/>
      </c>
    </row>
    <row r="570" spans="1:32" ht="19" customHeight="1" x14ac:dyDescent="0.35">
      <c r="A570" s="16" t="s">
        <v>1594</v>
      </c>
      <c r="B570" s="16" t="s">
        <v>1595</v>
      </c>
      <c r="C570" s="16">
        <v>2017</v>
      </c>
      <c r="D570" s="16" t="s">
        <v>1596</v>
      </c>
      <c r="E570" t="s">
        <v>2331</v>
      </c>
      <c r="F570" s="16" t="s">
        <v>1963</v>
      </c>
      <c r="G570" s="16" t="s">
        <v>1954</v>
      </c>
      <c r="H570" s="17"/>
      <c r="I570" s="17"/>
      <c r="J570" s="17"/>
      <c r="K570" s="19" t="str">
        <f t="shared" si="156"/>
        <v/>
      </c>
      <c r="L570" s="19" t="str">
        <f t="shared" si="157"/>
        <v/>
      </c>
      <c r="M570" s="19" t="str">
        <f t="shared" si="158"/>
        <v/>
      </c>
      <c r="N570" s="19" t="str">
        <f t="shared" si="159"/>
        <v/>
      </c>
      <c r="O570" s="19" t="str">
        <f t="shared" si="160"/>
        <v/>
      </c>
      <c r="P570" s="19" t="str">
        <f t="shared" si="161"/>
        <v/>
      </c>
      <c r="Q570" s="19" t="str">
        <f t="shared" si="162"/>
        <v/>
      </c>
      <c r="R570" s="19" t="str">
        <f t="shared" si="163"/>
        <v>Yes</v>
      </c>
      <c r="S570" s="19" t="str">
        <f t="shared" si="164"/>
        <v/>
      </c>
      <c r="T570" s="19" t="str">
        <f t="shared" si="165"/>
        <v/>
      </c>
      <c r="U570" s="15" t="str">
        <f t="shared" si="152"/>
        <v>Yes</v>
      </c>
      <c r="V570" s="15" t="str">
        <f t="shared" si="153"/>
        <v>Yes</v>
      </c>
      <c r="W570" s="15" t="str">
        <f t="shared" si="166"/>
        <v>Yes</v>
      </c>
      <c r="X570" s="15">
        <f>IF(W570="Yes", MAX(X$1:X569)+1, "")</f>
        <v>569</v>
      </c>
      <c r="Y570" s="15" t="str">
        <f t="shared" si="167"/>
        <v>Yes</v>
      </c>
      <c r="Z570" s="15">
        <f>IF(Y570="Yes", MAX(Z$1:Z569)+1, "")</f>
        <v>569</v>
      </c>
      <c r="AA570" s="15" t="str">
        <f t="shared" si="154"/>
        <v>No</v>
      </c>
      <c r="AB570" s="15" t="str">
        <f t="shared" si="155"/>
        <v>No</v>
      </c>
      <c r="AC570" s="15" t="str">
        <f t="shared" si="168"/>
        <v>No</v>
      </c>
      <c r="AD570" s="15" t="str">
        <f>IF(AC570="Yes", MAX(AD$1:AD569)+1, "")</f>
        <v/>
      </c>
      <c r="AE570" s="15" t="str">
        <f t="shared" si="169"/>
        <v>No</v>
      </c>
      <c r="AF570" s="15" t="str">
        <f>IF(AE570="Yes", MAX(AF$1:AF569)+1, "")</f>
        <v/>
      </c>
    </row>
    <row r="571" spans="1:32" ht="19" customHeight="1" x14ac:dyDescent="0.35">
      <c r="A571" s="16" t="s">
        <v>1594</v>
      </c>
      <c r="B571" s="16" t="s">
        <v>1597</v>
      </c>
      <c r="C571" s="16">
        <v>2017</v>
      </c>
      <c r="D571" s="16" t="s">
        <v>1598</v>
      </c>
      <c r="E571" t="s">
        <v>2331</v>
      </c>
      <c r="F571" s="16" t="s">
        <v>1963</v>
      </c>
      <c r="G571" s="16" t="s">
        <v>1954</v>
      </c>
      <c r="H571" s="17"/>
      <c r="I571" s="17"/>
      <c r="J571" s="17"/>
      <c r="K571" s="19" t="str">
        <f t="shared" si="156"/>
        <v/>
      </c>
      <c r="L571" s="19" t="str">
        <f t="shared" si="157"/>
        <v/>
      </c>
      <c r="M571" s="19" t="str">
        <f t="shared" si="158"/>
        <v/>
      </c>
      <c r="N571" s="19" t="str">
        <f t="shared" si="159"/>
        <v/>
      </c>
      <c r="O571" s="19" t="str">
        <f t="shared" si="160"/>
        <v/>
      </c>
      <c r="P571" s="19" t="str">
        <f t="shared" si="161"/>
        <v/>
      </c>
      <c r="Q571" s="19" t="str">
        <f t="shared" si="162"/>
        <v/>
      </c>
      <c r="R571" s="19" t="str">
        <f t="shared" si="163"/>
        <v>Yes</v>
      </c>
      <c r="S571" s="19" t="str">
        <f t="shared" si="164"/>
        <v/>
      </c>
      <c r="T571" s="19" t="str">
        <f t="shared" si="165"/>
        <v/>
      </c>
      <c r="U571" s="15" t="str">
        <f t="shared" si="152"/>
        <v>Yes</v>
      </c>
      <c r="V571" s="15" t="str">
        <f t="shared" si="153"/>
        <v>Yes</v>
      </c>
      <c r="W571" s="15" t="str">
        <f t="shared" si="166"/>
        <v>Yes</v>
      </c>
      <c r="X571" s="15">
        <f>IF(W571="Yes", MAX(X$1:X570)+1, "")</f>
        <v>570</v>
      </c>
      <c r="Y571" s="15" t="str">
        <f t="shared" si="167"/>
        <v>Yes</v>
      </c>
      <c r="Z571" s="15">
        <f>IF(Y571="Yes", MAX(Z$1:Z570)+1, "")</f>
        <v>570</v>
      </c>
      <c r="AA571" s="15" t="str">
        <f t="shared" si="154"/>
        <v>No</v>
      </c>
      <c r="AB571" s="15" t="str">
        <f t="shared" si="155"/>
        <v>No</v>
      </c>
      <c r="AC571" s="15" t="str">
        <f t="shared" si="168"/>
        <v>No</v>
      </c>
      <c r="AD571" s="15" t="str">
        <f>IF(AC571="Yes", MAX(AD$1:AD570)+1, "")</f>
        <v/>
      </c>
      <c r="AE571" s="15" t="str">
        <f t="shared" si="169"/>
        <v>No</v>
      </c>
      <c r="AF571" s="15" t="str">
        <f>IF(AE571="Yes", MAX(AF$1:AF570)+1, "")</f>
        <v/>
      </c>
    </row>
    <row r="572" spans="1:32" ht="19" customHeight="1" x14ac:dyDescent="0.35">
      <c r="A572" s="16" t="s">
        <v>1599</v>
      </c>
      <c r="B572" s="16" t="s">
        <v>1600</v>
      </c>
      <c r="C572" s="16">
        <v>2014</v>
      </c>
      <c r="D572" s="17"/>
      <c r="E572" t="s">
        <v>1976</v>
      </c>
      <c r="F572" s="16" t="s">
        <v>1963</v>
      </c>
      <c r="G572" s="16" t="s">
        <v>7</v>
      </c>
      <c r="H572" s="16" t="s">
        <v>11</v>
      </c>
      <c r="I572" s="17"/>
      <c r="J572" s="17"/>
      <c r="K572" s="19" t="str">
        <f t="shared" si="156"/>
        <v>Yes</v>
      </c>
      <c r="L572" s="19" t="str">
        <f t="shared" si="157"/>
        <v>Yes</v>
      </c>
      <c r="M572" s="19" t="str">
        <f t="shared" si="158"/>
        <v/>
      </c>
      <c r="N572" s="19" t="str">
        <f t="shared" si="159"/>
        <v/>
      </c>
      <c r="O572" s="19" t="str">
        <f t="shared" si="160"/>
        <v/>
      </c>
      <c r="P572" s="19" t="str">
        <f t="shared" si="161"/>
        <v/>
      </c>
      <c r="Q572" s="19" t="str">
        <f t="shared" si="162"/>
        <v/>
      </c>
      <c r="R572" s="19" t="str">
        <f t="shared" si="163"/>
        <v/>
      </c>
      <c r="S572" s="19" t="str">
        <f t="shared" si="164"/>
        <v/>
      </c>
      <c r="T572" s="19" t="str">
        <f t="shared" si="165"/>
        <v/>
      </c>
      <c r="U572" s="15" t="str">
        <f t="shared" si="152"/>
        <v>Yes</v>
      </c>
      <c r="V572" s="15" t="str">
        <f t="shared" si="153"/>
        <v>No</v>
      </c>
      <c r="W572" s="15" t="str">
        <f t="shared" si="166"/>
        <v>Yes</v>
      </c>
      <c r="X572" s="15">
        <f>IF(W572="Yes", MAX(X$1:X571)+1, "")</f>
        <v>571</v>
      </c>
      <c r="Y572" s="15" t="str">
        <f t="shared" si="167"/>
        <v>Yes</v>
      </c>
      <c r="Z572" s="15">
        <f>IF(Y572="Yes", MAX(Z$1:Z571)+1, "")</f>
        <v>571</v>
      </c>
      <c r="AA572" s="15" t="str">
        <f t="shared" si="154"/>
        <v>No</v>
      </c>
      <c r="AB572" s="15" t="str">
        <f t="shared" si="155"/>
        <v>No</v>
      </c>
      <c r="AC572" s="15" t="str">
        <f t="shared" si="168"/>
        <v>No</v>
      </c>
      <c r="AD572" s="15" t="str">
        <f>IF(AC572="Yes", MAX(AD$1:AD571)+1, "")</f>
        <v/>
      </c>
      <c r="AE572" s="15" t="str">
        <f t="shared" si="169"/>
        <v>No</v>
      </c>
      <c r="AF572" s="15" t="str">
        <f>IF(AE572="Yes", MAX(AF$1:AF571)+1, "")</f>
        <v/>
      </c>
    </row>
    <row r="573" spans="1:32" ht="19" customHeight="1" x14ac:dyDescent="0.35">
      <c r="A573" s="16" t="s">
        <v>1601</v>
      </c>
      <c r="B573" s="16" t="s">
        <v>1602</v>
      </c>
      <c r="C573" s="16">
        <v>2014</v>
      </c>
      <c r="D573" s="16" t="s">
        <v>1603</v>
      </c>
      <c r="E573" s="34" t="s">
        <v>2332</v>
      </c>
      <c r="F573" s="16" t="s">
        <v>1963</v>
      </c>
      <c r="G573" s="16" t="s">
        <v>1954</v>
      </c>
      <c r="H573" s="17"/>
      <c r="I573" s="17"/>
      <c r="J573" s="17"/>
      <c r="K573" s="19" t="str">
        <f t="shared" si="156"/>
        <v/>
      </c>
      <c r="L573" s="19" t="str">
        <f t="shared" si="157"/>
        <v/>
      </c>
      <c r="M573" s="19" t="str">
        <f t="shared" si="158"/>
        <v/>
      </c>
      <c r="N573" s="19" t="str">
        <f t="shared" si="159"/>
        <v/>
      </c>
      <c r="O573" s="19" t="str">
        <f t="shared" si="160"/>
        <v/>
      </c>
      <c r="P573" s="19" t="str">
        <f t="shared" si="161"/>
        <v/>
      </c>
      <c r="Q573" s="19" t="str">
        <f t="shared" si="162"/>
        <v/>
      </c>
      <c r="R573" s="19" t="str">
        <f t="shared" si="163"/>
        <v>Yes</v>
      </c>
      <c r="S573" s="19" t="str">
        <f t="shared" si="164"/>
        <v/>
      </c>
      <c r="T573" s="19" t="str">
        <f t="shared" si="165"/>
        <v/>
      </c>
      <c r="U573" s="15" t="str">
        <f t="shared" si="152"/>
        <v>Yes</v>
      </c>
      <c r="V573" s="15" t="str">
        <f t="shared" si="153"/>
        <v>Yes</v>
      </c>
      <c r="W573" s="15" t="str">
        <f t="shared" si="166"/>
        <v>Yes</v>
      </c>
      <c r="X573" s="15">
        <f>IF(W573="Yes", MAX(X$1:X572)+1, "")</f>
        <v>572</v>
      </c>
      <c r="Y573" s="15" t="str">
        <f t="shared" si="167"/>
        <v>Yes</v>
      </c>
      <c r="Z573" s="15">
        <f>IF(Y573="Yes", MAX(Z$1:Z572)+1, "")</f>
        <v>572</v>
      </c>
      <c r="AA573" s="15" t="str">
        <f t="shared" si="154"/>
        <v>No</v>
      </c>
      <c r="AB573" s="15" t="str">
        <f t="shared" si="155"/>
        <v>No</v>
      </c>
      <c r="AC573" s="15" t="str">
        <f t="shared" si="168"/>
        <v>No</v>
      </c>
      <c r="AD573" s="15" t="str">
        <f>IF(AC573="Yes", MAX(AD$1:AD572)+1, "")</f>
        <v/>
      </c>
      <c r="AE573" s="15" t="str">
        <f t="shared" si="169"/>
        <v>No</v>
      </c>
      <c r="AF573" s="15" t="str">
        <f>IF(AE573="Yes", MAX(AF$1:AF572)+1, "")</f>
        <v/>
      </c>
    </row>
    <row r="574" spans="1:32" ht="19" customHeight="1" x14ac:dyDescent="0.35">
      <c r="A574" s="16" t="s">
        <v>1604</v>
      </c>
      <c r="B574" s="16" t="s">
        <v>1605</v>
      </c>
      <c r="C574" s="16">
        <v>2018</v>
      </c>
      <c r="D574" s="17"/>
      <c r="E574" t="s">
        <v>1976</v>
      </c>
      <c r="F574" s="16" t="s">
        <v>1963</v>
      </c>
      <c r="G574" s="16" t="s">
        <v>7</v>
      </c>
      <c r="H574" s="17"/>
      <c r="I574" s="17"/>
      <c r="J574" s="17"/>
      <c r="K574" s="19" t="str">
        <f t="shared" si="156"/>
        <v>Yes</v>
      </c>
      <c r="L574" s="19" t="str">
        <f t="shared" si="157"/>
        <v/>
      </c>
      <c r="M574" s="19" t="str">
        <f t="shared" si="158"/>
        <v/>
      </c>
      <c r="N574" s="19" t="str">
        <f t="shared" si="159"/>
        <v/>
      </c>
      <c r="O574" s="19" t="str">
        <f t="shared" si="160"/>
        <v/>
      </c>
      <c r="P574" s="19" t="str">
        <f t="shared" si="161"/>
        <v/>
      </c>
      <c r="Q574" s="19" t="str">
        <f t="shared" si="162"/>
        <v/>
      </c>
      <c r="R574" s="19" t="str">
        <f t="shared" si="163"/>
        <v/>
      </c>
      <c r="S574" s="19" t="str">
        <f t="shared" si="164"/>
        <v/>
      </c>
      <c r="T574" s="19" t="str">
        <f t="shared" si="165"/>
        <v/>
      </c>
      <c r="U574" s="15" t="str">
        <f t="shared" si="152"/>
        <v>Yes</v>
      </c>
      <c r="V574" s="15" t="str">
        <f t="shared" si="153"/>
        <v>No</v>
      </c>
      <c r="W574" s="15" t="str">
        <f t="shared" si="166"/>
        <v>Yes</v>
      </c>
      <c r="X574" s="15">
        <f>IF(W574="Yes", MAX(X$1:X573)+1, "")</f>
        <v>573</v>
      </c>
      <c r="Y574" s="15" t="str">
        <f t="shared" si="167"/>
        <v>Yes</v>
      </c>
      <c r="Z574" s="15">
        <f>IF(Y574="Yes", MAX(Z$1:Z573)+1, "")</f>
        <v>573</v>
      </c>
      <c r="AA574" s="15" t="str">
        <f t="shared" si="154"/>
        <v>No</v>
      </c>
      <c r="AB574" s="15" t="str">
        <f t="shared" si="155"/>
        <v>No</v>
      </c>
      <c r="AC574" s="15" t="str">
        <f t="shared" si="168"/>
        <v>No</v>
      </c>
      <c r="AD574" s="15" t="str">
        <f>IF(AC574="Yes", MAX(AD$1:AD573)+1, "")</f>
        <v/>
      </c>
      <c r="AE574" s="15" t="str">
        <f t="shared" si="169"/>
        <v>No</v>
      </c>
      <c r="AF574" s="15" t="str">
        <f>IF(AE574="Yes", MAX(AF$1:AF573)+1, "")</f>
        <v/>
      </c>
    </row>
    <row r="575" spans="1:32" ht="19" customHeight="1" x14ac:dyDescent="0.35">
      <c r="A575" s="16" t="s">
        <v>1606</v>
      </c>
      <c r="B575" s="16" t="s">
        <v>1607</v>
      </c>
      <c r="C575" s="16">
        <v>2013</v>
      </c>
      <c r="D575" s="16" t="s">
        <v>1608</v>
      </c>
      <c r="E575" t="s">
        <v>1976</v>
      </c>
      <c r="F575" s="16" t="s">
        <v>1963</v>
      </c>
      <c r="G575" s="16" t="s">
        <v>1954</v>
      </c>
      <c r="H575" s="17"/>
      <c r="I575" s="17"/>
      <c r="J575" s="17"/>
      <c r="K575" s="19" t="str">
        <f t="shared" si="156"/>
        <v/>
      </c>
      <c r="L575" s="19" t="str">
        <f t="shared" si="157"/>
        <v/>
      </c>
      <c r="M575" s="19" t="str">
        <f t="shared" si="158"/>
        <v/>
      </c>
      <c r="N575" s="19" t="str">
        <f t="shared" si="159"/>
        <v/>
      </c>
      <c r="O575" s="19" t="str">
        <f t="shared" si="160"/>
        <v/>
      </c>
      <c r="P575" s="19" t="str">
        <f t="shared" si="161"/>
        <v/>
      </c>
      <c r="Q575" s="19" t="str">
        <f t="shared" si="162"/>
        <v/>
      </c>
      <c r="R575" s="19" t="str">
        <f t="shared" si="163"/>
        <v>Yes</v>
      </c>
      <c r="S575" s="19" t="str">
        <f t="shared" si="164"/>
        <v/>
      </c>
      <c r="T575" s="19" t="str">
        <f t="shared" si="165"/>
        <v/>
      </c>
      <c r="U575" s="15" t="str">
        <f t="shared" si="152"/>
        <v>Yes</v>
      </c>
      <c r="V575" s="15" t="str">
        <f t="shared" si="153"/>
        <v>Yes</v>
      </c>
      <c r="W575" s="15" t="str">
        <f t="shared" si="166"/>
        <v>Yes</v>
      </c>
      <c r="X575" s="15">
        <f>IF(W575="Yes", MAX(X$1:X574)+1, "")</f>
        <v>574</v>
      </c>
      <c r="Y575" s="15" t="str">
        <f t="shared" si="167"/>
        <v>Yes</v>
      </c>
      <c r="Z575" s="15">
        <f>IF(Y575="Yes", MAX(Z$1:Z574)+1, "")</f>
        <v>574</v>
      </c>
      <c r="AA575" s="15" t="str">
        <f t="shared" si="154"/>
        <v>No</v>
      </c>
      <c r="AB575" s="15" t="str">
        <f t="shared" si="155"/>
        <v>No</v>
      </c>
      <c r="AC575" s="15" t="str">
        <f t="shared" si="168"/>
        <v>No</v>
      </c>
      <c r="AD575" s="15" t="str">
        <f>IF(AC575="Yes", MAX(AD$1:AD574)+1, "")</f>
        <v/>
      </c>
      <c r="AE575" s="15" t="str">
        <f t="shared" si="169"/>
        <v>No</v>
      </c>
      <c r="AF575" s="15" t="str">
        <f>IF(AE575="Yes", MAX(AF$1:AF574)+1, "")</f>
        <v/>
      </c>
    </row>
    <row r="576" spans="1:32" ht="19" customHeight="1" x14ac:dyDescent="0.35">
      <c r="A576" s="16" t="s">
        <v>1609</v>
      </c>
      <c r="B576" s="16" t="s">
        <v>1610</v>
      </c>
      <c r="C576" s="16">
        <v>2013</v>
      </c>
      <c r="D576" s="17"/>
      <c r="E576" t="s">
        <v>1976</v>
      </c>
      <c r="F576" s="16" t="s">
        <v>1963</v>
      </c>
      <c r="G576" s="16" t="s">
        <v>11</v>
      </c>
      <c r="H576" s="17"/>
      <c r="I576" s="17"/>
      <c r="J576" s="17"/>
      <c r="K576" s="19" t="str">
        <f t="shared" si="156"/>
        <v/>
      </c>
      <c r="L576" s="19" t="str">
        <f t="shared" si="157"/>
        <v>Yes</v>
      </c>
      <c r="M576" s="19" t="str">
        <f t="shared" si="158"/>
        <v/>
      </c>
      <c r="N576" s="19" t="str">
        <f t="shared" si="159"/>
        <v/>
      </c>
      <c r="O576" s="19" t="str">
        <f t="shared" si="160"/>
        <v/>
      </c>
      <c r="P576" s="19" t="str">
        <f t="shared" si="161"/>
        <v/>
      </c>
      <c r="Q576" s="19" t="str">
        <f t="shared" si="162"/>
        <v/>
      </c>
      <c r="R576" s="19" t="str">
        <f t="shared" si="163"/>
        <v/>
      </c>
      <c r="S576" s="19" t="str">
        <f t="shared" si="164"/>
        <v/>
      </c>
      <c r="T576" s="19" t="str">
        <f t="shared" si="165"/>
        <v/>
      </c>
      <c r="U576" s="15" t="str">
        <f t="shared" si="152"/>
        <v>Yes</v>
      </c>
      <c r="V576" s="15" t="str">
        <f t="shared" si="153"/>
        <v>No</v>
      </c>
      <c r="W576" s="15" t="str">
        <f t="shared" si="166"/>
        <v>Yes</v>
      </c>
      <c r="X576" s="15">
        <f>IF(W576="Yes", MAX(X$1:X575)+1, "")</f>
        <v>575</v>
      </c>
      <c r="Y576" s="15" t="str">
        <f t="shared" si="167"/>
        <v>Yes</v>
      </c>
      <c r="Z576" s="15">
        <f>IF(Y576="Yes", MAX(Z$1:Z575)+1, "")</f>
        <v>575</v>
      </c>
      <c r="AA576" s="15" t="str">
        <f t="shared" si="154"/>
        <v>No</v>
      </c>
      <c r="AB576" s="15" t="str">
        <f t="shared" si="155"/>
        <v>No</v>
      </c>
      <c r="AC576" s="15" t="str">
        <f t="shared" si="168"/>
        <v>No</v>
      </c>
      <c r="AD576" s="15" t="str">
        <f>IF(AC576="Yes", MAX(AD$1:AD575)+1, "")</f>
        <v/>
      </c>
      <c r="AE576" s="15" t="str">
        <f t="shared" si="169"/>
        <v>No</v>
      </c>
      <c r="AF576" s="15" t="str">
        <f>IF(AE576="Yes", MAX(AF$1:AF575)+1, "")</f>
        <v/>
      </c>
    </row>
    <row r="577" spans="1:32" ht="19" customHeight="1" x14ac:dyDescent="0.35">
      <c r="A577" s="16" t="s">
        <v>1611</v>
      </c>
      <c r="B577" s="16" t="s">
        <v>1612</v>
      </c>
      <c r="C577" s="16">
        <v>2018</v>
      </c>
      <c r="D577" s="17"/>
      <c r="E577" t="s">
        <v>1976</v>
      </c>
      <c r="F577" s="16" t="s">
        <v>1963</v>
      </c>
      <c r="G577" s="16" t="s">
        <v>1954</v>
      </c>
      <c r="H577" s="17"/>
      <c r="I577" s="17"/>
      <c r="J577" s="17"/>
      <c r="K577" s="19" t="str">
        <f t="shared" si="156"/>
        <v/>
      </c>
      <c r="L577" s="19" t="str">
        <f t="shared" si="157"/>
        <v/>
      </c>
      <c r="M577" s="19" t="str">
        <f t="shared" si="158"/>
        <v/>
      </c>
      <c r="N577" s="19" t="str">
        <f t="shared" si="159"/>
        <v/>
      </c>
      <c r="O577" s="19" t="str">
        <f t="shared" si="160"/>
        <v/>
      </c>
      <c r="P577" s="19" t="str">
        <f t="shared" si="161"/>
        <v/>
      </c>
      <c r="Q577" s="19" t="str">
        <f t="shared" si="162"/>
        <v/>
      </c>
      <c r="R577" s="19" t="str">
        <f t="shared" si="163"/>
        <v>Yes</v>
      </c>
      <c r="S577" s="19" t="str">
        <f t="shared" si="164"/>
        <v/>
      </c>
      <c r="T577" s="19" t="str">
        <f t="shared" si="165"/>
        <v/>
      </c>
      <c r="U577" s="15" t="str">
        <f t="shared" si="152"/>
        <v>Yes</v>
      </c>
      <c r="V577" s="15" t="str">
        <f t="shared" si="153"/>
        <v>No</v>
      </c>
      <c r="W577" s="15" t="str">
        <f t="shared" si="166"/>
        <v>Yes</v>
      </c>
      <c r="X577" s="15">
        <f>IF(W577="Yes", MAX(X$1:X576)+1, "")</f>
        <v>576</v>
      </c>
      <c r="Y577" s="15" t="str">
        <f t="shared" si="167"/>
        <v>Yes</v>
      </c>
      <c r="Z577" s="15">
        <f>IF(Y577="Yes", MAX(Z$1:Z576)+1, "")</f>
        <v>576</v>
      </c>
      <c r="AA577" s="15" t="str">
        <f t="shared" si="154"/>
        <v>No</v>
      </c>
      <c r="AB577" s="15" t="str">
        <f t="shared" si="155"/>
        <v>No</v>
      </c>
      <c r="AC577" s="15" t="str">
        <f t="shared" si="168"/>
        <v>No</v>
      </c>
      <c r="AD577" s="15" t="str">
        <f>IF(AC577="Yes", MAX(AD$1:AD576)+1, "")</f>
        <v/>
      </c>
      <c r="AE577" s="15" t="str">
        <f t="shared" si="169"/>
        <v>No</v>
      </c>
      <c r="AF577" s="15" t="str">
        <f>IF(AE577="Yes", MAX(AF$1:AF576)+1, "")</f>
        <v/>
      </c>
    </row>
    <row r="578" spans="1:32" ht="19" customHeight="1" x14ac:dyDescent="0.35">
      <c r="A578" s="16" t="s">
        <v>1613</v>
      </c>
      <c r="B578" s="16" t="s">
        <v>1614</v>
      </c>
      <c r="C578" s="16">
        <v>2013</v>
      </c>
      <c r="D578" s="16" t="s">
        <v>1615</v>
      </c>
      <c r="E578" t="s">
        <v>1976</v>
      </c>
      <c r="F578" s="16" t="s">
        <v>1963</v>
      </c>
      <c r="G578" s="16" t="s">
        <v>1954</v>
      </c>
      <c r="H578" s="16" t="s">
        <v>94</v>
      </c>
      <c r="I578" s="16" t="s">
        <v>27</v>
      </c>
      <c r="J578" s="17"/>
      <c r="K578" s="19" t="str">
        <f t="shared" si="156"/>
        <v>Yes</v>
      </c>
      <c r="L578" s="19" t="str">
        <f t="shared" si="157"/>
        <v/>
      </c>
      <c r="M578" s="19" t="str">
        <f t="shared" si="158"/>
        <v/>
      </c>
      <c r="N578" s="19" t="str">
        <f t="shared" si="159"/>
        <v/>
      </c>
      <c r="O578" s="19" t="str">
        <f t="shared" si="160"/>
        <v/>
      </c>
      <c r="P578" s="19" t="str">
        <f t="shared" si="161"/>
        <v>Yes</v>
      </c>
      <c r="Q578" s="19" t="str">
        <f t="shared" si="162"/>
        <v/>
      </c>
      <c r="R578" s="19" t="str">
        <f t="shared" si="163"/>
        <v>Yes</v>
      </c>
      <c r="S578" s="19" t="str">
        <f t="shared" si="164"/>
        <v/>
      </c>
      <c r="T578" s="19" t="str">
        <f t="shared" si="165"/>
        <v/>
      </c>
      <c r="U578" s="15" t="str">
        <f t="shared" ref="U578:U641" si="170">IF(ISERROR(SEARCH(searchterm, B578)), "No", "Yes")</f>
        <v>Yes</v>
      </c>
      <c r="V578" s="15" t="str">
        <f t="shared" ref="V578:V641" si="171">IF(ISERROR(SEARCH(searchterm, D578)), "No", "Yes")</f>
        <v>Yes</v>
      </c>
      <c r="W578" s="15" t="str">
        <f t="shared" si="166"/>
        <v>Yes</v>
      </c>
      <c r="X578" s="15">
        <f>IF(W578="Yes", MAX(X$1:X577)+1, "")</f>
        <v>577</v>
      </c>
      <c r="Y578" s="15" t="str">
        <f t="shared" si="167"/>
        <v>Yes</v>
      </c>
      <c r="Z578" s="15">
        <f>IF(Y578="Yes", MAX(Z$1:Z577)+1, "")</f>
        <v>577</v>
      </c>
      <c r="AA578" s="15" t="str">
        <f t="shared" ref="AA578:AA641" si="172">IF(ISERROR(SEARCH(searchset, B578)), "No", "Yes")</f>
        <v>No</v>
      </c>
      <c r="AB578" s="15" t="str">
        <f t="shared" ref="AB578:AB641" si="173">IF(ISERROR(SEARCH(searchset, D578)), "No", "Yes")</f>
        <v>No</v>
      </c>
      <c r="AC578" s="15" t="str">
        <f t="shared" si="168"/>
        <v>No</v>
      </c>
      <c r="AD578" s="15" t="str">
        <f>IF(AC578="Yes", MAX(AD$1:AD577)+1, "")</f>
        <v/>
      </c>
      <c r="AE578" s="15" t="str">
        <f t="shared" si="169"/>
        <v>No</v>
      </c>
      <c r="AF578" s="15" t="str">
        <f>IF(AE578="Yes", MAX(AF$1:AF577)+1, "")</f>
        <v/>
      </c>
    </row>
    <row r="579" spans="1:32" ht="19" customHeight="1" x14ac:dyDescent="0.35">
      <c r="A579" s="16" t="s">
        <v>1616</v>
      </c>
      <c r="B579" s="16" t="s">
        <v>1617</v>
      </c>
      <c r="C579" s="16">
        <v>2010</v>
      </c>
      <c r="D579" s="16" t="s">
        <v>1618</v>
      </c>
      <c r="E579" t="s">
        <v>1976</v>
      </c>
      <c r="F579" s="16" t="s">
        <v>1963</v>
      </c>
      <c r="G579" s="16" t="s">
        <v>7</v>
      </c>
      <c r="H579" s="16" t="s">
        <v>11</v>
      </c>
      <c r="I579" s="17"/>
      <c r="J579" s="17"/>
      <c r="K579" s="19" t="str">
        <f t="shared" ref="K579:K642" si="174">IF(COUNTIF($G579:$J579,"*Data*"),"Yes","")</f>
        <v>Yes</v>
      </c>
      <c r="L579" s="19" t="str">
        <f t="shared" ref="L579:L642" si="175">IF(COUNTIF($G579:$J579,"*Users*"),"Yes","")</f>
        <v>Yes</v>
      </c>
      <c r="M579" s="19" t="str">
        <f t="shared" ref="M579:M642" si="176">IF(COUNTIF($G579:$J579,"*Skills*"),"Yes","")</f>
        <v/>
      </c>
      <c r="N579" s="19" t="str">
        <f t="shared" ref="N579:N642" si="177">IF(COUNTIF($G579:$J579,"*Business*"),"Yes","")</f>
        <v/>
      </c>
      <c r="O579" s="19" t="str">
        <f t="shared" ref="O579:O642" si="178">IF(COUNTIF($G579:$J579,"*Heating*"),"Yes","")</f>
        <v/>
      </c>
      <c r="P579" s="19" t="str">
        <f t="shared" ref="P579:P642" si="179">IF(COUNTIF($G579:$J579,"*Mobility*"),"Yes","")</f>
        <v/>
      </c>
      <c r="Q579" s="19" t="str">
        <f t="shared" ref="Q579:Q642" si="180">IF(COUNTIF($G579:$J579,"*Ecosystem*"),"Yes","")</f>
        <v/>
      </c>
      <c r="R579" s="19" t="str">
        <f t="shared" ref="R579:R642" si="181">IF(COUNTIF($G579:$J579,"*Technology*"),"Yes","")</f>
        <v/>
      </c>
      <c r="S579" s="19" t="str">
        <f t="shared" ref="S579:S642" si="182">IF(COUNTIF($G579:$J579,"*Policy*"),"Yes","")</f>
        <v/>
      </c>
      <c r="T579" s="19" t="str">
        <f t="shared" ref="T579:T642" si="183">IF(COUNTIF($G579:$J579,"*Evaluation*"),"Yes","")</f>
        <v/>
      </c>
      <c r="U579" s="15" t="str">
        <f t="shared" si="170"/>
        <v>Yes</v>
      </c>
      <c r="V579" s="15" t="str">
        <f t="shared" si="171"/>
        <v>Yes</v>
      </c>
      <c r="W579" s="15" t="str">
        <f t="shared" si="166"/>
        <v>Yes</v>
      </c>
      <c r="X579" s="15">
        <f>IF(W579="Yes", MAX(X$1:X578)+1, "")</f>
        <v>578</v>
      </c>
      <c r="Y579" s="15" t="str">
        <f t="shared" si="167"/>
        <v>Yes</v>
      </c>
      <c r="Z579" s="15">
        <f>IF(Y579="Yes", MAX(Z$1:Z578)+1, "")</f>
        <v>578</v>
      </c>
      <c r="AA579" s="15" t="str">
        <f t="shared" si="172"/>
        <v>No</v>
      </c>
      <c r="AB579" s="15" t="str">
        <f t="shared" si="173"/>
        <v>No</v>
      </c>
      <c r="AC579" s="15" t="str">
        <f t="shared" si="168"/>
        <v>No</v>
      </c>
      <c r="AD579" s="15" t="str">
        <f>IF(AC579="Yes", MAX(AD$1:AD578)+1, "")</f>
        <v/>
      </c>
      <c r="AE579" s="15" t="str">
        <f t="shared" si="169"/>
        <v>No</v>
      </c>
      <c r="AF579" s="15" t="str">
        <f>IF(AE579="Yes", MAX(AF$1:AF578)+1, "")</f>
        <v/>
      </c>
    </row>
    <row r="580" spans="1:32" ht="19" customHeight="1" x14ac:dyDescent="0.35">
      <c r="A580" s="16" t="s">
        <v>1619</v>
      </c>
      <c r="B580" s="16" t="s">
        <v>1620</v>
      </c>
      <c r="C580" s="16">
        <v>2014</v>
      </c>
      <c r="D580" s="16" t="s">
        <v>1621</v>
      </c>
      <c r="E580" t="s">
        <v>2333</v>
      </c>
      <c r="F580" s="16" t="s">
        <v>1963</v>
      </c>
      <c r="G580" s="16" t="s">
        <v>1954</v>
      </c>
      <c r="H580" s="17"/>
      <c r="I580" s="17"/>
      <c r="J580" s="17"/>
      <c r="K580" s="19" t="str">
        <f t="shared" si="174"/>
        <v/>
      </c>
      <c r="L580" s="19" t="str">
        <f t="shared" si="175"/>
        <v/>
      </c>
      <c r="M580" s="19" t="str">
        <f t="shared" si="176"/>
        <v/>
      </c>
      <c r="N580" s="19" t="str">
        <f t="shared" si="177"/>
        <v/>
      </c>
      <c r="O580" s="19" t="str">
        <f t="shared" si="178"/>
        <v/>
      </c>
      <c r="P580" s="19" t="str">
        <f t="shared" si="179"/>
        <v/>
      </c>
      <c r="Q580" s="19" t="str">
        <f t="shared" si="180"/>
        <v/>
      </c>
      <c r="R580" s="19" t="str">
        <f t="shared" si="181"/>
        <v>Yes</v>
      </c>
      <c r="S580" s="19" t="str">
        <f t="shared" si="182"/>
        <v/>
      </c>
      <c r="T580" s="19" t="str">
        <f t="shared" si="183"/>
        <v/>
      </c>
      <c r="U580" s="15" t="str">
        <f t="shared" si="170"/>
        <v>Yes</v>
      </c>
      <c r="V580" s="15" t="str">
        <f t="shared" si="171"/>
        <v>Yes</v>
      </c>
      <c r="W580" s="15" t="str">
        <f t="shared" si="166"/>
        <v>Yes</v>
      </c>
      <c r="X580" s="15">
        <f>IF(W580="Yes", MAX(X$1:X579)+1, "")</f>
        <v>579</v>
      </c>
      <c r="Y580" s="15" t="str">
        <f t="shared" si="167"/>
        <v>Yes</v>
      </c>
      <c r="Z580" s="15">
        <f>IF(Y580="Yes", MAX(Z$1:Z579)+1, "")</f>
        <v>579</v>
      </c>
      <c r="AA580" s="15" t="str">
        <f t="shared" si="172"/>
        <v>No</v>
      </c>
      <c r="AB580" s="15" t="str">
        <f t="shared" si="173"/>
        <v>No</v>
      </c>
      <c r="AC580" s="15" t="str">
        <f t="shared" si="168"/>
        <v>No</v>
      </c>
      <c r="AD580" s="15" t="str">
        <f>IF(AC580="Yes", MAX(AD$1:AD579)+1, "")</f>
        <v/>
      </c>
      <c r="AE580" s="15" t="str">
        <f t="shared" si="169"/>
        <v>No</v>
      </c>
      <c r="AF580" s="15" t="str">
        <f>IF(AE580="Yes", MAX(AF$1:AF579)+1, "")</f>
        <v/>
      </c>
    </row>
    <row r="581" spans="1:32" ht="19" customHeight="1" x14ac:dyDescent="0.35">
      <c r="A581" s="16" t="s">
        <v>1622</v>
      </c>
      <c r="B581" s="16" t="s">
        <v>1623</v>
      </c>
      <c r="C581" s="16">
        <v>2015</v>
      </c>
      <c r="D581" s="16" t="s">
        <v>1624</v>
      </c>
      <c r="E581" t="s">
        <v>1976</v>
      </c>
      <c r="F581" s="16" t="s">
        <v>1963</v>
      </c>
      <c r="G581" s="16" t="s">
        <v>11</v>
      </c>
      <c r="H581" s="16" t="s">
        <v>27</v>
      </c>
      <c r="I581" s="16" t="s">
        <v>1954</v>
      </c>
      <c r="J581" s="16" t="s">
        <v>33</v>
      </c>
      <c r="K581" s="19" t="str">
        <f t="shared" si="174"/>
        <v>Yes</v>
      </c>
      <c r="L581" s="19" t="str">
        <f t="shared" si="175"/>
        <v>Yes</v>
      </c>
      <c r="M581" s="19" t="str">
        <f t="shared" si="176"/>
        <v/>
      </c>
      <c r="N581" s="19" t="str">
        <f t="shared" si="177"/>
        <v/>
      </c>
      <c r="O581" s="19" t="str">
        <f t="shared" si="178"/>
        <v>Yes</v>
      </c>
      <c r="P581" s="19" t="str">
        <f t="shared" si="179"/>
        <v/>
      </c>
      <c r="Q581" s="19" t="str">
        <f t="shared" si="180"/>
        <v/>
      </c>
      <c r="R581" s="19" t="str">
        <f t="shared" si="181"/>
        <v>Yes</v>
      </c>
      <c r="S581" s="19" t="str">
        <f t="shared" si="182"/>
        <v/>
      </c>
      <c r="T581" s="19" t="str">
        <f t="shared" si="183"/>
        <v/>
      </c>
      <c r="U581" s="15" t="str">
        <f t="shared" si="170"/>
        <v>Yes</v>
      </c>
      <c r="V581" s="15" t="str">
        <f t="shared" si="171"/>
        <v>Yes</v>
      </c>
      <c r="W581" s="15" t="str">
        <f t="shared" si="166"/>
        <v>Yes</v>
      </c>
      <c r="X581" s="15">
        <f>IF(W581="Yes", MAX(X$1:X580)+1, "")</f>
        <v>580</v>
      </c>
      <c r="Y581" s="15" t="str">
        <f t="shared" si="167"/>
        <v>Yes</v>
      </c>
      <c r="Z581" s="15">
        <f>IF(Y581="Yes", MAX(Z$1:Z580)+1, "")</f>
        <v>580</v>
      </c>
      <c r="AA581" s="15" t="str">
        <f t="shared" si="172"/>
        <v>No</v>
      </c>
      <c r="AB581" s="15" t="str">
        <f t="shared" si="173"/>
        <v>No</v>
      </c>
      <c r="AC581" s="15" t="str">
        <f t="shared" si="168"/>
        <v>No</v>
      </c>
      <c r="AD581" s="15" t="str">
        <f>IF(AC581="Yes", MAX(AD$1:AD580)+1, "")</f>
        <v/>
      </c>
      <c r="AE581" s="15" t="str">
        <f t="shared" si="169"/>
        <v>No</v>
      </c>
      <c r="AF581" s="15" t="str">
        <f>IF(AE581="Yes", MAX(AF$1:AF580)+1, "")</f>
        <v/>
      </c>
    </row>
    <row r="582" spans="1:32" ht="19" customHeight="1" x14ac:dyDescent="0.35">
      <c r="A582" s="16" t="s">
        <v>1625</v>
      </c>
      <c r="B582" s="16" t="s">
        <v>1626</v>
      </c>
      <c r="C582" s="16">
        <v>2018</v>
      </c>
      <c r="D582" s="16" t="s">
        <v>1627</v>
      </c>
      <c r="E582" t="s">
        <v>2334</v>
      </c>
      <c r="F582" s="16" t="s">
        <v>1963</v>
      </c>
      <c r="G582" s="16" t="s">
        <v>11</v>
      </c>
      <c r="H582" s="17"/>
      <c r="I582" s="17"/>
      <c r="J582" s="17"/>
      <c r="K582" s="19" t="str">
        <f t="shared" si="174"/>
        <v/>
      </c>
      <c r="L582" s="19" t="str">
        <f t="shared" si="175"/>
        <v>Yes</v>
      </c>
      <c r="M582" s="19" t="str">
        <f t="shared" si="176"/>
        <v/>
      </c>
      <c r="N582" s="19" t="str">
        <f t="shared" si="177"/>
        <v/>
      </c>
      <c r="O582" s="19" t="str">
        <f t="shared" si="178"/>
        <v/>
      </c>
      <c r="P582" s="19" t="str">
        <f t="shared" si="179"/>
        <v/>
      </c>
      <c r="Q582" s="19" t="str">
        <f t="shared" si="180"/>
        <v/>
      </c>
      <c r="R582" s="19" t="str">
        <f t="shared" si="181"/>
        <v/>
      </c>
      <c r="S582" s="19" t="str">
        <f t="shared" si="182"/>
        <v/>
      </c>
      <c r="T582" s="19" t="str">
        <f t="shared" si="183"/>
        <v/>
      </c>
      <c r="U582" s="15" t="str">
        <f t="shared" si="170"/>
        <v>Yes</v>
      </c>
      <c r="V582" s="15" t="str">
        <f t="shared" si="171"/>
        <v>Yes</v>
      </c>
      <c r="W582" s="15" t="str">
        <f t="shared" si="166"/>
        <v>Yes</v>
      </c>
      <c r="X582" s="15">
        <f>IF(W582="Yes", MAX(X$1:X581)+1, "")</f>
        <v>581</v>
      </c>
      <c r="Y582" s="15" t="str">
        <f t="shared" si="167"/>
        <v>Yes</v>
      </c>
      <c r="Z582" s="15">
        <f>IF(Y582="Yes", MAX(Z$1:Z581)+1, "")</f>
        <v>581</v>
      </c>
      <c r="AA582" s="15" t="str">
        <f t="shared" si="172"/>
        <v>No</v>
      </c>
      <c r="AB582" s="15" t="str">
        <f t="shared" si="173"/>
        <v>No</v>
      </c>
      <c r="AC582" s="15" t="str">
        <f t="shared" si="168"/>
        <v>No</v>
      </c>
      <c r="AD582" s="15" t="str">
        <f>IF(AC582="Yes", MAX(AD$1:AD581)+1, "")</f>
        <v/>
      </c>
      <c r="AE582" s="15" t="str">
        <f t="shared" si="169"/>
        <v>No</v>
      </c>
      <c r="AF582" s="15" t="str">
        <f>IF(AE582="Yes", MAX(AF$1:AF581)+1, "")</f>
        <v/>
      </c>
    </row>
    <row r="583" spans="1:32" ht="19" customHeight="1" x14ac:dyDescent="0.35">
      <c r="A583" s="16" t="s">
        <v>1628</v>
      </c>
      <c r="B583" s="16" t="s">
        <v>1629</v>
      </c>
      <c r="C583" s="16">
        <v>2018</v>
      </c>
      <c r="D583" s="16" t="s">
        <v>1630</v>
      </c>
      <c r="E583" t="s">
        <v>2335</v>
      </c>
      <c r="F583" s="16" t="s">
        <v>1963</v>
      </c>
      <c r="G583" s="16" t="s">
        <v>1954</v>
      </c>
      <c r="H583" s="16" t="s">
        <v>74</v>
      </c>
      <c r="I583" s="17"/>
      <c r="J583" s="17"/>
      <c r="K583" s="19" t="str">
        <f t="shared" si="174"/>
        <v/>
      </c>
      <c r="L583" s="19" t="str">
        <f t="shared" si="175"/>
        <v/>
      </c>
      <c r="M583" s="19" t="str">
        <f t="shared" si="176"/>
        <v/>
      </c>
      <c r="N583" s="19" t="str">
        <f t="shared" si="177"/>
        <v>Yes</v>
      </c>
      <c r="O583" s="19" t="str">
        <f t="shared" si="178"/>
        <v/>
      </c>
      <c r="P583" s="19" t="str">
        <f t="shared" si="179"/>
        <v/>
      </c>
      <c r="Q583" s="19" t="str">
        <f t="shared" si="180"/>
        <v/>
      </c>
      <c r="R583" s="19" t="str">
        <f t="shared" si="181"/>
        <v>Yes</v>
      </c>
      <c r="S583" s="19" t="str">
        <f t="shared" si="182"/>
        <v/>
      </c>
      <c r="T583" s="19" t="str">
        <f t="shared" si="183"/>
        <v/>
      </c>
      <c r="U583" s="15" t="str">
        <f t="shared" si="170"/>
        <v>Yes</v>
      </c>
      <c r="V583" s="15" t="str">
        <f t="shared" si="171"/>
        <v>Yes</v>
      </c>
      <c r="W583" s="15" t="str">
        <f t="shared" si="166"/>
        <v>Yes</v>
      </c>
      <c r="X583" s="15">
        <f>IF(W583="Yes", MAX(X$1:X582)+1, "")</f>
        <v>582</v>
      </c>
      <c r="Y583" s="15" t="str">
        <f t="shared" si="167"/>
        <v>Yes</v>
      </c>
      <c r="Z583" s="15">
        <f>IF(Y583="Yes", MAX(Z$1:Z582)+1, "")</f>
        <v>582</v>
      </c>
      <c r="AA583" s="15" t="str">
        <f t="shared" si="172"/>
        <v>No</v>
      </c>
      <c r="AB583" s="15" t="str">
        <f t="shared" si="173"/>
        <v>No</v>
      </c>
      <c r="AC583" s="15" t="str">
        <f t="shared" si="168"/>
        <v>No</v>
      </c>
      <c r="AD583" s="15" t="str">
        <f>IF(AC583="Yes", MAX(AD$1:AD582)+1, "")</f>
        <v/>
      </c>
      <c r="AE583" s="15" t="str">
        <f t="shared" si="169"/>
        <v>No</v>
      </c>
      <c r="AF583" s="15" t="str">
        <f>IF(AE583="Yes", MAX(AF$1:AF582)+1, "")</f>
        <v/>
      </c>
    </row>
    <row r="584" spans="1:32" ht="19" customHeight="1" x14ac:dyDescent="0.35">
      <c r="A584" s="16" t="s">
        <v>1631</v>
      </c>
      <c r="B584" s="16" t="s">
        <v>1632</v>
      </c>
      <c r="C584" s="16">
        <v>2013</v>
      </c>
      <c r="D584" s="16" t="s">
        <v>1633</v>
      </c>
      <c r="E584" t="s">
        <v>2336</v>
      </c>
      <c r="F584" s="16" t="s">
        <v>1963</v>
      </c>
      <c r="G584" s="16" t="s">
        <v>7</v>
      </c>
      <c r="H584" s="17"/>
      <c r="I584" s="17"/>
      <c r="J584" s="17"/>
      <c r="K584" s="19" t="str">
        <f t="shared" si="174"/>
        <v>Yes</v>
      </c>
      <c r="L584" s="19" t="str">
        <f t="shared" si="175"/>
        <v/>
      </c>
      <c r="M584" s="19" t="str">
        <f t="shared" si="176"/>
        <v/>
      </c>
      <c r="N584" s="19" t="str">
        <f t="shared" si="177"/>
        <v/>
      </c>
      <c r="O584" s="19" t="str">
        <f t="shared" si="178"/>
        <v/>
      </c>
      <c r="P584" s="19" t="str">
        <f t="shared" si="179"/>
        <v/>
      </c>
      <c r="Q584" s="19" t="str">
        <f t="shared" si="180"/>
        <v/>
      </c>
      <c r="R584" s="19" t="str">
        <f t="shared" si="181"/>
        <v/>
      </c>
      <c r="S584" s="19" t="str">
        <f t="shared" si="182"/>
        <v/>
      </c>
      <c r="T584" s="19" t="str">
        <f t="shared" si="183"/>
        <v/>
      </c>
      <c r="U584" s="15" t="str">
        <f t="shared" si="170"/>
        <v>Yes</v>
      </c>
      <c r="V584" s="15" t="str">
        <f t="shared" si="171"/>
        <v>Yes</v>
      </c>
      <c r="W584" s="15" t="str">
        <f t="shared" si="166"/>
        <v>Yes</v>
      </c>
      <c r="X584" s="15">
        <f>IF(W584="Yes", MAX(X$1:X583)+1, "")</f>
        <v>583</v>
      </c>
      <c r="Y584" s="15" t="str">
        <f t="shared" si="167"/>
        <v>Yes</v>
      </c>
      <c r="Z584" s="15">
        <f>IF(Y584="Yes", MAX(Z$1:Z583)+1, "")</f>
        <v>583</v>
      </c>
      <c r="AA584" s="15" t="str">
        <f t="shared" si="172"/>
        <v>No</v>
      </c>
      <c r="AB584" s="15" t="str">
        <f t="shared" si="173"/>
        <v>No</v>
      </c>
      <c r="AC584" s="15" t="str">
        <f t="shared" si="168"/>
        <v>No</v>
      </c>
      <c r="AD584" s="15" t="str">
        <f>IF(AC584="Yes", MAX(AD$1:AD583)+1, "")</f>
        <v/>
      </c>
      <c r="AE584" s="15" t="str">
        <f t="shared" si="169"/>
        <v>No</v>
      </c>
      <c r="AF584" s="15" t="str">
        <f>IF(AE584="Yes", MAX(AF$1:AF583)+1, "")</f>
        <v/>
      </c>
    </row>
    <row r="585" spans="1:32" ht="19" customHeight="1" x14ac:dyDescent="0.35">
      <c r="A585" s="16" t="s">
        <v>1634</v>
      </c>
      <c r="B585" s="16" t="s">
        <v>1635</v>
      </c>
      <c r="C585" s="16">
        <v>2017</v>
      </c>
      <c r="D585" s="16" t="s">
        <v>1636</v>
      </c>
      <c r="E585" t="s">
        <v>2337</v>
      </c>
      <c r="F585" s="16" t="s">
        <v>1963</v>
      </c>
      <c r="G585" s="16" t="s">
        <v>7</v>
      </c>
      <c r="H585" s="17"/>
      <c r="I585" s="17"/>
      <c r="J585" s="17"/>
      <c r="K585" s="19" t="str">
        <f t="shared" si="174"/>
        <v>Yes</v>
      </c>
      <c r="L585" s="19" t="str">
        <f t="shared" si="175"/>
        <v/>
      </c>
      <c r="M585" s="19" t="str">
        <f t="shared" si="176"/>
        <v/>
      </c>
      <c r="N585" s="19" t="str">
        <f t="shared" si="177"/>
        <v/>
      </c>
      <c r="O585" s="19" t="str">
        <f t="shared" si="178"/>
        <v/>
      </c>
      <c r="P585" s="19" t="str">
        <f t="shared" si="179"/>
        <v/>
      </c>
      <c r="Q585" s="19" t="str">
        <f t="shared" si="180"/>
        <v/>
      </c>
      <c r="R585" s="19" t="str">
        <f t="shared" si="181"/>
        <v/>
      </c>
      <c r="S585" s="19" t="str">
        <f t="shared" si="182"/>
        <v/>
      </c>
      <c r="T585" s="19" t="str">
        <f t="shared" si="183"/>
        <v/>
      </c>
      <c r="U585" s="15" t="str">
        <f t="shared" si="170"/>
        <v>Yes</v>
      </c>
      <c r="V585" s="15" t="str">
        <f t="shared" si="171"/>
        <v>Yes</v>
      </c>
      <c r="W585" s="15" t="str">
        <f t="shared" si="166"/>
        <v>Yes</v>
      </c>
      <c r="X585" s="15">
        <f>IF(W585="Yes", MAX(X$1:X584)+1, "")</f>
        <v>584</v>
      </c>
      <c r="Y585" s="15" t="str">
        <f t="shared" si="167"/>
        <v>Yes</v>
      </c>
      <c r="Z585" s="15">
        <f>IF(Y585="Yes", MAX(Z$1:Z584)+1, "")</f>
        <v>584</v>
      </c>
      <c r="AA585" s="15" t="str">
        <f t="shared" si="172"/>
        <v>No</v>
      </c>
      <c r="AB585" s="15" t="str">
        <f t="shared" si="173"/>
        <v>No</v>
      </c>
      <c r="AC585" s="15" t="str">
        <f t="shared" si="168"/>
        <v>No</v>
      </c>
      <c r="AD585" s="15" t="str">
        <f>IF(AC585="Yes", MAX(AD$1:AD584)+1, "")</f>
        <v/>
      </c>
      <c r="AE585" s="15" t="str">
        <f t="shared" si="169"/>
        <v>No</v>
      </c>
      <c r="AF585" s="15" t="str">
        <f>IF(AE585="Yes", MAX(AF$1:AF584)+1, "")</f>
        <v/>
      </c>
    </row>
    <row r="586" spans="1:32" ht="19" customHeight="1" x14ac:dyDescent="0.35">
      <c r="A586" s="16" t="s">
        <v>1637</v>
      </c>
      <c r="B586" s="16" t="s">
        <v>1638</v>
      </c>
      <c r="C586" s="16">
        <v>2013</v>
      </c>
      <c r="D586" s="16" t="s">
        <v>1639</v>
      </c>
      <c r="E586" t="s">
        <v>2338</v>
      </c>
      <c r="F586" s="16" t="s">
        <v>1963</v>
      </c>
      <c r="G586" s="16" t="s">
        <v>7</v>
      </c>
      <c r="H586" s="17"/>
      <c r="I586" s="17"/>
      <c r="J586" s="17"/>
      <c r="K586" s="19" t="str">
        <f t="shared" si="174"/>
        <v>Yes</v>
      </c>
      <c r="L586" s="19" t="str">
        <f t="shared" si="175"/>
        <v/>
      </c>
      <c r="M586" s="19" t="str">
        <f t="shared" si="176"/>
        <v/>
      </c>
      <c r="N586" s="19" t="str">
        <f t="shared" si="177"/>
        <v/>
      </c>
      <c r="O586" s="19" t="str">
        <f t="shared" si="178"/>
        <v/>
      </c>
      <c r="P586" s="19" t="str">
        <f t="shared" si="179"/>
        <v/>
      </c>
      <c r="Q586" s="19" t="str">
        <f t="shared" si="180"/>
        <v/>
      </c>
      <c r="R586" s="19" t="str">
        <f t="shared" si="181"/>
        <v/>
      </c>
      <c r="S586" s="19" t="str">
        <f t="shared" si="182"/>
        <v/>
      </c>
      <c r="T586" s="19" t="str">
        <f t="shared" si="183"/>
        <v/>
      </c>
      <c r="U586" s="15" t="str">
        <f t="shared" si="170"/>
        <v>Yes</v>
      </c>
      <c r="V586" s="15" t="str">
        <f t="shared" si="171"/>
        <v>Yes</v>
      </c>
      <c r="W586" s="15" t="str">
        <f t="shared" si="166"/>
        <v>Yes</v>
      </c>
      <c r="X586" s="15">
        <f>IF(W586="Yes", MAX(X$1:X585)+1, "")</f>
        <v>585</v>
      </c>
      <c r="Y586" s="15" t="str">
        <f t="shared" si="167"/>
        <v>Yes</v>
      </c>
      <c r="Z586" s="15">
        <f>IF(Y586="Yes", MAX(Z$1:Z585)+1, "")</f>
        <v>585</v>
      </c>
      <c r="AA586" s="15" t="str">
        <f t="shared" si="172"/>
        <v>No</v>
      </c>
      <c r="AB586" s="15" t="str">
        <f t="shared" si="173"/>
        <v>No</v>
      </c>
      <c r="AC586" s="15" t="str">
        <f t="shared" si="168"/>
        <v>No</v>
      </c>
      <c r="AD586" s="15" t="str">
        <f>IF(AC586="Yes", MAX(AD$1:AD585)+1, "")</f>
        <v/>
      </c>
      <c r="AE586" s="15" t="str">
        <f t="shared" si="169"/>
        <v>No</v>
      </c>
      <c r="AF586" s="15" t="str">
        <f>IF(AE586="Yes", MAX(AF$1:AF585)+1, "")</f>
        <v/>
      </c>
    </row>
    <row r="587" spans="1:32" ht="19" customHeight="1" x14ac:dyDescent="0.35">
      <c r="A587" s="16" t="s">
        <v>1640</v>
      </c>
      <c r="B587" s="16" t="s">
        <v>1641</v>
      </c>
      <c r="C587" s="16">
        <v>2017</v>
      </c>
      <c r="D587" s="16" t="s">
        <v>1642</v>
      </c>
      <c r="E587" t="s">
        <v>2339</v>
      </c>
      <c r="F587" s="16" t="s">
        <v>1963</v>
      </c>
      <c r="G587" s="16" t="s">
        <v>18</v>
      </c>
      <c r="H587" s="16" t="s">
        <v>11</v>
      </c>
      <c r="I587" s="17"/>
      <c r="J587" s="17"/>
      <c r="K587" s="19" t="str">
        <f t="shared" si="174"/>
        <v/>
      </c>
      <c r="L587" s="19" t="str">
        <f t="shared" si="175"/>
        <v>Yes</v>
      </c>
      <c r="M587" s="19" t="str">
        <f t="shared" si="176"/>
        <v/>
      </c>
      <c r="N587" s="19" t="str">
        <f t="shared" si="177"/>
        <v/>
      </c>
      <c r="O587" s="19" t="str">
        <f t="shared" si="178"/>
        <v/>
      </c>
      <c r="P587" s="19" t="str">
        <f t="shared" si="179"/>
        <v/>
      </c>
      <c r="Q587" s="19" t="str">
        <f t="shared" si="180"/>
        <v/>
      </c>
      <c r="R587" s="19" t="str">
        <f t="shared" si="181"/>
        <v/>
      </c>
      <c r="S587" s="19" t="str">
        <f t="shared" si="182"/>
        <v>Yes</v>
      </c>
      <c r="T587" s="19" t="str">
        <f t="shared" si="183"/>
        <v/>
      </c>
      <c r="U587" s="15" t="str">
        <f t="shared" si="170"/>
        <v>Yes</v>
      </c>
      <c r="V587" s="15" t="str">
        <f t="shared" si="171"/>
        <v>Yes</v>
      </c>
      <c r="W587" s="15" t="str">
        <f t="shared" si="166"/>
        <v>Yes</v>
      </c>
      <c r="X587" s="15">
        <f>IF(W587="Yes", MAX(X$1:X586)+1, "")</f>
        <v>586</v>
      </c>
      <c r="Y587" s="15" t="str">
        <f t="shared" si="167"/>
        <v>Yes</v>
      </c>
      <c r="Z587" s="15">
        <f>IF(Y587="Yes", MAX(Z$1:Z586)+1, "")</f>
        <v>586</v>
      </c>
      <c r="AA587" s="15" t="str">
        <f t="shared" si="172"/>
        <v>No</v>
      </c>
      <c r="AB587" s="15" t="str">
        <f t="shared" si="173"/>
        <v>No</v>
      </c>
      <c r="AC587" s="15" t="str">
        <f t="shared" si="168"/>
        <v>No</v>
      </c>
      <c r="AD587" s="15" t="str">
        <f>IF(AC587="Yes", MAX(AD$1:AD586)+1, "")</f>
        <v/>
      </c>
      <c r="AE587" s="15" t="str">
        <f t="shared" si="169"/>
        <v>No</v>
      </c>
      <c r="AF587" s="15" t="str">
        <f>IF(AE587="Yes", MAX(AF$1:AF586)+1, "")</f>
        <v/>
      </c>
    </row>
    <row r="588" spans="1:32" ht="19" customHeight="1" x14ac:dyDescent="0.35">
      <c r="A588" s="16" t="s">
        <v>1643</v>
      </c>
      <c r="B588" s="16" t="s">
        <v>1644</v>
      </c>
      <c r="C588" s="16">
        <v>2017</v>
      </c>
      <c r="D588" s="16" t="s">
        <v>1645</v>
      </c>
      <c r="E588" t="s">
        <v>2340</v>
      </c>
      <c r="F588" s="16" t="s">
        <v>1963</v>
      </c>
      <c r="G588" s="16" t="s">
        <v>11</v>
      </c>
      <c r="H588" s="16" t="s">
        <v>27</v>
      </c>
      <c r="I588" s="17"/>
      <c r="J588" s="17"/>
      <c r="K588" s="19" t="str">
        <f t="shared" si="174"/>
        <v>Yes</v>
      </c>
      <c r="L588" s="19" t="str">
        <f t="shared" si="175"/>
        <v>Yes</v>
      </c>
      <c r="M588" s="19" t="str">
        <f t="shared" si="176"/>
        <v/>
      </c>
      <c r="N588" s="19" t="str">
        <f t="shared" si="177"/>
        <v/>
      </c>
      <c r="O588" s="19" t="str">
        <f t="shared" si="178"/>
        <v/>
      </c>
      <c r="P588" s="19" t="str">
        <f t="shared" si="179"/>
        <v/>
      </c>
      <c r="Q588" s="19" t="str">
        <f t="shared" si="180"/>
        <v/>
      </c>
      <c r="R588" s="19" t="str">
        <f t="shared" si="181"/>
        <v/>
      </c>
      <c r="S588" s="19" t="str">
        <f t="shared" si="182"/>
        <v/>
      </c>
      <c r="T588" s="19" t="str">
        <f t="shared" si="183"/>
        <v/>
      </c>
      <c r="U588" s="15" t="str">
        <f t="shared" si="170"/>
        <v>Yes</v>
      </c>
      <c r="V588" s="15" t="str">
        <f t="shared" si="171"/>
        <v>Yes</v>
      </c>
      <c r="W588" s="15" t="str">
        <f t="shared" si="166"/>
        <v>Yes</v>
      </c>
      <c r="X588" s="15">
        <f>IF(W588="Yes", MAX(X$1:X587)+1, "")</f>
        <v>587</v>
      </c>
      <c r="Y588" s="15" t="str">
        <f t="shared" si="167"/>
        <v>Yes</v>
      </c>
      <c r="Z588" s="15">
        <f>IF(Y588="Yes", MAX(Z$1:Z587)+1, "")</f>
        <v>587</v>
      </c>
      <c r="AA588" s="15" t="str">
        <f t="shared" si="172"/>
        <v>No</v>
      </c>
      <c r="AB588" s="15" t="str">
        <f t="shared" si="173"/>
        <v>No</v>
      </c>
      <c r="AC588" s="15" t="str">
        <f t="shared" si="168"/>
        <v>No</v>
      </c>
      <c r="AD588" s="15" t="str">
        <f>IF(AC588="Yes", MAX(AD$1:AD587)+1, "")</f>
        <v/>
      </c>
      <c r="AE588" s="15" t="str">
        <f t="shared" si="169"/>
        <v>No</v>
      </c>
      <c r="AF588" s="15" t="str">
        <f>IF(AE588="Yes", MAX(AF$1:AF587)+1, "")</f>
        <v/>
      </c>
    </row>
    <row r="589" spans="1:32" ht="19" customHeight="1" x14ac:dyDescent="0.35">
      <c r="A589" s="16" t="s">
        <v>1646</v>
      </c>
      <c r="B589" s="16" t="s">
        <v>1647</v>
      </c>
      <c r="C589" s="16">
        <v>2019</v>
      </c>
      <c r="D589" s="16" t="s">
        <v>1648</v>
      </c>
      <c r="E589" t="s">
        <v>2341</v>
      </c>
      <c r="F589" s="16" t="s">
        <v>1963</v>
      </c>
      <c r="G589" s="16" t="s">
        <v>11</v>
      </c>
      <c r="H589" s="16" t="s">
        <v>27</v>
      </c>
      <c r="I589" s="17"/>
      <c r="J589" s="17"/>
      <c r="K589" s="19" t="str">
        <f t="shared" si="174"/>
        <v>Yes</v>
      </c>
      <c r="L589" s="19" t="str">
        <f t="shared" si="175"/>
        <v>Yes</v>
      </c>
      <c r="M589" s="19" t="str">
        <f t="shared" si="176"/>
        <v/>
      </c>
      <c r="N589" s="19" t="str">
        <f t="shared" si="177"/>
        <v/>
      </c>
      <c r="O589" s="19" t="str">
        <f t="shared" si="178"/>
        <v/>
      </c>
      <c r="P589" s="19" t="str">
        <f t="shared" si="179"/>
        <v/>
      </c>
      <c r="Q589" s="19" t="str">
        <f t="shared" si="180"/>
        <v/>
      </c>
      <c r="R589" s="19" t="str">
        <f t="shared" si="181"/>
        <v/>
      </c>
      <c r="S589" s="19" t="str">
        <f t="shared" si="182"/>
        <v/>
      </c>
      <c r="T589" s="19" t="str">
        <f t="shared" si="183"/>
        <v/>
      </c>
      <c r="U589" s="15" t="str">
        <f t="shared" si="170"/>
        <v>Yes</v>
      </c>
      <c r="V589" s="15" t="str">
        <f t="shared" si="171"/>
        <v>Yes</v>
      </c>
      <c r="W589" s="15" t="str">
        <f t="shared" si="166"/>
        <v>Yes</v>
      </c>
      <c r="X589" s="15">
        <f>IF(W589="Yes", MAX(X$1:X588)+1, "")</f>
        <v>588</v>
      </c>
      <c r="Y589" s="15" t="str">
        <f t="shared" si="167"/>
        <v>Yes</v>
      </c>
      <c r="Z589" s="15">
        <f>IF(Y589="Yes", MAX(Z$1:Z588)+1, "")</f>
        <v>588</v>
      </c>
      <c r="AA589" s="15" t="str">
        <f t="shared" si="172"/>
        <v>No</v>
      </c>
      <c r="AB589" s="15" t="str">
        <f t="shared" si="173"/>
        <v>No</v>
      </c>
      <c r="AC589" s="15" t="str">
        <f t="shared" si="168"/>
        <v>No</v>
      </c>
      <c r="AD589" s="15" t="str">
        <f>IF(AC589="Yes", MAX(AD$1:AD588)+1, "")</f>
        <v/>
      </c>
      <c r="AE589" s="15" t="str">
        <f t="shared" si="169"/>
        <v>No</v>
      </c>
      <c r="AF589" s="15" t="str">
        <f>IF(AE589="Yes", MAX(AF$1:AF588)+1, "")</f>
        <v/>
      </c>
    </row>
    <row r="590" spans="1:32" ht="19" customHeight="1" x14ac:dyDescent="0.35">
      <c r="A590" s="16" t="s">
        <v>1649</v>
      </c>
      <c r="B590" s="16" t="s">
        <v>1650</v>
      </c>
      <c r="C590" s="16">
        <v>2018</v>
      </c>
      <c r="D590" s="17"/>
      <c r="E590" t="s">
        <v>1976</v>
      </c>
      <c r="F590" s="16" t="s">
        <v>1963</v>
      </c>
      <c r="G590" s="16" t="s">
        <v>835</v>
      </c>
      <c r="H590" s="17"/>
      <c r="I590" s="17"/>
      <c r="J590" s="17"/>
      <c r="K590" s="19" t="str">
        <f t="shared" si="174"/>
        <v/>
      </c>
      <c r="L590" s="19" t="str">
        <f t="shared" si="175"/>
        <v/>
      </c>
      <c r="M590" s="19" t="str">
        <f t="shared" si="176"/>
        <v/>
      </c>
      <c r="N590" s="19" t="str">
        <f t="shared" si="177"/>
        <v/>
      </c>
      <c r="O590" s="19" t="str">
        <f t="shared" si="178"/>
        <v/>
      </c>
      <c r="P590" s="19" t="str">
        <f t="shared" si="179"/>
        <v/>
      </c>
      <c r="Q590" s="19" t="str">
        <f t="shared" si="180"/>
        <v/>
      </c>
      <c r="R590" s="19" t="str">
        <f t="shared" si="181"/>
        <v/>
      </c>
      <c r="S590" s="19" t="str">
        <f t="shared" si="182"/>
        <v/>
      </c>
      <c r="T590" s="19" t="str">
        <f t="shared" si="183"/>
        <v/>
      </c>
      <c r="U590" s="15" t="str">
        <f t="shared" si="170"/>
        <v>Yes</v>
      </c>
      <c r="V590" s="15" t="str">
        <f t="shared" si="171"/>
        <v>No</v>
      </c>
      <c r="W590" s="15" t="str">
        <f t="shared" si="166"/>
        <v>Yes</v>
      </c>
      <c r="X590" s="15">
        <f>IF(W590="Yes", MAX(X$1:X589)+1, "")</f>
        <v>589</v>
      </c>
      <c r="Y590" s="15" t="str">
        <f t="shared" si="167"/>
        <v>Yes</v>
      </c>
      <c r="Z590" s="15">
        <f>IF(Y590="Yes", MAX(Z$1:Z589)+1, "")</f>
        <v>589</v>
      </c>
      <c r="AA590" s="15" t="str">
        <f t="shared" si="172"/>
        <v>No</v>
      </c>
      <c r="AB590" s="15" t="str">
        <f t="shared" si="173"/>
        <v>No</v>
      </c>
      <c r="AC590" s="15" t="str">
        <f t="shared" si="168"/>
        <v>No</v>
      </c>
      <c r="AD590" s="15" t="str">
        <f>IF(AC590="Yes", MAX(AD$1:AD589)+1, "")</f>
        <v/>
      </c>
      <c r="AE590" s="15" t="str">
        <f t="shared" si="169"/>
        <v>No</v>
      </c>
      <c r="AF590" s="15" t="str">
        <f>IF(AE590="Yes", MAX(AF$1:AF589)+1, "")</f>
        <v/>
      </c>
    </row>
    <row r="591" spans="1:32" ht="19" customHeight="1" x14ac:dyDescent="0.35">
      <c r="A591" s="16" t="s">
        <v>1651</v>
      </c>
      <c r="B591" s="16" t="s">
        <v>1652</v>
      </c>
      <c r="C591" s="16">
        <v>2017</v>
      </c>
      <c r="D591" s="16" t="s">
        <v>1653</v>
      </c>
      <c r="E591" t="s">
        <v>2342</v>
      </c>
      <c r="F591" s="16" t="s">
        <v>1963</v>
      </c>
      <c r="G591" s="16" t="s">
        <v>1954</v>
      </c>
      <c r="H591" s="16" t="s">
        <v>33</v>
      </c>
      <c r="I591" s="16" t="s">
        <v>11</v>
      </c>
      <c r="J591" s="16" t="s">
        <v>27</v>
      </c>
      <c r="K591" s="19" t="str">
        <f t="shared" si="174"/>
        <v>Yes</v>
      </c>
      <c r="L591" s="19" t="str">
        <f t="shared" si="175"/>
        <v>Yes</v>
      </c>
      <c r="M591" s="19" t="str">
        <f t="shared" si="176"/>
        <v/>
      </c>
      <c r="N591" s="19" t="str">
        <f t="shared" si="177"/>
        <v/>
      </c>
      <c r="O591" s="19" t="str">
        <f t="shared" si="178"/>
        <v>Yes</v>
      </c>
      <c r="P591" s="19" t="str">
        <f t="shared" si="179"/>
        <v/>
      </c>
      <c r="Q591" s="19" t="str">
        <f t="shared" si="180"/>
        <v/>
      </c>
      <c r="R591" s="19" t="str">
        <f t="shared" si="181"/>
        <v>Yes</v>
      </c>
      <c r="S591" s="19" t="str">
        <f t="shared" si="182"/>
        <v/>
      </c>
      <c r="T591" s="19" t="str">
        <f t="shared" si="183"/>
        <v/>
      </c>
      <c r="U591" s="15" t="str">
        <f t="shared" si="170"/>
        <v>Yes</v>
      </c>
      <c r="V591" s="15" t="str">
        <f t="shared" si="171"/>
        <v>Yes</v>
      </c>
      <c r="W591" s="15" t="str">
        <f t="shared" si="166"/>
        <v>Yes</v>
      </c>
      <c r="X591" s="15">
        <f>IF(W591="Yes", MAX(X$1:X590)+1, "")</f>
        <v>590</v>
      </c>
      <c r="Y591" s="15" t="str">
        <f t="shared" si="167"/>
        <v>Yes</v>
      </c>
      <c r="Z591" s="15">
        <f>IF(Y591="Yes", MAX(Z$1:Z590)+1, "")</f>
        <v>590</v>
      </c>
      <c r="AA591" s="15" t="str">
        <f t="shared" si="172"/>
        <v>No</v>
      </c>
      <c r="AB591" s="15" t="str">
        <f t="shared" si="173"/>
        <v>No</v>
      </c>
      <c r="AC591" s="15" t="str">
        <f t="shared" si="168"/>
        <v>No</v>
      </c>
      <c r="AD591" s="15" t="str">
        <f>IF(AC591="Yes", MAX(AD$1:AD590)+1, "")</f>
        <v/>
      </c>
      <c r="AE591" s="15" t="str">
        <f t="shared" si="169"/>
        <v>No</v>
      </c>
      <c r="AF591" s="15" t="str">
        <f>IF(AE591="Yes", MAX(AF$1:AF590)+1, "")</f>
        <v/>
      </c>
    </row>
    <row r="592" spans="1:32" ht="19" customHeight="1" x14ac:dyDescent="0.35">
      <c r="A592" s="16" t="s">
        <v>1654</v>
      </c>
      <c r="B592" s="16" t="s">
        <v>1655</v>
      </c>
      <c r="C592" s="16">
        <v>2016</v>
      </c>
      <c r="D592" s="16" t="s">
        <v>1656</v>
      </c>
      <c r="E592" t="s">
        <v>2343</v>
      </c>
      <c r="F592" s="16" t="s">
        <v>1963</v>
      </c>
      <c r="G592" s="16" t="s">
        <v>7</v>
      </c>
      <c r="H592" s="16" t="s">
        <v>11</v>
      </c>
      <c r="I592" s="17"/>
      <c r="J592" s="17"/>
      <c r="K592" s="19" t="str">
        <f t="shared" si="174"/>
        <v>Yes</v>
      </c>
      <c r="L592" s="19" t="str">
        <f t="shared" si="175"/>
        <v>Yes</v>
      </c>
      <c r="M592" s="19" t="str">
        <f t="shared" si="176"/>
        <v/>
      </c>
      <c r="N592" s="19" t="str">
        <f t="shared" si="177"/>
        <v/>
      </c>
      <c r="O592" s="19" t="str">
        <f t="shared" si="178"/>
        <v/>
      </c>
      <c r="P592" s="19" t="str">
        <f t="shared" si="179"/>
        <v/>
      </c>
      <c r="Q592" s="19" t="str">
        <f t="shared" si="180"/>
        <v/>
      </c>
      <c r="R592" s="19" t="str">
        <f t="shared" si="181"/>
        <v/>
      </c>
      <c r="S592" s="19" t="str">
        <f t="shared" si="182"/>
        <v/>
      </c>
      <c r="T592" s="19" t="str">
        <f t="shared" si="183"/>
        <v/>
      </c>
      <c r="U592" s="15" t="str">
        <f t="shared" si="170"/>
        <v>Yes</v>
      </c>
      <c r="V592" s="15" t="str">
        <f t="shared" si="171"/>
        <v>Yes</v>
      </c>
      <c r="W592" s="15" t="str">
        <f t="shared" ref="W592:W655" si="184">IF(OR(U592="Yes", V592="Yes"), "Yes", "No")</f>
        <v>Yes</v>
      </c>
      <c r="X592" s="15">
        <f>IF(W592="Yes", MAX(X$1:X591)+1, "")</f>
        <v>591</v>
      </c>
      <c r="Y592" s="15" t="str">
        <f t="shared" ref="Y592:Y655" si="185">IF(themeselected="All", "Yes", IF(OR(G592=themeselected, H592=themeselected, I592=themeselected, J592=themeselected), "Yes", "No"))</f>
        <v>Yes</v>
      </c>
      <c r="Z592" s="15">
        <f>IF(Y592="Yes", MAX(Z$1:Z591)+1, "")</f>
        <v>591</v>
      </c>
      <c r="AA592" s="15" t="str">
        <f t="shared" si="172"/>
        <v>No</v>
      </c>
      <c r="AB592" s="15" t="str">
        <f t="shared" si="173"/>
        <v>No</v>
      </c>
      <c r="AC592" s="15" t="str">
        <f t="shared" ref="AC592:AC655" si="186">IF(OR(AA592="Yes", AB592="Yes"), "Yes", "No")</f>
        <v>No</v>
      </c>
      <c r="AD592" s="15" t="str">
        <f>IF(AC592="Yes", MAX(AD$1:AD591)+1, "")</f>
        <v/>
      </c>
      <c r="AE592" s="15" t="str">
        <f t="shared" ref="AE592:AE655" si="187">IF((IF(business="Yes",IF(N592="Yes",1, 0))+IF(data="Yes",IF(K592="Yes",1, 0))+IF(Ecosystem="Yes",IF(Q592="Yes",1, 0))+IF(evaluation="Yes",IF(T592="Yes",1, 0))+IF(heating="Yes",IF(O592="Yes",1, 0))+IF(mobility="Yes",IF(P592="Yes",1, 0))+IF(policy="Yes",IF(S592="Yes",1, 0))+IF(tech="Yes",IF(R592="Yes",1, 0))+IF(users="Yes",IF(L592="Yes",1, 0))+IF(skills="Yes",IF(M592="Yes",1, 0)))&gt;=1, "Yes", "No")</f>
        <v>No</v>
      </c>
      <c r="AF592" s="15" t="str">
        <f>IF(AE592="Yes", MAX(AF$1:AF591)+1, "")</f>
        <v/>
      </c>
    </row>
    <row r="593" spans="1:32" ht="19" customHeight="1" x14ac:dyDescent="0.35">
      <c r="A593" s="16" t="s">
        <v>1657</v>
      </c>
      <c r="B593" s="16" t="s">
        <v>1658</v>
      </c>
      <c r="C593" s="16">
        <v>2016</v>
      </c>
      <c r="D593" s="16" t="s">
        <v>1659</v>
      </c>
      <c r="E593" t="s">
        <v>2344</v>
      </c>
      <c r="F593" s="16" t="s">
        <v>1963</v>
      </c>
      <c r="G593" s="16" t="s">
        <v>1954</v>
      </c>
      <c r="H593" s="17"/>
      <c r="I593" s="17"/>
      <c r="J593" s="17"/>
      <c r="K593" s="19" t="str">
        <f t="shared" si="174"/>
        <v/>
      </c>
      <c r="L593" s="19" t="str">
        <f t="shared" si="175"/>
        <v/>
      </c>
      <c r="M593" s="19" t="str">
        <f t="shared" si="176"/>
        <v/>
      </c>
      <c r="N593" s="19" t="str">
        <f t="shared" si="177"/>
        <v/>
      </c>
      <c r="O593" s="19" t="str">
        <f t="shared" si="178"/>
        <v/>
      </c>
      <c r="P593" s="19" t="str">
        <f t="shared" si="179"/>
        <v/>
      </c>
      <c r="Q593" s="19" t="str">
        <f t="shared" si="180"/>
        <v/>
      </c>
      <c r="R593" s="19" t="str">
        <f t="shared" si="181"/>
        <v>Yes</v>
      </c>
      <c r="S593" s="19" t="str">
        <f t="shared" si="182"/>
        <v/>
      </c>
      <c r="T593" s="19" t="str">
        <f t="shared" si="183"/>
        <v/>
      </c>
      <c r="U593" s="15" t="str">
        <f t="shared" si="170"/>
        <v>Yes</v>
      </c>
      <c r="V593" s="15" t="str">
        <f t="shared" si="171"/>
        <v>Yes</v>
      </c>
      <c r="W593" s="15" t="str">
        <f t="shared" si="184"/>
        <v>Yes</v>
      </c>
      <c r="X593" s="15">
        <f>IF(W593="Yes", MAX(X$1:X592)+1, "")</f>
        <v>592</v>
      </c>
      <c r="Y593" s="15" t="str">
        <f t="shared" si="185"/>
        <v>Yes</v>
      </c>
      <c r="Z593" s="15">
        <f>IF(Y593="Yes", MAX(Z$1:Z592)+1, "")</f>
        <v>592</v>
      </c>
      <c r="AA593" s="15" t="str">
        <f t="shared" si="172"/>
        <v>No</v>
      </c>
      <c r="AB593" s="15" t="str">
        <f t="shared" si="173"/>
        <v>No</v>
      </c>
      <c r="AC593" s="15" t="str">
        <f t="shared" si="186"/>
        <v>No</v>
      </c>
      <c r="AD593" s="15" t="str">
        <f>IF(AC593="Yes", MAX(AD$1:AD592)+1, "")</f>
        <v/>
      </c>
      <c r="AE593" s="15" t="str">
        <f t="shared" si="187"/>
        <v>No</v>
      </c>
      <c r="AF593" s="15" t="str">
        <f>IF(AE593="Yes", MAX(AF$1:AF592)+1, "")</f>
        <v/>
      </c>
    </row>
    <row r="594" spans="1:32" ht="19" customHeight="1" x14ac:dyDescent="0.35">
      <c r="A594" s="16" t="s">
        <v>1660</v>
      </c>
      <c r="B594" s="16" t="s">
        <v>1661</v>
      </c>
      <c r="C594" s="16">
        <v>2017</v>
      </c>
      <c r="D594" s="16" t="s">
        <v>1662</v>
      </c>
      <c r="E594" t="s">
        <v>2345</v>
      </c>
      <c r="F594" s="16" t="s">
        <v>1963</v>
      </c>
      <c r="G594" s="16" t="s">
        <v>1954</v>
      </c>
      <c r="H594" s="17"/>
      <c r="I594" s="17"/>
      <c r="J594" s="17"/>
      <c r="K594" s="19" t="str">
        <f t="shared" si="174"/>
        <v/>
      </c>
      <c r="L594" s="19" t="str">
        <f t="shared" si="175"/>
        <v/>
      </c>
      <c r="M594" s="19" t="str">
        <f t="shared" si="176"/>
        <v/>
      </c>
      <c r="N594" s="19" t="str">
        <f t="shared" si="177"/>
        <v/>
      </c>
      <c r="O594" s="19" t="str">
        <f t="shared" si="178"/>
        <v/>
      </c>
      <c r="P594" s="19" t="str">
        <f t="shared" si="179"/>
        <v/>
      </c>
      <c r="Q594" s="19" t="str">
        <f t="shared" si="180"/>
        <v/>
      </c>
      <c r="R594" s="19" t="str">
        <f t="shared" si="181"/>
        <v>Yes</v>
      </c>
      <c r="S594" s="19" t="str">
        <f t="shared" si="182"/>
        <v/>
      </c>
      <c r="T594" s="19" t="str">
        <f t="shared" si="183"/>
        <v/>
      </c>
      <c r="U594" s="15" t="str">
        <f t="shared" si="170"/>
        <v>Yes</v>
      </c>
      <c r="V594" s="15" t="str">
        <f t="shared" si="171"/>
        <v>Yes</v>
      </c>
      <c r="W594" s="15" t="str">
        <f t="shared" si="184"/>
        <v>Yes</v>
      </c>
      <c r="X594" s="15">
        <f>IF(W594="Yes", MAX(X$1:X593)+1, "")</f>
        <v>593</v>
      </c>
      <c r="Y594" s="15" t="str">
        <f t="shared" si="185"/>
        <v>Yes</v>
      </c>
      <c r="Z594" s="15">
        <f>IF(Y594="Yes", MAX(Z$1:Z593)+1, "")</f>
        <v>593</v>
      </c>
      <c r="AA594" s="15" t="str">
        <f t="shared" si="172"/>
        <v>No</v>
      </c>
      <c r="AB594" s="15" t="str">
        <f t="shared" si="173"/>
        <v>No</v>
      </c>
      <c r="AC594" s="15" t="str">
        <f t="shared" si="186"/>
        <v>No</v>
      </c>
      <c r="AD594" s="15" t="str">
        <f>IF(AC594="Yes", MAX(AD$1:AD593)+1, "")</f>
        <v/>
      </c>
      <c r="AE594" s="15" t="str">
        <f t="shared" si="187"/>
        <v>No</v>
      </c>
      <c r="AF594" s="15" t="str">
        <f>IF(AE594="Yes", MAX(AF$1:AF593)+1, "")</f>
        <v/>
      </c>
    </row>
    <row r="595" spans="1:32" ht="19" customHeight="1" x14ac:dyDescent="0.35">
      <c r="A595" s="16" t="s">
        <v>1663</v>
      </c>
      <c r="B595" s="16" t="s">
        <v>1664</v>
      </c>
      <c r="C595" s="16">
        <v>2019</v>
      </c>
      <c r="D595" s="16" t="s">
        <v>1665</v>
      </c>
      <c r="E595" t="s">
        <v>2346</v>
      </c>
      <c r="F595" s="16" t="s">
        <v>1963</v>
      </c>
      <c r="G595" s="16" t="s">
        <v>11</v>
      </c>
      <c r="H595" s="17"/>
      <c r="I595" s="17"/>
      <c r="J595" s="17"/>
      <c r="K595" s="19" t="str">
        <f t="shared" si="174"/>
        <v/>
      </c>
      <c r="L595" s="19" t="str">
        <f t="shared" si="175"/>
        <v>Yes</v>
      </c>
      <c r="M595" s="19" t="str">
        <f t="shared" si="176"/>
        <v/>
      </c>
      <c r="N595" s="19" t="str">
        <f t="shared" si="177"/>
        <v/>
      </c>
      <c r="O595" s="19" t="str">
        <f t="shared" si="178"/>
        <v/>
      </c>
      <c r="P595" s="19" t="str">
        <f t="shared" si="179"/>
        <v/>
      </c>
      <c r="Q595" s="19" t="str">
        <f t="shared" si="180"/>
        <v/>
      </c>
      <c r="R595" s="19" t="str">
        <f t="shared" si="181"/>
        <v/>
      </c>
      <c r="S595" s="19" t="str">
        <f t="shared" si="182"/>
        <v/>
      </c>
      <c r="T595" s="19" t="str">
        <f t="shared" si="183"/>
        <v/>
      </c>
      <c r="U595" s="15" t="str">
        <f t="shared" si="170"/>
        <v>Yes</v>
      </c>
      <c r="V595" s="15" t="str">
        <f t="shared" si="171"/>
        <v>Yes</v>
      </c>
      <c r="W595" s="15" t="str">
        <f t="shared" si="184"/>
        <v>Yes</v>
      </c>
      <c r="X595" s="15">
        <f>IF(W595="Yes", MAX(X$1:X594)+1, "")</f>
        <v>594</v>
      </c>
      <c r="Y595" s="15" t="str">
        <f t="shared" si="185"/>
        <v>Yes</v>
      </c>
      <c r="Z595" s="15">
        <f>IF(Y595="Yes", MAX(Z$1:Z594)+1, "")</f>
        <v>594</v>
      </c>
      <c r="AA595" s="15" t="str">
        <f t="shared" si="172"/>
        <v>No</v>
      </c>
      <c r="AB595" s="15" t="str">
        <f t="shared" si="173"/>
        <v>No</v>
      </c>
      <c r="AC595" s="15" t="str">
        <f t="shared" si="186"/>
        <v>No</v>
      </c>
      <c r="AD595" s="15" t="str">
        <f>IF(AC595="Yes", MAX(AD$1:AD594)+1, "")</f>
        <v/>
      </c>
      <c r="AE595" s="15" t="str">
        <f t="shared" si="187"/>
        <v>No</v>
      </c>
      <c r="AF595" s="15" t="str">
        <f>IF(AE595="Yes", MAX(AF$1:AF594)+1, "")</f>
        <v/>
      </c>
    </row>
    <row r="596" spans="1:32" ht="19" customHeight="1" x14ac:dyDescent="0.35">
      <c r="A596" s="16" t="s">
        <v>1666</v>
      </c>
      <c r="B596" s="16" t="s">
        <v>1667</v>
      </c>
      <c r="C596" s="16">
        <v>2017</v>
      </c>
      <c r="D596" s="16" t="s">
        <v>1668</v>
      </c>
      <c r="E596" t="s">
        <v>2347</v>
      </c>
      <c r="F596" s="16" t="s">
        <v>1963</v>
      </c>
      <c r="G596" s="16" t="s">
        <v>7</v>
      </c>
      <c r="H596" s="17"/>
      <c r="I596" s="17"/>
      <c r="J596" s="17"/>
      <c r="K596" s="19" t="str">
        <f t="shared" si="174"/>
        <v>Yes</v>
      </c>
      <c r="L596" s="19" t="str">
        <f t="shared" si="175"/>
        <v/>
      </c>
      <c r="M596" s="19" t="str">
        <f t="shared" si="176"/>
        <v/>
      </c>
      <c r="N596" s="19" t="str">
        <f t="shared" si="177"/>
        <v/>
      </c>
      <c r="O596" s="19" t="str">
        <f t="shared" si="178"/>
        <v/>
      </c>
      <c r="P596" s="19" t="str">
        <f t="shared" si="179"/>
        <v/>
      </c>
      <c r="Q596" s="19" t="str">
        <f t="shared" si="180"/>
        <v/>
      </c>
      <c r="R596" s="19" t="str">
        <f t="shared" si="181"/>
        <v/>
      </c>
      <c r="S596" s="19" t="str">
        <f t="shared" si="182"/>
        <v/>
      </c>
      <c r="T596" s="19" t="str">
        <f t="shared" si="183"/>
        <v/>
      </c>
      <c r="U596" s="15" t="str">
        <f t="shared" si="170"/>
        <v>Yes</v>
      </c>
      <c r="V596" s="15" t="str">
        <f t="shared" si="171"/>
        <v>Yes</v>
      </c>
      <c r="W596" s="15" t="str">
        <f t="shared" si="184"/>
        <v>Yes</v>
      </c>
      <c r="X596" s="15">
        <f>IF(W596="Yes", MAX(X$1:X595)+1, "")</f>
        <v>595</v>
      </c>
      <c r="Y596" s="15" t="str">
        <f t="shared" si="185"/>
        <v>Yes</v>
      </c>
      <c r="Z596" s="15">
        <f>IF(Y596="Yes", MAX(Z$1:Z595)+1, "")</f>
        <v>595</v>
      </c>
      <c r="AA596" s="15" t="str">
        <f t="shared" si="172"/>
        <v>No</v>
      </c>
      <c r="AB596" s="15" t="str">
        <f t="shared" si="173"/>
        <v>No</v>
      </c>
      <c r="AC596" s="15" t="str">
        <f t="shared" si="186"/>
        <v>No</v>
      </c>
      <c r="AD596" s="15" t="str">
        <f>IF(AC596="Yes", MAX(AD$1:AD595)+1, "")</f>
        <v/>
      </c>
      <c r="AE596" s="15" t="str">
        <f t="shared" si="187"/>
        <v>No</v>
      </c>
      <c r="AF596" s="15" t="str">
        <f>IF(AE596="Yes", MAX(AF$1:AF595)+1, "")</f>
        <v/>
      </c>
    </row>
    <row r="597" spans="1:32" ht="19" customHeight="1" x14ac:dyDescent="0.35">
      <c r="A597" s="16" t="s">
        <v>1669</v>
      </c>
      <c r="B597" s="16" t="s">
        <v>1670</v>
      </c>
      <c r="C597" s="16">
        <v>2018</v>
      </c>
      <c r="D597" s="17"/>
      <c r="E597" t="s">
        <v>1976</v>
      </c>
      <c r="F597" s="16" t="s">
        <v>1963</v>
      </c>
      <c r="G597" s="16" t="s">
        <v>7</v>
      </c>
      <c r="H597" s="16" t="s">
        <v>1954</v>
      </c>
      <c r="I597" s="17"/>
      <c r="J597" s="17"/>
      <c r="K597" s="19" t="str">
        <f t="shared" si="174"/>
        <v>Yes</v>
      </c>
      <c r="L597" s="19" t="str">
        <f t="shared" si="175"/>
        <v/>
      </c>
      <c r="M597" s="19" t="str">
        <f t="shared" si="176"/>
        <v/>
      </c>
      <c r="N597" s="19" t="str">
        <f t="shared" si="177"/>
        <v/>
      </c>
      <c r="O597" s="19" t="str">
        <f t="shared" si="178"/>
        <v/>
      </c>
      <c r="P597" s="19" t="str">
        <f t="shared" si="179"/>
        <v/>
      </c>
      <c r="Q597" s="19" t="str">
        <f t="shared" si="180"/>
        <v/>
      </c>
      <c r="R597" s="19" t="str">
        <f t="shared" si="181"/>
        <v>Yes</v>
      </c>
      <c r="S597" s="19" t="str">
        <f t="shared" si="182"/>
        <v/>
      </c>
      <c r="T597" s="19" t="str">
        <f t="shared" si="183"/>
        <v/>
      </c>
      <c r="U597" s="15" t="str">
        <f t="shared" si="170"/>
        <v>Yes</v>
      </c>
      <c r="V597" s="15" t="str">
        <f t="shared" si="171"/>
        <v>No</v>
      </c>
      <c r="W597" s="15" t="str">
        <f t="shared" si="184"/>
        <v>Yes</v>
      </c>
      <c r="X597" s="15">
        <f>IF(W597="Yes", MAX(X$1:X596)+1, "")</f>
        <v>596</v>
      </c>
      <c r="Y597" s="15" t="str">
        <f t="shared" si="185"/>
        <v>Yes</v>
      </c>
      <c r="Z597" s="15">
        <f>IF(Y597="Yes", MAX(Z$1:Z596)+1, "")</f>
        <v>596</v>
      </c>
      <c r="AA597" s="15" t="str">
        <f t="shared" si="172"/>
        <v>No</v>
      </c>
      <c r="AB597" s="15" t="str">
        <f t="shared" si="173"/>
        <v>No</v>
      </c>
      <c r="AC597" s="15" t="str">
        <f t="shared" si="186"/>
        <v>No</v>
      </c>
      <c r="AD597" s="15" t="str">
        <f>IF(AC597="Yes", MAX(AD$1:AD596)+1, "")</f>
        <v/>
      </c>
      <c r="AE597" s="15" t="str">
        <f t="shared" si="187"/>
        <v>No</v>
      </c>
      <c r="AF597" s="15" t="str">
        <f>IF(AE597="Yes", MAX(AF$1:AF596)+1, "")</f>
        <v/>
      </c>
    </row>
    <row r="598" spans="1:32" ht="19" customHeight="1" x14ac:dyDescent="0.35">
      <c r="A598" s="16" t="s">
        <v>1671</v>
      </c>
      <c r="B598" s="16" t="s">
        <v>1672</v>
      </c>
      <c r="C598" s="16">
        <v>2019</v>
      </c>
      <c r="D598" s="16" t="s">
        <v>1673</v>
      </c>
      <c r="E598" t="s">
        <v>2348</v>
      </c>
      <c r="F598" s="16" t="s">
        <v>1963</v>
      </c>
      <c r="G598" s="16" t="s">
        <v>11</v>
      </c>
      <c r="H598" s="16" t="s">
        <v>18</v>
      </c>
      <c r="I598" s="17"/>
      <c r="J598" s="17"/>
      <c r="K598" s="19" t="str">
        <f t="shared" si="174"/>
        <v/>
      </c>
      <c r="L598" s="19" t="str">
        <f t="shared" si="175"/>
        <v>Yes</v>
      </c>
      <c r="M598" s="19" t="str">
        <f t="shared" si="176"/>
        <v/>
      </c>
      <c r="N598" s="19" t="str">
        <f t="shared" si="177"/>
        <v/>
      </c>
      <c r="O598" s="19" t="str">
        <f t="shared" si="178"/>
        <v/>
      </c>
      <c r="P598" s="19" t="str">
        <f t="shared" si="179"/>
        <v/>
      </c>
      <c r="Q598" s="19" t="str">
        <f t="shared" si="180"/>
        <v/>
      </c>
      <c r="R598" s="19" t="str">
        <f t="shared" si="181"/>
        <v/>
      </c>
      <c r="S598" s="19" t="str">
        <f t="shared" si="182"/>
        <v>Yes</v>
      </c>
      <c r="T598" s="19" t="str">
        <f t="shared" si="183"/>
        <v/>
      </c>
      <c r="U598" s="15" t="str">
        <f t="shared" si="170"/>
        <v>Yes</v>
      </c>
      <c r="V598" s="15" t="str">
        <f t="shared" si="171"/>
        <v>Yes</v>
      </c>
      <c r="W598" s="15" t="str">
        <f t="shared" si="184"/>
        <v>Yes</v>
      </c>
      <c r="X598" s="15">
        <f>IF(W598="Yes", MAX(X$1:X597)+1, "")</f>
        <v>597</v>
      </c>
      <c r="Y598" s="15" t="str">
        <f t="shared" si="185"/>
        <v>Yes</v>
      </c>
      <c r="Z598" s="15">
        <f>IF(Y598="Yes", MAX(Z$1:Z597)+1, "")</f>
        <v>597</v>
      </c>
      <c r="AA598" s="15" t="str">
        <f t="shared" si="172"/>
        <v>No</v>
      </c>
      <c r="AB598" s="15" t="str">
        <f t="shared" si="173"/>
        <v>No</v>
      </c>
      <c r="AC598" s="15" t="str">
        <f t="shared" si="186"/>
        <v>No</v>
      </c>
      <c r="AD598" s="15" t="str">
        <f>IF(AC598="Yes", MAX(AD$1:AD597)+1, "")</f>
        <v/>
      </c>
      <c r="AE598" s="15" t="str">
        <f t="shared" si="187"/>
        <v>No</v>
      </c>
      <c r="AF598" s="15" t="str">
        <f>IF(AE598="Yes", MAX(AF$1:AF597)+1, "")</f>
        <v/>
      </c>
    </row>
    <row r="599" spans="1:32" ht="19" customHeight="1" x14ac:dyDescent="0.35">
      <c r="A599" s="16" t="s">
        <v>1674</v>
      </c>
      <c r="B599" s="16" t="s">
        <v>1675</v>
      </c>
      <c r="C599" s="16">
        <v>2012</v>
      </c>
      <c r="D599" s="17"/>
      <c r="E599" t="s">
        <v>2349</v>
      </c>
      <c r="F599" s="16" t="s">
        <v>1963</v>
      </c>
      <c r="G599" s="16" t="s">
        <v>7</v>
      </c>
      <c r="H599" s="16" t="s">
        <v>11</v>
      </c>
      <c r="I599" s="16" t="s">
        <v>74</v>
      </c>
      <c r="J599" s="17"/>
      <c r="K599" s="19" t="str">
        <f t="shared" si="174"/>
        <v>Yes</v>
      </c>
      <c r="L599" s="19" t="str">
        <f t="shared" si="175"/>
        <v>Yes</v>
      </c>
      <c r="M599" s="19" t="str">
        <f t="shared" si="176"/>
        <v/>
      </c>
      <c r="N599" s="19" t="str">
        <f t="shared" si="177"/>
        <v>Yes</v>
      </c>
      <c r="O599" s="19" t="str">
        <f t="shared" si="178"/>
        <v/>
      </c>
      <c r="P599" s="19" t="str">
        <f t="shared" si="179"/>
        <v/>
      </c>
      <c r="Q599" s="19" t="str">
        <f t="shared" si="180"/>
        <v/>
      </c>
      <c r="R599" s="19" t="str">
        <f t="shared" si="181"/>
        <v/>
      </c>
      <c r="S599" s="19" t="str">
        <f t="shared" si="182"/>
        <v/>
      </c>
      <c r="T599" s="19" t="str">
        <f t="shared" si="183"/>
        <v/>
      </c>
      <c r="U599" s="15" t="str">
        <f t="shared" si="170"/>
        <v>Yes</v>
      </c>
      <c r="V599" s="15" t="str">
        <f t="shared" si="171"/>
        <v>No</v>
      </c>
      <c r="W599" s="15" t="str">
        <f t="shared" si="184"/>
        <v>Yes</v>
      </c>
      <c r="X599" s="15">
        <f>IF(W599="Yes", MAX(X$1:X598)+1, "")</f>
        <v>598</v>
      </c>
      <c r="Y599" s="15" t="str">
        <f t="shared" si="185"/>
        <v>Yes</v>
      </c>
      <c r="Z599" s="15">
        <f>IF(Y599="Yes", MAX(Z$1:Z598)+1, "")</f>
        <v>598</v>
      </c>
      <c r="AA599" s="15" t="str">
        <f t="shared" si="172"/>
        <v>No</v>
      </c>
      <c r="AB599" s="15" t="str">
        <f t="shared" si="173"/>
        <v>No</v>
      </c>
      <c r="AC599" s="15" t="str">
        <f t="shared" si="186"/>
        <v>No</v>
      </c>
      <c r="AD599" s="15" t="str">
        <f>IF(AC599="Yes", MAX(AD$1:AD598)+1, "")</f>
        <v/>
      </c>
      <c r="AE599" s="15" t="str">
        <f t="shared" si="187"/>
        <v>No</v>
      </c>
      <c r="AF599" s="15" t="str">
        <f>IF(AE599="Yes", MAX(AF$1:AF598)+1, "")</f>
        <v/>
      </c>
    </row>
    <row r="600" spans="1:32" ht="19" customHeight="1" x14ac:dyDescent="0.35">
      <c r="A600" s="16" t="s">
        <v>1676</v>
      </c>
      <c r="B600" s="16" t="s">
        <v>1677</v>
      </c>
      <c r="C600" s="16" t="s">
        <v>960</v>
      </c>
      <c r="D600" s="16" t="s">
        <v>1678</v>
      </c>
      <c r="E600" t="s">
        <v>1976</v>
      </c>
      <c r="F600" s="16" t="s">
        <v>1963</v>
      </c>
      <c r="G600" s="16" t="s">
        <v>11</v>
      </c>
      <c r="H600" s="16" t="s">
        <v>74</v>
      </c>
      <c r="I600" s="16" t="s">
        <v>27</v>
      </c>
      <c r="J600" s="17"/>
      <c r="K600" s="19" t="str">
        <f t="shared" si="174"/>
        <v>Yes</v>
      </c>
      <c r="L600" s="19" t="str">
        <f t="shared" si="175"/>
        <v>Yes</v>
      </c>
      <c r="M600" s="19" t="str">
        <f t="shared" si="176"/>
        <v/>
      </c>
      <c r="N600" s="19" t="str">
        <f t="shared" si="177"/>
        <v>Yes</v>
      </c>
      <c r="O600" s="19" t="str">
        <f t="shared" si="178"/>
        <v/>
      </c>
      <c r="P600" s="19" t="str">
        <f t="shared" si="179"/>
        <v/>
      </c>
      <c r="Q600" s="19" t="str">
        <f t="shared" si="180"/>
        <v/>
      </c>
      <c r="R600" s="19" t="str">
        <f t="shared" si="181"/>
        <v/>
      </c>
      <c r="S600" s="19" t="str">
        <f t="shared" si="182"/>
        <v/>
      </c>
      <c r="T600" s="19" t="str">
        <f t="shared" si="183"/>
        <v/>
      </c>
      <c r="U600" s="15" t="str">
        <f t="shared" si="170"/>
        <v>Yes</v>
      </c>
      <c r="V600" s="15" t="str">
        <f t="shared" si="171"/>
        <v>Yes</v>
      </c>
      <c r="W600" s="15" t="str">
        <f t="shared" si="184"/>
        <v>Yes</v>
      </c>
      <c r="X600" s="15">
        <f>IF(W600="Yes", MAX(X$1:X599)+1, "")</f>
        <v>599</v>
      </c>
      <c r="Y600" s="15" t="str">
        <f t="shared" si="185"/>
        <v>Yes</v>
      </c>
      <c r="Z600" s="15">
        <f>IF(Y600="Yes", MAX(Z$1:Z599)+1, "")</f>
        <v>599</v>
      </c>
      <c r="AA600" s="15" t="str">
        <f t="shared" si="172"/>
        <v>No</v>
      </c>
      <c r="AB600" s="15" t="str">
        <f t="shared" si="173"/>
        <v>No</v>
      </c>
      <c r="AC600" s="15" t="str">
        <f t="shared" si="186"/>
        <v>No</v>
      </c>
      <c r="AD600" s="15" t="str">
        <f>IF(AC600="Yes", MAX(AD$1:AD599)+1, "")</f>
        <v/>
      </c>
      <c r="AE600" s="15" t="str">
        <f t="shared" si="187"/>
        <v>No</v>
      </c>
      <c r="AF600" s="15" t="str">
        <f>IF(AE600="Yes", MAX(AF$1:AF599)+1, "")</f>
        <v/>
      </c>
    </row>
    <row r="601" spans="1:32" ht="19" customHeight="1" x14ac:dyDescent="0.35">
      <c r="A601" s="16" t="s">
        <v>1679</v>
      </c>
      <c r="B601" s="16" t="s">
        <v>1680</v>
      </c>
      <c r="C601" s="16">
        <v>2012</v>
      </c>
      <c r="D601" s="16" t="s">
        <v>1681</v>
      </c>
      <c r="E601" t="s">
        <v>2350</v>
      </c>
      <c r="F601" s="16" t="s">
        <v>1963</v>
      </c>
      <c r="G601" s="16" t="s">
        <v>7</v>
      </c>
      <c r="H601" s="17"/>
      <c r="I601" s="17"/>
      <c r="J601" s="17"/>
      <c r="K601" s="19" t="str">
        <f t="shared" si="174"/>
        <v>Yes</v>
      </c>
      <c r="L601" s="19" t="str">
        <f t="shared" si="175"/>
        <v/>
      </c>
      <c r="M601" s="19" t="str">
        <f t="shared" si="176"/>
        <v/>
      </c>
      <c r="N601" s="19" t="str">
        <f t="shared" si="177"/>
        <v/>
      </c>
      <c r="O601" s="19" t="str">
        <f t="shared" si="178"/>
        <v/>
      </c>
      <c r="P601" s="19" t="str">
        <f t="shared" si="179"/>
        <v/>
      </c>
      <c r="Q601" s="19" t="str">
        <f t="shared" si="180"/>
        <v/>
      </c>
      <c r="R601" s="19" t="str">
        <f t="shared" si="181"/>
        <v/>
      </c>
      <c r="S601" s="19" t="str">
        <f t="shared" si="182"/>
        <v/>
      </c>
      <c r="T601" s="19" t="str">
        <f t="shared" si="183"/>
        <v/>
      </c>
      <c r="U601" s="15" t="str">
        <f t="shared" si="170"/>
        <v>Yes</v>
      </c>
      <c r="V601" s="15" t="str">
        <f t="shared" si="171"/>
        <v>Yes</v>
      </c>
      <c r="W601" s="15" t="str">
        <f t="shared" si="184"/>
        <v>Yes</v>
      </c>
      <c r="X601" s="15">
        <f>IF(W601="Yes", MAX(X$1:X600)+1, "")</f>
        <v>600</v>
      </c>
      <c r="Y601" s="15" t="str">
        <f t="shared" si="185"/>
        <v>Yes</v>
      </c>
      <c r="Z601" s="15">
        <f>IF(Y601="Yes", MAX(Z$1:Z600)+1, "")</f>
        <v>600</v>
      </c>
      <c r="AA601" s="15" t="str">
        <f t="shared" si="172"/>
        <v>No</v>
      </c>
      <c r="AB601" s="15" t="str">
        <f t="shared" si="173"/>
        <v>No</v>
      </c>
      <c r="AC601" s="15" t="str">
        <f t="shared" si="186"/>
        <v>No</v>
      </c>
      <c r="AD601" s="15" t="str">
        <f>IF(AC601="Yes", MAX(AD$1:AD600)+1, "")</f>
        <v/>
      </c>
      <c r="AE601" s="15" t="str">
        <f t="shared" si="187"/>
        <v>No</v>
      </c>
      <c r="AF601" s="15" t="str">
        <f>IF(AE601="Yes", MAX(AF$1:AF600)+1, "")</f>
        <v/>
      </c>
    </row>
    <row r="602" spans="1:32" ht="19" customHeight="1" x14ac:dyDescent="0.35">
      <c r="A602" s="16" t="s">
        <v>1682</v>
      </c>
      <c r="B602" s="16" t="s">
        <v>1683</v>
      </c>
      <c r="C602" s="16">
        <v>2016</v>
      </c>
      <c r="D602" s="17"/>
      <c r="E602" t="s">
        <v>1976</v>
      </c>
      <c r="F602" s="16" t="s">
        <v>1963</v>
      </c>
      <c r="G602" s="16" t="s">
        <v>7</v>
      </c>
      <c r="H602" s="17"/>
      <c r="I602" s="17"/>
      <c r="J602" s="17"/>
      <c r="K602" s="19" t="str">
        <f t="shared" si="174"/>
        <v>Yes</v>
      </c>
      <c r="L602" s="19" t="str">
        <f t="shared" si="175"/>
        <v/>
      </c>
      <c r="M602" s="19" t="str">
        <f t="shared" si="176"/>
        <v/>
      </c>
      <c r="N602" s="19" t="str">
        <f t="shared" si="177"/>
        <v/>
      </c>
      <c r="O602" s="19" t="str">
        <f t="shared" si="178"/>
        <v/>
      </c>
      <c r="P602" s="19" t="str">
        <f t="shared" si="179"/>
        <v/>
      </c>
      <c r="Q602" s="19" t="str">
        <f t="shared" si="180"/>
        <v/>
      </c>
      <c r="R602" s="19" t="str">
        <f t="shared" si="181"/>
        <v/>
      </c>
      <c r="S602" s="19" t="str">
        <f t="shared" si="182"/>
        <v/>
      </c>
      <c r="T602" s="19" t="str">
        <f t="shared" si="183"/>
        <v/>
      </c>
      <c r="U602" s="15" t="str">
        <f t="shared" si="170"/>
        <v>Yes</v>
      </c>
      <c r="V602" s="15" t="str">
        <f t="shared" si="171"/>
        <v>No</v>
      </c>
      <c r="W602" s="15" t="str">
        <f t="shared" si="184"/>
        <v>Yes</v>
      </c>
      <c r="X602" s="15">
        <f>IF(W602="Yes", MAX(X$1:X601)+1, "")</f>
        <v>601</v>
      </c>
      <c r="Y602" s="15" t="str">
        <f t="shared" si="185"/>
        <v>Yes</v>
      </c>
      <c r="Z602" s="15">
        <f>IF(Y602="Yes", MAX(Z$1:Z601)+1, "")</f>
        <v>601</v>
      </c>
      <c r="AA602" s="15" t="str">
        <f t="shared" si="172"/>
        <v>No</v>
      </c>
      <c r="AB602" s="15" t="str">
        <f t="shared" si="173"/>
        <v>No</v>
      </c>
      <c r="AC602" s="15" t="str">
        <f t="shared" si="186"/>
        <v>No</v>
      </c>
      <c r="AD602" s="15" t="str">
        <f>IF(AC602="Yes", MAX(AD$1:AD601)+1, "")</f>
        <v/>
      </c>
      <c r="AE602" s="15" t="str">
        <f t="shared" si="187"/>
        <v>No</v>
      </c>
      <c r="AF602" s="15" t="str">
        <f>IF(AE602="Yes", MAX(AF$1:AF601)+1, "")</f>
        <v/>
      </c>
    </row>
    <row r="603" spans="1:32" ht="19" customHeight="1" x14ac:dyDescent="0.35">
      <c r="A603" s="16" t="s">
        <v>1684</v>
      </c>
      <c r="B603" s="16" t="s">
        <v>1685</v>
      </c>
      <c r="C603" s="16">
        <v>2017</v>
      </c>
      <c r="D603" s="16" t="s">
        <v>1686</v>
      </c>
      <c r="E603" t="s">
        <v>2351</v>
      </c>
      <c r="F603" s="16" t="s">
        <v>1963</v>
      </c>
      <c r="G603" s="16" t="s">
        <v>419</v>
      </c>
      <c r="H603" s="17"/>
      <c r="I603" s="17"/>
      <c r="J603" s="17"/>
      <c r="K603" s="19" t="str">
        <f t="shared" si="174"/>
        <v/>
      </c>
      <c r="L603" s="19" t="str">
        <f t="shared" si="175"/>
        <v/>
      </c>
      <c r="M603" s="19" t="str">
        <f t="shared" si="176"/>
        <v>Yes</v>
      </c>
      <c r="N603" s="19" t="str">
        <f t="shared" si="177"/>
        <v/>
      </c>
      <c r="O603" s="19" t="str">
        <f t="shared" si="178"/>
        <v/>
      </c>
      <c r="P603" s="19" t="str">
        <f t="shared" si="179"/>
        <v/>
      </c>
      <c r="Q603" s="19" t="str">
        <f t="shared" si="180"/>
        <v/>
      </c>
      <c r="R603" s="19" t="str">
        <f t="shared" si="181"/>
        <v/>
      </c>
      <c r="S603" s="19" t="str">
        <f t="shared" si="182"/>
        <v/>
      </c>
      <c r="T603" s="19" t="str">
        <f t="shared" si="183"/>
        <v/>
      </c>
      <c r="U603" s="15" t="str">
        <f t="shared" si="170"/>
        <v>Yes</v>
      </c>
      <c r="V603" s="15" t="str">
        <f t="shared" si="171"/>
        <v>Yes</v>
      </c>
      <c r="W603" s="15" t="str">
        <f t="shared" si="184"/>
        <v>Yes</v>
      </c>
      <c r="X603" s="15">
        <f>IF(W603="Yes", MAX(X$1:X602)+1, "")</f>
        <v>602</v>
      </c>
      <c r="Y603" s="15" t="str">
        <f t="shared" si="185"/>
        <v>Yes</v>
      </c>
      <c r="Z603" s="15">
        <f>IF(Y603="Yes", MAX(Z$1:Z602)+1, "")</f>
        <v>602</v>
      </c>
      <c r="AA603" s="15" t="str">
        <f t="shared" si="172"/>
        <v>No</v>
      </c>
      <c r="AB603" s="15" t="str">
        <f t="shared" si="173"/>
        <v>No</v>
      </c>
      <c r="AC603" s="15" t="str">
        <f t="shared" si="186"/>
        <v>No</v>
      </c>
      <c r="AD603" s="15" t="str">
        <f>IF(AC603="Yes", MAX(AD$1:AD602)+1, "")</f>
        <v/>
      </c>
      <c r="AE603" s="15" t="str">
        <f t="shared" si="187"/>
        <v>No</v>
      </c>
      <c r="AF603" s="15" t="str">
        <f>IF(AE603="Yes", MAX(AF$1:AF602)+1, "")</f>
        <v/>
      </c>
    </row>
    <row r="604" spans="1:32" ht="19" customHeight="1" x14ac:dyDescent="0.35">
      <c r="A604" s="16" t="s">
        <v>1687</v>
      </c>
      <c r="B604" s="16" t="s">
        <v>1688</v>
      </c>
      <c r="C604" s="16">
        <v>2018</v>
      </c>
      <c r="D604" s="17"/>
      <c r="E604" t="s">
        <v>1976</v>
      </c>
      <c r="F604" s="16" t="s">
        <v>1963</v>
      </c>
      <c r="G604" s="16" t="s">
        <v>7</v>
      </c>
      <c r="H604" s="17"/>
      <c r="I604" s="17"/>
      <c r="J604" s="17"/>
      <c r="K604" s="19" t="str">
        <f t="shared" si="174"/>
        <v>Yes</v>
      </c>
      <c r="L604" s="19" t="str">
        <f t="shared" si="175"/>
        <v/>
      </c>
      <c r="M604" s="19" t="str">
        <f t="shared" si="176"/>
        <v/>
      </c>
      <c r="N604" s="19" t="str">
        <f t="shared" si="177"/>
        <v/>
      </c>
      <c r="O604" s="19" t="str">
        <f t="shared" si="178"/>
        <v/>
      </c>
      <c r="P604" s="19" t="str">
        <f t="shared" si="179"/>
        <v/>
      </c>
      <c r="Q604" s="19" t="str">
        <f t="shared" si="180"/>
        <v/>
      </c>
      <c r="R604" s="19" t="str">
        <f t="shared" si="181"/>
        <v/>
      </c>
      <c r="S604" s="19" t="str">
        <f t="shared" si="182"/>
        <v/>
      </c>
      <c r="T604" s="19" t="str">
        <f t="shared" si="183"/>
        <v/>
      </c>
      <c r="U604" s="15" t="str">
        <f t="shared" si="170"/>
        <v>Yes</v>
      </c>
      <c r="V604" s="15" t="str">
        <f t="shared" si="171"/>
        <v>No</v>
      </c>
      <c r="W604" s="15" t="str">
        <f t="shared" si="184"/>
        <v>Yes</v>
      </c>
      <c r="X604" s="15">
        <f>IF(W604="Yes", MAX(X$1:X603)+1, "")</f>
        <v>603</v>
      </c>
      <c r="Y604" s="15" t="str">
        <f t="shared" si="185"/>
        <v>Yes</v>
      </c>
      <c r="Z604" s="15">
        <f>IF(Y604="Yes", MAX(Z$1:Z603)+1, "")</f>
        <v>603</v>
      </c>
      <c r="AA604" s="15" t="str">
        <f t="shared" si="172"/>
        <v>No</v>
      </c>
      <c r="AB604" s="15" t="str">
        <f t="shared" si="173"/>
        <v>No</v>
      </c>
      <c r="AC604" s="15" t="str">
        <f t="shared" si="186"/>
        <v>No</v>
      </c>
      <c r="AD604" s="15" t="str">
        <f>IF(AC604="Yes", MAX(AD$1:AD603)+1, "")</f>
        <v/>
      </c>
      <c r="AE604" s="15" t="str">
        <f t="shared" si="187"/>
        <v>No</v>
      </c>
      <c r="AF604" s="15" t="str">
        <f>IF(AE604="Yes", MAX(AF$1:AF603)+1, "")</f>
        <v/>
      </c>
    </row>
    <row r="605" spans="1:32" ht="19" customHeight="1" x14ac:dyDescent="0.35">
      <c r="A605" s="16" t="s">
        <v>1689</v>
      </c>
      <c r="B605" s="16" t="s">
        <v>1690</v>
      </c>
      <c r="C605" s="16">
        <v>2019</v>
      </c>
      <c r="D605" s="16" t="s">
        <v>1691</v>
      </c>
      <c r="E605" t="s">
        <v>2352</v>
      </c>
      <c r="F605" s="16" t="s">
        <v>1963</v>
      </c>
      <c r="G605" s="16" t="s">
        <v>94</v>
      </c>
      <c r="H605" s="17"/>
      <c r="I605" s="17"/>
      <c r="J605" s="17"/>
      <c r="K605" s="19" t="str">
        <f t="shared" si="174"/>
        <v/>
      </c>
      <c r="L605" s="19" t="str">
        <f t="shared" si="175"/>
        <v/>
      </c>
      <c r="M605" s="19" t="str">
        <f t="shared" si="176"/>
        <v/>
      </c>
      <c r="N605" s="19" t="str">
        <f t="shared" si="177"/>
        <v/>
      </c>
      <c r="O605" s="19" t="str">
        <f t="shared" si="178"/>
        <v/>
      </c>
      <c r="P605" s="19" t="str">
        <f t="shared" si="179"/>
        <v>Yes</v>
      </c>
      <c r="Q605" s="19" t="str">
        <f t="shared" si="180"/>
        <v/>
      </c>
      <c r="R605" s="19" t="str">
        <f t="shared" si="181"/>
        <v/>
      </c>
      <c r="S605" s="19" t="str">
        <f t="shared" si="182"/>
        <v/>
      </c>
      <c r="T605" s="19" t="str">
        <f t="shared" si="183"/>
        <v/>
      </c>
      <c r="U605" s="15" t="str">
        <f t="shared" si="170"/>
        <v>Yes</v>
      </c>
      <c r="V605" s="15" t="str">
        <f t="shared" si="171"/>
        <v>Yes</v>
      </c>
      <c r="W605" s="15" t="str">
        <f t="shared" si="184"/>
        <v>Yes</v>
      </c>
      <c r="X605" s="15">
        <f>IF(W605="Yes", MAX(X$1:X604)+1, "")</f>
        <v>604</v>
      </c>
      <c r="Y605" s="15" t="str">
        <f t="shared" si="185"/>
        <v>Yes</v>
      </c>
      <c r="Z605" s="15">
        <f>IF(Y605="Yes", MAX(Z$1:Z604)+1, "")</f>
        <v>604</v>
      </c>
      <c r="AA605" s="15" t="str">
        <f t="shared" si="172"/>
        <v>No</v>
      </c>
      <c r="AB605" s="15" t="str">
        <f t="shared" si="173"/>
        <v>No</v>
      </c>
      <c r="AC605" s="15" t="str">
        <f t="shared" si="186"/>
        <v>No</v>
      </c>
      <c r="AD605" s="15" t="str">
        <f>IF(AC605="Yes", MAX(AD$1:AD604)+1, "")</f>
        <v/>
      </c>
      <c r="AE605" s="15" t="str">
        <f t="shared" si="187"/>
        <v>No</v>
      </c>
      <c r="AF605" s="15" t="str">
        <f>IF(AE605="Yes", MAX(AF$1:AF604)+1, "")</f>
        <v/>
      </c>
    </row>
    <row r="606" spans="1:32" ht="19" customHeight="1" x14ac:dyDescent="0.35">
      <c r="A606" s="16" t="s">
        <v>1692</v>
      </c>
      <c r="B606" s="16" t="s">
        <v>1693</v>
      </c>
      <c r="C606" s="16">
        <v>2019</v>
      </c>
      <c r="D606" s="17"/>
      <c r="E606" t="s">
        <v>1976</v>
      </c>
      <c r="F606" s="16" t="s">
        <v>1963</v>
      </c>
      <c r="G606" s="16" t="s">
        <v>1954</v>
      </c>
      <c r="H606" s="17"/>
      <c r="I606" s="17"/>
      <c r="J606" s="17"/>
      <c r="K606" s="19" t="str">
        <f t="shared" si="174"/>
        <v/>
      </c>
      <c r="L606" s="19" t="str">
        <f t="shared" si="175"/>
        <v/>
      </c>
      <c r="M606" s="19" t="str">
        <f t="shared" si="176"/>
        <v/>
      </c>
      <c r="N606" s="19" t="str">
        <f t="shared" si="177"/>
        <v/>
      </c>
      <c r="O606" s="19" t="str">
        <f t="shared" si="178"/>
        <v/>
      </c>
      <c r="P606" s="19" t="str">
        <f t="shared" si="179"/>
        <v/>
      </c>
      <c r="Q606" s="19" t="str">
        <f t="shared" si="180"/>
        <v/>
      </c>
      <c r="R606" s="19" t="str">
        <f t="shared" si="181"/>
        <v>Yes</v>
      </c>
      <c r="S606" s="19" t="str">
        <f t="shared" si="182"/>
        <v/>
      </c>
      <c r="T606" s="19" t="str">
        <f t="shared" si="183"/>
        <v/>
      </c>
      <c r="U606" s="15" t="str">
        <f t="shared" si="170"/>
        <v>Yes</v>
      </c>
      <c r="V606" s="15" t="str">
        <f t="shared" si="171"/>
        <v>No</v>
      </c>
      <c r="W606" s="15" t="str">
        <f t="shared" si="184"/>
        <v>Yes</v>
      </c>
      <c r="X606" s="15">
        <f>IF(W606="Yes", MAX(X$1:X605)+1, "")</f>
        <v>605</v>
      </c>
      <c r="Y606" s="15" t="str">
        <f t="shared" si="185"/>
        <v>Yes</v>
      </c>
      <c r="Z606" s="15">
        <f>IF(Y606="Yes", MAX(Z$1:Z605)+1, "")</f>
        <v>605</v>
      </c>
      <c r="AA606" s="15" t="str">
        <f t="shared" si="172"/>
        <v>No</v>
      </c>
      <c r="AB606" s="15" t="str">
        <f t="shared" si="173"/>
        <v>No</v>
      </c>
      <c r="AC606" s="15" t="str">
        <f t="shared" si="186"/>
        <v>No</v>
      </c>
      <c r="AD606" s="15" t="str">
        <f>IF(AC606="Yes", MAX(AD$1:AD605)+1, "")</f>
        <v/>
      </c>
      <c r="AE606" s="15" t="str">
        <f t="shared" si="187"/>
        <v>No</v>
      </c>
      <c r="AF606" s="15" t="str">
        <f>IF(AE606="Yes", MAX(AF$1:AF605)+1, "")</f>
        <v/>
      </c>
    </row>
    <row r="607" spans="1:32" ht="19" customHeight="1" x14ac:dyDescent="0.35">
      <c r="A607" s="16" t="s">
        <v>1694</v>
      </c>
      <c r="B607" s="16" t="s">
        <v>1695</v>
      </c>
      <c r="C607" s="16">
        <v>2017</v>
      </c>
      <c r="D607" s="16" t="s">
        <v>1696</v>
      </c>
      <c r="E607" t="s">
        <v>2353</v>
      </c>
      <c r="F607" s="16" t="s">
        <v>1963</v>
      </c>
      <c r="G607" s="16" t="s">
        <v>1954</v>
      </c>
      <c r="H607" s="17"/>
      <c r="I607" s="17"/>
      <c r="J607" s="17"/>
      <c r="K607" s="19" t="str">
        <f t="shared" si="174"/>
        <v/>
      </c>
      <c r="L607" s="19" t="str">
        <f t="shared" si="175"/>
        <v/>
      </c>
      <c r="M607" s="19" t="str">
        <f t="shared" si="176"/>
        <v/>
      </c>
      <c r="N607" s="19" t="str">
        <f t="shared" si="177"/>
        <v/>
      </c>
      <c r="O607" s="19" t="str">
        <f t="shared" si="178"/>
        <v/>
      </c>
      <c r="P607" s="19" t="str">
        <f t="shared" si="179"/>
        <v/>
      </c>
      <c r="Q607" s="19" t="str">
        <f t="shared" si="180"/>
        <v/>
      </c>
      <c r="R607" s="19" t="str">
        <f t="shared" si="181"/>
        <v>Yes</v>
      </c>
      <c r="S607" s="19" t="str">
        <f t="shared" si="182"/>
        <v/>
      </c>
      <c r="T607" s="19" t="str">
        <f t="shared" si="183"/>
        <v/>
      </c>
      <c r="U607" s="15" t="str">
        <f t="shared" si="170"/>
        <v>Yes</v>
      </c>
      <c r="V607" s="15" t="str">
        <f t="shared" si="171"/>
        <v>Yes</v>
      </c>
      <c r="W607" s="15" t="str">
        <f t="shared" si="184"/>
        <v>Yes</v>
      </c>
      <c r="X607" s="15">
        <f>IF(W607="Yes", MAX(X$1:X606)+1, "")</f>
        <v>606</v>
      </c>
      <c r="Y607" s="15" t="str">
        <f t="shared" si="185"/>
        <v>Yes</v>
      </c>
      <c r="Z607" s="15">
        <f>IF(Y607="Yes", MAX(Z$1:Z606)+1, "")</f>
        <v>606</v>
      </c>
      <c r="AA607" s="15" t="str">
        <f t="shared" si="172"/>
        <v>No</v>
      </c>
      <c r="AB607" s="15" t="str">
        <f t="shared" si="173"/>
        <v>No</v>
      </c>
      <c r="AC607" s="15" t="str">
        <f t="shared" si="186"/>
        <v>No</v>
      </c>
      <c r="AD607" s="15" t="str">
        <f>IF(AC607="Yes", MAX(AD$1:AD606)+1, "")</f>
        <v/>
      </c>
      <c r="AE607" s="15" t="str">
        <f t="shared" si="187"/>
        <v>No</v>
      </c>
      <c r="AF607" s="15" t="str">
        <f>IF(AE607="Yes", MAX(AF$1:AF606)+1, "")</f>
        <v/>
      </c>
    </row>
    <row r="608" spans="1:32" ht="19" customHeight="1" x14ac:dyDescent="0.35">
      <c r="A608" s="16" t="s">
        <v>1697</v>
      </c>
      <c r="B608" s="16" t="s">
        <v>1698</v>
      </c>
      <c r="C608" s="16">
        <v>2017</v>
      </c>
      <c r="D608" s="16" t="s">
        <v>1699</v>
      </c>
      <c r="E608" t="s">
        <v>1976</v>
      </c>
      <c r="F608" s="16" t="s">
        <v>1963</v>
      </c>
      <c r="G608" s="16" t="s">
        <v>1954</v>
      </c>
      <c r="H608" s="17"/>
      <c r="I608" s="17"/>
      <c r="J608" s="17"/>
      <c r="K608" s="19" t="str">
        <f t="shared" si="174"/>
        <v/>
      </c>
      <c r="L608" s="19" t="str">
        <f t="shared" si="175"/>
        <v/>
      </c>
      <c r="M608" s="19" t="str">
        <f t="shared" si="176"/>
        <v/>
      </c>
      <c r="N608" s="19" t="str">
        <f t="shared" si="177"/>
        <v/>
      </c>
      <c r="O608" s="19" t="str">
        <f t="shared" si="178"/>
        <v/>
      </c>
      <c r="P608" s="19" t="str">
        <f t="shared" si="179"/>
        <v/>
      </c>
      <c r="Q608" s="19" t="str">
        <f t="shared" si="180"/>
        <v/>
      </c>
      <c r="R608" s="19" t="str">
        <f t="shared" si="181"/>
        <v>Yes</v>
      </c>
      <c r="S608" s="19" t="str">
        <f t="shared" si="182"/>
        <v/>
      </c>
      <c r="T608" s="19" t="str">
        <f t="shared" si="183"/>
        <v/>
      </c>
      <c r="U608" s="15" t="str">
        <f t="shared" si="170"/>
        <v>Yes</v>
      </c>
      <c r="V608" s="15" t="str">
        <f t="shared" si="171"/>
        <v>Yes</v>
      </c>
      <c r="W608" s="15" t="str">
        <f t="shared" si="184"/>
        <v>Yes</v>
      </c>
      <c r="X608" s="15">
        <f>IF(W608="Yes", MAX(X$1:X607)+1, "")</f>
        <v>607</v>
      </c>
      <c r="Y608" s="15" t="str">
        <f t="shared" si="185"/>
        <v>Yes</v>
      </c>
      <c r="Z608" s="15">
        <f>IF(Y608="Yes", MAX(Z$1:Z607)+1, "")</f>
        <v>607</v>
      </c>
      <c r="AA608" s="15" t="str">
        <f t="shared" si="172"/>
        <v>No</v>
      </c>
      <c r="AB608" s="15" t="str">
        <f t="shared" si="173"/>
        <v>No</v>
      </c>
      <c r="AC608" s="15" t="str">
        <f t="shared" si="186"/>
        <v>No</v>
      </c>
      <c r="AD608" s="15" t="str">
        <f>IF(AC608="Yes", MAX(AD$1:AD607)+1, "")</f>
        <v/>
      </c>
      <c r="AE608" s="15" t="str">
        <f t="shared" si="187"/>
        <v>No</v>
      </c>
      <c r="AF608" s="15" t="str">
        <f>IF(AE608="Yes", MAX(AF$1:AF607)+1, "")</f>
        <v/>
      </c>
    </row>
    <row r="609" spans="1:32" ht="19" customHeight="1" x14ac:dyDescent="0.35">
      <c r="A609" s="16" t="s">
        <v>1700</v>
      </c>
      <c r="B609" s="16" t="s">
        <v>1701</v>
      </c>
      <c r="C609" s="16">
        <v>2018</v>
      </c>
      <c r="D609" s="16" t="s">
        <v>1702</v>
      </c>
      <c r="E609" t="s">
        <v>2354</v>
      </c>
      <c r="F609" s="16" t="s">
        <v>1963</v>
      </c>
      <c r="G609" s="16" t="s">
        <v>1954</v>
      </c>
      <c r="H609" s="16" t="s">
        <v>33</v>
      </c>
      <c r="I609" s="17"/>
      <c r="J609" s="17"/>
      <c r="K609" s="19" t="str">
        <f t="shared" si="174"/>
        <v/>
      </c>
      <c r="L609" s="19" t="str">
        <f t="shared" si="175"/>
        <v/>
      </c>
      <c r="M609" s="19" t="str">
        <f t="shared" si="176"/>
        <v/>
      </c>
      <c r="N609" s="19" t="str">
        <f t="shared" si="177"/>
        <v/>
      </c>
      <c r="O609" s="19" t="str">
        <f t="shared" si="178"/>
        <v>Yes</v>
      </c>
      <c r="P609" s="19" t="str">
        <f t="shared" si="179"/>
        <v/>
      </c>
      <c r="Q609" s="19" t="str">
        <f t="shared" si="180"/>
        <v/>
      </c>
      <c r="R609" s="19" t="str">
        <f t="shared" si="181"/>
        <v>Yes</v>
      </c>
      <c r="S609" s="19" t="str">
        <f t="shared" si="182"/>
        <v/>
      </c>
      <c r="T609" s="19" t="str">
        <f t="shared" si="183"/>
        <v/>
      </c>
      <c r="U609" s="15" t="str">
        <f t="shared" si="170"/>
        <v>Yes</v>
      </c>
      <c r="V609" s="15" t="str">
        <f t="shared" si="171"/>
        <v>Yes</v>
      </c>
      <c r="W609" s="15" t="str">
        <f t="shared" si="184"/>
        <v>Yes</v>
      </c>
      <c r="X609" s="15">
        <f>IF(W609="Yes", MAX(X$1:X608)+1, "")</f>
        <v>608</v>
      </c>
      <c r="Y609" s="15" t="str">
        <f t="shared" si="185"/>
        <v>Yes</v>
      </c>
      <c r="Z609" s="15">
        <f>IF(Y609="Yes", MAX(Z$1:Z608)+1, "")</f>
        <v>608</v>
      </c>
      <c r="AA609" s="15" t="str">
        <f t="shared" si="172"/>
        <v>No</v>
      </c>
      <c r="AB609" s="15" t="str">
        <f t="shared" si="173"/>
        <v>No</v>
      </c>
      <c r="AC609" s="15" t="str">
        <f t="shared" si="186"/>
        <v>No</v>
      </c>
      <c r="AD609" s="15" t="str">
        <f>IF(AC609="Yes", MAX(AD$1:AD608)+1, "")</f>
        <v/>
      </c>
      <c r="AE609" s="15" t="str">
        <f t="shared" si="187"/>
        <v>No</v>
      </c>
      <c r="AF609" s="15" t="str">
        <f>IF(AE609="Yes", MAX(AF$1:AF608)+1, "")</f>
        <v/>
      </c>
    </row>
    <row r="610" spans="1:32" ht="19" customHeight="1" x14ac:dyDescent="0.35">
      <c r="A610" s="16" t="s">
        <v>1703</v>
      </c>
      <c r="B610" s="16" t="s">
        <v>1704</v>
      </c>
      <c r="C610" s="16">
        <v>2015</v>
      </c>
      <c r="D610" s="16" t="s">
        <v>1705</v>
      </c>
      <c r="E610" t="s">
        <v>2355</v>
      </c>
      <c r="F610" s="16" t="s">
        <v>1963</v>
      </c>
      <c r="G610" s="16" t="s">
        <v>419</v>
      </c>
      <c r="H610" s="16" t="s">
        <v>27</v>
      </c>
      <c r="I610" s="17"/>
      <c r="J610" s="17"/>
      <c r="K610" s="19" t="str">
        <f t="shared" si="174"/>
        <v>Yes</v>
      </c>
      <c r="L610" s="19" t="str">
        <f t="shared" si="175"/>
        <v/>
      </c>
      <c r="M610" s="19" t="str">
        <f t="shared" si="176"/>
        <v>Yes</v>
      </c>
      <c r="N610" s="19" t="str">
        <f t="shared" si="177"/>
        <v/>
      </c>
      <c r="O610" s="19" t="str">
        <f t="shared" si="178"/>
        <v/>
      </c>
      <c r="P610" s="19" t="str">
        <f t="shared" si="179"/>
        <v/>
      </c>
      <c r="Q610" s="19" t="str">
        <f t="shared" si="180"/>
        <v/>
      </c>
      <c r="R610" s="19" t="str">
        <f t="shared" si="181"/>
        <v/>
      </c>
      <c r="S610" s="19" t="str">
        <f t="shared" si="182"/>
        <v/>
      </c>
      <c r="T610" s="19" t="str">
        <f t="shared" si="183"/>
        <v/>
      </c>
      <c r="U610" s="15" t="str">
        <f t="shared" si="170"/>
        <v>Yes</v>
      </c>
      <c r="V610" s="15" t="str">
        <f t="shared" si="171"/>
        <v>Yes</v>
      </c>
      <c r="W610" s="15" t="str">
        <f t="shared" si="184"/>
        <v>Yes</v>
      </c>
      <c r="X610" s="15">
        <f>IF(W610="Yes", MAX(X$1:X609)+1, "")</f>
        <v>609</v>
      </c>
      <c r="Y610" s="15" t="str">
        <f t="shared" si="185"/>
        <v>Yes</v>
      </c>
      <c r="Z610" s="15">
        <f>IF(Y610="Yes", MAX(Z$1:Z609)+1, "")</f>
        <v>609</v>
      </c>
      <c r="AA610" s="15" t="str">
        <f t="shared" si="172"/>
        <v>No</v>
      </c>
      <c r="AB610" s="15" t="str">
        <f t="shared" si="173"/>
        <v>No</v>
      </c>
      <c r="AC610" s="15" t="str">
        <f t="shared" si="186"/>
        <v>No</v>
      </c>
      <c r="AD610" s="15" t="str">
        <f>IF(AC610="Yes", MAX(AD$1:AD609)+1, "")</f>
        <v/>
      </c>
      <c r="AE610" s="15" t="str">
        <f t="shared" si="187"/>
        <v>No</v>
      </c>
      <c r="AF610" s="15" t="str">
        <f>IF(AE610="Yes", MAX(AF$1:AF609)+1, "")</f>
        <v/>
      </c>
    </row>
    <row r="611" spans="1:32" ht="19" customHeight="1" x14ac:dyDescent="0.35">
      <c r="A611" s="16" t="s">
        <v>1706</v>
      </c>
      <c r="B611" s="16" t="s">
        <v>1707</v>
      </c>
      <c r="C611" s="16">
        <v>2019</v>
      </c>
      <c r="D611" s="16" t="s">
        <v>1708</v>
      </c>
      <c r="E611" t="s">
        <v>2356</v>
      </c>
      <c r="F611" s="16" t="s">
        <v>1963</v>
      </c>
      <c r="G611" s="16" t="s">
        <v>1954</v>
      </c>
      <c r="H611" s="17"/>
      <c r="I611" s="17"/>
      <c r="J611" s="17"/>
      <c r="K611" s="19" t="str">
        <f t="shared" si="174"/>
        <v/>
      </c>
      <c r="L611" s="19" t="str">
        <f t="shared" si="175"/>
        <v/>
      </c>
      <c r="M611" s="19" t="str">
        <f t="shared" si="176"/>
        <v/>
      </c>
      <c r="N611" s="19" t="str">
        <f t="shared" si="177"/>
        <v/>
      </c>
      <c r="O611" s="19" t="str">
        <f t="shared" si="178"/>
        <v/>
      </c>
      <c r="P611" s="19" t="str">
        <f t="shared" si="179"/>
        <v/>
      </c>
      <c r="Q611" s="19" t="str">
        <f t="shared" si="180"/>
        <v/>
      </c>
      <c r="R611" s="19" t="str">
        <f t="shared" si="181"/>
        <v>Yes</v>
      </c>
      <c r="S611" s="19" t="str">
        <f t="shared" si="182"/>
        <v/>
      </c>
      <c r="T611" s="19" t="str">
        <f t="shared" si="183"/>
        <v/>
      </c>
      <c r="U611" s="15" t="str">
        <f t="shared" si="170"/>
        <v>Yes</v>
      </c>
      <c r="V611" s="15" t="str">
        <f t="shared" si="171"/>
        <v>Yes</v>
      </c>
      <c r="W611" s="15" t="str">
        <f t="shared" si="184"/>
        <v>Yes</v>
      </c>
      <c r="X611" s="15">
        <f>IF(W611="Yes", MAX(X$1:X610)+1, "")</f>
        <v>610</v>
      </c>
      <c r="Y611" s="15" t="str">
        <f t="shared" si="185"/>
        <v>Yes</v>
      </c>
      <c r="Z611" s="15">
        <f>IF(Y611="Yes", MAX(Z$1:Z610)+1, "")</f>
        <v>610</v>
      </c>
      <c r="AA611" s="15" t="str">
        <f t="shared" si="172"/>
        <v>No</v>
      </c>
      <c r="AB611" s="15" t="str">
        <f t="shared" si="173"/>
        <v>No</v>
      </c>
      <c r="AC611" s="15" t="str">
        <f t="shared" si="186"/>
        <v>No</v>
      </c>
      <c r="AD611" s="15" t="str">
        <f>IF(AC611="Yes", MAX(AD$1:AD610)+1, "")</f>
        <v/>
      </c>
      <c r="AE611" s="15" t="str">
        <f t="shared" si="187"/>
        <v>No</v>
      </c>
      <c r="AF611" s="15" t="str">
        <f>IF(AE611="Yes", MAX(AF$1:AF610)+1, "")</f>
        <v/>
      </c>
    </row>
    <row r="612" spans="1:32" ht="19" customHeight="1" x14ac:dyDescent="0.35">
      <c r="A612" s="16" t="s">
        <v>1709</v>
      </c>
      <c r="B612" s="16" t="s">
        <v>1710</v>
      </c>
      <c r="C612" s="16">
        <v>2017</v>
      </c>
      <c r="D612" s="16" t="s">
        <v>1711</v>
      </c>
      <c r="E612" t="s">
        <v>2357</v>
      </c>
      <c r="F612" s="16" t="s">
        <v>1963</v>
      </c>
      <c r="G612" s="16" t="s">
        <v>11</v>
      </c>
      <c r="H612" s="16" t="s">
        <v>27</v>
      </c>
      <c r="I612" s="17"/>
      <c r="J612" s="17"/>
      <c r="K612" s="19" t="str">
        <f t="shared" si="174"/>
        <v>Yes</v>
      </c>
      <c r="L612" s="19" t="str">
        <f t="shared" si="175"/>
        <v>Yes</v>
      </c>
      <c r="M612" s="19" t="str">
        <f t="shared" si="176"/>
        <v/>
      </c>
      <c r="N612" s="19" t="str">
        <f t="shared" si="177"/>
        <v/>
      </c>
      <c r="O612" s="19" t="str">
        <f t="shared" si="178"/>
        <v/>
      </c>
      <c r="P612" s="19" t="str">
        <f t="shared" si="179"/>
        <v/>
      </c>
      <c r="Q612" s="19" t="str">
        <f t="shared" si="180"/>
        <v/>
      </c>
      <c r="R612" s="19" t="str">
        <f t="shared" si="181"/>
        <v/>
      </c>
      <c r="S612" s="19" t="str">
        <f t="shared" si="182"/>
        <v/>
      </c>
      <c r="T612" s="19" t="str">
        <f t="shared" si="183"/>
        <v/>
      </c>
      <c r="U612" s="15" t="str">
        <f t="shared" si="170"/>
        <v>Yes</v>
      </c>
      <c r="V612" s="15" t="str">
        <f t="shared" si="171"/>
        <v>Yes</v>
      </c>
      <c r="W612" s="15" t="str">
        <f t="shared" si="184"/>
        <v>Yes</v>
      </c>
      <c r="X612" s="15">
        <f>IF(W612="Yes", MAX(X$1:X611)+1, "")</f>
        <v>611</v>
      </c>
      <c r="Y612" s="15" t="str">
        <f t="shared" si="185"/>
        <v>Yes</v>
      </c>
      <c r="Z612" s="15">
        <f>IF(Y612="Yes", MAX(Z$1:Z611)+1, "")</f>
        <v>611</v>
      </c>
      <c r="AA612" s="15" t="str">
        <f t="shared" si="172"/>
        <v>No</v>
      </c>
      <c r="AB612" s="15" t="str">
        <f t="shared" si="173"/>
        <v>No</v>
      </c>
      <c r="AC612" s="15" t="str">
        <f t="shared" si="186"/>
        <v>No</v>
      </c>
      <c r="AD612" s="15" t="str">
        <f>IF(AC612="Yes", MAX(AD$1:AD611)+1, "")</f>
        <v/>
      </c>
      <c r="AE612" s="15" t="str">
        <f t="shared" si="187"/>
        <v>No</v>
      </c>
      <c r="AF612" s="15" t="str">
        <f>IF(AE612="Yes", MAX(AF$1:AF611)+1, "")</f>
        <v/>
      </c>
    </row>
    <row r="613" spans="1:32" ht="19" customHeight="1" x14ac:dyDescent="0.35">
      <c r="A613" s="16" t="s">
        <v>1712</v>
      </c>
      <c r="B613" s="16" t="s">
        <v>1713</v>
      </c>
      <c r="C613" s="16">
        <v>2017</v>
      </c>
      <c r="D613" s="17"/>
      <c r="E613" t="s">
        <v>1976</v>
      </c>
      <c r="F613" s="16" t="s">
        <v>1963</v>
      </c>
      <c r="G613" s="16" t="s">
        <v>7</v>
      </c>
      <c r="H613" s="17"/>
      <c r="I613" s="17"/>
      <c r="J613" s="17"/>
      <c r="K613" s="19" t="str">
        <f t="shared" si="174"/>
        <v>Yes</v>
      </c>
      <c r="L613" s="19" t="str">
        <f t="shared" si="175"/>
        <v/>
      </c>
      <c r="M613" s="19" t="str">
        <f t="shared" si="176"/>
        <v/>
      </c>
      <c r="N613" s="19" t="str">
        <f t="shared" si="177"/>
        <v/>
      </c>
      <c r="O613" s="19" t="str">
        <f t="shared" si="178"/>
        <v/>
      </c>
      <c r="P613" s="19" t="str">
        <f t="shared" si="179"/>
        <v/>
      </c>
      <c r="Q613" s="19" t="str">
        <f t="shared" si="180"/>
        <v/>
      </c>
      <c r="R613" s="19" t="str">
        <f t="shared" si="181"/>
        <v/>
      </c>
      <c r="S613" s="19" t="str">
        <f t="shared" si="182"/>
        <v/>
      </c>
      <c r="T613" s="19" t="str">
        <f t="shared" si="183"/>
        <v/>
      </c>
      <c r="U613" s="15" t="str">
        <f t="shared" si="170"/>
        <v>Yes</v>
      </c>
      <c r="V613" s="15" t="str">
        <f t="shared" si="171"/>
        <v>No</v>
      </c>
      <c r="W613" s="15" t="str">
        <f t="shared" si="184"/>
        <v>Yes</v>
      </c>
      <c r="X613" s="15">
        <f>IF(W613="Yes", MAX(X$1:X612)+1, "")</f>
        <v>612</v>
      </c>
      <c r="Y613" s="15" t="str">
        <f t="shared" si="185"/>
        <v>Yes</v>
      </c>
      <c r="Z613" s="15">
        <f>IF(Y613="Yes", MAX(Z$1:Z612)+1, "")</f>
        <v>612</v>
      </c>
      <c r="AA613" s="15" t="str">
        <f t="shared" si="172"/>
        <v>No</v>
      </c>
      <c r="AB613" s="15" t="str">
        <f t="shared" si="173"/>
        <v>No</v>
      </c>
      <c r="AC613" s="15" t="str">
        <f t="shared" si="186"/>
        <v>No</v>
      </c>
      <c r="AD613" s="15" t="str">
        <f>IF(AC613="Yes", MAX(AD$1:AD612)+1, "")</f>
        <v/>
      </c>
      <c r="AE613" s="15" t="str">
        <f t="shared" si="187"/>
        <v>No</v>
      </c>
      <c r="AF613" s="15" t="str">
        <f>IF(AE613="Yes", MAX(AF$1:AF612)+1, "")</f>
        <v/>
      </c>
    </row>
    <row r="614" spans="1:32" ht="19" customHeight="1" x14ac:dyDescent="0.35">
      <c r="A614" s="16" t="s">
        <v>1714</v>
      </c>
      <c r="B614" s="16" t="s">
        <v>1715</v>
      </c>
      <c r="C614" s="16">
        <v>2008</v>
      </c>
      <c r="D614" s="16" t="s">
        <v>1716</v>
      </c>
      <c r="E614" t="s">
        <v>2358</v>
      </c>
      <c r="F614" s="16" t="s">
        <v>1963</v>
      </c>
      <c r="G614" s="16" t="s">
        <v>74</v>
      </c>
      <c r="H614" s="16" t="s">
        <v>27</v>
      </c>
      <c r="I614" s="16" t="s">
        <v>151</v>
      </c>
      <c r="J614" s="17"/>
      <c r="K614" s="19" t="str">
        <f t="shared" si="174"/>
        <v>Yes</v>
      </c>
      <c r="L614" s="19" t="str">
        <f t="shared" si="175"/>
        <v/>
      </c>
      <c r="M614" s="19" t="str">
        <f t="shared" si="176"/>
        <v/>
      </c>
      <c r="N614" s="19" t="str">
        <f t="shared" si="177"/>
        <v>Yes</v>
      </c>
      <c r="O614" s="19" t="str">
        <f t="shared" si="178"/>
        <v/>
      </c>
      <c r="P614" s="19" t="str">
        <f t="shared" si="179"/>
        <v/>
      </c>
      <c r="Q614" s="19" t="str">
        <f t="shared" si="180"/>
        <v>Yes</v>
      </c>
      <c r="R614" s="19" t="str">
        <f t="shared" si="181"/>
        <v/>
      </c>
      <c r="S614" s="19" t="str">
        <f t="shared" si="182"/>
        <v/>
      </c>
      <c r="T614" s="19" t="str">
        <f t="shared" si="183"/>
        <v/>
      </c>
      <c r="U614" s="15" t="str">
        <f t="shared" si="170"/>
        <v>Yes</v>
      </c>
      <c r="V614" s="15" t="str">
        <f t="shared" si="171"/>
        <v>Yes</v>
      </c>
      <c r="W614" s="15" t="str">
        <f t="shared" si="184"/>
        <v>Yes</v>
      </c>
      <c r="X614" s="15">
        <f>IF(W614="Yes", MAX(X$1:X613)+1, "")</f>
        <v>613</v>
      </c>
      <c r="Y614" s="15" t="str">
        <f t="shared" si="185"/>
        <v>Yes</v>
      </c>
      <c r="Z614" s="15">
        <f>IF(Y614="Yes", MAX(Z$1:Z613)+1, "")</f>
        <v>613</v>
      </c>
      <c r="AA614" s="15" t="str">
        <f t="shared" si="172"/>
        <v>No</v>
      </c>
      <c r="AB614" s="15" t="str">
        <f t="shared" si="173"/>
        <v>No</v>
      </c>
      <c r="AC614" s="15" t="str">
        <f t="shared" si="186"/>
        <v>No</v>
      </c>
      <c r="AD614" s="15" t="str">
        <f>IF(AC614="Yes", MAX(AD$1:AD613)+1, "")</f>
        <v/>
      </c>
      <c r="AE614" s="15" t="str">
        <f t="shared" si="187"/>
        <v>No</v>
      </c>
      <c r="AF614" s="15" t="str">
        <f>IF(AE614="Yes", MAX(AF$1:AF613)+1, "")</f>
        <v/>
      </c>
    </row>
    <row r="615" spans="1:32" ht="19" customHeight="1" x14ac:dyDescent="0.35">
      <c r="A615" s="16" t="s">
        <v>1717</v>
      </c>
      <c r="B615" s="16" t="s">
        <v>1718</v>
      </c>
      <c r="C615" s="16">
        <v>2019</v>
      </c>
      <c r="D615" s="16" t="s">
        <v>1719</v>
      </c>
      <c r="E615" t="s">
        <v>2359</v>
      </c>
      <c r="F615" s="16" t="s">
        <v>1963</v>
      </c>
      <c r="G615" s="16" t="s">
        <v>1954</v>
      </c>
      <c r="H615" s="17"/>
      <c r="I615" s="17"/>
      <c r="J615" s="17"/>
      <c r="K615" s="19" t="str">
        <f t="shared" si="174"/>
        <v/>
      </c>
      <c r="L615" s="19" t="str">
        <f t="shared" si="175"/>
        <v/>
      </c>
      <c r="M615" s="19" t="str">
        <f t="shared" si="176"/>
        <v/>
      </c>
      <c r="N615" s="19" t="str">
        <f t="shared" si="177"/>
        <v/>
      </c>
      <c r="O615" s="19" t="str">
        <f t="shared" si="178"/>
        <v/>
      </c>
      <c r="P615" s="19" t="str">
        <f t="shared" si="179"/>
        <v/>
      </c>
      <c r="Q615" s="19" t="str">
        <f t="shared" si="180"/>
        <v/>
      </c>
      <c r="R615" s="19" t="str">
        <f t="shared" si="181"/>
        <v>Yes</v>
      </c>
      <c r="S615" s="19" t="str">
        <f t="shared" si="182"/>
        <v/>
      </c>
      <c r="T615" s="19" t="str">
        <f t="shared" si="183"/>
        <v/>
      </c>
      <c r="U615" s="15" t="str">
        <f t="shared" si="170"/>
        <v>Yes</v>
      </c>
      <c r="V615" s="15" t="str">
        <f t="shared" si="171"/>
        <v>Yes</v>
      </c>
      <c r="W615" s="15" t="str">
        <f t="shared" si="184"/>
        <v>Yes</v>
      </c>
      <c r="X615" s="15">
        <f>IF(W615="Yes", MAX(X$1:X614)+1, "")</f>
        <v>614</v>
      </c>
      <c r="Y615" s="15" t="str">
        <f t="shared" si="185"/>
        <v>Yes</v>
      </c>
      <c r="Z615" s="15">
        <f>IF(Y615="Yes", MAX(Z$1:Z614)+1, "")</f>
        <v>614</v>
      </c>
      <c r="AA615" s="15" t="str">
        <f t="shared" si="172"/>
        <v>No</v>
      </c>
      <c r="AB615" s="15" t="str">
        <f t="shared" si="173"/>
        <v>No</v>
      </c>
      <c r="AC615" s="15" t="str">
        <f t="shared" si="186"/>
        <v>No</v>
      </c>
      <c r="AD615" s="15" t="str">
        <f>IF(AC615="Yes", MAX(AD$1:AD614)+1, "")</f>
        <v/>
      </c>
      <c r="AE615" s="15" t="str">
        <f t="shared" si="187"/>
        <v>No</v>
      </c>
      <c r="AF615" s="15" t="str">
        <f>IF(AE615="Yes", MAX(AF$1:AF614)+1, "")</f>
        <v/>
      </c>
    </row>
    <row r="616" spans="1:32" ht="19" customHeight="1" x14ac:dyDescent="0.35">
      <c r="A616" s="16" t="s">
        <v>1720</v>
      </c>
      <c r="B616" s="16" t="s">
        <v>1721</v>
      </c>
      <c r="C616" s="16">
        <v>2019</v>
      </c>
      <c r="D616" s="16" t="s">
        <v>1722</v>
      </c>
      <c r="E616" t="s">
        <v>2360</v>
      </c>
      <c r="F616" s="16" t="s">
        <v>1963</v>
      </c>
      <c r="G616" s="16" t="s">
        <v>33</v>
      </c>
      <c r="H616" s="16" t="s">
        <v>11</v>
      </c>
      <c r="I616" s="16" t="s">
        <v>27</v>
      </c>
      <c r="J616" s="17"/>
      <c r="K616" s="19" t="str">
        <f t="shared" si="174"/>
        <v>Yes</v>
      </c>
      <c r="L616" s="19" t="str">
        <f t="shared" si="175"/>
        <v>Yes</v>
      </c>
      <c r="M616" s="19" t="str">
        <f t="shared" si="176"/>
        <v/>
      </c>
      <c r="N616" s="19" t="str">
        <f t="shared" si="177"/>
        <v/>
      </c>
      <c r="O616" s="19" t="str">
        <f t="shared" si="178"/>
        <v>Yes</v>
      </c>
      <c r="P616" s="19" t="str">
        <f t="shared" si="179"/>
        <v/>
      </c>
      <c r="Q616" s="19" t="str">
        <f t="shared" si="180"/>
        <v/>
      </c>
      <c r="R616" s="19" t="str">
        <f t="shared" si="181"/>
        <v/>
      </c>
      <c r="S616" s="19" t="str">
        <f t="shared" si="182"/>
        <v/>
      </c>
      <c r="T616" s="19" t="str">
        <f t="shared" si="183"/>
        <v/>
      </c>
      <c r="U616" s="15" t="str">
        <f t="shared" si="170"/>
        <v>Yes</v>
      </c>
      <c r="V616" s="15" t="str">
        <f t="shared" si="171"/>
        <v>Yes</v>
      </c>
      <c r="W616" s="15" t="str">
        <f t="shared" si="184"/>
        <v>Yes</v>
      </c>
      <c r="X616" s="15">
        <f>IF(W616="Yes", MAX(X$1:X615)+1, "")</f>
        <v>615</v>
      </c>
      <c r="Y616" s="15" t="str">
        <f t="shared" si="185"/>
        <v>Yes</v>
      </c>
      <c r="Z616" s="15">
        <f>IF(Y616="Yes", MAX(Z$1:Z615)+1, "")</f>
        <v>615</v>
      </c>
      <c r="AA616" s="15" t="str">
        <f t="shared" si="172"/>
        <v>No</v>
      </c>
      <c r="AB616" s="15" t="str">
        <f t="shared" si="173"/>
        <v>No</v>
      </c>
      <c r="AC616" s="15" t="str">
        <f t="shared" si="186"/>
        <v>No</v>
      </c>
      <c r="AD616" s="15" t="str">
        <f>IF(AC616="Yes", MAX(AD$1:AD615)+1, "")</f>
        <v/>
      </c>
      <c r="AE616" s="15" t="str">
        <f t="shared" si="187"/>
        <v>No</v>
      </c>
      <c r="AF616" s="15" t="str">
        <f>IF(AE616="Yes", MAX(AF$1:AF615)+1, "")</f>
        <v/>
      </c>
    </row>
    <row r="617" spans="1:32" ht="19" customHeight="1" x14ac:dyDescent="0.35">
      <c r="A617" s="16" t="s">
        <v>1723</v>
      </c>
      <c r="B617" s="16" t="s">
        <v>1724</v>
      </c>
      <c r="C617" s="16">
        <v>2015</v>
      </c>
      <c r="D617" s="17"/>
      <c r="E617" t="s">
        <v>1976</v>
      </c>
      <c r="F617" s="16" t="s">
        <v>1963</v>
      </c>
      <c r="G617" s="16" t="s">
        <v>1954</v>
      </c>
      <c r="H617" s="17"/>
      <c r="I617" s="17"/>
      <c r="J617" s="17"/>
      <c r="K617" s="19" t="str">
        <f t="shared" si="174"/>
        <v/>
      </c>
      <c r="L617" s="19" t="str">
        <f t="shared" si="175"/>
        <v/>
      </c>
      <c r="M617" s="19" t="str">
        <f t="shared" si="176"/>
        <v/>
      </c>
      <c r="N617" s="19" t="str">
        <f t="shared" si="177"/>
        <v/>
      </c>
      <c r="O617" s="19" t="str">
        <f t="shared" si="178"/>
        <v/>
      </c>
      <c r="P617" s="19" t="str">
        <f t="shared" si="179"/>
        <v/>
      </c>
      <c r="Q617" s="19" t="str">
        <f t="shared" si="180"/>
        <v/>
      </c>
      <c r="R617" s="19" t="str">
        <f t="shared" si="181"/>
        <v>Yes</v>
      </c>
      <c r="S617" s="19" t="str">
        <f t="shared" si="182"/>
        <v/>
      </c>
      <c r="T617" s="19" t="str">
        <f t="shared" si="183"/>
        <v/>
      </c>
      <c r="U617" s="15" t="str">
        <f t="shared" si="170"/>
        <v>Yes</v>
      </c>
      <c r="V617" s="15" t="str">
        <f t="shared" si="171"/>
        <v>No</v>
      </c>
      <c r="W617" s="15" t="str">
        <f t="shared" si="184"/>
        <v>Yes</v>
      </c>
      <c r="X617" s="15">
        <f>IF(W617="Yes", MAX(X$1:X616)+1, "")</f>
        <v>616</v>
      </c>
      <c r="Y617" s="15" t="str">
        <f t="shared" si="185"/>
        <v>Yes</v>
      </c>
      <c r="Z617" s="15">
        <f>IF(Y617="Yes", MAX(Z$1:Z616)+1, "")</f>
        <v>616</v>
      </c>
      <c r="AA617" s="15" t="str">
        <f t="shared" si="172"/>
        <v>No</v>
      </c>
      <c r="AB617" s="15" t="str">
        <f t="shared" si="173"/>
        <v>No</v>
      </c>
      <c r="AC617" s="15" t="str">
        <f t="shared" si="186"/>
        <v>No</v>
      </c>
      <c r="AD617" s="15" t="str">
        <f>IF(AC617="Yes", MAX(AD$1:AD616)+1, "")</f>
        <v/>
      </c>
      <c r="AE617" s="15" t="str">
        <f t="shared" si="187"/>
        <v>No</v>
      </c>
      <c r="AF617" s="15" t="str">
        <f>IF(AE617="Yes", MAX(AF$1:AF616)+1, "")</f>
        <v/>
      </c>
    </row>
    <row r="618" spans="1:32" ht="19" customHeight="1" x14ac:dyDescent="0.35">
      <c r="A618" s="16" t="s">
        <v>1725</v>
      </c>
      <c r="B618" s="16" t="s">
        <v>1726</v>
      </c>
      <c r="C618" s="16">
        <v>2015</v>
      </c>
      <c r="D618" s="16" t="s">
        <v>1727</v>
      </c>
      <c r="E618" t="s">
        <v>2361</v>
      </c>
      <c r="F618" s="16" t="s">
        <v>1963</v>
      </c>
      <c r="G618" s="16" t="s">
        <v>74</v>
      </c>
      <c r="H618" s="16" t="s">
        <v>27</v>
      </c>
      <c r="I618" s="17"/>
      <c r="J618" s="17"/>
      <c r="K618" s="19" t="str">
        <f t="shared" si="174"/>
        <v>Yes</v>
      </c>
      <c r="L618" s="19" t="str">
        <f t="shared" si="175"/>
        <v/>
      </c>
      <c r="M618" s="19" t="str">
        <f t="shared" si="176"/>
        <v/>
      </c>
      <c r="N618" s="19" t="str">
        <f t="shared" si="177"/>
        <v>Yes</v>
      </c>
      <c r="O618" s="19" t="str">
        <f t="shared" si="178"/>
        <v/>
      </c>
      <c r="P618" s="19" t="str">
        <f t="shared" si="179"/>
        <v/>
      </c>
      <c r="Q618" s="19" t="str">
        <f t="shared" si="180"/>
        <v/>
      </c>
      <c r="R618" s="19" t="str">
        <f t="shared" si="181"/>
        <v/>
      </c>
      <c r="S618" s="19" t="str">
        <f t="shared" si="182"/>
        <v/>
      </c>
      <c r="T618" s="19" t="str">
        <f t="shared" si="183"/>
        <v/>
      </c>
      <c r="U618" s="15" t="str">
        <f t="shared" si="170"/>
        <v>Yes</v>
      </c>
      <c r="V618" s="15" t="str">
        <f t="shared" si="171"/>
        <v>Yes</v>
      </c>
      <c r="W618" s="15" t="str">
        <f t="shared" si="184"/>
        <v>Yes</v>
      </c>
      <c r="X618" s="15">
        <f>IF(W618="Yes", MAX(X$1:X617)+1, "")</f>
        <v>617</v>
      </c>
      <c r="Y618" s="15" t="str">
        <f t="shared" si="185"/>
        <v>Yes</v>
      </c>
      <c r="Z618" s="15">
        <f>IF(Y618="Yes", MAX(Z$1:Z617)+1, "")</f>
        <v>617</v>
      </c>
      <c r="AA618" s="15" t="str">
        <f t="shared" si="172"/>
        <v>No</v>
      </c>
      <c r="AB618" s="15" t="str">
        <f t="shared" si="173"/>
        <v>No</v>
      </c>
      <c r="AC618" s="15" t="str">
        <f t="shared" si="186"/>
        <v>No</v>
      </c>
      <c r="AD618" s="15" t="str">
        <f>IF(AC618="Yes", MAX(AD$1:AD617)+1, "")</f>
        <v/>
      </c>
      <c r="AE618" s="15" t="str">
        <f t="shared" si="187"/>
        <v>No</v>
      </c>
      <c r="AF618" s="15" t="str">
        <f>IF(AE618="Yes", MAX(AF$1:AF617)+1, "")</f>
        <v/>
      </c>
    </row>
    <row r="619" spans="1:32" ht="19" customHeight="1" x14ac:dyDescent="0.35">
      <c r="A619" s="16" t="s">
        <v>1728</v>
      </c>
      <c r="B619" s="16" t="s">
        <v>1729</v>
      </c>
      <c r="C619" s="16">
        <v>2014</v>
      </c>
      <c r="D619" s="16" t="s">
        <v>1730</v>
      </c>
      <c r="E619" t="s">
        <v>2362</v>
      </c>
      <c r="F619" s="16" t="s">
        <v>1963</v>
      </c>
      <c r="G619" s="16" t="s">
        <v>1954</v>
      </c>
      <c r="H619" s="16" t="s">
        <v>27</v>
      </c>
      <c r="I619" s="17"/>
      <c r="J619" s="17"/>
      <c r="K619" s="19" t="str">
        <f t="shared" si="174"/>
        <v>Yes</v>
      </c>
      <c r="L619" s="19" t="str">
        <f t="shared" si="175"/>
        <v/>
      </c>
      <c r="M619" s="19" t="str">
        <f t="shared" si="176"/>
        <v/>
      </c>
      <c r="N619" s="19" t="str">
        <f t="shared" si="177"/>
        <v/>
      </c>
      <c r="O619" s="19" t="str">
        <f t="shared" si="178"/>
        <v/>
      </c>
      <c r="P619" s="19" t="str">
        <f t="shared" si="179"/>
        <v/>
      </c>
      <c r="Q619" s="19" t="str">
        <f t="shared" si="180"/>
        <v/>
      </c>
      <c r="R619" s="19" t="str">
        <f t="shared" si="181"/>
        <v>Yes</v>
      </c>
      <c r="S619" s="19" t="str">
        <f t="shared" si="182"/>
        <v/>
      </c>
      <c r="T619" s="19" t="str">
        <f t="shared" si="183"/>
        <v/>
      </c>
      <c r="U619" s="15" t="str">
        <f t="shared" si="170"/>
        <v>Yes</v>
      </c>
      <c r="V619" s="15" t="str">
        <f t="shared" si="171"/>
        <v>Yes</v>
      </c>
      <c r="W619" s="15" t="str">
        <f t="shared" si="184"/>
        <v>Yes</v>
      </c>
      <c r="X619" s="15">
        <f>IF(W619="Yes", MAX(X$1:X618)+1, "")</f>
        <v>618</v>
      </c>
      <c r="Y619" s="15" t="str">
        <f t="shared" si="185"/>
        <v>Yes</v>
      </c>
      <c r="Z619" s="15">
        <f>IF(Y619="Yes", MAX(Z$1:Z618)+1, "")</f>
        <v>618</v>
      </c>
      <c r="AA619" s="15" t="str">
        <f t="shared" si="172"/>
        <v>No</v>
      </c>
      <c r="AB619" s="15" t="str">
        <f t="shared" si="173"/>
        <v>No</v>
      </c>
      <c r="AC619" s="15" t="str">
        <f t="shared" si="186"/>
        <v>No</v>
      </c>
      <c r="AD619" s="15" t="str">
        <f>IF(AC619="Yes", MAX(AD$1:AD618)+1, "")</f>
        <v/>
      </c>
      <c r="AE619" s="15" t="str">
        <f t="shared" si="187"/>
        <v>No</v>
      </c>
      <c r="AF619" s="15" t="str">
        <f>IF(AE619="Yes", MAX(AF$1:AF618)+1, "")</f>
        <v/>
      </c>
    </row>
    <row r="620" spans="1:32" ht="19" customHeight="1" x14ac:dyDescent="0.35">
      <c r="A620" s="16" t="s">
        <v>1731</v>
      </c>
      <c r="B620" s="16" t="s">
        <v>1732</v>
      </c>
      <c r="C620" s="16">
        <v>2011</v>
      </c>
      <c r="D620" s="17"/>
      <c r="E620" t="s">
        <v>1976</v>
      </c>
      <c r="F620" s="16" t="s">
        <v>1963</v>
      </c>
      <c r="G620" s="16" t="s">
        <v>7</v>
      </c>
      <c r="H620" s="16" t="s">
        <v>11</v>
      </c>
      <c r="I620" s="17"/>
      <c r="J620" s="17"/>
      <c r="K620" s="19" t="str">
        <f t="shared" si="174"/>
        <v>Yes</v>
      </c>
      <c r="L620" s="19" t="str">
        <f t="shared" si="175"/>
        <v>Yes</v>
      </c>
      <c r="M620" s="19" t="str">
        <f t="shared" si="176"/>
        <v/>
      </c>
      <c r="N620" s="19" t="str">
        <f t="shared" si="177"/>
        <v/>
      </c>
      <c r="O620" s="19" t="str">
        <f t="shared" si="178"/>
        <v/>
      </c>
      <c r="P620" s="19" t="str">
        <f t="shared" si="179"/>
        <v/>
      </c>
      <c r="Q620" s="19" t="str">
        <f t="shared" si="180"/>
        <v/>
      </c>
      <c r="R620" s="19" t="str">
        <f t="shared" si="181"/>
        <v/>
      </c>
      <c r="S620" s="19" t="str">
        <f t="shared" si="182"/>
        <v/>
      </c>
      <c r="T620" s="19" t="str">
        <f t="shared" si="183"/>
        <v/>
      </c>
      <c r="U620" s="15" t="str">
        <f t="shared" si="170"/>
        <v>Yes</v>
      </c>
      <c r="V620" s="15" t="str">
        <f t="shared" si="171"/>
        <v>No</v>
      </c>
      <c r="W620" s="15" t="str">
        <f t="shared" si="184"/>
        <v>Yes</v>
      </c>
      <c r="X620" s="15">
        <f>IF(W620="Yes", MAX(X$1:X619)+1, "")</f>
        <v>619</v>
      </c>
      <c r="Y620" s="15" t="str">
        <f t="shared" si="185"/>
        <v>Yes</v>
      </c>
      <c r="Z620" s="15">
        <f>IF(Y620="Yes", MAX(Z$1:Z619)+1, "")</f>
        <v>619</v>
      </c>
      <c r="AA620" s="15" t="str">
        <f t="shared" si="172"/>
        <v>No</v>
      </c>
      <c r="AB620" s="15" t="str">
        <f t="shared" si="173"/>
        <v>No</v>
      </c>
      <c r="AC620" s="15" t="str">
        <f t="shared" si="186"/>
        <v>No</v>
      </c>
      <c r="AD620" s="15" t="str">
        <f>IF(AC620="Yes", MAX(AD$1:AD619)+1, "")</f>
        <v/>
      </c>
      <c r="AE620" s="15" t="str">
        <f t="shared" si="187"/>
        <v>No</v>
      </c>
      <c r="AF620" s="15" t="str">
        <f>IF(AE620="Yes", MAX(AF$1:AF619)+1, "")</f>
        <v/>
      </c>
    </row>
    <row r="621" spans="1:32" ht="19" customHeight="1" x14ac:dyDescent="0.35">
      <c r="A621" s="16" t="s">
        <v>1733</v>
      </c>
      <c r="B621" s="16" t="s">
        <v>1734</v>
      </c>
      <c r="C621" s="16">
        <v>2018</v>
      </c>
      <c r="D621" s="16" t="s">
        <v>1735</v>
      </c>
      <c r="E621" t="s">
        <v>2363</v>
      </c>
      <c r="F621" s="16" t="s">
        <v>1963</v>
      </c>
      <c r="G621" s="16" t="s">
        <v>7</v>
      </c>
      <c r="H621" s="17"/>
      <c r="I621" s="17"/>
      <c r="J621" s="17"/>
      <c r="K621" s="19" t="str">
        <f t="shared" si="174"/>
        <v>Yes</v>
      </c>
      <c r="L621" s="19" t="str">
        <f t="shared" si="175"/>
        <v/>
      </c>
      <c r="M621" s="19" t="str">
        <f t="shared" si="176"/>
        <v/>
      </c>
      <c r="N621" s="19" t="str">
        <f t="shared" si="177"/>
        <v/>
      </c>
      <c r="O621" s="19" t="str">
        <f t="shared" si="178"/>
        <v/>
      </c>
      <c r="P621" s="19" t="str">
        <f t="shared" si="179"/>
        <v/>
      </c>
      <c r="Q621" s="19" t="str">
        <f t="shared" si="180"/>
        <v/>
      </c>
      <c r="R621" s="19" t="str">
        <f t="shared" si="181"/>
        <v/>
      </c>
      <c r="S621" s="19" t="str">
        <f t="shared" si="182"/>
        <v/>
      </c>
      <c r="T621" s="19" t="str">
        <f t="shared" si="183"/>
        <v/>
      </c>
      <c r="U621" s="15" t="str">
        <f t="shared" si="170"/>
        <v>Yes</v>
      </c>
      <c r="V621" s="15" t="str">
        <f t="shared" si="171"/>
        <v>Yes</v>
      </c>
      <c r="W621" s="15" t="str">
        <f t="shared" si="184"/>
        <v>Yes</v>
      </c>
      <c r="X621" s="15">
        <f>IF(W621="Yes", MAX(X$1:X620)+1, "")</f>
        <v>620</v>
      </c>
      <c r="Y621" s="15" t="str">
        <f t="shared" si="185"/>
        <v>Yes</v>
      </c>
      <c r="Z621" s="15">
        <f>IF(Y621="Yes", MAX(Z$1:Z620)+1, "")</f>
        <v>620</v>
      </c>
      <c r="AA621" s="15" t="str">
        <f t="shared" si="172"/>
        <v>No</v>
      </c>
      <c r="AB621" s="15" t="str">
        <f t="shared" si="173"/>
        <v>No</v>
      </c>
      <c r="AC621" s="15" t="str">
        <f t="shared" si="186"/>
        <v>No</v>
      </c>
      <c r="AD621" s="15" t="str">
        <f>IF(AC621="Yes", MAX(AD$1:AD620)+1, "")</f>
        <v/>
      </c>
      <c r="AE621" s="15" t="str">
        <f t="shared" si="187"/>
        <v>No</v>
      </c>
      <c r="AF621" s="15" t="str">
        <f>IF(AE621="Yes", MAX(AF$1:AF620)+1, "")</f>
        <v/>
      </c>
    </row>
    <row r="622" spans="1:32" ht="19" customHeight="1" x14ac:dyDescent="0.35">
      <c r="A622" s="16" t="s">
        <v>1736</v>
      </c>
      <c r="B622" s="16" t="s">
        <v>1737</v>
      </c>
      <c r="C622" s="16">
        <v>2014</v>
      </c>
      <c r="D622" s="16" t="s">
        <v>1738</v>
      </c>
      <c r="E622" t="s">
        <v>2364</v>
      </c>
      <c r="F622" s="16" t="s">
        <v>1963</v>
      </c>
      <c r="G622" s="16" t="s">
        <v>7</v>
      </c>
      <c r="H622" s="16" t="s">
        <v>1954</v>
      </c>
      <c r="I622" s="17"/>
      <c r="J622" s="17"/>
      <c r="K622" s="19" t="str">
        <f t="shared" si="174"/>
        <v>Yes</v>
      </c>
      <c r="L622" s="19" t="str">
        <f t="shared" si="175"/>
        <v/>
      </c>
      <c r="M622" s="19" t="str">
        <f t="shared" si="176"/>
        <v/>
      </c>
      <c r="N622" s="19" t="str">
        <f t="shared" si="177"/>
        <v/>
      </c>
      <c r="O622" s="19" t="str">
        <f t="shared" si="178"/>
        <v/>
      </c>
      <c r="P622" s="19" t="str">
        <f t="shared" si="179"/>
        <v/>
      </c>
      <c r="Q622" s="19" t="str">
        <f t="shared" si="180"/>
        <v/>
      </c>
      <c r="R622" s="19" t="str">
        <f t="shared" si="181"/>
        <v>Yes</v>
      </c>
      <c r="S622" s="19" t="str">
        <f t="shared" si="182"/>
        <v/>
      </c>
      <c r="T622" s="19" t="str">
        <f t="shared" si="183"/>
        <v/>
      </c>
      <c r="U622" s="15" t="str">
        <f t="shared" si="170"/>
        <v>Yes</v>
      </c>
      <c r="V622" s="15" t="str">
        <f t="shared" si="171"/>
        <v>Yes</v>
      </c>
      <c r="W622" s="15" t="str">
        <f t="shared" si="184"/>
        <v>Yes</v>
      </c>
      <c r="X622" s="15">
        <f>IF(W622="Yes", MAX(X$1:X621)+1, "")</f>
        <v>621</v>
      </c>
      <c r="Y622" s="15" t="str">
        <f t="shared" si="185"/>
        <v>Yes</v>
      </c>
      <c r="Z622" s="15">
        <f>IF(Y622="Yes", MAX(Z$1:Z621)+1, "")</f>
        <v>621</v>
      </c>
      <c r="AA622" s="15" t="str">
        <f t="shared" si="172"/>
        <v>No</v>
      </c>
      <c r="AB622" s="15" t="str">
        <f t="shared" si="173"/>
        <v>No</v>
      </c>
      <c r="AC622" s="15" t="str">
        <f t="shared" si="186"/>
        <v>No</v>
      </c>
      <c r="AD622" s="15" t="str">
        <f>IF(AC622="Yes", MAX(AD$1:AD621)+1, "")</f>
        <v/>
      </c>
      <c r="AE622" s="15" t="str">
        <f t="shared" si="187"/>
        <v>No</v>
      </c>
      <c r="AF622" s="15" t="str">
        <f>IF(AE622="Yes", MAX(AF$1:AF621)+1, "")</f>
        <v/>
      </c>
    </row>
    <row r="623" spans="1:32" ht="19" customHeight="1" x14ac:dyDescent="0.35">
      <c r="A623" s="16" t="s">
        <v>1739</v>
      </c>
      <c r="B623" s="16" t="s">
        <v>1740</v>
      </c>
      <c r="C623" s="16">
        <v>2013</v>
      </c>
      <c r="D623" s="17"/>
      <c r="E623" t="s">
        <v>1976</v>
      </c>
      <c r="F623" s="16" t="s">
        <v>1963</v>
      </c>
      <c r="G623" s="16" t="s">
        <v>7</v>
      </c>
      <c r="H623" s="16" t="s">
        <v>1954</v>
      </c>
      <c r="I623" s="17"/>
      <c r="J623" s="17"/>
      <c r="K623" s="19" t="str">
        <f t="shared" si="174"/>
        <v>Yes</v>
      </c>
      <c r="L623" s="19" t="str">
        <f t="shared" si="175"/>
        <v/>
      </c>
      <c r="M623" s="19" t="str">
        <f t="shared" si="176"/>
        <v/>
      </c>
      <c r="N623" s="19" t="str">
        <f t="shared" si="177"/>
        <v/>
      </c>
      <c r="O623" s="19" t="str">
        <f t="shared" si="178"/>
        <v/>
      </c>
      <c r="P623" s="19" t="str">
        <f t="shared" si="179"/>
        <v/>
      </c>
      <c r="Q623" s="19" t="str">
        <f t="shared" si="180"/>
        <v/>
      </c>
      <c r="R623" s="19" t="str">
        <f t="shared" si="181"/>
        <v>Yes</v>
      </c>
      <c r="S623" s="19" t="str">
        <f t="shared" si="182"/>
        <v/>
      </c>
      <c r="T623" s="19" t="str">
        <f t="shared" si="183"/>
        <v/>
      </c>
      <c r="U623" s="15" t="str">
        <f t="shared" si="170"/>
        <v>Yes</v>
      </c>
      <c r="V623" s="15" t="str">
        <f t="shared" si="171"/>
        <v>No</v>
      </c>
      <c r="W623" s="15" t="str">
        <f t="shared" si="184"/>
        <v>Yes</v>
      </c>
      <c r="X623" s="15">
        <f>IF(W623="Yes", MAX(X$1:X622)+1, "")</f>
        <v>622</v>
      </c>
      <c r="Y623" s="15" t="str">
        <f t="shared" si="185"/>
        <v>Yes</v>
      </c>
      <c r="Z623" s="15">
        <f>IF(Y623="Yes", MAX(Z$1:Z622)+1, "")</f>
        <v>622</v>
      </c>
      <c r="AA623" s="15" t="str">
        <f t="shared" si="172"/>
        <v>No</v>
      </c>
      <c r="AB623" s="15" t="str">
        <f t="shared" si="173"/>
        <v>No</v>
      </c>
      <c r="AC623" s="15" t="str">
        <f t="shared" si="186"/>
        <v>No</v>
      </c>
      <c r="AD623" s="15" t="str">
        <f>IF(AC623="Yes", MAX(AD$1:AD622)+1, "")</f>
        <v/>
      </c>
      <c r="AE623" s="15" t="str">
        <f t="shared" si="187"/>
        <v>No</v>
      </c>
      <c r="AF623" s="15" t="str">
        <f>IF(AE623="Yes", MAX(AF$1:AF622)+1, "")</f>
        <v/>
      </c>
    </row>
    <row r="624" spans="1:32" ht="19" customHeight="1" x14ac:dyDescent="0.35">
      <c r="A624" s="16" t="s">
        <v>1741</v>
      </c>
      <c r="B624" s="16" t="s">
        <v>1742</v>
      </c>
      <c r="C624" s="16">
        <v>2017</v>
      </c>
      <c r="D624" s="16" t="s">
        <v>1743</v>
      </c>
      <c r="E624" t="s">
        <v>2365</v>
      </c>
      <c r="F624" s="16" t="s">
        <v>1963</v>
      </c>
      <c r="G624" s="16" t="s">
        <v>835</v>
      </c>
      <c r="H624" s="17"/>
      <c r="I624" s="17"/>
      <c r="J624" s="17"/>
      <c r="K624" s="19" t="str">
        <f t="shared" si="174"/>
        <v/>
      </c>
      <c r="L624" s="19" t="str">
        <f t="shared" si="175"/>
        <v/>
      </c>
      <c r="M624" s="19" t="str">
        <f t="shared" si="176"/>
        <v/>
      </c>
      <c r="N624" s="19" t="str">
        <f t="shared" si="177"/>
        <v/>
      </c>
      <c r="O624" s="19" t="str">
        <f t="shared" si="178"/>
        <v/>
      </c>
      <c r="P624" s="19" t="str">
        <f t="shared" si="179"/>
        <v/>
      </c>
      <c r="Q624" s="19" t="str">
        <f t="shared" si="180"/>
        <v/>
      </c>
      <c r="R624" s="19" t="str">
        <f t="shared" si="181"/>
        <v/>
      </c>
      <c r="S624" s="19" t="str">
        <f t="shared" si="182"/>
        <v/>
      </c>
      <c r="T624" s="19" t="str">
        <f t="shared" si="183"/>
        <v/>
      </c>
      <c r="U624" s="15" t="str">
        <f t="shared" si="170"/>
        <v>Yes</v>
      </c>
      <c r="V624" s="15" t="str">
        <f t="shared" si="171"/>
        <v>Yes</v>
      </c>
      <c r="W624" s="15" t="str">
        <f t="shared" si="184"/>
        <v>Yes</v>
      </c>
      <c r="X624" s="15">
        <f>IF(W624="Yes", MAX(X$1:X623)+1, "")</f>
        <v>623</v>
      </c>
      <c r="Y624" s="15" t="str">
        <f t="shared" si="185"/>
        <v>Yes</v>
      </c>
      <c r="Z624" s="15">
        <f>IF(Y624="Yes", MAX(Z$1:Z623)+1, "")</f>
        <v>623</v>
      </c>
      <c r="AA624" s="15" t="str">
        <f t="shared" si="172"/>
        <v>No</v>
      </c>
      <c r="AB624" s="15" t="str">
        <f t="shared" si="173"/>
        <v>No</v>
      </c>
      <c r="AC624" s="15" t="str">
        <f t="shared" si="186"/>
        <v>No</v>
      </c>
      <c r="AD624" s="15" t="str">
        <f>IF(AC624="Yes", MAX(AD$1:AD623)+1, "")</f>
        <v/>
      </c>
      <c r="AE624" s="15" t="str">
        <f t="shared" si="187"/>
        <v>No</v>
      </c>
      <c r="AF624" s="15" t="str">
        <f>IF(AE624="Yes", MAX(AF$1:AF623)+1, "")</f>
        <v/>
      </c>
    </row>
    <row r="625" spans="1:32" ht="19" customHeight="1" x14ac:dyDescent="0.35">
      <c r="A625" s="16" t="s">
        <v>1744</v>
      </c>
      <c r="B625" s="16" t="s">
        <v>1745</v>
      </c>
      <c r="C625" s="16">
        <v>2017</v>
      </c>
      <c r="D625" s="16" t="s">
        <v>1746</v>
      </c>
      <c r="E625" t="s">
        <v>2366</v>
      </c>
      <c r="F625" s="16" t="s">
        <v>1963</v>
      </c>
      <c r="G625" s="16" t="s">
        <v>1954</v>
      </c>
      <c r="H625" s="17"/>
      <c r="I625" s="17"/>
      <c r="J625" s="17"/>
      <c r="K625" s="19" t="str">
        <f t="shared" si="174"/>
        <v/>
      </c>
      <c r="L625" s="19" t="str">
        <f t="shared" si="175"/>
        <v/>
      </c>
      <c r="M625" s="19" t="str">
        <f t="shared" si="176"/>
        <v/>
      </c>
      <c r="N625" s="19" t="str">
        <f t="shared" si="177"/>
        <v/>
      </c>
      <c r="O625" s="19" t="str">
        <f t="shared" si="178"/>
        <v/>
      </c>
      <c r="P625" s="19" t="str">
        <f t="shared" si="179"/>
        <v/>
      </c>
      <c r="Q625" s="19" t="str">
        <f t="shared" si="180"/>
        <v/>
      </c>
      <c r="R625" s="19" t="str">
        <f t="shared" si="181"/>
        <v>Yes</v>
      </c>
      <c r="S625" s="19" t="str">
        <f t="shared" si="182"/>
        <v/>
      </c>
      <c r="T625" s="19" t="str">
        <f t="shared" si="183"/>
        <v/>
      </c>
      <c r="U625" s="15" t="str">
        <f t="shared" si="170"/>
        <v>Yes</v>
      </c>
      <c r="V625" s="15" t="str">
        <f t="shared" si="171"/>
        <v>Yes</v>
      </c>
      <c r="W625" s="15" t="str">
        <f t="shared" si="184"/>
        <v>Yes</v>
      </c>
      <c r="X625" s="15">
        <f>IF(W625="Yes", MAX(X$1:X624)+1, "")</f>
        <v>624</v>
      </c>
      <c r="Y625" s="15" t="str">
        <f t="shared" si="185"/>
        <v>Yes</v>
      </c>
      <c r="Z625" s="15">
        <f>IF(Y625="Yes", MAX(Z$1:Z624)+1, "")</f>
        <v>624</v>
      </c>
      <c r="AA625" s="15" t="str">
        <f t="shared" si="172"/>
        <v>No</v>
      </c>
      <c r="AB625" s="15" t="str">
        <f t="shared" si="173"/>
        <v>No</v>
      </c>
      <c r="AC625" s="15" t="str">
        <f t="shared" si="186"/>
        <v>No</v>
      </c>
      <c r="AD625" s="15" t="str">
        <f>IF(AC625="Yes", MAX(AD$1:AD624)+1, "")</f>
        <v/>
      </c>
      <c r="AE625" s="15" t="str">
        <f t="shared" si="187"/>
        <v>No</v>
      </c>
      <c r="AF625" s="15" t="str">
        <f>IF(AE625="Yes", MAX(AF$1:AF624)+1, "")</f>
        <v/>
      </c>
    </row>
    <row r="626" spans="1:32" ht="19" customHeight="1" x14ac:dyDescent="0.35">
      <c r="A626" s="16" t="s">
        <v>1747</v>
      </c>
      <c r="B626" s="16" t="s">
        <v>1748</v>
      </c>
      <c r="C626" s="16">
        <v>2002</v>
      </c>
      <c r="D626" s="16" t="s">
        <v>1749</v>
      </c>
      <c r="E626" t="s">
        <v>2367</v>
      </c>
      <c r="F626" s="16" t="s">
        <v>1963</v>
      </c>
      <c r="G626" s="16" t="s">
        <v>1954</v>
      </c>
      <c r="H626" s="17"/>
      <c r="I626" s="17"/>
      <c r="J626" s="17"/>
      <c r="K626" s="19" t="str">
        <f t="shared" si="174"/>
        <v/>
      </c>
      <c r="L626" s="19" t="str">
        <f t="shared" si="175"/>
        <v/>
      </c>
      <c r="M626" s="19" t="str">
        <f t="shared" si="176"/>
        <v/>
      </c>
      <c r="N626" s="19" t="str">
        <f t="shared" si="177"/>
        <v/>
      </c>
      <c r="O626" s="19" t="str">
        <f t="shared" si="178"/>
        <v/>
      </c>
      <c r="P626" s="19" t="str">
        <f t="shared" si="179"/>
        <v/>
      </c>
      <c r="Q626" s="19" t="str">
        <f t="shared" si="180"/>
        <v/>
      </c>
      <c r="R626" s="19" t="str">
        <f t="shared" si="181"/>
        <v>Yes</v>
      </c>
      <c r="S626" s="19" t="str">
        <f t="shared" si="182"/>
        <v/>
      </c>
      <c r="T626" s="19" t="str">
        <f t="shared" si="183"/>
        <v/>
      </c>
      <c r="U626" s="15" t="str">
        <f t="shared" si="170"/>
        <v>Yes</v>
      </c>
      <c r="V626" s="15" t="str">
        <f t="shared" si="171"/>
        <v>Yes</v>
      </c>
      <c r="W626" s="15" t="str">
        <f t="shared" si="184"/>
        <v>Yes</v>
      </c>
      <c r="X626" s="15">
        <f>IF(W626="Yes", MAX(X$1:X625)+1, "")</f>
        <v>625</v>
      </c>
      <c r="Y626" s="15" t="str">
        <f t="shared" si="185"/>
        <v>Yes</v>
      </c>
      <c r="Z626" s="15">
        <f>IF(Y626="Yes", MAX(Z$1:Z625)+1, "")</f>
        <v>625</v>
      </c>
      <c r="AA626" s="15" t="str">
        <f t="shared" si="172"/>
        <v>No</v>
      </c>
      <c r="AB626" s="15" t="str">
        <f t="shared" si="173"/>
        <v>No</v>
      </c>
      <c r="AC626" s="15" t="str">
        <f t="shared" si="186"/>
        <v>No</v>
      </c>
      <c r="AD626" s="15" t="str">
        <f>IF(AC626="Yes", MAX(AD$1:AD625)+1, "")</f>
        <v/>
      </c>
      <c r="AE626" s="15" t="str">
        <f t="shared" si="187"/>
        <v>No</v>
      </c>
      <c r="AF626" s="15" t="str">
        <f>IF(AE626="Yes", MAX(AF$1:AF625)+1, "")</f>
        <v/>
      </c>
    </row>
    <row r="627" spans="1:32" ht="19" customHeight="1" x14ac:dyDescent="0.35">
      <c r="A627" s="16" t="s">
        <v>1750</v>
      </c>
      <c r="B627" s="16" t="s">
        <v>1751</v>
      </c>
      <c r="C627" s="16">
        <v>2019</v>
      </c>
      <c r="D627" s="16" t="s">
        <v>1752</v>
      </c>
      <c r="E627" t="s">
        <v>1976</v>
      </c>
      <c r="F627" s="16" t="s">
        <v>1963</v>
      </c>
      <c r="G627" s="16" t="s">
        <v>11</v>
      </c>
      <c r="H627" s="17"/>
      <c r="I627" s="17"/>
      <c r="J627" s="17"/>
      <c r="K627" s="19" t="str">
        <f t="shared" si="174"/>
        <v/>
      </c>
      <c r="L627" s="19" t="str">
        <f t="shared" si="175"/>
        <v>Yes</v>
      </c>
      <c r="M627" s="19" t="str">
        <f t="shared" si="176"/>
        <v/>
      </c>
      <c r="N627" s="19" t="str">
        <f t="shared" si="177"/>
        <v/>
      </c>
      <c r="O627" s="19" t="str">
        <f t="shared" si="178"/>
        <v/>
      </c>
      <c r="P627" s="19" t="str">
        <f t="shared" si="179"/>
        <v/>
      </c>
      <c r="Q627" s="19" t="str">
        <f t="shared" si="180"/>
        <v/>
      </c>
      <c r="R627" s="19" t="str">
        <f t="shared" si="181"/>
        <v/>
      </c>
      <c r="S627" s="19" t="str">
        <f t="shared" si="182"/>
        <v/>
      </c>
      <c r="T627" s="19" t="str">
        <f t="shared" si="183"/>
        <v/>
      </c>
      <c r="U627" s="15" t="str">
        <f t="shared" si="170"/>
        <v>Yes</v>
      </c>
      <c r="V627" s="15" t="str">
        <f t="shared" si="171"/>
        <v>Yes</v>
      </c>
      <c r="W627" s="15" t="str">
        <f t="shared" si="184"/>
        <v>Yes</v>
      </c>
      <c r="X627" s="15">
        <f>IF(W627="Yes", MAX(X$1:X626)+1, "")</f>
        <v>626</v>
      </c>
      <c r="Y627" s="15" t="str">
        <f t="shared" si="185"/>
        <v>Yes</v>
      </c>
      <c r="Z627" s="15">
        <f>IF(Y627="Yes", MAX(Z$1:Z626)+1, "")</f>
        <v>626</v>
      </c>
      <c r="AA627" s="15" t="str">
        <f t="shared" si="172"/>
        <v>No</v>
      </c>
      <c r="AB627" s="15" t="str">
        <f t="shared" si="173"/>
        <v>No</v>
      </c>
      <c r="AC627" s="15" t="str">
        <f t="shared" si="186"/>
        <v>No</v>
      </c>
      <c r="AD627" s="15" t="str">
        <f>IF(AC627="Yes", MAX(AD$1:AD626)+1, "")</f>
        <v/>
      </c>
      <c r="AE627" s="15" t="str">
        <f t="shared" si="187"/>
        <v>No</v>
      </c>
      <c r="AF627" s="15" t="str">
        <f>IF(AE627="Yes", MAX(AF$1:AF626)+1, "")</f>
        <v/>
      </c>
    </row>
    <row r="628" spans="1:32" ht="19" customHeight="1" x14ac:dyDescent="0.35">
      <c r="A628" s="16" t="s">
        <v>1750</v>
      </c>
      <c r="B628" s="16" t="s">
        <v>1753</v>
      </c>
      <c r="C628" s="16">
        <v>2019</v>
      </c>
      <c r="D628" s="17"/>
      <c r="E628" t="s">
        <v>2368</v>
      </c>
      <c r="F628" s="16" t="s">
        <v>1963</v>
      </c>
      <c r="G628" s="16" t="s">
        <v>7</v>
      </c>
      <c r="H628" s="16" t="s">
        <v>1954</v>
      </c>
      <c r="I628" s="17"/>
      <c r="J628" s="17"/>
      <c r="K628" s="19" t="str">
        <f t="shared" si="174"/>
        <v>Yes</v>
      </c>
      <c r="L628" s="19" t="str">
        <f t="shared" si="175"/>
        <v/>
      </c>
      <c r="M628" s="19" t="str">
        <f t="shared" si="176"/>
        <v/>
      </c>
      <c r="N628" s="19" t="str">
        <f t="shared" si="177"/>
        <v/>
      </c>
      <c r="O628" s="19" t="str">
        <f t="shared" si="178"/>
        <v/>
      </c>
      <c r="P628" s="19" t="str">
        <f t="shared" si="179"/>
        <v/>
      </c>
      <c r="Q628" s="19" t="str">
        <f t="shared" si="180"/>
        <v/>
      </c>
      <c r="R628" s="19" t="str">
        <f t="shared" si="181"/>
        <v>Yes</v>
      </c>
      <c r="S628" s="19" t="str">
        <f t="shared" si="182"/>
        <v/>
      </c>
      <c r="T628" s="19" t="str">
        <f t="shared" si="183"/>
        <v/>
      </c>
      <c r="U628" s="15" t="str">
        <f t="shared" si="170"/>
        <v>Yes</v>
      </c>
      <c r="V628" s="15" t="str">
        <f t="shared" si="171"/>
        <v>No</v>
      </c>
      <c r="W628" s="15" t="str">
        <f t="shared" si="184"/>
        <v>Yes</v>
      </c>
      <c r="X628" s="15">
        <f>IF(W628="Yes", MAX(X$1:X627)+1, "")</f>
        <v>627</v>
      </c>
      <c r="Y628" s="15" t="str">
        <f t="shared" si="185"/>
        <v>Yes</v>
      </c>
      <c r="Z628" s="15">
        <f>IF(Y628="Yes", MAX(Z$1:Z627)+1, "")</f>
        <v>627</v>
      </c>
      <c r="AA628" s="15" t="str">
        <f t="shared" si="172"/>
        <v>No</v>
      </c>
      <c r="AB628" s="15" t="str">
        <f t="shared" si="173"/>
        <v>No</v>
      </c>
      <c r="AC628" s="15" t="str">
        <f t="shared" si="186"/>
        <v>No</v>
      </c>
      <c r="AD628" s="15" t="str">
        <f>IF(AC628="Yes", MAX(AD$1:AD627)+1, "")</f>
        <v/>
      </c>
      <c r="AE628" s="15" t="str">
        <f t="shared" si="187"/>
        <v>No</v>
      </c>
      <c r="AF628" s="15" t="str">
        <f>IF(AE628="Yes", MAX(AF$1:AF627)+1, "")</f>
        <v/>
      </c>
    </row>
    <row r="629" spans="1:32" ht="19" customHeight="1" x14ac:dyDescent="0.35">
      <c r="A629" s="16" t="s">
        <v>1754</v>
      </c>
      <c r="B629" s="16" t="s">
        <v>1755</v>
      </c>
      <c r="C629" s="16">
        <v>2017</v>
      </c>
      <c r="D629" s="16" t="s">
        <v>1756</v>
      </c>
      <c r="E629" t="s">
        <v>2369</v>
      </c>
      <c r="F629" s="16" t="s">
        <v>1963</v>
      </c>
      <c r="G629" s="16" t="s">
        <v>11</v>
      </c>
      <c r="H629" s="17"/>
      <c r="I629" s="17"/>
      <c r="J629" s="17"/>
      <c r="K629" s="19" t="str">
        <f t="shared" si="174"/>
        <v/>
      </c>
      <c r="L629" s="19" t="str">
        <f t="shared" si="175"/>
        <v>Yes</v>
      </c>
      <c r="M629" s="19" t="str">
        <f t="shared" si="176"/>
        <v/>
      </c>
      <c r="N629" s="19" t="str">
        <f t="shared" si="177"/>
        <v/>
      </c>
      <c r="O629" s="19" t="str">
        <f t="shared" si="178"/>
        <v/>
      </c>
      <c r="P629" s="19" t="str">
        <f t="shared" si="179"/>
        <v/>
      </c>
      <c r="Q629" s="19" t="str">
        <f t="shared" si="180"/>
        <v/>
      </c>
      <c r="R629" s="19" t="str">
        <f t="shared" si="181"/>
        <v/>
      </c>
      <c r="S629" s="19" t="str">
        <f t="shared" si="182"/>
        <v/>
      </c>
      <c r="T629" s="19" t="str">
        <f t="shared" si="183"/>
        <v/>
      </c>
      <c r="U629" s="15" t="str">
        <f t="shared" si="170"/>
        <v>Yes</v>
      </c>
      <c r="V629" s="15" t="str">
        <f t="shared" si="171"/>
        <v>Yes</v>
      </c>
      <c r="W629" s="15" t="str">
        <f t="shared" si="184"/>
        <v>Yes</v>
      </c>
      <c r="X629" s="15">
        <f>IF(W629="Yes", MAX(X$1:X628)+1, "")</f>
        <v>628</v>
      </c>
      <c r="Y629" s="15" t="str">
        <f t="shared" si="185"/>
        <v>Yes</v>
      </c>
      <c r="Z629" s="15">
        <f>IF(Y629="Yes", MAX(Z$1:Z628)+1, "")</f>
        <v>628</v>
      </c>
      <c r="AA629" s="15" t="str">
        <f t="shared" si="172"/>
        <v>No</v>
      </c>
      <c r="AB629" s="15" t="str">
        <f t="shared" si="173"/>
        <v>No</v>
      </c>
      <c r="AC629" s="15" t="str">
        <f t="shared" si="186"/>
        <v>No</v>
      </c>
      <c r="AD629" s="15" t="str">
        <f>IF(AC629="Yes", MAX(AD$1:AD628)+1, "")</f>
        <v/>
      </c>
      <c r="AE629" s="15" t="str">
        <f t="shared" si="187"/>
        <v>No</v>
      </c>
      <c r="AF629" s="15" t="str">
        <f>IF(AE629="Yes", MAX(AF$1:AF628)+1, "")</f>
        <v/>
      </c>
    </row>
    <row r="630" spans="1:32" ht="19" customHeight="1" x14ac:dyDescent="0.35">
      <c r="A630" s="16" t="s">
        <v>1757</v>
      </c>
      <c r="B630" s="16" t="s">
        <v>1758</v>
      </c>
      <c r="C630" s="16">
        <v>2017</v>
      </c>
      <c r="D630" s="16" t="s">
        <v>1759</v>
      </c>
      <c r="E630" t="s">
        <v>1976</v>
      </c>
      <c r="F630" s="16" t="s">
        <v>1963</v>
      </c>
      <c r="G630" s="16" t="s">
        <v>94</v>
      </c>
      <c r="H630" s="16" t="s">
        <v>1954</v>
      </c>
      <c r="I630" s="16" t="s">
        <v>27</v>
      </c>
      <c r="J630" s="17"/>
      <c r="K630" s="19" t="str">
        <f t="shared" si="174"/>
        <v>Yes</v>
      </c>
      <c r="L630" s="19" t="str">
        <f t="shared" si="175"/>
        <v/>
      </c>
      <c r="M630" s="19" t="str">
        <f t="shared" si="176"/>
        <v/>
      </c>
      <c r="N630" s="19" t="str">
        <f t="shared" si="177"/>
        <v/>
      </c>
      <c r="O630" s="19" t="str">
        <f t="shared" si="178"/>
        <v/>
      </c>
      <c r="P630" s="19" t="str">
        <f t="shared" si="179"/>
        <v>Yes</v>
      </c>
      <c r="Q630" s="19" t="str">
        <f t="shared" si="180"/>
        <v/>
      </c>
      <c r="R630" s="19" t="str">
        <f t="shared" si="181"/>
        <v>Yes</v>
      </c>
      <c r="S630" s="19" t="str">
        <f t="shared" si="182"/>
        <v/>
      </c>
      <c r="T630" s="19" t="str">
        <f t="shared" si="183"/>
        <v/>
      </c>
      <c r="U630" s="15" t="str">
        <f t="shared" si="170"/>
        <v>Yes</v>
      </c>
      <c r="V630" s="15" t="str">
        <f t="shared" si="171"/>
        <v>Yes</v>
      </c>
      <c r="W630" s="15" t="str">
        <f t="shared" si="184"/>
        <v>Yes</v>
      </c>
      <c r="X630" s="15">
        <f>IF(W630="Yes", MAX(X$1:X629)+1, "")</f>
        <v>629</v>
      </c>
      <c r="Y630" s="15" t="str">
        <f t="shared" si="185"/>
        <v>Yes</v>
      </c>
      <c r="Z630" s="15">
        <f>IF(Y630="Yes", MAX(Z$1:Z629)+1, "")</f>
        <v>629</v>
      </c>
      <c r="AA630" s="15" t="str">
        <f t="shared" si="172"/>
        <v>No</v>
      </c>
      <c r="AB630" s="15" t="str">
        <f t="shared" si="173"/>
        <v>No</v>
      </c>
      <c r="AC630" s="15" t="str">
        <f t="shared" si="186"/>
        <v>No</v>
      </c>
      <c r="AD630" s="15" t="str">
        <f>IF(AC630="Yes", MAX(AD$1:AD629)+1, "")</f>
        <v/>
      </c>
      <c r="AE630" s="15" t="str">
        <f t="shared" si="187"/>
        <v>No</v>
      </c>
      <c r="AF630" s="15" t="str">
        <f>IF(AE630="Yes", MAX(AF$1:AF629)+1, "")</f>
        <v/>
      </c>
    </row>
    <row r="631" spans="1:32" ht="19" customHeight="1" x14ac:dyDescent="0.35">
      <c r="A631" s="16" t="s">
        <v>1760</v>
      </c>
      <c r="B631" s="16" t="s">
        <v>1761</v>
      </c>
      <c r="C631" s="16">
        <v>2018</v>
      </c>
      <c r="D631" s="16" t="s">
        <v>1762</v>
      </c>
      <c r="E631" t="s">
        <v>1976</v>
      </c>
      <c r="F631" s="16" t="s">
        <v>1963</v>
      </c>
      <c r="G631" s="16" t="s">
        <v>11</v>
      </c>
      <c r="H631" s="16" t="s">
        <v>27</v>
      </c>
      <c r="I631" s="17"/>
      <c r="J631" s="17"/>
      <c r="K631" s="19" t="str">
        <f t="shared" si="174"/>
        <v>Yes</v>
      </c>
      <c r="L631" s="19" t="str">
        <f t="shared" si="175"/>
        <v>Yes</v>
      </c>
      <c r="M631" s="19" t="str">
        <f t="shared" si="176"/>
        <v/>
      </c>
      <c r="N631" s="19" t="str">
        <f t="shared" si="177"/>
        <v/>
      </c>
      <c r="O631" s="19" t="str">
        <f t="shared" si="178"/>
        <v/>
      </c>
      <c r="P631" s="19" t="str">
        <f t="shared" si="179"/>
        <v/>
      </c>
      <c r="Q631" s="19" t="str">
        <f t="shared" si="180"/>
        <v/>
      </c>
      <c r="R631" s="19" t="str">
        <f t="shared" si="181"/>
        <v/>
      </c>
      <c r="S631" s="19" t="str">
        <f t="shared" si="182"/>
        <v/>
      </c>
      <c r="T631" s="19" t="str">
        <f t="shared" si="183"/>
        <v/>
      </c>
      <c r="U631" s="15" t="str">
        <f t="shared" si="170"/>
        <v>Yes</v>
      </c>
      <c r="V631" s="15" t="str">
        <f t="shared" si="171"/>
        <v>Yes</v>
      </c>
      <c r="W631" s="15" t="str">
        <f t="shared" si="184"/>
        <v>Yes</v>
      </c>
      <c r="X631" s="15">
        <f>IF(W631="Yes", MAX(X$1:X630)+1, "")</f>
        <v>630</v>
      </c>
      <c r="Y631" s="15" t="str">
        <f t="shared" si="185"/>
        <v>Yes</v>
      </c>
      <c r="Z631" s="15">
        <f>IF(Y631="Yes", MAX(Z$1:Z630)+1, "")</f>
        <v>630</v>
      </c>
      <c r="AA631" s="15" t="str">
        <f t="shared" si="172"/>
        <v>No</v>
      </c>
      <c r="AB631" s="15" t="str">
        <f t="shared" si="173"/>
        <v>No</v>
      </c>
      <c r="AC631" s="15" t="str">
        <f t="shared" si="186"/>
        <v>No</v>
      </c>
      <c r="AD631" s="15" t="str">
        <f>IF(AC631="Yes", MAX(AD$1:AD630)+1, "")</f>
        <v/>
      </c>
      <c r="AE631" s="15" t="str">
        <f t="shared" si="187"/>
        <v>No</v>
      </c>
      <c r="AF631" s="15" t="str">
        <f>IF(AE631="Yes", MAX(AF$1:AF630)+1, "")</f>
        <v/>
      </c>
    </row>
    <row r="632" spans="1:32" ht="19" customHeight="1" x14ac:dyDescent="0.35">
      <c r="A632" s="16" t="s">
        <v>1763</v>
      </c>
      <c r="B632" s="16" t="s">
        <v>1764</v>
      </c>
      <c r="C632" s="16">
        <v>2011</v>
      </c>
      <c r="D632" s="17"/>
      <c r="E632" t="s">
        <v>1976</v>
      </c>
      <c r="F632" s="16" t="s">
        <v>1963</v>
      </c>
      <c r="G632" s="16" t="s">
        <v>1954</v>
      </c>
      <c r="H632" s="17"/>
      <c r="I632" s="17"/>
      <c r="J632" s="17"/>
      <c r="K632" s="19" t="str">
        <f t="shared" si="174"/>
        <v/>
      </c>
      <c r="L632" s="19" t="str">
        <f t="shared" si="175"/>
        <v/>
      </c>
      <c r="M632" s="19" t="str">
        <f t="shared" si="176"/>
        <v/>
      </c>
      <c r="N632" s="19" t="str">
        <f t="shared" si="177"/>
        <v/>
      </c>
      <c r="O632" s="19" t="str">
        <f t="shared" si="178"/>
        <v/>
      </c>
      <c r="P632" s="19" t="str">
        <f t="shared" si="179"/>
        <v/>
      </c>
      <c r="Q632" s="19" t="str">
        <f t="shared" si="180"/>
        <v/>
      </c>
      <c r="R632" s="19" t="str">
        <f t="shared" si="181"/>
        <v>Yes</v>
      </c>
      <c r="S632" s="19" t="str">
        <f t="shared" si="182"/>
        <v/>
      </c>
      <c r="T632" s="19" t="str">
        <f t="shared" si="183"/>
        <v/>
      </c>
      <c r="U632" s="15" t="str">
        <f t="shared" si="170"/>
        <v>Yes</v>
      </c>
      <c r="V632" s="15" t="str">
        <f t="shared" si="171"/>
        <v>No</v>
      </c>
      <c r="W632" s="15" t="str">
        <f t="shared" si="184"/>
        <v>Yes</v>
      </c>
      <c r="X632" s="15">
        <f>IF(W632="Yes", MAX(X$1:X631)+1, "")</f>
        <v>631</v>
      </c>
      <c r="Y632" s="15" t="str">
        <f t="shared" si="185"/>
        <v>Yes</v>
      </c>
      <c r="Z632" s="15">
        <f>IF(Y632="Yes", MAX(Z$1:Z631)+1, "")</f>
        <v>631</v>
      </c>
      <c r="AA632" s="15" t="str">
        <f t="shared" si="172"/>
        <v>No</v>
      </c>
      <c r="AB632" s="15" t="str">
        <f t="shared" si="173"/>
        <v>No</v>
      </c>
      <c r="AC632" s="15" t="str">
        <f t="shared" si="186"/>
        <v>No</v>
      </c>
      <c r="AD632" s="15" t="str">
        <f>IF(AC632="Yes", MAX(AD$1:AD631)+1, "")</f>
        <v/>
      </c>
      <c r="AE632" s="15" t="str">
        <f t="shared" si="187"/>
        <v>No</v>
      </c>
      <c r="AF632" s="15" t="str">
        <f>IF(AE632="Yes", MAX(AF$1:AF631)+1, "")</f>
        <v/>
      </c>
    </row>
    <row r="633" spans="1:32" ht="19" customHeight="1" x14ac:dyDescent="0.35">
      <c r="A633" s="16" t="s">
        <v>1765</v>
      </c>
      <c r="B633" s="16" t="s">
        <v>1766</v>
      </c>
      <c r="C633" s="16">
        <v>2013</v>
      </c>
      <c r="D633" s="17"/>
      <c r="E633" t="s">
        <v>1976</v>
      </c>
      <c r="F633" s="16" t="s">
        <v>1963</v>
      </c>
      <c r="G633" s="16" t="s">
        <v>1954</v>
      </c>
      <c r="H633" s="17"/>
      <c r="I633" s="17"/>
      <c r="J633" s="17"/>
      <c r="K633" s="19" t="str">
        <f t="shared" si="174"/>
        <v/>
      </c>
      <c r="L633" s="19" t="str">
        <f t="shared" si="175"/>
        <v/>
      </c>
      <c r="M633" s="19" t="str">
        <f t="shared" si="176"/>
        <v/>
      </c>
      <c r="N633" s="19" t="str">
        <f t="shared" si="177"/>
        <v/>
      </c>
      <c r="O633" s="19" t="str">
        <f t="shared" si="178"/>
        <v/>
      </c>
      <c r="P633" s="19" t="str">
        <f t="shared" si="179"/>
        <v/>
      </c>
      <c r="Q633" s="19" t="str">
        <f t="shared" si="180"/>
        <v/>
      </c>
      <c r="R633" s="19" t="str">
        <f t="shared" si="181"/>
        <v>Yes</v>
      </c>
      <c r="S633" s="19" t="str">
        <f t="shared" si="182"/>
        <v/>
      </c>
      <c r="T633" s="19" t="str">
        <f t="shared" si="183"/>
        <v/>
      </c>
      <c r="U633" s="15" t="str">
        <f t="shared" si="170"/>
        <v>Yes</v>
      </c>
      <c r="V633" s="15" t="str">
        <f t="shared" si="171"/>
        <v>No</v>
      </c>
      <c r="W633" s="15" t="str">
        <f t="shared" si="184"/>
        <v>Yes</v>
      </c>
      <c r="X633" s="15">
        <f>IF(W633="Yes", MAX(X$1:X632)+1, "")</f>
        <v>632</v>
      </c>
      <c r="Y633" s="15" t="str">
        <f t="shared" si="185"/>
        <v>Yes</v>
      </c>
      <c r="Z633" s="15">
        <f>IF(Y633="Yes", MAX(Z$1:Z632)+1, "")</f>
        <v>632</v>
      </c>
      <c r="AA633" s="15" t="str">
        <f t="shared" si="172"/>
        <v>No</v>
      </c>
      <c r="AB633" s="15" t="str">
        <f t="shared" si="173"/>
        <v>No</v>
      </c>
      <c r="AC633" s="15" t="str">
        <f t="shared" si="186"/>
        <v>No</v>
      </c>
      <c r="AD633" s="15" t="str">
        <f>IF(AC633="Yes", MAX(AD$1:AD632)+1, "")</f>
        <v/>
      </c>
      <c r="AE633" s="15" t="str">
        <f t="shared" si="187"/>
        <v>No</v>
      </c>
      <c r="AF633" s="15" t="str">
        <f>IF(AE633="Yes", MAX(AF$1:AF632)+1, "")</f>
        <v/>
      </c>
    </row>
    <row r="634" spans="1:32" ht="19" customHeight="1" x14ac:dyDescent="0.35">
      <c r="A634" s="16" t="s">
        <v>1767</v>
      </c>
      <c r="B634" s="16" t="s">
        <v>1768</v>
      </c>
      <c r="C634" s="16">
        <v>2019</v>
      </c>
      <c r="D634" s="16" t="s">
        <v>1769</v>
      </c>
      <c r="E634" t="s">
        <v>2370</v>
      </c>
      <c r="F634" s="16" t="s">
        <v>1963</v>
      </c>
      <c r="G634" s="16" t="s">
        <v>74</v>
      </c>
      <c r="H634" s="16" t="s">
        <v>419</v>
      </c>
      <c r="I634" s="16" t="s">
        <v>18</v>
      </c>
      <c r="J634" s="16" t="s">
        <v>11</v>
      </c>
      <c r="K634" s="19" t="str">
        <f t="shared" si="174"/>
        <v/>
      </c>
      <c r="L634" s="19" t="str">
        <f t="shared" si="175"/>
        <v>Yes</v>
      </c>
      <c r="M634" s="19" t="str">
        <f t="shared" si="176"/>
        <v>Yes</v>
      </c>
      <c r="N634" s="19" t="str">
        <f t="shared" si="177"/>
        <v>Yes</v>
      </c>
      <c r="O634" s="19" t="str">
        <f t="shared" si="178"/>
        <v/>
      </c>
      <c r="P634" s="19" t="str">
        <f t="shared" si="179"/>
        <v/>
      </c>
      <c r="Q634" s="19" t="str">
        <f t="shared" si="180"/>
        <v/>
      </c>
      <c r="R634" s="19" t="str">
        <f t="shared" si="181"/>
        <v/>
      </c>
      <c r="S634" s="19" t="str">
        <f t="shared" si="182"/>
        <v>Yes</v>
      </c>
      <c r="T634" s="19" t="str">
        <f t="shared" si="183"/>
        <v/>
      </c>
      <c r="U634" s="15" t="str">
        <f t="shared" si="170"/>
        <v>Yes</v>
      </c>
      <c r="V634" s="15" t="str">
        <f t="shared" si="171"/>
        <v>Yes</v>
      </c>
      <c r="W634" s="15" t="str">
        <f t="shared" si="184"/>
        <v>Yes</v>
      </c>
      <c r="X634" s="15">
        <f>IF(W634="Yes", MAX(X$1:X633)+1, "")</f>
        <v>633</v>
      </c>
      <c r="Y634" s="15" t="str">
        <f t="shared" si="185"/>
        <v>Yes</v>
      </c>
      <c r="Z634" s="15">
        <f>IF(Y634="Yes", MAX(Z$1:Z633)+1, "")</f>
        <v>633</v>
      </c>
      <c r="AA634" s="15" t="str">
        <f t="shared" si="172"/>
        <v>No</v>
      </c>
      <c r="AB634" s="15" t="str">
        <f t="shared" si="173"/>
        <v>No</v>
      </c>
      <c r="AC634" s="15" t="str">
        <f t="shared" si="186"/>
        <v>No</v>
      </c>
      <c r="AD634" s="15" t="str">
        <f>IF(AC634="Yes", MAX(AD$1:AD633)+1, "")</f>
        <v/>
      </c>
      <c r="AE634" s="15" t="str">
        <f t="shared" si="187"/>
        <v>No</v>
      </c>
      <c r="AF634" s="15" t="str">
        <f>IF(AE634="Yes", MAX(AF$1:AF633)+1, "")</f>
        <v/>
      </c>
    </row>
    <row r="635" spans="1:32" ht="19" customHeight="1" x14ac:dyDescent="0.35">
      <c r="A635" s="16" t="s">
        <v>1770</v>
      </c>
      <c r="B635" s="16" t="s">
        <v>1771</v>
      </c>
      <c r="C635" s="16">
        <v>2011</v>
      </c>
      <c r="D635" s="16" t="s">
        <v>1772</v>
      </c>
      <c r="E635" t="s">
        <v>2371</v>
      </c>
      <c r="F635" s="16" t="s">
        <v>1963</v>
      </c>
      <c r="G635" s="16" t="s">
        <v>1954</v>
      </c>
      <c r="H635" s="16" t="s">
        <v>11</v>
      </c>
      <c r="I635" s="16" t="s">
        <v>151</v>
      </c>
      <c r="J635" s="16" t="s">
        <v>74</v>
      </c>
      <c r="K635" s="19" t="str">
        <f t="shared" si="174"/>
        <v/>
      </c>
      <c r="L635" s="19" t="str">
        <f t="shared" si="175"/>
        <v>Yes</v>
      </c>
      <c r="M635" s="19" t="str">
        <f t="shared" si="176"/>
        <v/>
      </c>
      <c r="N635" s="19" t="str">
        <f t="shared" si="177"/>
        <v>Yes</v>
      </c>
      <c r="O635" s="19" t="str">
        <f t="shared" si="178"/>
        <v/>
      </c>
      <c r="P635" s="19" t="str">
        <f t="shared" si="179"/>
        <v/>
      </c>
      <c r="Q635" s="19" t="str">
        <f t="shared" si="180"/>
        <v>Yes</v>
      </c>
      <c r="R635" s="19" t="str">
        <f t="shared" si="181"/>
        <v>Yes</v>
      </c>
      <c r="S635" s="19" t="str">
        <f t="shared" si="182"/>
        <v/>
      </c>
      <c r="T635" s="19" t="str">
        <f t="shared" si="183"/>
        <v/>
      </c>
      <c r="U635" s="15" t="str">
        <f t="shared" si="170"/>
        <v>Yes</v>
      </c>
      <c r="V635" s="15" t="str">
        <f t="shared" si="171"/>
        <v>Yes</v>
      </c>
      <c r="W635" s="15" t="str">
        <f t="shared" si="184"/>
        <v>Yes</v>
      </c>
      <c r="X635" s="15">
        <f>IF(W635="Yes", MAX(X$1:X634)+1, "")</f>
        <v>634</v>
      </c>
      <c r="Y635" s="15" t="str">
        <f t="shared" si="185"/>
        <v>Yes</v>
      </c>
      <c r="Z635" s="15">
        <f>IF(Y635="Yes", MAX(Z$1:Z634)+1, "")</f>
        <v>634</v>
      </c>
      <c r="AA635" s="15" t="str">
        <f t="shared" si="172"/>
        <v>No</v>
      </c>
      <c r="AB635" s="15" t="str">
        <f t="shared" si="173"/>
        <v>No</v>
      </c>
      <c r="AC635" s="15" t="str">
        <f t="shared" si="186"/>
        <v>No</v>
      </c>
      <c r="AD635" s="15" t="str">
        <f>IF(AC635="Yes", MAX(AD$1:AD634)+1, "")</f>
        <v/>
      </c>
      <c r="AE635" s="15" t="str">
        <f t="shared" si="187"/>
        <v>No</v>
      </c>
      <c r="AF635" s="15" t="str">
        <f>IF(AE635="Yes", MAX(AF$1:AF634)+1, "")</f>
        <v/>
      </c>
    </row>
    <row r="636" spans="1:32" ht="19" customHeight="1" x14ac:dyDescent="0.35">
      <c r="A636" s="16" t="s">
        <v>1773</v>
      </c>
      <c r="B636" s="16" t="s">
        <v>1774</v>
      </c>
      <c r="C636" s="16">
        <v>2018</v>
      </c>
      <c r="D636" s="16" t="s">
        <v>1775</v>
      </c>
      <c r="E636" t="s">
        <v>2372</v>
      </c>
      <c r="F636" s="16" t="s">
        <v>1963</v>
      </c>
      <c r="G636" s="16" t="s">
        <v>1954</v>
      </c>
      <c r="H636" s="17"/>
      <c r="I636" s="17"/>
      <c r="J636" s="17"/>
      <c r="K636" s="19" t="str">
        <f t="shared" si="174"/>
        <v/>
      </c>
      <c r="L636" s="19" t="str">
        <f t="shared" si="175"/>
        <v/>
      </c>
      <c r="M636" s="19" t="str">
        <f t="shared" si="176"/>
        <v/>
      </c>
      <c r="N636" s="19" t="str">
        <f t="shared" si="177"/>
        <v/>
      </c>
      <c r="O636" s="19" t="str">
        <f t="shared" si="178"/>
        <v/>
      </c>
      <c r="P636" s="19" t="str">
        <f t="shared" si="179"/>
        <v/>
      </c>
      <c r="Q636" s="19" t="str">
        <f t="shared" si="180"/>
        <v/>
      </c>
      <c r="R636" s="19" t="str">
        <f t="shared" si="181"/>
        <v>Yes</v>
      </c>
      <c r="S636" s="19" t="str">
        <f t="shared" si="182"/>
        <v/>
      </c>
      <c r="T636" s="19" t="str">
        <f t="shared" si="183"/>
        <v/>
      </c>
      <c r="U636" s="15" t="str">
        <f t="shared" si="170"/>
        <v>Yes</v>
      </c>
      <c r="V636" s="15" t="str">
        <f t="shared" si="171"/>
        <v>Yes</v>
      </c>
      <c r="W636" s="15" t="str">
        <f t="shared" si="184"/>
        <v>Yes</v>
      </c>
      <c r="X636" s="15">
        <f>IF(W636="Yes", MAX(X$1:X635)+1, "")</f>
        <v>635</v>
      </c>
      <c r="Y636" s="15" t="str">
        <f t="shared" si="185"/>
        <v>Yes</v>
      </c>
      <c r="Z636" s="15">
        <f>IF(Y636="Yes", MAX(Z$1:Z635)+1, "")</f>
        <v>635</v>
      </c>
      <c r="AA636" s="15" t="str">
        <f t="shared" si="172"/>
        <v>No</v>
      </c>
      <c r="AB636" s="15" t="str">
        <f t="shared" si="173"/>
        <v>No</v>
      </c>
      <c r="AC636" s="15" t="str">
        <f t="shared" si="186"/>
        <v>No</v>
      </c>
      <c r="AD636" s="15" t="str">
        <f>IF(AC636="Yes", MAX(AD$1:AD635)+1, "")</f>
        <v/>
      </c>
      <c r="AE636" s="15" t="str">
        <f t="shared" si="187"/>
        <v>No</v>
      </c>
      <c r="AF636" s="15" t="str">
        <f>IF(AE636="Yes", MAX(AF$1:AF635)+1, "")</f>
        <v/>
      </c>
    </row>
    <row r="637" spans="1:32" ht="19" customHeight="1" x14ac:dyDescent="0.35">
      <c r="A637" s="16" t="s">
        <v>1776</v>
      </c>
      <c r="B637" s="16" t="s">
        <v>1777</v>
      </c>
      <c r="C637" s="16">
        <v>2013</v>
      </c>
      <c r="D637" s="16" t="s">
        <v>1778</v>
      </c>
      <c r="E637" t="s">
        <v>2373</v>
      </c>
      <c r="F637" s="16" t="s">
        <v>1963</v>
      </c>
      <c r="G637" s="16" t="s">
        <v>7</v>
      </c>
      <c r="H637" s="17"/>
      <c r="I637" s="17"/>
      <c r="J637" s="17"/>
      <c r="K637" s="19" t="str">
        <f t="shared" si="174"/>
        <v>Yes</v>
      </c>
      <c r="L637" s="19" t="str">
        <f t="shared" si="175"/>
        <v/>
      </c>
      <c r="M637" s="19" t="str">
        <f t="shared" si="176"/>
        <v/>
      </c>
      <c r="N637" s="19" t="str">
        <f t="shared" si="177"/>
        <v/>
      </c>
      <c r="O637" s="19" t="str">
        <f t="shared" si="178"/>
        <v/>
      </c>
      <c r="P637" s="19" t="str">
        <f t="shared" si="179"/>
        <v/>
      </c>
      <c r="Q637" s="19" t="str">
        <f t="shared" si="180"/>
        <v/>
      </c>
      <c r="R637" s="19" t="str">
        <f t="shared" si="181"/>
        <v/>
      </c>
      <c r="S637" s="19" t="str">
        <f t="shared" si="182"/>
        <v/>
      </c>
      <c r="T637" s="19" t="str">
        <f t="shared" si="183"/>
        <v/>
      </c>
      <c r="U637" s="15" t="str">
        <f t="shared" si="170"/>
        <v>Yes</v>
      </c>
      <c r="V637" s="15" t="str">
        <f t="shared" si="171"/>
        <v>Yes</v>
      </c>
      <c r="W637" s="15" t="str">
        <f t="shared" si="184"/>
        <v>Yes</v>
      </c>
      <c r="X637" s="15">
        <f>IF(W637="Yes", MAX(X$1:X636)+1, "")</f>
        <v>636</v>
      </c>
      <c r="Y637" s="15" t="str">
        <f t="shared" si="185"/>
        <v>Yes</v>
      </c>
      <c r="Z637" s="15">
        <f>IF(Y637="Yes", MAX(Z$1:Z636)+1, "")</f>
        <v>636</v>
      </c>
      <c r="AA637" s="15" t="str">
        <f t="shared" si="172"/>
        <v>No</v>
      </c>
      <c r="AB637" s="15" t="str">
        <f t="shared" si="173"/>
        <v>No</v>
      </c>
      <c r="AC637" s="15" t="str">
        <f t="shared" si="186"/>
        <v>No</v>
      </c>
      <c r="AD637" s="15" t="str">
        <f>IF(AC637="Yes", MAX(AD$1:AD636)+1, "")</f>
        <v/>
      </c>
      <c r="AE637" s="15" t="str">
        <f t="shared" si="187"/>
        <v>No</v>
      </c>
      <c r="AF637" s="15" t="str">
        <f>IF(AE637="Yes", MAX(AF$1:AF636)+1, "")</f>
        <v/>
      </c>
    </row>
    <row r="638" spans="1:32" ht="19" customHeight="1" x14ac:dyDescent="0.35">
      <c r="A638" s="16" t="s">
        <v>1779</v>
      </c>
      <c r="B638" s="16" t="s">
        <v>1780</v>
      </c>
      <c r="C638" s="16">
        <v>2019</v>
      </c>
      <c r="D638" s="16" t="s">
        <v>1781</v>
      </c>
      <c r="E638" t="s">
        <v>2374</v>
      </c>
      <c r="F638" s="16" t="s">
        <v>1963</v>
      </c>
      <c r="G638" s="16" t="s">
        <v>7</v>
      </c>
      <c r="H638" s="17"/>
      <c r="I638" s="17"/>
      <c r="J638" s="17"/>
      <c r="K638" s="19" t="str">
        <f t="shared" si="174"/>
        <v>Yes</v>
      </c>
      <c r="L638" s="19" t="str">
        <f t="shared" si="175"/>
        <v/>
      </c>
      <c r="M638" s="19" t="str">
        <f t="shared" si="176"/>
        <v/>
      </c>
      <c r="N638" s="19" t="str">
        <f t="shared" si="177"/>
        <v/>
      </c>
      <c r="O638" s="19" t="str">
        <f t="shared" si="178"/>
        <v/>
      </c>
      <c r="P638" s="19" t="str">
        <f t="shared" si="179"/>
        <v/>
      </c>
      <c r="Q638" s="19" t="str">
        <f t="shared" si="180"/>
        <v/>
      </c>
      <c r="R638" s="19" t="str">
        <f t="shared" si="181"/>
        <v/>
      </c>
      <c r="S638" s="19" t="str">
        <f t="shared" si="182"/>
        <v/>
      </c>
      <c r="T638" s="19" t="str">
        <f t="shared" si="183"/>
        <v/>
      </c>
      <c r="U638" s="15" t="str">
        <f t="shared" si="170"/>
        <v>Yes</v>
      </c>
      <c r="V638" s="15" t="str">
        <f t="shared" si="171"/>
        <v>Yes</v>
      </c>
      <c r="W638" s="15" t="str">
        <f t="shared" si="184"/>
        <v>Yes</v>
      </c>
      <c r="X638" s="15">
        <f>IF(W638="Yes", MAX(X$1:X637)+1, "")</f>
        <v>637</v>
      </c>
      <c r="Y638" s="15" t="str">
        <f t="shared" si="185"/>
        <v>Yes</v>
      </c>
      <c r="Z638" s="15">
        <f>IF(Y638="Yes", MAX(Z$1:Z637)+1, "")</f>
        <v>637</v>
      </c>
      <c r="AA638" s="15" t="str">
        <f t="shared" si="172"/>
        <v>No</v>
      </c>
      <c r="AB638" s="15" t="str">
        <f t="shared" si="173"/>
        <v>No</v>
      </c>
      <c r="AC638" s="15" t="str">
        <f t="shared" si="186"/>
        <v>No</v>
      </c>
      <c r="AD638" s="15" t="str">
        <f>IF(AC638="Yes", MAX(AD$1:AD637)+1, "")</f>
        <v/>
      </c>
      <c r="AE638" s="15" t="str">
        <f t="shared" si="187"/>
        <v>No</v>
      </c>
      <c r="AF638" s="15" t="str">
        <f>IF(AE638="Yes", MAX(AF$1:AF637)+1, "")</f>
        <v/>
      </c>
    </row>
    <row r="639" spans="1:32" ht="19" customHeight="1" x14ac:dyDescent="0.35">
      <c r="A639" s="16" t="s">
        <v>1782</v>
      </c>
      <c r="B639" s="16" t="s">
        <v>1783</v>
      </c>
      <c r="C639" s="16">
        <v>2019</v>
      </c>
      <c r="D639" s="16" t="s">
        <v>1784</v>
      </c>
      <c r="E639" t="s">
        <v>2375</v>
      </c>
      <c r="F639" s="16" t="s">
        <v>1963</v>
      </c>
      <c r="G639" s="16" t="s">
        <v>1954</v>
      </c>
      <c r="H639" s="16" t="s">
        <v>27</v>
      </c>
      <c r="I639" s="17"/>
      <c r="J639" s="17"/>
      <c r="K639" s="19" t="str">
        <f t="shared" si="174"/>
        <v>Yes</v>
      </c>
      <c r="L639" s="19" t="str">
        <f t="shared" si="175"/>
        <v/>
      </c>
      <c r="M639" s="19" t="str">
        <f t="shared" si="176"/>
        <v/>
      </c>
      <c r="N639" s="19" t="str">
        <f t="shared" si="177"/>
        <v/>
      </c>
      <c r="O639" s="19" t="str">
        <f t="shared" si="178"/>
        <v/>
      </c>
      <c r="P639" s="19" t="str">
        <f t="shared" si="179"/>
        <v/>
      </c>
      <c r="Q639" s="19" t="str">
        <f t="shared" si="180"/>
        <v/>
      </c>
      <c r="R639" s="19" t="str">
        <f t="shared" si="181"/>
        <v>Yes</v>
      </c>
      <c r="S639" s="19" t="str">
        <f t="shared" si="182"/>
        <v/>
      </c>
      <c r="T639" s="19" t="str">
        <f t="shared" si="183"/>
        <v/>
      </c>
      <c r="U639" s="15" t="str">
        <f t="shared" si="170"/>
        <v>Yes</v>
      </c>
      <c r="V639" s="15" t="str">
        <f t="shared" si="171"/>
        <v>Yes</v>
      </c>
      <c r="W639" s="15" t="str">
        <f t="shared" si="184"/>
        <v>Yes</v>
      </c>
      <c r="X639" s="15">
        <f>IF(W639="Yes", MAX(X$1:X638)+1, "")</f>
        <v>638</v>
      </c>
      <c r="Y639" s="15" t="str">
        <f t="shared" si="185"/>
        <v>Yes</v>
      </c>
      <c r="Z639" s="15">
        <f>IF(Y639="Yes", MAX(Z$1:Z638)+1, "")</f>
        <v>638</v>
      </c>
      <c r="AA639" s="15" t="str">
        <f t="shared" si="172"/>
        <v>No</v>
      </c>
      <c r="AB639" s="15" t="str">
        <f t="shared" si="173"/>
        <v>No</v>
      </c>
      <c r="AC639" s="15" t="str">
        <f t="shared" si="186"/>
        <v>No</v>
      </c>
      <c r="AD639" s="15" t="str">
        <f>IF(AC639="Yes", MAX(AD$1:AD638)+1, "")</f>
        <v/>
      </c>
      <c r="AE639" s="15" t="str">
        <f t="shared" si="187"/>
        <v>No</v>
      </c>
      <c r="AF639" s="15" t="str">
        <f>IF(AE639="Yes", MAX(AF$1:AF638)+1, "")</f>
        <v/>
      </c>
    </row>
    <row r="640" spans="1:32" ht="19" customHeight="1" x14ac:dyDescent="0.35">
      <c r="A640" s="16" t="s">
        <v>1785</v>
      </c>
      <c r="B640" s="16" t="s">
        <v>1786</v>
      </c>
      <c r="C640" s="16">
        <v>2015</v>
      </c>
      <c r="D640" s="16" t="s">
        <v>1787</v>
      </c>
      <c r="E640" t="s">
        <v>2376</v>
      </c>
      <c r="F640" s="16" t="s">
        <v>1963</v>
      </c>
      <c r="G640" s="16" t="s">
        <v>11</v>
      </c>
      <c r="H640" s="17"/>
      <c r="I640" s="17"/>
      <c r="J640" s="17"/>
      <c r="K640" s="19" t="str">
        <f t="shared" si="174"/>
        <v/>
      </c>
      <c r="L640" s="19" t="str">
        <f t="shared" si="175"/>
        <v>Yes</v>
      </c>
      <c r="M640" s="19" t="str">
        <f t="shared" si="176"/>
        <v/>
      </c>
      <c r="N640" s="19" t="str">
        <f t="shared" si="177"/>
        <v/>
      </c>
      <c r="O640" s="19" t="str">
        <f t="shared" si="178"/>
        <v/>
      </c>
      <c r="P640" s="19" t="str">
        <f t="shared" si="179"/>
        <v/>
      </c>
      <c r="Q640" s="19" t="str">
        <f t="shared" si="180"/>
        <v/>
      </c>
      <c r="R640" s="19" t="str">
        <f t="shared" si="181"/>
        <v/>
      </c>
      <c r="S640" s="19" t="str">
        <f t="shared" si="182"/>
        <v/>
      </c>
      <c r="T640" s="19" t="str">
        <f t="shared" si="183"/>
        <v/>
      </c>
      <c r="U640" s="15" t="str">
        <f t="shared" si="170"/>
        <v>Yes</v>
      </c>
      <c r="V640" s="15" t="str">
        <f t="shared" si="171"/>
        <v>Yes</v>
      </c>
      <c r="W640" s="15" t="str">
        <f t="shared" si="184"/>
        <v>Yes</v>
      </c>
      <c r="X640" s="15">
        <f>IF(W640="Yes", MAX(X$1:X639)+1, "")</f>
        <v>639</v>
      </c>
      <c r="Y640" s="15" t="str">
        <f t="shared" si="185"/>
        <v>Yes</v>
      </c>
      <c r="Z640" s="15">
        <f>IF(Y640="Yes", MAX(Z$1:Z639)+1, "")</f>
        <v>639</v>
      </c>
      <c r="AA640" s="15" t="str">
        <f t="shared" si="172"/>
        <v>No</v>
      </c>
      <c r="AB640" s="15" t="str">
        <f t="shared" si="173"/>
        <v>No</v>
      </c>
      <c r="AC640" s="15" t="str">
        <f t="shared" si="186"/>
        <v>No</v>
      </c>
      <c r="AD640" s="15" t="str">
        <f>IF(AC640="Yes", MAX(AD$1:AD639)+1, "")</f>
        <v/>
      </c>
      <c r="AE640" s="15" t="str">
        <f t="shared" si="187"/>
        <v>No</v>
      </c>
      <c r="AF640" s="15" t="str">
        <f>IF(AE640="Yes", MAX(AF$1:AF639)+1, "")</f>
        <v/>
      </c>
    </row>
    <row r="641" spans="1:32" ht="19" customHeight="1" x14ac:dyDescent="0.35">
      <c r="A641" s="16" t="s">
        <v>1788</v>
      </c>
      <c r="B641" s="16" t="s">
        <v>1789</v>
      </c>
      <c r="C641" s="16">
        <v>2014</v>
      </c>
      <c r="D641" s="16" t="s">
        <v>1790</v>
      </c>
      <c r="E641" t="s">
        <v>2377</v>
      </c>
      <c r="F641" s="16" t="s">
        <v>1963</v>
      </c>
      <c r="G641" s="16" t="s">
        <v>18</v>
      </c>
      <c r="H641" s="17"/>
      <c r="I641" s="17"/>
      <c r="J641" s="17"/>
      <c r="K641" s="19" t="str">
        <f t="shared" si="174"/>
        <v/>
      </c>
      <c r="L641" s="19" t="str">
        <f t="shared" si="175"/>
        <v/>
      </c>
      <c r="M641" s="19" t="str">
        <f t="shared" si="176"/>
        <v/>
      </c>
      <c r="N641" s="19" t="str">
        <f t="shared" si="177"/>
        <v/>
      </c>
      <c r="O641" s="19" t="str">
        <f t="shared" si="178"/>
        <v/>
      </c>
      <c r="P641" s="19" t="str">
        <f t="shared" si="179"/>
        <v/>
      </c>
      <c r="Q641" s="19" t="str">
        <f t="shared" si="180"/>
        <v/>
      </c>
      <c r="R641" s="19" t="str">
        <f t="shared" si="181"/>
        <v/>
      </c>
      <c r="S641" s="19" t="str">
        <f t="shared" si="182"/>
        <v>Yes</v>
      </c>
      <c r="T641" s="19" t="str">
        <f t="shared" si="183"/>
        <v/>
      </c>
      <c r="U641" s="15" t="str">
        <f t="shared" si="170"/>
        <v>Yes</v>
      </c>
      <c r="V641" s="15" t="str">
        <f t="shared" si="171"/>
        <v>Yes</v>
      </c>
      <c r="W641" s="15" t="str">
        <f t="shared" si="184"/>
        <v>Yes</v>
      </c>
      <c r="X641" s="15">
        <f>IF(W641="Yes", MAX(X$1:X640)+1, "")</f>
        <v>640</v>
      </c>
      <c r="Y641" s="15" t="str">
        <f t="shared" si="185"/>
        <v>Yes</v>
      </c>
      <c r="Z641" s="15">
        <f>IF(Y641="Yes", MAX(Z$1:Z640)+1, "")</f>
        <v>640</v>
      </c>
      <c r="AA641" s="15" t="str">
        <f t="shared" si="172"/>
        <v>No</v>
      </c>
      <c r="AB641" s="15" t="str">
        <f t="shared" si="173"/>
        <v>No</v>
      </c>
      <c r="AC641" s="15" t="str">
        <f t="shared" si="186"/>
        <v>No</v>
      </c>
      <c r="AD641" s="15" t="str">
        <f>IF(AC641="Yes", MAX(AD$1:AD640)+1, "")</f>
        <v/>
      </c>
      <c r="AE641" s="15" t="str">
        <f t="shared" si="187"/>
        <v>No</v>
      </c>
      <c r="AF641" s="15" t="str">
        <f>IF(AE641="Yes", MAX(AF$1:AF640)+1, "")</f>
        <v/>
      </c>
    </row>
    <row r="642" spans="1:32" ht="19" customHeight="1" x14ac:dyDescent="0.35">
      <c r="A642" s="16" t="s">
        <v>1791</v>
      </c>
      <c r="B642" s="16" t="s">
        <v>1792</v>
      </c>
      <c r="C642" s="16">
        <v>2017</v>
      </c>
      <c r="D642" s="16" t="s">
        <v>1793</v>
      </c>
      <c r="E642" t="s">
        <v>2378</v>
      </c>
      <c r="F642" s="16" t="s">
        <v>1963</v>
      </c>
      <c r="G642" s="16" t="s">
        <v>1954</v>
      </c>
      <c r="H642" s="16" t="s">
        <v>74</v>
      </c>
      <c r="I642" s="16" t="s">
        <v>151</v>
      </c>
      <c r="J642" s="17"/>
      <c r="K642" s="19" t="str">
        <f t="shared" si="174"/>
        <v/>
      </c>
      <c r="L642" s="19" t="str">
        <f t="shared" si="175"/>
        <v/>
      </c>
      <c r="M642" s="19" t="str">
        <f t="shared" si="176"/>
        <v/>
      </c>
      <c r="N642" s="19" t="str">
        <f t="shared" si="177"/>
        <v>Yes</v>
      </c>
      <c r="O642" s="19" t="str">
        <f t="shared" si="178"/>
        <v/>
      </c>
      <c r="P642" s="19" t="str">
        <f t="shared" si="179"/>
        <v/>
      </c>
      <c r="Q642" s="19" t="str">
        <f t="shared" si="180"/>
        <v>Yes</v>
      </c>
      <c r="R642" s="19" t="str">
        <f t="shared" si="181"/>
        <v>Yes</v>
      </c>
      <c r="S642" s="19" t="str">
        <f t="shared" si="182"/>
        <v/>
      </c>
      <c r="T642" s="19" t="str">
        <f t="shared" si="183"/>
        <v/>
      </c>
      <c r="U642" s="15" t="str">
        <f t="shared" ref="U642:U701" si="188">IF(ISERROR(SEARCH(searchterm, B642)), "No", "Yes")</f>
        <v>Yes</v>
      </c>
      <c r="V642" s="15" t="str">
        <f t="shared" ref="V642:V701" si="189">IF(ISERROR(SEARCH(searchterm, D642)), "No", "Yes")</f>
        <v>Yes</v>
      </c>
      <c r="W642" s="15" t="str">
        <f t="shared" si="184"/>
        <v>Yes</v>
      </c>
      <c r="X642" s="15">
        <f>IF(W642="Yes", MAX(X$1:X641)+1, "")</f>
        <v>641</v>
      </c>
      <c r="Y642" s="15" t="str">
        <f t="shared" si="185"/>
        <v>Yes</v>
      </c>
      <c r="Z642" s="15">
        <f>IF(Y642="Yes", MAX(Z$1:Z641)+1, "")</f>
        <v>641</v>
      </c>
      <c r="AA642" s="15" t="str">
        <f t="shared" ref="AA642:AA701" si="190">IF(ISERROR(SEARCH(searchset, B642)), "No", "Yes")</f>
        <v>No</v>
      </c>
      <c r="AB642" s="15" t="str">
        <f t="shared" ref="AB642:AB701" si="191">IF(ISERROR(SEARCH(searchset, D642)), "No", "Yes")</f>
        <v>No</v>
      </c>
      <c r="AC642" s="15" t="str">
        <f t="shared" si="186"/>
        <v>No</v>
      </c>
      <c r="AD642" s="15" t="str">
        <f>IF(AC642="Yes", MAX(AD$1:AD641)+1, "")</f>
        <v/>
      </c>
      <c r="AE642" s="15" t="str">
        <f t="shared" si="187"/>
        <v>No</v>
      </c>
      <c r="AF642" s="15" t="str">
        <f>IF(AE642="Yes", MAX(AF$1:AF641)+1, "")</f>
        <v/>
      </c>
    </row>
    <row r="643" spans="1:32" ht="19" customHeight="1" x14ac:dyDescent="0.35">
      <c r="A643" s="16" t="s">
        <v>1794</v>
      </c>
      <c r="B643" s="16" t="s">
        <v>1795</v>
      </c>
      <c r="C643" s="16">
        <v>2012</v>
      </c>
      <c r="D643" s="16" t="s">
        <v>1796</v>
      </c>
      <c r="E643" t="s">
        <v>2379</v>
      </c>
      <c r="F643" s="16" t="s">
        <v>1963</v>
      </c>
      <c r="G643" s="16" t="s">
        <v>1954</v>
      </c>
      <c r="H643" s="16" t="s">
        <v>151</v>
      </c>
      <c r="I643" s="17"/>
      <c r="J643" s="17"/>
      <c r="K643" s="19" t="str">
        <f t="shared" ref="K643:K701" si="192">IF(COUNTIF($G643:$J643,"*Data*"),"Yes","")</f>
        <v/>
      </c>
      <c r="L643" s="19" t="str">
        <f t="shared" ref="L643:L701" si="193">IF(COUNTIF($G643:$J643,"*Users*"),"Yes","")</f>
        <v/>
      </c>
      <c r="M643" s="19" t="str">
        <f t="shared" ref="M643:M701" si="194">IF(COUNTIF($G643:$J643,"*Skills*"),"Yes","")</f>
        <v/>
      </c>
      <c r="N643" s="19" t="str">
        <f t="shared" ref="N643:N701" si="195">IF(COUNTIF($G643:$J643,"*Business*"),"Yes","")</f>
        <v/>
      </c>
      <c r="O643" s="19" t="str">
        <f t="shared" ref="O643:O701" si="196">IF(COUNTIF($G643:$J643,"*Heating*"),"Yes","")</f>
        <v/>
      </c>
      <c r="P643" s="19" t="str">
        <f t="shared" ref="P643:P701" si="197">IF(COUNTIF($G643:$J643,"*Mobility*"),"Yes","")</f>
        <v/>
      </c>
      <c r="Q643" s="19" t="str">
        <f t="shared" ref="Q643:Q701" si="198">IF(COUNTIF($G643:$J643,"*Ecosystem*"),"Yes","")</f>
        <v>Yes</v>
      </c>
      <c r="R643" s="19" t="str">
        <f t="shared" ref="R643:R701" si="199">IF(COUNTIF($G643:$J643,"*Technology*"),"Yes","")</f>
        <v>Yes</v>
      </c>
      <c r="S643" s="19" t="str">
        <f t="shared" ref="S643:S701" si="200">IF(COUNTIF($G643:$J643,"*Policy*"),"Yes","")</f>
        <v/>
      </c>
      <c r="T643" s="19" t="str">
        <f t="shared" ref="T643:T701" si="201">IF(COUNTIF($G643:$J643,"*Evaluation*"),"Yes","")</f>
        <v/>
      </c>
      <c r="U643" s="15" t="str">
        <f t="shared" si="188"/>
        <v>Yes</v>
      </c>
      <c r="V643" s="15" t="str">
        <f t="shared" si="189"/>
        <v>Yes</v>
      </c>
      <c r="W643" s="15" t="str">
        <f t="shared" si="184"/>
        <v>Yes</v>
      </c>
      <c r="X643" s="15">
        <f>IF(W643="Yes", MAX(X$1:X642)+1, "")</f>
        <v>642</v>
      </c>
      <c r="Y643" s="15" t="str">
        <f t="shared" si="185"/>
        <v>Yes</v>
      </c>
      <c r="Z643" s="15">
        <f>IF(Y643="Yes", MAX(Z$1:Z642)+1, "")</f>
        <v>642</v>
      </c>
      <c r="AA643" s="15" t="str">
        <f t="shared" si="190"/>
        <v>No</v>
      </c>
      <c r="AB643" s="15" t="str">
        <f t="shared" si="191"/>
        <v>No</v>
      </c>
      <c r="AC643" s="15" t="str">
        <f t="shared" si="186"/>
        <v>No</v>
      </c>
      <c r="AD643" s="15" t="str">
        <f>IF(AC643="Yes", MAX(AD$1:AD642)+1, "")</f>
        <v/>
      </c>
      <c r="AE643" s="15" t="str">
        <f t="shared" si="187"/>
        <v>No</v>
      </c>
      <c r="AF643" s="15" t="str">
        <f>IF(AE643="Yes", MAX(AF$1:AF642)+1, "")</f>
        <v/>
      </c>
    </row>
    <row r="644" spans="1:32" ht="19" customHeight="1" x14ac:dyDescent="0.35">
      <c r="A644" s="16" t="s">
        <v>1797</v>
      </c>
      <c r="B644" s="16" t="s">
        <v>1798</v>
      </c>
      <c r="C644" s="16">
        <v>2015</v>
      </c>
      <c r="D644" s="16" t="s">
        <v>1799</v>
      </c>
      <c r="E644" t="s">
        <v>2380</v>
      </c>
      <c r="F644" s="16" t="s">
        <v>1963</v>
      </c>
      <c r="G644" s="16" t="s">
        <v>1954</v>
      </c>
      <c r="H644" s="16" t="s">
        <v>11</v>
      </c>
      <c r="I644" s="17"/>
      <c r="J644" s="17"/>
      <c r="K644" s="19" t="str">
        <f t="shared" si="192"/>
        <v/>
      </c>
      <c r="L644" s="19" t="str">
        <f t="shared" si="193"/>
        <v>Yes</v>
      </c>
      <c r="M644" s="19" t="str">
        <f t="shared" si="194"/>
        <v/>
      </c>
      <c r="N644" s="19" t="str">
        <f t="shared" si="195"/>
        <v/>
      </c>
      <c r="O644" s="19" t="str">
        <f t="shared" si="196"/>
        <v/>
      </c>
      <c r="P644" s="19" t="str">
        <f t="shared" si="197"/>
        <v/>
      </c>
      <c r="Q644" s="19" t="str">
        <f t="shared" si="198"/>
        <v/>
      </c>
      <c r="R644" s="19" t="str">
        <f t="shared" si="199"/>
        <v>Yes</v>
      </c>
      <c r="S644" s="19" t="str">
        <f t="shared" si="200"/>
        <v/>
      </c>
      <c r="T644" s="19" t="str">
        <f t="shared" si="201"/>
        <v/>
      </c>
      <c r="U644" s="15" t="str">
        <f t="shared" si="188"/>
        <v>Yes</v>
      </c>
      <c r="V644" s="15" t="str">
        <f t="shared" si="189"/>
        <v>Yes</v>
      </c>
      <c r="W644" s="15" t="str">
        <f t="shared" si="184"/>
        <v>Yes</v>
      </c>
      <c r="X644" s="15">
        <f>IF(W644="Yes", MAX(X$1:X643)+1, "")</f>
        <v>643</v>
      </c>
      <c r="Y644" s="15" t="str">
        <f t="shared" si="185"/>
        <v>Yes</v>
      </c>
      <c r="Z644" s="15">
        <f>IF(Y644="Yes", MAX(Z$1:Z643)+1, "")</f>
        <v>643</v>
      </c>
      <c r="AA644" s="15" t="str">
        <f t="shared" si="190"/>
        <v>No</v>
      </c>
      <c r="AB644" s="15" t="str">
        <f t="shared" si="191"/>
        <v>No</v>
      </c>
      <c r="AC644" s="15" t="str">
        <f t="shared" si="186"/>
        <v>No</v>
      </c>
      <c r="AD644" s="15" t="str">
        <f>IF(AC644="Yes", MAX(AD$1:AD643)+1, "")</f>
        <v/>
      </c>
      <c r="AE644" s="15" t="str">
        <f t="shared" si="187"/>
        <v>No</v>
      </c>
      <c r="AF644" s="15" t="str">
        <f>IF(AE644="Yes", MAX(AF$1:AF643)+1, "")</f>
        <v/>
      </c>
    </row>
    <row r="645" spans="1:32" ht="19" customHeight="1" x14ac:dyDescent="0.35">
      <c r="A645" s="16" t="s">
        <v>1800</v>
      </c>
      <c r="B645" s="16" t="s">
        <v>1801</v>
      </c>
      <c r="C645" s="16">
        <v>2019</v>
      </c>
      <c r="D645" s="16" t="s">
        <v>1802</v>
      </c>
      <c r="E645" t="s">
        <v>2381</v>
      </c>
      <c r="F645" s="16" t="s">
        <v>1963</v>
      </c>
      <c r="G645" s="16" t="s">
        <v>1954</v>
      </c>
      <c r="H645" s="17"/>
      <c r="I645" s="17"/>
      <c r="J645" s="17"/>
      <c r="K645" s="19" t="str">
        <f t="shared" si="192"/>
        <v/>
      </c>
      <c r="L645" s="19" t="str">
        <f t="shared" si="193"/>
        <v/>
      </c>
      <c r="M645" s="19" t="str">
        <f t="shared" si="194"/>
        <v/>
      </c>
      <c r="N645" s="19" t="str">
        <f t="shared" si="195"/>
        <v/>
      </c>
      <c r="O645" s="19" t="str">
        <f t="shared" si="196"/>
        <v/>
      </c>
      <c r="P645" s="19" t="str">
        <f t="shared" si="197"/>
        <v/>
      </c>
      <c r="Q645" s="19" t="str">
        <f t="shared" si="198"/>
        <v/>
      </c>
      <c r="R645" s="19" t="str">
        <f t="shared" si="199"/>
        <v>Yes</v>
      </c>
      <c r="S645" s="19" t="str">
        <f t="shared" si="200"/>
        <v/>
      </c>
      <c r="T645" s="19" t="str">
        <f t="shared" si="201"/>
        <v/>
      </c>
      <c r="U645" s="15" t="str">
        <f t="shared" si="188"/>
        <v>Yes</v>
      </c>
      <c r="V645" s="15" t="str">
        <f t="shared" si="189"/>
        <v>Yes</v>
      </c>
      <c r="W645" s="15" t="str">
        <f t="shared" si="184"/>
        <v>Yes</v>
      </c>
      <c r="X645" s="15">
        <f>IF(W645="Yes", MAX(X$1:X644)+1, "")</f>
        <v>644</v>
      </c>
      <c r="Y645" s="15" t="str">
        <f t="shared" si="185"/>
        <v>Yes</v>
      </c>
      <c r="Z645" s="15">
        <f>IF(Y645="Yes", MAX(Z$1:Z644)+1, "")</f>
        <v>644</v>
      </c>
      <c r="AA645" s="15" t="str">
        <f t="shared" si="190"/>
        <v>No</v>
      </c>
      <c r="AB645" s="15" t="str">
        <f t="shared" si="191"/>
        <v>No</v>
      </c>
      <c r="AC645" s="15" t="str">
        <f t="shared" si="186"/>
        <v>No</v>
      </c>
      <c r="AD645" s="15" t="str">
        <f>IF(AC645="Yes", MAX(AD$1:AD644)+1, "")</f>
        <v/>
      </c>
      <c r="AE645" s="15" t="str">
        <f t="shared" si="187"/>
        <v>No</v>
      </c>
      <c r="AF645" s="15" t="str">
        <f>IF(AE645="Yes", MAX(AF$1:AF644)+1, "")</f>
        <v/>
      </c>
    </row>
    <row r="646" spans="1:32" ht="19" customHeight="1" x14ac:dyDescent="0.35">
      <c r="A646" s="16" t="s">
        <v>1803</v>
      </c>
      <c r="B646" s="16" t="s">
        <v>1804</v>
      </c>
      <c r="C646" s="16">
        <v>2012</v>
      </c>
      <c r="D646" s="16" t="s">
        <v>1805</v>
      </c>
      <c r="E646" t="s">
        <v>2382</v>
      </c>
      <c r="F646" s="16" t="s">
        <v>1963</v>
      </c>
      <c r="G646" s="16" t="s">
        <v>11</v>
      </c>
      <c r="H646" s="16" t="s">
        <v>27</v>
      </c>
      <c r="I646" s="17"/>
      <c r="J646" s="17"/>
      <c r="K646" s="19" t="str">
        <f t="shared" si="192"/>
        <v>Yes</v>
      </c>
      <c r="L646" s="19" t="str">
        <f t="shared" si="193"/>
        <v>Yes</v>
      </c>
      <c r="M646" s="19" t="str">
        <f t="shared" si="194"/>
        <v/>
      </c>
      <c r="N646" s="19" t="str">
        <f t="shared" si="195"/>
        <v/>
      </c>
      <c r="O646" s="19" t="str">
        <f t="shared" si="196"/>
        <v/>
      </c>
      <c r="P646" s="19" t="str">
        <f t="shared" si="197"/>
        <v/>
      </c>
      <c r="Q646" s="19" t="str">
        <f t="shared" si="198"/>
        <v/>
      </c>
      <c r="R646" s="19" t="str">
        <f t="shared" si="199"/>
        <v/>
      </c>
      <c r="S646" s="19" t="str">
        <f t="shared" si="200"/>
        <v/>
      </c>
      <c r="T646" s="19" t="str">
        <f t="shared" si="201"/>
        <v/>
      </c>
      <c r="U646" s="15" t="str">
        <f t="shared" si="188"/>
        <v>Yes</v>
      </c>
      <c r="V646" s="15" t="str">
        <f t="shared" si="189"/>
        <v>Yes</v>
      </c>
      <c r="W646" s="15" t="str">
        <f t="shared" si="184"/>
        <v>Yes</v>
      </c>
      <c r="X646" s="15">
        <f>IF(W646="Yes", MAX(X$1:X645)+1, "")</f>
        <v>645</v>
      </c>
      <c r="Y646" s="15" t="str">
        <f t="shared" si="185"/>
        <v>Yes</v>
      </c>
      <c r="Z646" s="15">
        <f>IF(Y646="Yes", MAX(Z$1:Z645)+1, "")</f>
        <v>645</v>
      </c>
      <c r="AA646" s="15" t="str">
        <f t="shared" si="190"/>
        <v>No</v>
      </c>
      <c r="AB646" s="15" t="str">
        <f t="shared" si="191"/>
        <v>No</v>
      </c>
      <c r="AC646" s="15" t="str">
        <f t="shared" si="186"/>
        <v>No</v>
      </c>
      <c r="AD646" s="15" t="str">
        <f>IF(AC646="Yes", MAX(AD$1:AD645)+1, "")</f>
        <v/>
      </c>
      <c r="AE646" s="15" t="str">
        <f t="shared" si="187"/>
        <v>No</v>
      </c>
      <c r="AF646" s="15" t="str">
        <f>IF(AE646="Yes", MAX(AF$1:AF645)+1, "")</f>
        <v/>
      </c>
    </row>
    <row r="647" spans="1:32" ht="19" customHeight="1" x14ac:dyDescent="0.35">
      <c r="A647" s="16" t="s">
        <v>1806</v>
      </c>
      <c r="B647" s="16" t="s">
        <v>1807</v>
      </c>
      <c r="C647" s="16">
        <v>2013</v>
      </c>
      <c r="D647" s="16" t="s">
        <v>1808</v>
      </c>
      <c r="E647" t="s">
        <v>2383</v>
      </c>
      <c r="F647" s="16" t="s">
        <v>1963</v>
      </c>
      <c r="G647" s="16" t="s">
        <v>11</v>
      </c>
      <c r="H647" s="16" t="s">
        <v>27</v>
      </c>
      <c r="I647" s="17"/>
      <c r="J647" s="17"/>
      <c r="K647" s="19" t="str">
        <f t="shared" si="192"/>
        <v>Yes</v>
      </c>
      <c r="L647" s="19" t="str">
        <f t="shared" si="193"/>
        <v>Yes</v>
      </c>
      <c r="M647" s="19" t="str">
        <f t="shared" si="194"/>
        <v/>
      </c>
      <c r="N647" s="19" t="str">
        <f t="shared" si="195"/>
        <v/>
      </c>
      <c r="O647" s="19" t="str">
        <f t="shared" si="196"/>
        <v/>
      </c>
      <c r="P647" s="19" t="str">
        <f t="shared" si="197"/>
        <v/>
      </c>
      <c r="Q647" s="19" t="str">
        <f t="shared" si="198"/>
        <v/>
      </c>
      <c r="R647" s="19" t="str">
        <f t="shared" si="199"/>
        <v/>
      </c>
      <c r="S647" s="19" t="str">
        <f t="shared" si="200"/>
        <v/>
      </c>
      <c r="T647" s="19" t="str">
        <f t="shared" si="201"/>
        <v/>
      </c>
      <c r="U647" s="15" t="str">
        <f t="shared" si="188"/>
        <v>Yes</v>
      </c>
      <c r="V647" s="15" t="str">
        <f t="shared" si="189"/>
        <v>Yes</v>
      </c>
      <c r="W647" s="15" t="str">
        <f t="shared" si="184"/>
        <v>Yes</v>
      </c>
      <c r="X647" s="15">
        <f>IF(W647="Yes", MAX(X$1:X646)+1, "")</f>
        <v>646</v>
      </c>
      <c r="Y647" s="15" t="str">
        <f t="shared" si="185"/>
        <v>Yes</v>
      </c>
      <c r="Z647" s="15">
        <f>IF(Y647="Yes", MAX(Z$1:Z646)+1, "")</f>
        <v>646</v>
      </c>
      <c r="AA647" s="15" t="str">
        <f t="shared" si="190"/>
        <v>No</v>
      </c>
      <c r="AB647" s="15" t="str">
        <f t="shared" si="191"/>
        <v>No</v>
      </c>
      <c r="AC647" s="15" t="str">
        <f t="shared" si="186"/>
        <v>No</v>
      </c>
      <c r="AD647" s="15" t="str">
        <f>IF(AC647="Yes", MAX(AD$1:AD646)+1, "")</f>
        <v/>
      </c>
      <c r="AE647" s="15" t="str">
        <f t="shared" si="187"/>
        <v>No</v>
      </c>
      <c r="AF647" s="15" t="str">
        <f>IF(AE647="Yes", MAX(AF$1:AF646)+1, "")</f>
        <v/>
      </c>
    </row>
    <row r="648" spans="1:32" ht="19" customHeight="1" x14ac:dyDescent="0.35">
      <c r="A648" s="16" t="s">
        <v>1809</v>
      </c>
      <c r="B648" s="16" t="s">
        <v>1810</v>
      </c>
      <c r="C648" s="16">
        <v>2017</v>
      </c>
      <c r="D648" s="16" t="s">
        <v>1811</v>
      </c>
      <c r="E648" t="s">
        <v>2384</v>
      </c>
      <c r="F648" s="16" t="s">
        <v>1963</v>
      </c>
      <c r="G648" s="16" t="s">
        <v>94</v>
      </c>
      <c r="H648" s="16" t="s">
        <v>11</v>
      </c>
      <c r="I648" s="17"/>
      <c r="J648" s="17"/>
      <c r="K648" s="19" t="str">
        <f t="shared" si="192"/>
        <v/>
      </c>
      <c r="L648" s="19" t="str">
        <f t="shared" si="193"/>
        <v>Yes</v>
      </c>
      <c r="M648" s="19" t="str">
        <f t="shared" si="194"/>
        <v/>
      </c>
      <c r="N648" s="19" t="str">
        <f t="shared" si="195"/>
        <v/>
      </c>
      <c r="O648" s="19" t="str">
        <f t="shared" si="196"/>
        <v/>
      </c>
      <c r="P648" s="19" t="str">
        <f t="shared" si="197"/>
        <v>Yes</v>
      </c>
      <c r="Q648" s="19" t="str">
        <f t="shared" si="198"/>
        <v/>
      </c>
      <c r="R648" s="19" t="str">
        <f t="shared" si="199"/>
        <v/>
      </c>
      <c r="S648" s="19" t="str">
        <f t="shared" si="200"/>
        <v/>
      </c>
      <c r="T648" s="19" t="str">
        <f t="shared" si="201"/>
        <v/>
      </c>
      <c r="U648" s="15" t="str">
        <f t="shared" si="188"/>
        <v>Yes</v>
      </c>
      <c r="V648" s="15" t="str">
        <f t="shared" si="189"/>
        <v>Yes</v>
      </c>
      <c r="W648" s="15" t="str">
        <f t="shared" si="184"/>
        <v>Yes</v>
      </c>
      <c r="X648" s="15">
        <f>IF(W648="Yes", MAX(X$1:X647)+1, "")</f>
        <v>647</v>
      </c>
      <c r="Y648" s="15" t="str">
        <f t="shared" si="185"/>
        <v>Yes</v>
      </c>
      <c r="Z648" s="15">
        <f>IF(Y648="Yes", MAX(Z$1:Z647)+1, "")</f>
        <v>647</v>
      </c>
      <c r="AA648" s="15" t="str">
        <f t="shared" si="190"/>
        <v>No</v>
      </c>
      <c r="AB648" s="15" t="str">
        <f t="shared" si="191"/>
        <v>No</v>
      </c>
      <c r="AC648" s="15" t="str">
        <f t="shared" si="186"/>
        <v>No</v>
      </c>
      <c r="AD648" s="15" t="str">
        <f>IF(AC648="Yes", MAX(AD$1:AD647)+1, "")</f>
        <v/>
      </c>
      <c r="AE648" s="15" t="str">
        <f t="shared" si="187"/>
        <v>No</v>
      </c>
      <c r="AF648" s="15" t="str">
        <f>IF(AE648="Yes", MAX(AF$1:AF647)+1, "")</f>
        <v/>
      </c>
    </row>
    <row r="649" spans="1:32" ht="19" customHeight="1" x14ac:dyDescent="0.35">
      <c r="A649" s="16" t="s">
        <v>1812</v>
      </c>
      <c r="B649" s="16" t="s">
        <v>1813</v>
      </c>
      <c r="C649" s="16">
        <v>2017</v>
      </c>
      <c r="D649" s="16" t="s">
        <v>1814</v>
      </c>
      <c r="E649" t="s">
        <v>2385</v>
      </c>
      <c r="F649" s="16" t="s">
        <v>1963</v>
      </c>
      <c r="G649" s="16" t="s">
        <v>1954</v>
      </c>
      <c r="H649" s="16" t="s">
        <v>27</v>
      </c>
      <c r="I649" s="17"/>
      <c r="J649" s="17"/>
      <c r="K649" s="19" t="str">
        <f t="shared" si="192"/>
        <v>Yes</v>
      </c>
      <c r="L649" s="19" t="str">
        <f t="shared" si="193"/>
        <v/>
      </c>
      <c r="M649" s="19" t="str">
        <f t="shared" si="194"/>
        <v/>
      </c>
      <c r="N649" s="19" t="str">
        <f t="shared" si="195"/>
        <v/>
      </c>
      <c r="O649" s="19" t="str">
        <f t="shared" si="196"/>
        <v/>
      </c>
      <c r="P649" s="19" t="str">
        <f t="shared" si="197"/>
        <v/>
      </c>
      <c r="Q649" s="19" t="str">
        <f t="shared" si="198"/>
        <v/>
      </c>
      <c r="R649" s="19" t="str">
        <f t="shared" si="199"/>
        <v>Yes</v>
      </c>
      <c r="S649" s="19" t="str">
        <f t="shared" si="200"/>
        <v/>
      </c>
      <c r="T649" s="19" t="str">
        <f t="shared" si="201"/>
        <v/>
      </c>
      <c r="U649" s="15" t="str">
        <f t="shared" si="188"/>
        <v>Yes</v>
      </c>
      <c r="V649" s="15" t="str">
        <f t="shared" si="189"/>
        <v>Yes</v>
      </c>
      <c r="W649" s="15" t="str">
        <f t="shared" si="184"/>
        <v>Yes</v>
      </c>
      <c r="X649" s="15">
        <f>IF(W649="Yes", MAX(X$1:X648)+1, "")</f>
        <v>648</v>
      </c>
      <c r="Y649" s="15" t="str">
        <f t="shared" si="185"/>
        <v>Yes</v>
      </c>
      <c r="Z649" s="15">
        <f>IF(Y649="Yes", MAX(Z$1:Z648)+1, "")</f>
        <v>648</v>
      </c>
      <c r="AA649" s="15" t="str">
        <f t="shared" si="190"/>
        <v>No</v>
      </c>
      <c r="AB649" s="15" t="str">
        <f t="shared" si="191"/>
        <v>No</v>
      </c>
      <c r="AC649" s="15" t="str">
        <f t="shared" si="186"/>
        <v>No</v>
      </c>
      <c r="AD649" s="15" t="str">
        <f>IF(AC649="Yes", MAX(AD$1:AD648)+1, "")</f>
        <v/>
      </c>
      <c r="AE649" s="15" t="str">
        <f t="shared" si="187"/>
        <v>No</v>
      </c>
      <c r="AF649" s="15" t="str">
        <f>IF(AE649="Yes", MAX(AF$1:AF648)+1, "")</f>
        <v/>
      </c>
    </row>
    <row r="650" spans="1:32" ht="19" customHeight="1" x14ac:dyDescent="0.35">
      <c r="A650" s="16" t="s">
        <v>1812</v>
      </c>
      <c r="B650" s="16" t="s">
        <v>1813</v>
      </c>
      <c r="C650" s="16">
        <v>2017</v>
      </c>
      <c r="D650" s="16" t="s">
        <v>1815</v>
      </c>
      <c r="E650" t="s">
        <v>2385</v>
      </c>
      <c r="F650" s="16" t="s">
        <v>1963</v>
      </c>
      <c r="G650" s="16" t="s">
        <v>1954</v>
      </c>
      <c r="H650" s="16" t="s">
        <v>27</v>
      </c>
      <c r="I650" s="17"/>
      <c r="J650" s="17"/>
      <c r="K650" s="19" t="str">
        <f t="shared" si="192"/>
        <v>Yes</v>
      </c>
      <c r="L650" s="19" t="str">
        <f t="shared" si="193"/>
        <v/>
      </c>
      <c r="M650" s="19" t="str">
        <f t="shared" si="194"/>
        <v/>
      </c>
      <c r="N650" s="19" t="str">
        <f t="shared" si="195"/>
        <v/>
      </c>
      <c r="O650" s="19" t="str">
        <f t="shared" si="196"/>
        <v/>
      </c>
      <c r="P650" s="19" t="str">
        <f t="shared" si="197"/>
        <v/>
      </c>
      <c r="Q650" s="19" t="str">
        <f t="shared" si="198"/>
        <v/>
      </c>
      <c r="R650" s="19" t="str">
        <f t="shared" si="199"/>
        <v>Yes</v>
      </c>
      <c r="S650" s="19" t="str">
        <f t="shared" si="200"/>
        <v/>
      </c>
      <c r="T650" s="19" t="str">
        <f t="shared" si="201"/>
        <v/>
      </c>
      <c r="U650" s="15" t="str">
        <f t="shared" si="188"/>
        <v>Yes</v>
      </c>
      <c r="V650" s="15" t="str">
        <f t="shared" si="189"/>
        <v>Yes</v>
      </c>
      <c r="W650" s="15" t="str">
        <f t="shared" si="184"/>
        <v>Yes</v>
      </c>
      <c r="X650" s="15">
        <f>IF(W650="Yes", MAX(X$1:X649)+1, "")</f>
        <v>649</v>
      </c>
      <c r="Y650" s="15" t="str">
        <f t="shared" si="185"/>
        <v>Yes</v>
      </c>
      <c r="Z650" s="15">
        <f>IF(Y650="Yes", MAX(Z$1:Z649)+1, "")</f>
        <v>649</v>
      </c>
      <c r="AA650" s="15" t="str">
        <f t="shared" si="190"/>
        <v>No</v>
      </c>
      <c r="AB650" s="15" t="str">
        <f t="shared" si="191"/>
        <v>No</v>
      </c>
      <c r="AC650" s="15" t="str">
        <f t="shared" si="186"/>
        <v>No</v>
      </c>
      <c r="AD650" s="15" t="str">
        <f>IF(AC650="Yes", MAX(AD$1:AD649)+1, "")</f>
        <v/>
      </c>
      <c r="AE650" s="15" t="str">
        <f t="shared" si="187"/>
        <v>No</v>
      </c>
      <c r="AF650" s="15" t="str">
        <f>IF(AE650="Yes", MAX(AF$1:AF649)+1, "")</f>
        <v/>
      </c>
    </row>
    <row r="651" spans="1:32" ht="19" customHeight="1" x14ac:dyDescent="0.35">
      <c r="A651" s="16" t="s">
        <v>1816</v>
      </c>
      <c r="B651" s="16" t="s">
        <v>1817</v>
      </c>
      <c r="C651" s="16">
        <v>2017</v>
      </c>
      <c r="D651" s="17"/>
      <c r="E651" t="s">
        <v>1976</v>
      </c>
      <c r="F651" s="16" t="s">
        <v>1963</v>
      </c>
      <c r="G651" s="16" t="s">
        <v>1954</v>
      </c>
      <c r="H651" s="17"/>
      <c r="I651" s="17"/>
      <c r="J651" s="17"/>
      <c r="K651" s="19" t="str">
        <f t="shared" si="192"/>
        <v/>
      </c>
      <c r="L651" s="19" t="str">
        <f t="shared" si="193"/>
        <v/>
      </c>
      <c r="M651" s="19" t="str">
        <f t="shared" si="194"/>
        <v/>
      </c>
      <c r="N651" s="19" t="str">
        <f t="shared" si="195"/>
        <v/>
      </c>
      <c r="O651" s="19" t="str">
        <f t="shared" si="196"/>
        <v/>
      </c>
      <c r="P651" s="19" t="str">
        <f t="shared" si="197"/>
        <v/>
      </c>
      <c r="Q651" s="19" t="str">
        <f t="shared" si="198"/>
        <v/>
      </c>
      <c r="R651" s="19" t="str">
        <f t="shared" si="199"/>
        <v>Yes</v>
      </c>
      <c r="S651" s="19" t="str">
        <f t="shared" si="200"/>
        <v/>
      </c>
      <c r="T651" s="19" t="str">
        <f t="shared" si="201"/>
        <v/>
      </c>
      <c r="U651" s="15" t="str">
        <f t="shared" si="188"/>
        <v>Yes</v>
      </c>
      <c r="V651" s="15" t="str">
        <f t="shared" si="189"/>
        <v>No</v>
      </c>
      <c r="W651" s="15" t="str">
        <f t="shared" si="184"/>
        <v>Yes</v>
      </c>
      <c r="X651" s="15">
        <f>IF(W651="Yes", MAX(X$1:X650)+1, "")</f>
        <v>650</v>
      </c>
      <c r="Y651" s="15" t="str">
        <f t="shared" si="185"/>
        <v>Yes</v>
      </c>
      <c r="Z651" s="15">
        <f>IF(Y651="Yes", MAX(Z$1:Z650)+1, "")</f>
        <v>650</v>
      </c>
      <c r="AA651" s="15" t="str">
        <f t="shared" si="190"/>
        <v>No</v>
      </c>
      <c r="AB651" s="15" t="str">
        <f t="shared" si="191"/>
        <v>No</v>
      </c>
      <c r="AC651" s="15" t="str">
        <f t="shared" si="186"/>
        <v>No</v>
      </c>
      <c r="AD651" s="15" t="str">
        <f>IF(AC651="Yes", MAX(AD$1:AD650)+1, "")</f>
        <v/>
      </c>
      <c r="AE651" s="15" t="str">
        <f t="shared" si="187"/>
        <v>No</v>
      </c>
      <c r="AF651" s="15" t="str">
        <f>IF(AE651="Yes", MAX(AF$1:AF650)+1, "")</f>
        <v/>
      </c>
    </row>
    <row r="652" spans="1:32" ht="19" customHeight="1" x14ac:dyDescent="0.35">
      <c r="A652" s="16" t="s">
        <v>1818</v>
      </c>
      <c r="B652" s="16" t="s">
        <v>1819</v>
      </c>
      <c r="C652" s="16">
        <v>2014</v>
      </c>
      <c r="D652" s="17"/>
      <c r="E652" t="s">
        <v>1976</v>
      </c>
      <c r="F652" s="16" t="s">
        <v>1963</v>
      </c>
      <c r="G652" s="16" t="s">
        <v>1954</v>
      </c>
      <c r="H652" s="16" t="s">
        <v>11</v>
      </c>
      <c r="I652" s="17"/>
      <c r="J652" s="17"/>
      <c r="K652" s="19" t="str">
        <f t="shared" si="192"/>
        <v/>
      </c>
      <c r="L652" s="19" t="str">
        <f t="shared" si="193"/>
        <v>Yes</v>
      </c>
      <c r="M652" s="19" t="str">
        <f t="shared" si="194"/>
        <v/>
      </c>
      <c r="N652" s="19" t="str">
        <f t="shared" si="195"/>
        <v/>
      </c>
      <c r="O652" s="19" t="str">
        <f t="shared" si="196"/>
        <v/>
      </c>
      <c r="P652" s="19" t="str">
        <f t="shared" si="197"/>
        <v/>
      </c>
      <c r="Q652" s="19" t="str">
        <f t="shared" si="198"/>
        <v/>
      </c>
      <c r="R652" s="19" t="str">
        <f t="shared" si="199"/>
        <v>Yes</v>
      </c>
      <c r="S652" s="19" t="str">
        <f t="shared" si="200"/>
        <v/>
      </c>
      <c r="T652" s="19" t="str">
        <f t="shared" si="201"/>
        <v/>
      </c>
      <c r="U652" s="15" t="str">
        <f t="shared" si="188"/>
        <v>Yes</v>
      </c>
      <c r="V652" s="15" t="str">
        <f t="shared" si="189"/>
        <v>No</v>
      </c>
      <c r="W652" s="15" t="str">
        <f t="shared" si="184"/>
        <v>Yes</v>
      </c>
      <c r="X652" s="15">
        <f>IF(W652="Yes", MAX(X$1:X651)+1, "")</f>
        <v>651</v>
      </c>
      <c r="Y652" s="15" t="str">
        <f t="shared" si="185"/>
        <v>Yes</v>
      </c>
      <c r="Z652" s="15">
        <f>IF(Y652="Yes", MAX(Z$1:Z651)+1, "")</f>
        <v>651</v>
      </c>
      <c r="AA652" s="15" t="str">
        <f t="shared" si="190"/>
        <v>No</v>
      </c>
      <c r="AB652" s="15" t="str">
        <f t="shared" si="191"/>
        <v>No</v>
      </c>
      <c r="AC652" s="15" t="str">
        <f t="shared" si="186"/>
        <v>No</v>
      </c>
      <c r="AD652" s="15" t="str">
        <f>IF(AC652="Yes", MAX(AD$1:AD651)+1, "")</f>
        <v/>
      </c>
      <c r="AE652" s="15" t="str">
        <f t="shared" si="187"/>
        <v>No</v>
      </c>
      <c r="AF652" s="15" t="str">
        <f>IF(AE652="Yes", MAX(AF$1:AF651)+1, "")</f>
        <v/>
      </c>
    </row>
    <row r="653" spans="1:32" ht="19" customHeight="1" x14ac:dyDescent="0.35">
      <c r="A653" s="16" t="s">
        <v>1820</v>
      </c>
      <c r="B653" s="16" t="s">
        <v>1821</v>
      </c>
      <c r="C653" s="16">
        <v>2015</v>
      </c>
      <c r="D653" s="17"/>
      <c r="E653" t="s">
        <v>1976</v>
      </c>
      <c r="F653" s="16" t="s">
        <v>1963</v>
      </c>
      <c r="G653" s="16" t="s">
        <v>7</v>
      </c>
      <c r="H653" s="17"/>
      <c r="I653" s="17"/>
      <c r="J653" s="17"/>
      <c r="K653" s="19" t="str">
        <f t="shared" si="192"/>
        <v>Yes</v>
      </c>
      <c r="L653" s="19" t="str">
        <f t="shared" si="193"/>
        <v/>
      </c>
      <c r="M653" s="19" t="str">
        <f t="shared" si="194"/>
        <v/>
      </c>
      <c r="N653" s="19" t="str">
        <f t="shared" si="195"/>
        <v/>
      </c>
      <c r="O653" s="19" t="str">
        <f t="shared" si="196"/>
        <v/>
      </c>
      <c r="P653" s="19" t="str">
        <f t="shared" si="197"/>
        <v/>
      </c>
      <c r="Q653" s="19" t="str">
        <f t="shared" si="198"/>
        <v/>
      </c>
      <c r="R653" s="19" t="str">
        <f t="shared" si="199"/>
        <v/>
      </c>
      <c r="S653" s="19" t="str">
        <f t="shared" si="200"/>
        <v/>
      </c>
      <c r="T653" s="19" t="str">
        <f t="shared" si="201"/>
        <v/>
      </c>
      <c r="U653" s="15" t="str">
        <f t="shared" si="188"/>
        <v>Yes</v>
      </c>
      <c r="V653" s="15" t="str">
        <f t="shared" si="189"/>
        <v>No</v>
      </c>
      <c r="W653" s="15" t="str">
        <f t="shared" si="184"/>
        <v>Yes</v>
      </c>
      <c r="X653" s="15">
        <f>IF(W653="Yes", MAX(X$1:X652)+1, "")</f>
        <v>652</v>
      </c>
      <c r="Y653" s="15" t="str">
        <f t="shared" si="185"/>
        <v>Yes</v>
      </c>
      <c r="Z653" s="15">
        <f>IF(Y653="Yes", MAX(Z$1:Z652)+1, "")</f>
        <v>652</v>
      </c>
      <c r="AA653" s="15" t="str">
        <f t="shared" si="190"/>
        <v>No</v>
      </c>
      <c r="AB653" s="15" t="str">
        <f t="shared" si="191"/>
        <v>No</v>
      </c>
      <c r="AC653" s="15" t="str">
        <f t="shared" si="186"/>
        <v>No</v>
      </c>
      <c r="AD653" s="15" t="str">
        <f>IF(AC653="Yes", MAX(AD$1:AD652)+1, "")</f>
        <v/>
      </c>
      <c r="AE653" s="15" t="str">
        <f t="shared" si="187"/>
        <v>No</v>
      </c>
      <c r="AF653" s="15" t="str">
        <f>IF(AE653="Yes", MAX(AF$1:AF652)+1, "")</f>
        <v/>
      </c>
    </row>
    <row r="654" spans="1:32" ht="19" customHeight="1" x14ac:dyDescent="0.35">
      <c r="A654" s="16" t="s">
        <v>1822</v>
      </c>
      <c r="B654" s="16" t="s">
        <v>1823</v>
      </c>
      <c r="C654" s="16">
        <v>2014</v>
      </c>
      <c r="D654" s="16" t="s">
        <v>1824</v>
      </c>
      <c r="E654" t="s">
        <v>2386</v>
      </c>
      <c r="F654" s="16" t="s">
        <v>1963</v>
      </c>
      <c r="G654" s="16" t="s">
        <v>1954</v>
      </c>
      <c r="H654" s="16" t="s">
        <v>27</v>
      </c>
      <c r="I654" s="17"/>
      <c r="J654" s="17"/>
      <c r="K654" s="19" t="str">
        <f t="shared" si="192"/>
        <v>Yes</v>
      </c>
      <c r="L654" s="19" t="str">
        <f t="shared" si="193"/>
        <v/>
      </c>
      <c r="M654" s="19" t="str">
        <f t="shared" si="194"/>
        <v/>
      </c>
      <c r="N654" s="19" t="str">
        <f t="shared" si="195"/>
        <v/>
      </c>
      <c r="O654" s="19" t="str">
        <f t="shared" si="196"/>
        <v/>
      </c>
      <c r="P654" s="19" t="str">
        <f t="shared" si="197"/>
        <v/>
      </c>
      <c r="Q654" s="19" t="str">
        <f t="shared" si="198"/>
        <v/>
      </c>
      <c r="R654" s="19" t="str">
        <f t="shared" si="199"/>
        <v>Yes</v>
      </c>
      <c r="S654" s="19" t="str">
        <f t="shared" si="200"/>
        <v/>
      </c>
      <c r="T654" s="19" t="str">
        <f t="shared" si="201"/>
        <v/>
      </c>
      <c r="U654" s="15" t="str">
        <f t="shared" si="188"/>
        <v>Yes</v>
      </c>
      <c r="V654" s="15" t="str">
        <f t="shared" si="189"/>
        <v>Yes</v>
      </c>
      <c r="W654" s="15" t="str">
        <f t="shared" si="184"/>
        <v>Yes</v>
      </c>
      <c r="X654" s="15">
        <f>IF(W654="Yes", MAX(X$1:X653)+1, "")</f>
        <v>653</v>
      </c>
      <c r="Y654" s="15" t="str">
        <f t="shared" si="185"/>
        <v>Yes</v>
      </c>
      <c r="Z654" s="15">
        <f>IF(Y654="Yes", MAX(Z$1:Z653)+1, "")</f>
        <v>653</v>
      </c>
      <c r="AA654" s="15" t="str">
        <f t="shared" si="190"/>
        <v>No</v>
      </c>
      <c r="AB654" s="15" t="str">
        <f t="shared" si="191"/>
        <v>No</v>
      </c>
      <c r="AC654" s="15" t="str">
        <f t="shared" si="186"/>
        <v>No</v>
      </c>
      <c r="AD654" s="15" t="str">
        <f>IF(AC654="Yes", MAX(AD$1:AD653)+1, "")</f>
        <v/>
      </c>
      <c r="AE654" s="15" t="str">
        <f t="shared" si="187"/>
        <v>No</v>
      </c>
      <c r="AF654" s="15" t="str">
        <f>IF(AE654="Yes", MAX(AF$1:AF653)+1, "")</f>
        <v/>
      </c>
    </row>
    <row r="655" spans="1:32" ht="19" customHeight="1" x14ac:dyDescent="0.35">
      <c r="A655" s="16" t="s">
        <v>1825</v>
      </c>
      <c r="B655" s="16" t="s">
        <v>1826</v>
      </c>
      <c r="C655" s="16">
        <v>2019</v>
      </c>
      <c r="D655" s="16" t="s">
        <v>1827</v>
      </c>
      <c r="E655" t="s">
        <v>2387</v>
      </c>
      <c r="F655" s="16" t="s">
        <v>1963</v>
      </c>
      <c r="G655" s="16" t="s">
        <v>1954</v>
      </c>
      <c r="H655" s="17"/>
      <c r="I655" s="17"/>
      <c r="J655" s="17"/>
      <c r="K655" s="19" t="str">
        <f t="shared" si="192"/>
        <v/>
      </c>
      <c r="L655" s="19" t="str">
        <f t="shared" si="193"/>
        <v/>
      </c>
      <c r="M655" s="19" t="str">
        <f t="shared" si="194"/>
        <v/>
      </c>
      <c r="N655" s="19" t="str">
        <f t="shared" si="195"/>
        <v/>
      </c>
      <c r="O655" s="19" t="str">
        <f t="shared" si="196"/>
        <v/>
      </c>
      <c r="P655" s="19" t="str">
        <f t="shared" si="197"/>
        <v/>
      </c>
      <c r="Q655" s="19" t="str">
        <f t="shared" si="198"/>
        <v/>
      </c>
      <c r="R655" s="19" t="str">
        <f t="shared" si="199"/>
        <v>Yes</v>
      </c>
      <c r="S655" s="19" t="str">
        <f t="shared" si="200"/>
        <v/>
      </c>
      <c r="T655" s="19" t="str">
        <f t="shared" si="201"/>
        <v/>
      </c>
      <c r="U655" s="15" t="str">
        <f t="shared" si="188"/>
        <v>Yes</v>
      </c>
      <c r="V655" s="15" t="str">
        <f t="shared" si="189"/>
        <v>Yes</v>
      </c>
      <c r="W655" s="15" t="str">
        <f t="shared" si="184"/>
        <v>Yes</v>
      </c>
      <c r="X655" s="15">
        <f>IF(W655="Yes", MAX(X$1:X654)+1, "")</f>
        <v>654</v>
      </c>
      <c r="Y655" s="15" t="str">
        <f t="shared" si="185"/>
        <v>Yes</v>
      </c>
      <c r="Z655" s="15">
        <f>IF(Y655="Yes", MAX(Z$1:Z654)+1, "")</f>
        <v>654</v>
      </c>
      <c r="AA655" s="15" t="str">
        <f t="shared" si="190"/>
        <v>No</v>
      </c>
      <c r="AB655" s="15" t="str">
        <f t="shared" si="191"/>
        <v>No</v>
      </c>
      <c r="AC655" s="15" t="str">
        <f t="shared" si="186"/>
        <v>No</v>
      </c>
      <c r="AD655" s="15" t="str">
        <f>IF(AC655="Yes", MAX(AD$1:AD654)+1, "")</f>
        <v/>
      </c>
      <c r="AE655" s="15" t="str">
        <f t="shared" si="187"/>
        <v>No</v>
      </c>
      <c r="AF655" s="15" t="str">
        <f>IF(AE655="Yes", MAX(AF$1:AF654)+1, "")</f>
        <v/>
      </c>
    </row>
    <row r="656" spans="1:32" ht="19" customHeight="1" x14ac:dyDescent="0.35">
      <c r="A656" s="16" t="s">
        <v>1828</v>
      </c>
      <c r="B656" s="16" t="s">
        <v>1829</v>
      </c>
      <c r="C656" s="16">
        <v>2018</v>
      </c>
      <c r="D656" s="16" t="s">
        <v>1830</v>
      </c>
      <c r="E656" t="s">
        <v>2388</v>
      </c>
      <c r="F656" s="16" t="s">
        <v>1963</v>
      </c>
      <c r="G656" s="16" t="s">
        <v>1954</v>
      </c>
      <c r="H656" s="17"/>
      <c r="I656" s="17"/>
      <c r="J656" s="17"/>
      <c r="K656" s="19" t="str">
        <f t="shared" si="192"/>
        <v/>
      </c>
      <c r="L656" s="19" t="str">
        <f t="shared" si="193"/>
        <v/>
      </c>
      <c r="M656" s="19" t="str">
        <f t="shared" si="194"/>
        <v/>
      </c>
      <c r="N656" s="19" t="str">
        <f t="shared" si="195"/>
        <v/>
      </c>
      <c r="O656" s="19" t="str">
        <f t="shared" si="196"/>
        <v/>
      </c>
      <c r="P656" s="19" t="str">
        <f t="shared" si="197"/>
        <v/>
      </c>
      <c r="Q656" s="19" t="str">
        <f t="shared" si="198"/>
        <v/>
      </c>
      <c r="R656" s="19" t="str">
        <f t="shared" si="199"/>
        <v>Yes</v>
      </c>
      <c r="S656" s="19" t="str">
        <f t="shared" si="200"/>
        <v/>
      </c>
      <c r="T656" s="19" t="str">
        <f t="shared" si="201"/>
        <v/>
      </c>
      <c r="U656" s="15" t="str">
        <f t="shared" si="188"/>
        <v>Yes</v>
      </c>
      <c r="V656" s="15" t="str">
        <f t="shared" si="189"/>
        <v>Yes</v>
      </c>
      <c r="W656" s="15" t="str">
        <f t="shared" ref="W656:W701" si="202">IF(OR(U656="Yes", V656="Yes"), "Yes", "No")</f>
        <v>Yes</v>
      </c>
      <c r="X656" s="15">
        <f>IF(W656="Yes", MAX(X$1:X655)+1, "")</f>
        <v>655</v>
      </c>
      <c r="Y656" s="15" t="str">
        <f t="shared" ref="Y656:Y701" si="203">IF(themeselected="All", "Yes", IF(OR(G656=themeselected, H656=themeselected, I656=themeselected, J656=themeselected), "Yes", "No"))</f>
        <v>Yes</v>
      </c>
      <c r="Z656" s="15">
        <f>IF(Y656="Yes", MAX(Z$1:Z655)+1, "")</f>
        <v>655</v>
      </c>
      <c r="AA656" s="15" t="str">
        <f t="shared" si="190"/>
        <v>No</v>
      </c>
      <c r="AB656" s="15" t="str">
        <f t="shared" si="191"/>
        <v>No</v>
      </c>
      <c r="AC656" s="15" t="str">
        <f t="shared" ref="AC656:AC701" si="204">IF(OR(AA656="Yes", AB656="Yes"), "Yes", "No")</f>
        <v>No</v>
      </c>
      <c r="AD656" s="15" t="str">
        <f>IF(AC656="Yes", MAX(AD$1:AD655)+1, "")</f>
        <v/>
      </c>
      <c r="AE656" s="15" t="str">
        <f t="shared" ref="AE656:AE701" si="205">IF((IF(business="Yes",IF(N656="Yes",1, 0))+IF(data="Yes",IF(K656="Yes",1, 0))+IF(Ecosystem="Yes",IF(Q656="Yes",1, 0))+IF(evaluation="Yes",IF(T656="Yes",1, 0))+IF(heating="Yes",IF(O656="Yes",1, 0))+IF(mobility="Yes",IF(P656="Yes",1, 0))+IF(policy="Yes",IF(S656="Yes",1, 0))+IF(tech="Yes",IF(R656="Yes",1, 0))+IF(users="Yes",IF(L656="Yes",1, 0))+IF(skills="Yes",IF(M656="Yes",1, 0)))&gt;=1, "Yes", "No")</f>
        <v>No</v>
      </c>
      <c r="AF656" s="15" t="str">
        <f>IF(AE656="Yes", MAX(AF$1:AF655)+1, "")</f>
        <v/>
      </c>
    </row>
    <row r="657" spans="1:32" ht="19" customHeight="1" x14ac:dyDescent="0.35">
      <c r="A657" s="16" t="s">
        <v>1831</v>
      </c>
      <c r="B657" s="16" t="s">
        <v>1832</v>
      </c>
      <c r="C657" s="16">
        <v>2017</v>
      </c>
      <c r="D657" s="16" t="s">
        <v>1833</v>
      </c>
      <c r="E657" t="s">
        <v>2389</v>
      </c>
      <c r="F657" s="16" t="s">
        <v>1963</v>
      </c>
      <c r="G657" s="16" t="s">
        <v>18</v>
      </c>
      <c r="H657" s="16" t="s">
        <v>74</v>
      </c>
      <c r="I657" s="16" t="s">
        <v>11</v>
      </c>
      <c r="J657" s="17"/>
      <c r="K657" s="19" t="str">
        <f t="shared" si="192"/>
        <v/>
      </c>
      <c r="L657" s="19" t="str">
        <f t="shared" si="193"/>
        <v>Yes</v>
      </c>
      <c r="M657" s="19" t="str">
        <f t="shared" si="194"/>
        <v/>
      </c>
      <c r="N657" s="19" t="str">
        <f t="shared" si="195"/>
        <v>Yes</v>
      </c>
      <c r="O657" s="19" t="str">
        <f t="shared" si="196"/>
        <v/>
      </c>
      <c r="P657" s="19" t="str">
        <f t="shared" si="197"/>
        <v/>
      </c>
      <c r="Q657" s="19" t="str">
        <f t="shared" si="198"/>
        <v/>
      </c>
      <c r="R657" s="19" t="str">
        <f t="shared" si="199"/>
        <v/>
      </c>
      <c r="S657" s="19" t="str">
        <f t="shared" si="200"/>
        <v>Yes</v>
      </c>
      <c r="T657" s="19" t="str">
        <f t="shared" si="201"/>
        <v/>
      </c>
      <c r="U657" s="15" t="str">
        <f t="shared" si="188"/>
        <v>Yes</v>
      </c>
      <c r="V657" s="15" t="str">
        <f t="shared" si="189"/>
        <v>Yes</v>
      </c>
      <c r="W657" s="15" t="str">
        <f t="shared" si="202"/>
        <v>Yes</v>
      </c>
      <c r="X657" s="15">
        <f>IF(W657="Yes", MAX(X$1:X656)+1, "")</f>
        <v>656</v>
      </c>
      <c r="Y657" s="15" t="str">
        <f t="shared" si="203"/>
        <v>Yes</v>
      </c>
      <c r="Z657" s="15">
        <f>IF(Y657="Yes", MAX(Z$1:Z656)+1, "")</f>
        <v>656</v>
      </c>
      <c r="AA657" s="15" t="str">
        <f t="shared" si="190"/>
        <v>No</v>
      </c>
      <c r="AB657" s="15" t="str">
        <f t="shared" si="191"/>
        <v>No</v>
      </c>
      <c r="AC657" s="15" t="str">
        <f t="shared" si="204"/>
        <v>No</v>
      </c>
      <c r="AD657" s="15" t="str">
        <f>IF(AC657="Yes", MAX(AD$1:AD656)+1, "")</f>
        <v/>
      </c>
      <c r="AE657" s="15" t="str">
        <f t="shared" si="205"/>
        <v>No</v>
      </c>
      <c r="AF657" s="15" t="str">
        <f>IF(AE657="Yes", MAX(AF$1:AF656)+1, "")</f>
        <v/>
      </c>
    </row>
    <row r="658" spans="1:32" ht="19" customHeight="1" x14ac:dyDescent="0.35">
      <c r="A658" s="16" t="s">
        <v>1834</v>
      </c>
      <c r="B658" s="16" t="s">
        <v>1835</v>
      </c>
      <c r="C658" s="16">
        <v>2013</v>
      </c>
      <c r="D658" s="16" t="s">
        <v>1836</v>
      </c>
      <c r="E658" t="s">
        <v>2390</v>
      </c>
      <c r="F658" s="16" t="s">
        <v>1963</v>
      </c>
      <c r="G658" s="16" t="s">
        <v>1954</v>
      </c>
      <c r="H658" s="17"/>
      <c r="I658" s="17"/>
      <c r="J658" s="17"/>
      <c r="K658" s="19" t="str">
        <f t="shared" si="192"/>
        <v/>
      </c>
      <c r="L658" s="19" t="str">
        <f t="shared" si="193"/>
        <v/>
      </c>
      <c r="M658" s="19" t="str">
        <f t="shared" si="194"/>
        <v/>
      </c>
      <c r="N658" s="19" t="str">
        <f t="shared" si="195"/>
        <v/>
      </c>
      <c r="O658" s="19" t="str">
        <f t="shared" si="196"/>
        <v/>
      </c>
      <c r="P658" s="19" t="str">
        <f t="shared" si="197"/>
        <v/>
      </c>
      <c r="Q658" s="19" t="str">
        <f t="shared" si="198"/>
        <v/>
      </c>
      <c r="R658" s="19" t="str">
        <f t="shared" si="199"/>
        <v>Yes</v>
      </c>
      <c r="S658" s="19" t="str">
        <f t="shared" si="200"/>
        <v/>
      </c>
      <c r="T658" s="19" t="str">
        <f t="shared" si="201"/>
        <v/>
      </c>
      <c r="U658" s="15" t="str">
        <f t="shared" si="188"/>
        <v>Yes</v>
      </c>
      <c r="V658" s="15" t="str">
        <f t="shared" si="189"/>
        <v>Yes</v>
      </c>
      <c r="W658" s="15" t="str">
        <f t="shared" si="202"/>
        <v>Yes</v>
      </c>
      <c r="X658" s="15">
        <f>IF(W658="Yes", MAX(X$1:X657)+1, "")</f>
        <v>657</v>
      </c>
      <c r="Y658" s="15" t="str">
        <f t="shared" si="203"/>
        <v>Yes</v>
      </c>
      <c r="Z658" s="15">
        <f>IF(Y658="Yes", MAX(Z$1:Z657)+1, "")</f>
        <v>657</v>
      </c>
      <c r="AA658" s="15" t="str">
        <f t="shared" si="190"/>
        <v>No</v>
      </c>
      <c r="AB658" s="15" t="str">
        <f t="shared" si="191"/>
        <v>No</v>
      </c>
      <c r="AC658" s="15" t="str">
        <f t="shared" si="204"/>
        <v>No</v>
      </c>
      <c r="AD658" s="15" t="str">
        <f>IF(AC658="Yes", MAX(AD$1:AD657)+1, "")</f>
        <v/>
      </c>
      <c r="AE658" s="15" t="str">
        <f t="shared" si="205"/>
        <v>No</v>
      </c>
      <c r="AF658" s="15" t="str">
        <f>IF(AE658="Yes", MAX(AF$1:AF657)+1, "")</f>
        <v/>
      </c>
    </row>
    <row r="659" spans="1:32" ht="19" customHeight="1" x14ac:dyDescent="0.35">
      <c r="A659" s="16" t="s">
        <v>1837</v>
      </c>
      <c r="B659" s="16" t="s">
        <v>1838</v>
      </c>
      <c r="C659" s="16">
        <v>2018</v>
      </c>
      <c r="D659" s="16" t="s">
        <v>1839</v>
      </c>
      <c r="E659" t="s">
        <v>2391</v>
      </c>
      <c r="F659" s="16" t="s">
        <v>1963</v>
      </c>
      <c r="G659" s="16" t="s">
        <v>11</v>
      </c>
      <c r="H659" s="17"/>
      <c r="I659" s="17"/>
      <c r="J659" s="17"/>
      <c r="K659" s="19" t="str">
        <f t="shared" si="192"/>
        <v/>
      </c>
      <c r="L659" s="19" t="str">
        <f t="shared" si="193"/>
        <v>Yes</v>
      </c>
      <c r="M659" s="19" t="str">
        <f t="shared" si="194"/>
        <v/>
      </c>
      <c r="N659" s="19" t="str">
        <f t="shared" si="195"/>
        <v/>
      </c>
      <c r="O659" s="19" t="str">
        <f t="shared" si="196"/>
        <v/>
      </c>
      <c r="P659" s="19" t="str">
        <f t="shared" si="197"/>
        <v/>
      </c>
      <c r="Q659" s="19" t="str">
        <f t="shared" si="198"/>
        <v/>
      </c>
      <c r="R659" s="19" t="str">
        <f t="shared" si="199"/>
        <v/>
      </c>
      <c r="S659" s="19" t="str">
        <f t="shared" si="200"/>
        <v/>
      </c>
      <c r="T659" s="19" t="str">
        <f t="shared" si="201"/>
        <v/>
      </c>
      <c r="U659" s="15" t="str">
        <f t="shared" si="188"/>
        <v>Yes</v>
      </c>
      <c r="V659" s="15" t="str">
        <f t="shared" si="189"/>
        <v>Yes</v>
      </c>
      <c r="W659" s="15" t="str">
        <f t="shared" si="202"/>
        <v>Yes</v>
      </c>
      <c r="X659" s="15">
        <f>IF(W659="Yes", MAX(X$1:X658)+1, "")</f>
        <v>658</v>
      </c>
      <c r="Y659" s="15" t="str">
        <f t="shared" si="203"/>
        <v>Yes</v>
      </c>
      <c r="Z659" s="15">
        <f>IF(Y659="Yes", MAX(Z$1:Z658)+1, "")</f>
        <v>658</v>
      </c>
      <c r="AA659" s="15" t="str">
        <f t="shared" si="190"/>
        <v>No</v>
      </c>
      <c r="AB659" s="15" t="str">
        <f t="shared" si="191"/>
        <v>No</v>
      </c>
      <c r="AC659" s="15" t="str">
        <f t="shared" si="204"/>
        <v>No</v>
      </c>
      <c r="AD659" s="15" t="str">
        <f>IF(AC659="Yes", MAX(AD$1:AD658)+1, "")</f>
        <v/>
      </c>
      <c r="AE659" s="15" t="str">
        <f t="shared" si="205"/>
        <v>No</v>
      </c>
      <c r="AF659" s="15" t="str">
        <f>IF(AE659="Yes", MAX(AF$1:AF658)+1, "")</f>
        <v/>
      </c>
    </row>
    <row r="660" spans="1:32" ht="19" customHeight="1" x14ac:dyDescent="0.35">
      <c r="A660" s="16" t="s">
        <v>1840</v>
      </c>
      <c r="B660" s="16" t="s">
        <v>1841</v>
      </c>
      <c r="C660" s="16">
        <v>2015</v>
      </c>
      <c r="D660" s="16" t="s">
        <v>1842</v>
      </c>
      <c r="E660" t="s">
        <v>2392</v>
      </c>
      <c r="F660" s="16" t="s">
        <v>1963</v>
      </c>
      <c r="G660" s="16" t="s">
        <v>1954</v>
      </c>
      <c r="H660" s="17"/>
      <c r="I660" s="17"/>
      <c r="J660" s="17"/>
      <c r="K660" s="19" t="str">
        <f t="shared" si="192"/>
        <v/>
      </c>
      <c r="L660" s="19" t="str">
        <f t="shared" si="193"/>
        <v/>
      </c>
      <c r="M660" s="19" t="str">
        <f t="shared" si="194"/>
        <v/>
      </c>
      <c r="N660" s="19" t="str">
        <f t="shared" si="195"/>
        <v/>
      </c>
      <c r="O660" s="19" t="str">
        <f t="shared" si="196"/>
        <v/>
      </c>
      <c r="P660" s="19" t="str">
        <f t="shared" si="197"/>
        <v/>
      </c>
      <c r="Q660" s="19" t="str">
        <f t="shared" si="198"/>
        <v/>
      </c>
      <c r="R660" s="19" t="str">
        <f t="shared" si="199"/>
        <v>Yes</v>
      </c>
      <c r="S660" s="19" t="str">
        <f t="shared" si="200"/>
        <v/>
      </c>
      <c r="T660" s="19" t="str">
        <f t="shared" si="201"/>
        <v/>
      </c>
      <c r="U660" s="15" t="str">
        <f t="shared" si="188"/>
        <v>Yes</v>
      </c>
      <c r="V660" s="15" t="str">
        <f t="shared" si="189"/>
        <v>Yes</v>
      </c>
      <c r="W660" s="15" t="str">
        <f t="shared" si="202"/>
        <v>Yes</v>
      </c>
      <c r="X660" s="15">
        <f>IF(W660="Yes", MAX(X$1:X659)+1, "")</f>
        <v>659</v>
      </c>
      <c r="Y660" s="15" t="str">
        <f t="shared" si="203"/>
        <v>Yes</v>
      </c>
      <c r="Z660" s="15">
        <f>IF(Y660="Yes", MAX(Z$1:Z659)+1, "")</f>
        <v>659</v>
      </c>
      <c r="AA660" s="15" t="str">
        <f t="shared" si="190"/>
        <v>No</v>
      </c>
      <c r="AB660" s="15" t="str">
        <f t="shared" si="191"/>
        <v>No</v>
      </c>
      <c r="AC660" s="15" t="str">
        <f t="shared" si="204"/>
        <v>No</v>
      </c>
      <c r="AD660" s="15" t="str">
        <f>IF(AC660="Yes", MAX(AD$1:AD659)+1, "")</f>
        <v/>
      </c>
      <c r="AE660" s="15" t="str">
        <f t="shared" si="205"/>
        <v>No</v>
      </c>
      <c r="AF660" s="15" t="str">
        <f>IF(AE660="Yes", MAX(AF$1:AF659)+1, "")</f>
        <v/>
      </c>
    </row>
    <row r="661" spans="1:32" ht="19" customHeight="1" x14ac:dyDescent="0.35">
      <c r="A661" s="16" t="s">
        <v>1843</v>
      </c>
      <c r="B661" s="16" t="s">
        <v>1844</v>
      </c>
      <c r="C661" s="16">
        <v>2016</v>
      </c>
      <c r="D661" s="16" t="s">
        <v>1845</v>
      </c>
      <c r="E661" t="s">
        <v>2393</v>
      </c>
      <c r="F661" s="16" t="s">
        <v>1963</v>
      </c>
      <c r="G661" s="16" t="s">
        <v>7</v>
      </c>
      <c r="H661" s="16" t="s">
        <v>94</v>
      </c>
      <c r="I661" s="16" t="s">
        <v>11</v>
      </c>
      <c r="J661" s="17"/>
      <c r="K661" s="19" t="str">
        <f t="shared" si="192"/>
        <v>Yes</v>
      </c>
      <c r="L661" s="19" t="str">
        <f t="shared" si="193"/>
        <v>Yes</v>
      </c>
      <c r="M661" s="19" t="str">
        <f t="shared" si="194"/>
        <v/>
      </c>
      <c r="N661" s="19" t="str">
        <f t="shared" si="195"/>
        <v/>
      </c>
      <c r="O661" s="19" t="str">
        <f t="shared" si="196"/>
        <v/>
      </c>
      <c r="P661" s="19" t="str">
        <f t="shared" si="197"/>
        <v>Yes</v>
      </c>
      <c r="Q661" s="19" t="str">
        <f t="shared" si="198"/>
        <v/>
      </c>
      <c r="R661" s="19" t="str">
        <f t="shared" si="199"/>
        <v/>
      </c>
      <c r="S661" s="19" t="str">
        <f t="shared" si="200"/>
        <v/>
      </c>
      <c r="T661" s="19" t="str">
        <f t="shared" si="201"/>
        <v/>
      </c>
      <c r="U661" s="15" t="str">
        <f t="shared" si="188"/>
        <v>Yes</v>
      </c>
      <c r="V661" s="15" t="str">
        <f t="shared" si="189"/>
        <v>Yes</v>
      </c>
      <c r="W661" s="15" t="str">
        <f t="shared" si="202"/>
        <v>Yes</v>
      </c>
      <c r="X661" s="15">
        <f>IF(W661="Yes", MAX(X$1:X660)+1, "")</f>
        <v>660</v>
      </c>
      <c r="Y661" s="15" t="str">
        <f t="shared" si="203"/>
        <v>Yes</v>
      </c>
      <c r="Z661" s="15">
        <f>IF(Y661="Yes", MAX(Z$1:Z660)+1, "")</f>
        <v>660</v>
      </c>
      <c r="AA661" s="15" t="str">
        <f t="shared" si="190"/>
        <v>No</v>
      </c>
      <c r="AB661" s="15" t="str">
        <f t="shared" si="191"/>
        <v>No</v>
      </c>
      <c r="AC661" s="15" t="str">
        <f t="shared" si="204"/>
        <v>No</v>
      </c>
      <c r="AD661" s="15" t="str">
        <f>IF(AC661="Yes", MAX(AD$1:AD660)+1, "")</f>
        <v/>
      </c>
      <c r="AE661" s="15" t="str">
        <f t="shared" si="205"/>
        <v>No</v>
      </c>
      <c r="AF661" s="15" t="str">
        <f>IF(AE661="Yes", MAX(AF$1:AF660)+1, "")</f>
        <v/>
      </c>
    </row>
    <row r="662" spans="1:32" ht="19" customHeight="1" x14ac:dyDescent="0.35">
      <c r="A662" s="16" t="s">
        <v>1846</v>
      </c>
      <c r="B662" s="16" t="s">
        <v>1847</v>
      </c>
      <c r="C662" s="16">
        <v>2018</v>
      </c>
      <c r="D662" s="16" t="s">
        <v>1848</v>
      </c>
      <c r="E662" t="s">
        <v>2394</v>
      </c>
      <c r="F662" s="16" t="s">
        <v>1963</v>
      </c>
      <c r="G662" s="16" t="s">
        <v>18</v>
      </c>
      <c r="H662" s="16" t="s">
        <v>33</v>
      </c>
      <c r="I662" s="17"/>
      <c r="J662" s="17"/>
      <c r="K662" s="19" t="str">
        <f t="shared" si="192"/>
        <v/>
      </c>
      <c r="L662" s="19" t="str">
        <f t="shared" si="193"/>
        <v/>
      </c>
      <c r="M662" s="19" t="str">
        <f t="shared" si="194"/>
        <v/>
      </c>
      <c r="N662" s="19" t="str">
        <f t="shared" si="195"/>
        <v/>
      </c>
      <c r="O662" s="19" t="str">
        <f t="shared" si="196"/>
        <v>Yes</v>
      </c>
      <c r="P662" s="19" t="str">
        <f t="shared" si="197"/>
        <v/>
      </c>
      <c r="Q662" s="19" t="str">
        <f t="shared" si="198"/>
        <v/>
      </c>
      <c r="R662" s="19" t="str">
        <f t="shared" si="199"/>
        <v/>
      </c>
      <c r="S662" s="19" t="str">
        <f t="shared" si="200"/>
        <v>Yes</v>
      </c>
      <c r="T662" s="19" t="str">
        <f t="shared" si="201"/>
        <v/>
      </c>
      <c r="U662" s="15" t="str">
        <f t="shared" si="188"/>
        <v>Yes</v>
      </c>
      <c r="V662" s="15" t="str">
        <f t="shared" si="189"/>
        <v>Yes</v>
      </c>
      <c r="W662" s="15" t="str">
        <f t="shared" si="202"/>
        <v>Yes</v>
      </c>
      <c r="X662" s="15">
        <f>IF(W662="Yes", MAX(X$1:X661)+1, "")</f>
        <v>661</v>
      </c>
      <c r="Y662" s="15" t="str">
        <f t="shared" si="203"/>
        <v>Yes</v>
      </c>
      <c r="Z662" s="15">
        <f>IF(Y662="Yes", MAX(Z$1:Z661)+1, "")</f>
        <v>661</v>
      </c>
      <c r="AA662" s="15" t="str">
        <f t="shared" si="190"/>
        <v>No</v>
      </c>
      <c r="AB662" s="15" t="str">
        <f t="shared" si="191"/>
        <v>No</v>
      </c>
      <c r="AC662" s="15" t="str">
        <f t="shared" si="204"/>
        <v>No</v>
      </c>
      <c r="AD662" s="15" t="str">
        <f>IF(AC662="Yes", MAX(AD$1:AD661)+1, "")</f>
        <v/>
      </c>
      <c r="AE662" s="15" t="str">
        <f t="shared" si="205"/>
        <v>No</v>
      </c>
      <c r="AF662" s="15" t="str">
        <f>IF(AE662="Yes", MAX(AF$1:AF661)+1, "")</f>
        <v/>
      </c>
    </row>
    <row r="663" spans="1:32" ht="19" customHeight="1" x14ac:dyDescent="0.35">
      <c r="A663" s="16" t="s">
        <v>1849</v>
      </c>
      <c r="B663" s="16" t="s">
        <v>1850</v>
      </c>
      <c r="C663" s="16">
        <v>2013</v>
      </c>
      <c r="D663" s="17"/>
      <c r="E663" t="s">
        <v>1976</v>
      </c>
      <c r="F663" s="16" t="s">
        <v>1963</v>
      </c>
      <c r="G663" s="16" t="s">
        <v>7</v>
      </c>
      <c r="H663" s="16" t="s">
        <v>11</v>
      </c>
      <c r="I663" s="17"/>
      <c r="J663" s="17"/>
      <c r="K663" s="19" t="str">
        <f t="shared" si="192"/>
        <v>Yes</v>
      </c>
      <c r="L663" s="19" t="str">
        <f t="shared" si="193"/>
        <v>Yes</v>
      </c>
      <c r="M663" s="19" t="str">
        <f t="shared" si="194"/>
        <v/>
      </c>
      <c r="N663" s="19" t="str">
        <f t="shared" si="195"/>
        <v/>
      </c>
      <c r="O663" s="19" t="str">
        <f t="shared" si="196"/>
        <v/>
      </c>
      <c r="P663" s="19" t="str">
        <f t="shared" si="197"/>
        <v/>
      </c>
      <c r="Q663" s="19" t="str">
        <f t="shared" si="198"/>
        <v/>
      </c>
      <c r="R663" s="19" t="str">
        <f t="shared" si="199"/>
        <v/>
      </c>
      <c r="S663" s="19" t="str">
        <f t="shared" si="200"/>
        <v/>
      </c>
      <c r="T663" s="19" t="str">
        <f t="shared" si="201"/>
        <v/>
      </c>
      <c r="U663" s="15" t="str">
        <f t="shared" si="188"/>
        <v>Yes</v>
      </c>
      <c r="V663" s="15" t="str">
        <f t="shared" si="189"/>
        <v>No</v>
      </c>
      <c r="W663" s="15" t="str">
        <f t="shared" si="202"/>
        <v>Yes</v>
      </c>
      <c r="X663" s="15">
        <f>IF(W663="Yes", MAX(X$1:X662)+1, "")</f>
        <v>662</v>
      </c>
      <c r="Y663" s="15" t="str">
        <f t="shared" si="203"/>
        <v>Yes</v>
      </c>
      <c r="Z663" s="15">
        <f>IF(Y663="Yes", MAX(Z$1:Z662)+1, "")</f>
        <v>662</v>
      </c>
      <c r="AA663" s="15" t="str">
        <f t="shared" si="190"/>
        <v>No</v>
      </c>
      <c r="AB663" s="15" t="str">
        <f t="shared" si="191"/>
        <v>No</v>
      </c>
      <c r="AC663" s="15" t="str">
        <f t="shared" si="204"/>
        <v>No</v>
      </c>
      <c r="AD663" s="15" t="str">
        <f>IF(AC663="Yes", MAX(AD$1:AD662)+1, "")</f>
        <v/>
      </c>
      <c r="AE663" s="15" t="str">
        <f t="shared" si="205"/>
        <v>No</v>
      </c>
      <c r="AF663" s="15" t="str">
        <f>IF(AE663="Yes", MAX(AF$1:AF662)+1, "")</f>
        <v/>
      </c>
    </row>
    <row r="664" spans="1:32" ht="19" customHeight="1" x14ac:dyDescent="0.35">
      <c r="A664" s="16" t="s">
        <v>1851</v>
      </c>
      <c r="B664" s="16" t="s">
        <v>1852</v>
      </c>
      <c r="C664" s="16">
        <v>2008</v>
      </c>
      <c r="D664" s="16" t="s">
        <v>1853</v>
      </c>
      <c r="E664" t="s">
        <v>1976</v>
      </c>
      <c r="F664" s="16" t="s">
        <v>1963</v>
      </c>
      <c r="G664" s="16" t="s">
        <v>18</v>
      </c>
      <c r="H664" s="17"/>
      <c r="I664" s="17"/>
      <c r="J664" s="17"/>
      <c r="K664" s="19" t="str">
        <f t="shared" si="192"/>
        <v/>
      </c>
      <c r="L664" s="19" t="str">
        <f t="shared" si="193"/>
        <v/>
      </c>
      <c r="M664" s="19" t="str">
        <f t="shared" si="194"/>
        <v/>
      </c>
      <c r="N664" s="19" t="str">
        <f t="shared" si="195"/>
        <v/>
      </c>
      <c r="O664" s="19" t="str">
        <f t="shared" si="196"/>
        <v/>
      </c>
      <c r="P664" s="19" t="str">
        <f t="shared" si="197"/>
        <v/>
      </c>
      <c r="Q664" s="19" t="str">
        <f t="shared" si="198"/>
        <v/>
      </c>
      <c r="R664" s="19" t="str">
        <f t="shared" si="199"/>
        <v/>
      </c>
      <c r="S664" s="19" t="str">
        <f t="shared" si="200"/>
        <v>Yes</v>
      </c>
      <c r="T664" s="19" t="str">
        <f t="shared" si="201"/>
        <v/>
      </c>
      <c r="U664" s="15" t="str">
        <f t="shared" si="188"/>
        <v>Yes</v>
      </c>
      <c r="V664" s="15" t="str">
        <f t="shared" si="189"/>
        <v>Yes</v>
      </c>
      <c r="W664" s="15" t="str">
        <f t="shared" si="202"/>
        <v>Yes</v>
      </c>
      <c r="X664" s="15">
        <f>IF(W664="Yes", MAX(X$1:X663)+1, "")</f>
        <v>663</v>
      </c>
      <c r="Y664" s="15" t="str">
        <f t="shared" si="203"/>
        <v>Yes</v>
      </c>
      <c r="Z664" s="15">
        <f>IF(Y664="Yes", MAX(Z$1:Z663)+1, "")</f>
        <v>663</v>
      </c>
      <c r="AA664" s="15" t="str">
        <f t="shared" si="190"/>
        <v>No</v>
      </c>
      <c r="AB664" s="15" t="str">
        <f t="shared" si="191"/>
        <v>No</v>
      </c>
      <c r="AC664" s="15" t="str">
        <f t="shared" si="204"/>
        <v>No</v>
      </c>
      <c r="AD664" s="15" t="str">
        <f>IF(AC664="Yes", MAX(AD$1:AD663)+1, "")</f>
        <v/>
      </c>
      <c r="AE664" s="15" t="str">
        <f t="shared" si="205"/>
        <v>No</v>
      </c>
      <c r="AF664" s="15" t="str">
        <f>IF(AE664="Yes", MAX(AF$1:AF663)+1, "")</f>
        <v/>
      </c>
    </row>
    <row r="665" spans="1:32" ht="19" customHeight="1" x14ac:dyDescent="0.35">
      <c r="A665" s="16" t="s">
        <v>1854</v>
      </c>
      <c r="B665" s="16" t="s">
        <v>1855</v>
      </c>
      <c r="C665" s="16">
        <v>2017</v>
      </c>
      <c r="D665" s="16" t="s">
        <v>1856</v>
      </c>
      <c r="E665" t="s">
        <v>2395</v>
      </c>
      <c r="F665" s="16" t="s">
        <v>1963</v>
      </c>
      <c r="G665" s="16" t="s">
        <v>1954</v>
      </c>
      <c r="H665" s="17"/>
      <c r="I665" s="17"/>
      <c r="J665" s="17"/>
      <c r="K665" s="19" t="str">
        <f t="shared" si="192"/>
        <v/>
      </c>
      <c r="L665" s="19" t="str">
        <f t="shared" si="193"/>
        <v/>
      </c>
      <c r="M665" s="19" t="str">
        <f t="shared" si="194"/>
        <v/>
      </c>
      <c r="N665" s="19" t="str">
        <f t="shared" si="195"/>
        <v/>
      </c>
      <c r="O665" s="19" t="str">
        <f t="shared" si="196"/>
        <v/>
      </c>
      <c r="P665" s="19" t="str">
        <f t="shared" si="197"/>
        <v/>
      </c>
      <c r="Q665" s="19" t="str">
        <f t="shared" si="198"/>
        <v/>
      </c>
      <c r="R665" s="19" t="str">
        <f t="shared" si="199"/>
        <v>Yes</v>
      </c>
      <c r="S665" s="19" t="str">
        <f t="shared" si="200"/>
        <v/>
      </c>
      <c r="T665" s="19" t="str">
        <f t="shared" si="201"/>
        <v/>
      </c>
      <c r="U665" s="15" t="str">
        <f t="shared" si="188"/>
        <v>Yes</v>
      </c>
      <c r="V665" s="15" t="str">
        <f t="shared" si="189"/>
        <v>Yes</v>
      </c>
      <c r="W665" s="15" t="str">
        <f t="shared" si="202"/>
        <v>Yes</v>
      </c>
      <c r="X665" s="15">
        <f>IF(W665="Yes", MAX(X$1:X664)+1, "")</f>
        <v>664</v>
      </c>
      <c r="Y665" s="15" t="str">
        <f t="shared" si="203"/>
        <v>Yes</v>
      </c>
      <c r="Z665" s="15">
        <f>IF(Y665="Yes", MAX(Z$1:Z664)+1, "")</f>
        <v>664</v>
      </c>
      <c r="AA665" s="15" t="str">
        <f t="shared" si="190"/>
        <v>No</v>
      </c>
      <c r="AB665" s="15" t="str">
        <f t="shared" si="191"/>
        <v>No</v>
      </c>
      <c r="AC665" s="15" t="str">
        <f t="shared" si="204"/>
        <v>No</v>
      </c>
      <c r="AD665" s="15" t="str">
        <f>IF(AC665="Yes", MAX(AD$1:AD664)+1, "")</f>
        <v/>
      </c>
      <c r="AE665" s="15" t="str">
        <f t="shared" si="205"/>
        <v>No</v>
      </c>
      <c r="AF665" s="15" t="str">
        <f>IF(AE665="Yes", MAX(AF$1:AF664)+1, "")</f>
        <v/>
      </c>
    </row>
    <row r="666" spans="1:32" ht="19" customHeight="1" x14ac:dyDescent="0.35">
      <c r="A666" s="16" t="s">
        <v>1857</v>
      </c>
      <c r="B666" s="16" t="s">
        <v>1858</v>
      </c>
      <c r="C666" s="16">
        <v>2012</v>
      </c>
      <c r="D666" s="16" t="s">
        <v>1859</v>
      </c>
      <c r="E666" t="s">
        <v>2396</v>
      </c>
      <c r="F666" s="16" t="s">
        <v>1963</v>
      </c>
      <c r="G666" s="16" t="s">
        <v>7</v>
      </c>
      <c r="H666" s="16" t="s">
        <v>1954</v>
      </c>
      <c r="I666" s="17"/>
      <c r="J666" s="17"/>
      <c r="K666" s="19" t="str">
        <f t="shared" si="192"/>
        <v>Yes</v>
      </c>
      <c r="L666" s="19" t="str">
        <f t="shared" si="193"/>
        <v/>
      </c>
      <c r="M666" s="19" t="str">
        <f t="shared" si="194"/>
        <v/>
      </c>
      <c r="N666" s="19" t="str">
        <f t="shared" si="195"/>
        <v/>
      </c>
      <c r="O666" s="19" t="str">
        <f t="shared" si="196"/>
        <v/>
      </c>
      <c r="P666" s="19" t="str">
        <f t="shared" si="197"/>
        <v/>
      </c>
      <c r="Q666" s="19" t="str">
        <f t="shared" si="198"/>
        <v/>
      </c>
      <c r="R666" s="19" t="str">
        <f t="shared" si="199"/>
        <v>Yes</v>
      </c>
      <c r="S666" s="19" t="str">
        <f t="shared" si="200"/>
        <v/>
      </c>
      <c r="T666" s="19" t="str">
        <f t="shared" si="201"/>
        <v/>
      </c>
      <c r="U666" s="15" t="str">
        <f t="shared" si="188"/>
        <v>Yes</v>
      </c>
      <c r="V666" s="15" t="str">
        <f t="shared" si="189"/>
        <v>Yes</v>
      </c>
      <c r="W666" s="15" t="str">
        <f t="shared" si="202"/>
        <v>Yes</v>
      </c>
      <c r="X666" s="15">
        <f>IF(W666="Yes", MAX(X$1:X665)+1, "")</f>
        <v>665</v>
      </c>
      <c r="Y666" s="15" t="str">
        <f t="shared" si="203"/>
        <v>Yes</v>
      </c>
      <c r="Z666" s="15">
        <f>IF(Y666="Yes", MAX(Z$1:Z665)+1, "")</f>
        <v>665</v>
      </c>
      <c r="AA666" s="15" t="str">
        <f t="shared" si="190"/>
        <v>No</v>
      </c>
      <c r="AB666" s="15" t="str">
        <f t="shared" si="191"/>
        <v>No</v>
      </c>
      <c r="AC666" s="15" t="str">
        <f t="shared" si="204"/>
        <v>No</v>
      </c>
      <c r="AD666" s="15" t="str">
        <f>IF(AC666="Yes", MAX(AD$1:AD665)+1, "")</f>
        <v/>
      </c>
      <c r="AE666" s="15" t="str">
        <f t="shared" si="205"/>
        <v>No</v>
      </c>
      <c r="AF666" s="15" t="str">
        <f>IF(AE666="Yes", MAX(AF$1:AF665)+1, "")</f>
        <v/>
      </c>
    </row>
    <row r="667" spans="1:32" ht="19" customHeight="1" x14ac:dyDescent="0.35">
      <c r="A667" s="16" t="s">
        <v>1860</v>
      </c>
      <c r="B667" s="16" t="s">
        <v>1861</v>
      </c>
      <c r="C667" s="16">
        <v>2017</v>
      </c>
      <c r="D667" s="17"/>
      <c r="E667" t="s">
        <v>1976</v>
      </c>
      <c r="F667" s="16" t="s">
        <v>1963</v>
      </c>
      <c r="G667" s="16" t="s">
        <v>835</v>
      </c>
      <c r="H667" s="17"/>
      <c r="I667" s="17"/>
      <c r="J667" s="17"/>
      <c r="K667" s="19" t="str">
        <f t="shared" si="192"/>
        <v/>
      </c>
      <c r="L667" s="19" t="str">
        <f t="shared" si="193"/>
        <v/>
      </c>
      <c r="M667" s="19" t="str">
        <f t="shared" si="194"/>
        <v/>
      </c>
      <c r="N667" s="19" t="str">
        <f t="shared" si="195"/>
        <v/>
      </c>
      <c r="O667" s="19" t="str">
        <f t="shared" si="196"/>
        <v/>
      </c>
      <c r="P667" s="19" t="str">
        <f t="shared" si="197"/>
        <v/>
      </c>
      <c r="Q667" s="19" t="str">
        <f t="shared" si="198"/>
        <v/>
      </c>
      <c r="R667" s="19" t="str">
        <f t="shared" si="199"/>
        <v/>
      </c>
      <c r="S667" s="19" t="str">
        <f t="shared" si="200"/>
        <v/>
      </c>
      <c r="T667" s="19" t="str">
        <f t="shared" si="201"/>
        <v/>
      </c>
      <c r="U667" s="15" t="str">
        <f t="shared" si="188"/>
        <v>Yes</v>
      </c>
      <c r="V667" s="15" t="str">
        <f t="shared" si="189"/>
        <v>No</v>
      </c>
      <c r="W667" s="15" t="str">
        <f t="shared" si="202"/>
        <v>Yes</v>
      </c>
      <c r="X667" s="15">
        <f>IF(W667="Yes", MAX(X$1:X666)+1, "")</f>
        <v>666</v>
      </c>
      <c r="Y667" s="15" t="str">
        <f t="shared" si="203"/>
        <v>Yes</v>
      </c>
      <c r="Z667" s="15">
        <f>IF(Y667="Yes", MAX(Z$1:Z666)+1, "")</f>
        <v>666</v>
      </c>
      <c r="AA667" s="15" t="str">
        <f t="shared" si="190"/>
        <v>No</v>
      </c>
      <c r="AB667" s="15" t="str">
        <f t="shared" si="191"/>
        <v>No</v>
      </c>
      <c r="AC667" s="15" t="str">
        <f t="shared" si="204"/>
        <v>No</v>
      </c>
      <c r="AD667" s="15" t="str">
        <f>IF(AC667="Yes", MAX(AD$1:AD666)+1, "")</f>
        <v/>
      </c>
      <c r="AE667" s="15" t="str">
        <f t="shared" si="205"/>
        <v>No</v>
      </c>
      <c r="AF667" s="15" t="str">
        <f>IF(AE667="Yes", MAX(AF$1:AF666)+1, "")</f>
        <v/>
      </c>
    </row>
    <row r="668" spans="1:32" ht="19" customHeight="1" x14ac:dyDescent="0.35">
      <c r="A668" s="16" t="s">
        <v>1862</v>
      </c>
      <c r="B668" s="16" t="s">
        <v>1863</v>
      </c>
      <c r="C668" s="16">
        <v>2018</v>
      </c>
      <c r="D668" s="16" t="s">
        <v>1864</v>
      </c>
      <c r="E668" t="s">
        <v>2397</v>
      </c>
      <c r="F668" s="16" t="s">
        <v>1963</v>
      </c>
      <c r="G668" s="16" t="s">
        <v>1954</v>
      </c>
      <c r="H668" s="16" t="s">
        <v>74</v>
      </c>
      <c r="I668" s="17"/>
      <c r="J668" s="17"/>
      <c r="K668" s="19" t="str">
        <f t="shared" si="192"/>
        <v/>
      </c>
      <c r="L668" s="19" t="str">
        <f t="shared" si="193"/>
        <v/>
      </c>
      <c r="M668" s="19" t="str">
        <f t="shared" si="194"/>
        <v/>
      </c>
      <c r="N668" s="19" t="str">
        <f t="shared" si="195"/>
        <v>Yes</v>
      </c>
      <c r="O668" s="19" t="str">
        <f t="shared" si="196"/>
        <v/>
      </c>
      <c r="P668" s="19" t="str">
        <f t="shared" si="197"/>
        <v/>
      </c>
      <c r="Q668" s="19" t="str">
        <f t="shared" si="198"/>
        <v/>
      </c>
      <c r="R668" s="19" t="str">
        <f t="shared" si="199"/>
        <v>Yes</v>
      </c>
      <c r="S668" s="19" t="str">
        <f t="shared" si="200"/>
        <v/>
      </c>
      <c r="T668" s="19" t="str">
        <f t="shared" si="201"/>
        <v/>
      </c>
      <c r="U668" s="15" t="str">
        <f t="shared" si="188"/>
        <v>Yes</v>
      </c>
      <c r="V668" s="15" t="str">
        <f t="shared" si="189"/>
        <v>Yes</v>
      </c>
      <c r="W668" s="15" t="str">
        <f t="shared" si="202"/>
        <v>Yes</v>
      </c>
      <c r="X668" s="15">
        <f>IF(W668="Yes", MAX(X$1:X667)+1, "")</f>
        <v>667</v>
      </c>
      <c r="Y668" s="15" t="str">
        <f t="shared" si="203"/>
        <v>Yes</v>
      </c>
      <c r="Z668" s="15">
        <f>IF(Y668="Yes", MAX(Z$1:Z667)+1, "")</f>
        <v>667</v>
      </c>
      <c r="AA668" s="15" t="str">
        <f t="shared" si="190"/>
        <v>No</v>
      </c>
      <c r="AB668" s="15" t="str">
        <f t="shared" si="191"/>
        <v>No</v>
      </c>
      <c r="AC668" s="15" t="str">
        <f t="shared" si="204"/>
        <v>No</v>
      </c>
      <c r="AD668" s="15" t="str">
        <f>IF(AC668="Yes", MAX(AD$1:AD667)+1, "")</f>
        <v/>
      </c>
      <c r="AE668" s="15" t="str">
        <f t="shared" si="205"/>
        <v>No</v>
      </c>
      <c r="AF668" s="15" t="str">
        <f>IF(AE668="Yes", MAX(AF$1:AF667)+1, "")</f>
        <v/>
      </c>
    </row>
    <row r="669" spans="1:32" ht="19" customHeight="1" x14ac:dyDescent="0.35">
      <c r="A669" s="16" t="s">
        <v>1865</v>
      </c>
      <c r="B669" s="16" t="s">
        <v>1866</v>
      </c>
      <c r="C669" s="16">
        <v>2014</v>
      </c>
      <c r="D669" s="17"/>
      <c r="E669" t="s">
        <v>1976</v>
      </c>
      <c r="F669" s="16" t="s">
        <v>1963</v>
      </c>
      <c r="G669" s="16" t="s">
        <v>1954</v>
      </c>
      <c r="H669" s="16" t="s">
        <v>27</v>
      </c>
      <c r="I669" s="17"/>
      <c r="J669" s="17"/>
      <c r="K669" s="19" t="str">
        <f t="shared" si="192"/>
        <v>Yes</v>
      </c>
      <c r="L669" s="19" t="str">
        <f t="shared" si="193"/>
        <v/>
      </c>
      <c r="M669" s="19" t="str">
        <f t="shared" si="194"/>
        <v/>
      </c>
      <c r="N669" s="19" t="str">
        <f t="shared" si="195"/>
        <v/>
      </c>
      <c r="O669" s="19" t="str">
        <f t="shared" si="196"/>
        <v/>
      </c>
      <c r="P669" s="19" t="str">
        <f t="shared" si="197"/>
        <v/>
      </c>
      <c r="Q669" s="19" t="str">
        <f t="shared" si="198"/>
        <v/>
      </c>
      <c r="R669" s="19" t="str">
        <f t="shared" si="199"/>
        <v>Yes</v>
      </c>
      <c r="S669" s="19" t="str">
        <f t="shared" si="200"/>
        <v/>
      </c>
      <c r="T669" s="19" t="str">
        <f t="shared" si="201"/>
        <v/>
      </c>
      <c r="U669" s="15" t="str">
        <f t="shared" si="188"/>
        <v>Yes</v>
      </c>
      <c r="V669" s="15" t="str">
        <f t="shared" si="189"/>
        <v>No</v>
      </c>
      <c r="W669" s="15" t="str">
        <f t="shared" si="202"/>
        <v>Yes</v>
      </c>
      <c r="X669" s="15">
        <f>IF(W669="Yes", MAX(X$1:X668)+1, "")</f>
        <v>668</v>
      </c>
      <c r="Y669" s="15" t="str">
        <f t="shared" si="203"/>
        <v>Yes</v>
      </c>
      <c r="Z669" s="15">
        <f>IF(Y669="Yes", MAX(Z$1:Z668)+1, "")</f>
        <v>668</v>
      </c>
      <c r="AA669" s="15" t="str">
        <f t="shared" si="190"/>
        <v>No</v>
      </c>
      <c r="AB669" s="15" t="str">
        <f t="shared" si="191"/>
        <v>No</v>
      </c>
      <c r="AC669" s="15" t="str">
        <f t="shared" si="204"/>
        <v>No</v>
      </c>
      <c r="AD669" s="15" t="str">
        <f>IF(AC669="Yes", MAX(AD$1:AD668)+1, "")</f>
        <v/>
      </c>
      <c r="AE669" s="15" t="str">
        <f t="shared" si="205"/>
        <v>No</v>
      </c>
      <c r="AF669" s="15" t="str">
        <f>IF(AE669="Yes", MAX(AF$1:AF668)+1, "")</f>
        <v/>
      </c>
    </row>
    <row r="670" spans="1:32" ht="19" customHeight="1" x14ac:dyDescent="0.35">
      <c r="A670" s="16" t="s">
        <v>1867</v>
      </c>
      <c r="B670" s="16" t="s">
        <v>1868</v>
      </c>
      <c r="C670" s="16">
        <v>2019</v>
      </c>
      <c r="D670" s="16" t="s">
        <v>1869</v>
      </c>
      <c r="E670" t="s">
        <v>2398</v>
      </c>
      <c r="F670" s="16" t="s">
        <v>1963</v>
      </c>
      <c r="G670" s="16" t="s">
        <v>1954</v>
      </c>
      <c r="H670" s="17"/>
      <c r="I670" s="17"/>
      <c r="J670" s="17"/>
      <c r="K670" s="19" t="str">
        <f t="shared" si="192"/>
        <v/>
      </c>
      <c r="L670" s="19" t="str">
        <f t="shared" si="193"/>
        <v/>
      </c>
      <c r="M670" s="19" t="str">
        <f t="shared" si="194"/>
        <v/>
      </c>
      <c r="N670" s="19" t="str">
        <f t="shared" si="195"/>
        <v/>
      </c>
      <c r="O670" s="19" t="str">
        <f t="shared" si="196"/>
        <v/>
      </c>
      <c r="P670" s="19" t="str">
        <f t="shared" si="197"/>
        <v/>
      </c>
      <c r="Q670" s="19" t="str">
        <f t="shared" si="198"/>
        <v/>
      </c>
      <c r="R670" s="19" t="str">
        <f t="shared" si="199"/>
        <v>Yes</v>
      </c>
      <c r="S670" s="19" t="str">
        <f t="shared" si="200"/>
        <v/>
      </c>
      <c r="T670" s="19" t="str">
        <f t="shared" si="201"/>
        <v/>
      </c>
      <c r="U670" s="15" t="str">
        <f t="shared" si="188"/>
        <v>Yes</v>
      </c>
      <c r="V670" s="15" t="str">
        <f t="shared" si="189"/>
        <v>Yes</v>
      </c>
      <c r="W670" s="15" t="str">
        <f t="shared" si="202"/>
        <v>Yes</v>
      </c>
      <c r="X670" s="15">
        <f>IF(W670="Yes", MAX(X$1:X669)+1, "")</f>
        <v>669</v>
      </c>
      <c r="Y670" s="15" t="str">
        <f t="shared" si="203"/>
        <v>Yes</v>
      </c>
      <c r="Z670" s="15">
        <f>IF(Y670="Yes", MAX(Z$1:Z669)+1, "")</f>
        <v>669</v>
      </c>
      <c r="AA670" s="15" t="str">
        <f t="shared" si="190"/>
        <v>No</v>
      </c>
      <c r="AB670" s="15" t="str">
        <f t="shared" si="191"/>
        <v>No</v>
      </c>
      <c r="AC670" s="15" t="str">
        <f t="shared" si="204"/>
        <v>No</v>
      </c>
      <c r="AD670" s="15" t="str">
        <f>IF(AC670="Yes", MAX(AD$1:AD669)+1, "")</f>
        <v/>
      </c>
      <c r="AE670" s="15" t="str">
        <f t="shared" si="205"/>
        <v>No</v>
      </c>
      <c r="AF670" s="15" t="str">
        <f>IF(AE670="Yes", MAX(AF$1:AF669)+1, "")</f>
        <v/>
      </c>
    </row>
    <row r="671" spans="1:32" ht="19" customHeight="1" x14ac:dyDescent="0.35">
      <c r="A671" s="16" t="s">
        <v>1870</v>
      </c>
      <c r="B671" s="16" t="s">
        <v>1871</v>
      </c>
      <c r="C671" s="16">
        <v>2019</v>
      </c>
      <c r="D671" s="16" t="s">
        <v>1872</v>
      </c>
      <c r="E671" t="s">
        <v>2399</v>
      </c>
      <c r="F671" s="16" t="s">
        <v>1963</v>
      </c>
      <c r="G671" s="16" t="s">
        <v>7</v>
      </c>
      <c r="H671" s="17"/>
      <c r="I671" s="17"/>
      <c r="J671" s="17"/>
      <c r="K671" s="19" t="str">
        <f t="shared" si="192"/>
        <v>Yes</v>
      </c>
      <c r="L671" s="19" t="str">
        <f t="shared" si="193"/>
        <v/>
      </c>
      <c r="M671" s="19" t="str">
        <f t="shared" si="194"/>
        <v/>
      </c>
      <c r="N671" s="19" t="str">
        <f t="shared" si="195"/>
        <v/>
      </c>
      <c r="O671" s="19" t="str">
        <f t="shared" si="196"/>
        <v/>
      </c>
      <c r="P671" s="19" t="str">
        <f t="shared" si="197"/>
        <v/>
      </c>
      <c r="Q671" s="19" t="str">
        <f t="shared" si="198"/>
        <v/>
      </c>
      <c r="R671" s="19" t="str">
        <f t="shared" si="199"/>
        <v/>
      </c>
      <c r="S671" s="19" t="str">
        <f t="shared" si="200"/>
        <v/>
      </c>
      <c r="T671" s="19" t="str">
        <f t="shared" si="201"/>
        <v/>
      </c>
      <c r="U671" s="15" t="str">
        <f t="shared" si="188"/>
        <v>Yes</v>
      </c>
      <c r="V671" s="15" t="str">
        <f t="shared" si="189"/>
        <v>Yes</v>
      </c>
      <c r="W671" s="15" t="str">
        <f t="shared" si="202"/>
        <v>Yes</v>
      </c>
      <c r="X671" s="15">
        <f>IF(W671="Yes", MAX(X$1:X670)+1, "")</f>
        <v>670</v>
      </c>
      <c r="Y671" s="15" t="str">
        <f t="shared" si="203"/>
        <v>Yes</v>
      </c>
      <c r="Z671" s="15">
        <f>IF(Y671="Yes", MAX(Z$1:Z670)+1, "")</f>
        <v>670</v>
      </c>
      <c r="AA671" s="15" t="str">
        <f t="shared" si="190"/>
        <v>No</v>
      </c>
      <c r="AB671" s="15" t="str">
        <f t="shared" si="191"/>
        <v>No</v>
      </c>
      <c r="AC671" s="15" t="str">
        <f t="shared" si="204"/>
        <v>No</v>
      </c>
      <c r="AD671" s="15" t="str">
        <f>IF(AC671="Yes", MAX(AD$1:AD670)+1, "")</f>
        <v/>
      </c>
      <c r="AE671" s="15" t="str">
        <f t="shared" si="205"/>
        <v>No</v>
      </c>
      <c r="AF671" s="15" t="str">
        <f>IF(AE671="Yes", MAX(AF$1:AF670)+1, "")</f>
        <v/>
      </c>
    </row>
    <row r="672" spans="1:32" ht="19" customHeight="1" x14ac:dyDescent="0.35">
      <c r="A672" s="16" t="s">
        <v>1873</v>
      </c>
      <c r="B672" s="16" t="s">
        <v>1874</v>
      </c>
      <c r="C672" s="16">
        <v>2014</v>
      </c>
      <c r="D672" s="16" t="s">
        <v>1875</v>
      </c>
      <c r="E672" t="s">
        <v>2400</v>
      </c>
      <c r="F672" s="16" t="s">
        <v>1963</v>
      </c>
      <c r="G672" s="16" t="s">
        <v>1954</v>
      </c>
      <c r="H672" s="17"/>
      <c r="I672" s="17"/>
      <c r="J672" s="17"/>
      <c r="K672" s="19" t="str">
        <f t="shared" si="192"/>
        <v/>
      </c>
      <c r="L672" s="19" t="str">
        <f t="shared" si="193"/>
        <v/>
      </c>
      <c r="M672" s="19" t="str">
        <f t="shared" si="194"/>
        <v/>
      </c>
      <c r="N672" s="19" t="str">
        <f t="shared" si="195"/>
        <v/>
      </c>
      <c r="O672" s="19" t="str">
        <f t="shared" si="196"/>
        <v/>
      </c>
      <c r="P672" s="19" t="str">
        <f t="shared" si="197"/>
        <v/>
      </c>
      <c r="Q672" s="19" t="str">
        <f t="shared" si="198"/>
        <v/>
      </c>
      <c r="R672" s="19" t="str">
        <f t="shared" si="199"/>
        <v>Yes</v>
      </c>
      <c r="S672" s="19" t="str">
        <f t="shared" si="200"/>
        <v/>
      </c>
      <c r="T672" s="19" t="str">
        <f t="shared" si="201"/>
        <v/>
      </c>
      <c r="U672" s="15" t="str">
        <f t="shared" si="188"/>
        <v>Yes</v>
      </c>
      <c r="V672" s="15" t="str">
        <f t="shared" si="189"/>
        <v>Yes</v>
      </c>
      <c r="W672" s="15" t="str">
        <f t="shared" si="202"/>
        <v>Yes</v>
      </c>
      <c r="X672" s="15">
        <f>IF(W672="Yes", MAX(X$1:X671)+1, "")</f>
        <v>671</v>
      </c>
      <c r="Y672" s="15" t="str">
        <f t="shared" si="203"/>
        <v>Yes</v>
      </c>
      <c r="Z672" s="15">
        <f>IF(Y672="Yes", MAX(Z$1:Z671)+1, "")</f>
        <v>671</v>
      </c>
      <c r="AA672" s="15" t="str">
        <f t="shared" si="190"/>
        <v>No</v>
      </c>
      <c r="AB672" s="15" t="str">
        <f t="shared" si="191"/>
        <v>No</v>
      </c>
      <c r="AC672" s="15" t="str">
        <f t="shared" si="204"/>
        <v>No</v>
      </c>
      <c r="AD672" s="15" t="str">
        <f>IF(AC672="Yes", MAX(AD$1:AD671)+1, "")</f>
        <v/>
      </c>
      <c r="AE672" s="15" t="str">
        <f t="shared" si="205"/>
        <v>No</v>
      </c>
      <c r="AF672" s="15" t="str">
        <f>IF(AE672="Yes", MAX(AF$1:AF671)+1, "")</f>
        <v/>
      </c>
    </row>
    <row r="673" spans="1:32" ht="19" customHeight="1" x14ac:dyDescent="0.35">
      <c r="A673" s="16" t="s">
        <v>1876</v>
      </c>
      <c r="B673" s="16" t="s">
        <v>1877</v>
      </c>
      <c r="C673" s="16">
        <v>2017</v>
      </c>
      <c r="D673" s="16" t="s">
        <v>1878</v>
      </c>
      <c r="E673" t="s">
        <v>2401</v>
      </c>
      <c r="F673" s="16" t="s">
        <v>1963</v>
      </c>
      <c r="G673" s="16" t="s">
        <v>7</v>
      </c>
      <c r="H673" s="17"/>
      <c r="I673" s="17"/>
      <c r="J673" s="17"/>
      <c r="K673" s="19" t="str">
        <f t="shared" si="192"/>
        <v>Yes</v>
      </c>
      <c r="L673" s="19" t="str">
        <f t="shared" si="193"/>
        <v/>
      </c>
      <c r="M673" s="19" t="str">
        <f t="shared" si="194"/>
        <v/>
      </c>
      <c r="N673" s="19" t="str">
        <f t="shared" si="195"/>
        <v/>
      </c>
      <c r="O673" s="19" t="str">
        <f t="shared" si="196"/>
        <v/>
      </c>
      <c r="P673" s="19" t="str">
        <f t="shared" si="197"/>
        <v/>
      </c>
      <c r="Q673" s="19" t="str">
        <f t="shared" si="198"/>
        <v/>
      </c>
      <c r="R673" s="19" t="str">
        <f t="shared" si="199"/>
        <v/>
      </c>
      <c r="S673" s="19" t="str">
        <f t="shared" si="200"/>
        <v/>
      </c>
      <c r="T673" s="19" t="str">
        <f t="shared" si="201"/>
        <v/>
      </c>
      <c r="U673" s="15" t="str">
        <f t="shared" si="188"/>
        <v>Yes</v>
      </c>
      <c r="V673" s="15" t="str">
        <f t="shared" si="189"/>
        <v>Yes</v>
      </c>
      <c r="W673" s="15" t="str">
        <f t="shared" si="202"/>
        <v>Yes</v>
      </c>
      <c r="X673" s="15">
        <f>IF(W673="Yes", MAX(X$1:X672)+1, "")</f>
        <v>672</v>
      </c>
      <c r="Y673" s="15" t="str">
        <f t="shared" si="203"/>
        <v>Yes</v>
      </c>
      <c r="Z673" s="15">
        <f>IF(Y673="Yes", MAX(Z$1:Z672)+1, "")</f>
        <v>672</v>
      </c>
      <c r="AA673" s="15" t="str">
        <f t="shared" si="190"/>
        <v>No</v>
      </c>
      <c r="AB673" s="15" t="str">
        <f t="shared" si="191"/>
        <v>No</v>
      </c>
      <c r="AC673" s="15" t="str">
        <f t="shared" si="204"/>
        <v>No</v>
      </c>
      <c r="AD673" s="15" t="str">
        <f>IF(AC673="Yes", MAX(AD$1:AD672)+1, "")</f>
        <v/>
      </c>
      <c r="AE673" s="15" t="str">
        <f t="shared" si="205"/>
        <v>No</v>
      </c>
      <c r="AF673" s="15" t="str">
        <f>IF(AE673="Yes", MAX(AF$1:AF672)+1, "")</f>
        <v/>
      </c>
    </row>
    <row r="674" spans="1:32" ht="19" customHeight="1" x14ac:dyDescent="0.35">
      <c r="A674" s="16" t="s">
        <v>1879</v>
      </c>
      <c r="B674" s="16" t="s">
        <v>1880</v>
      </c>
      <c r="C674" s="16">
        <v>2013</v>
      </c>
      <c r="D674" s="16" t="s">
        <v>1881</v>
      </c>
      <c r="E674" t="s">
        <v>2402</v>
      </c>
      <c r="F674" s="16" t="s">
        <v>1963</v>
      </c>
      <c r="G674" s="16" t="s">
        <v>1954</v>
      </c>
      <c r="H674" s="17"/>
      <c r="I674" s="17"/>
      <c r="J674" s="17"/>
      <c r="K674" s="19" t="str">
        <f t="shared" si="192"/>
        <v/>
      </c>
      <c r="L674" s="19" t="str">
        <f t="shared" si="193"/>
        <v/>
      </c>
      <c r="M674" s="19" t="str">
        <f t="shared" si="194"/>
        <v/>
      </c>
      <c r="N674" s="19" t="str">
        <f t="shared" si="195"/>
        <v/>
      </c>
      <c r="O674" s="19" t="str">
        <f t="shared" si="196"/>
        <v/>
      </c>
      <c r="P674" s="19" t="str">
        <f t="shared" si="197"/>
        <v/>
      </c>
      <c r="Q674" s="19" t="str">
        <f t="shared" si="198"/>
        <v/>
      </c>
      <c r="R674" s="19" t="str">
        <f t="shared" si="199"/>
        <v>Yes</v>
      </c>
      <c r="S674" s="19" t="str">
        <f t="shared" si="200"/>
        <v/>
      </c>
      <c r="T674" s="19" t="str">
        <f t="shared" si="201"/>
        <v/>
      </c>
      <c r="U674" s="15" t="str">
        <f t="shared" si="188"/>
        <v>Yes</v>
      </c>
      <c r="V674" s="15" t="str">
        <f t="shared" si="189"/>
        <v>Yes</v>
      </c>
      <c r="W674" s="15" t="str">
        <f t="shared" si="202"/>
        <v>Yes</v>
      </c>
      <c r="X674" s="15">
        <f>IF(W674="Yes", MAX(X$1:X673)+1, "")</f>
        <v>673</v>
      </c>
      <c r="Y674" s="15" t="str">
        <f t="shared" si="203"/>
        <v>Yes</v>
      </c>
      <c r="Z674" s="15">
        <f>IF(Y674="Yes", MAX(Z$1:Z673)+1, "")</f>
        <v>673</v>
      </c>
      <c r="AA674" s="15" t="str">
        <f t="shared" si="190"/>
        <v>No</v>
      </c>
      <c r="AB674" s="15" t="str">
        <f t="shared" si="191"/>
        <v>No</v>
      </c>
      <c r="AC674" s="15" t="str">
        <f t="shared" si="204"/>
        <v>No</v>
      </c>
      <c r="AD674" s="15" t="str">
        <f>IF(AC674="Yes", MAX(AD$1:AD673)+1, "")</f>
        <v/>
      </c>
      <c r="AE674" s="15" t="str">
        <f t="shared" si="205"/>
        <v>No</v>
      </c>
      <c r="AF674" s="15" t="str">
        <f>IF(AE674="Yes", MAX(AF$1:AF673)+1, "")</f>
        <v/>
      </c>
    </row>
    <row r="675" spans="1:32" ht="19" customHeight="1" x14ac:dyDescent="0.35">
      <c r="A675" s="16" t="s">
        <v>1882</v>
      </c>
      <c r="B675" s="16" t="s">
        <v>1883</v>
      </c>
      <c r="C675" s="16">
        <v>2014</v>
      </c>
      <c r="D675" s="16" t="s">
        <v>1884</v>
      </c>
      <c r="E675" t="s">
        <v>2403</v>
      </c>
      <c r="F675" s="16" t="s">
        <v>1963</v>
      </c>
      <c r="G675" s="16" t="s">
        <v>1954</v>
      </c>
      <c r="H675" s="17"/>
      <c r="I675" s="17"/>
      <c r="J675" s="17"/>
      <c r="K675" s="19" t="str">
        <f t="shared" si="192"/>
        <v/>
      </c>
      <c r="L675" s="19" t="str">
        <f t="shared" si="193"/>
        <v/>
      </c>
      <c r="M675" s="19" t="str">
        <f t="shared" si="194"/>
        <v/>
      </c>
      <c r="N675" s="19" t="str">
        <f t="shared" si="195"/>
        <v/>
      </c>
      <c r="O675" s="19" t="str">
        <f t="shared" si="196"/>
        <v/>
      </c>
      <c r="P675" s="19" t="str">
        <f t="shared" si="197"/>
        <v/>
      </c>
      <c r="Q675" s="19" t="str">
        <f t="shared" si="198"/>
        <v/>
      </c>
      <c r="R675" s="19" t="str">
        <f t="shared" si="199"/>
        <v>Yes</v>
      </c>
      <c r="S675" s="19" t="str">
        <f t="shared" si="200"/>
        <v/>
      </c>
      <c r="T675" s="19" t="str">
        <f t="shared" si="201"/>
        <v/>
      </c>
      <c r="U675" s="15" t="str">
        <f t="shared" si="188"/>
        <v>Yes</v>
      </c>
      <c r="V675" s="15" t="str">
        <f t="shared" si="189"/>
        <v>Yes</v>
      </c>
      <c r="W675" s="15" t="str">
        <f t="shared" si="202"/>
        <v>Yes</v>
      </c>
      <c r="X675" s="15">
        <f>IF(W675="Yes", MAX(X$1:X674)+1, "")</f>
        <v>674</v>
      </c>
      <c r="Y675" s="15" t="str">
        <f t="shared" si="203"/>
        <v>Yes</v>
      </c>
      <c r="Z675" s="15">
        <f>IF(Y675="Yes", MAX(Z$1:Z674)+1, "")</f>
        <v>674</v>
      </c>
      <c r="AA675" s="15" t="str">
        <f t="shared" si="190"/>
        <v>No</v>
      </c>
      <c r="AB675" s="15" t="str">
        <f t="shared" si="191"/>
        <v>No</v>
      </c>
      <c r="AC675" s="15" t="str">
        <f t="shared" si="204"/>
        <v>No</v>
      </c>
      <c r="AD675" s="15" t="str">
        <f>IF(AC675="Yes", MAX(AD$1:AD674)+1, "")</f>
        <v/>
      </c>
      <c r="AE675" s="15" t="str">
        <f t="shared" si="205"/>
        <v>No</v>
      </c>
      <c r="AF675" s="15" t="str">
        <f>IF(AE675="Yes", MAX(AF$1:AF674)+1, "")</f>
        <v/>
      </c>
    </row>
    <row r="676" spans="1:32" ht="19" customHeight="1" x14ac:dyDescent="0.35">
      <c r="A676" s="16" t="s">
        <v>1885</v>
      </c>
      <c r="B676" s="16" t="s">
        <v>1886</v>
      </c>
      <c r="C676" s="16">
        <v>2015</v>
      </c>
      <c r="D676" s="17"/>
      <c r="E676" t="s">
        <v>1976</v>
      </c>
      <c r="F676" s="16" t="s">
        <v>1963</v>
      </c>
      <c r="G676" s="16" t="s">
        <v>7</v>
      </c>
      <c r="H676" s="17"/>
      <c r="I676" s="17"/>
      <c r="J676" s="17"/>
      <c r="K676" s="19" t="str">
        <f t="shared" si="192"/>
        <v>Yes</v>
      </c>
      <c r="L676" s="19" t="str">
        <f t="shared" si="193"/>
        <v/>
      </c>
      <c r="M676" s="19" t="str">
        <f t="shared" si="194"/>
        <v/>
      </c>
      <c r="N676" s="19" t="str">
        <f t="shared" si="195"/>
        <v/>
      </c>
      <c r="O676" s="19" t="str">
        <f t="shared" si="196"/>
        <v/>
      </c>
      <c r="P676" s="19" t="str">
        <f t="shared" si="197"/>
        <v/>
      </c>
      <c r="Q676" s="19" t="str">
        <f t="shared" si="198"/>
        <v/>
      </c>
      <c r="R676" s="19" t="str">
        <f t="shared" si="199"/>
        <v/>
      </c>
      <c r="S676" s="19" t="str">
        <f t="shared" si="200"/>
        <v/>
      </c>
      <c r="T676" s="19" t="str">
        <f t="shared" si="201"/>
        <v/>
      </c>
      <c r="U676" s="15" t="str">
        <f t="shared" si="188"/>
        <v>Yes</v>
      </c>
      <c r="V676" s="15" t="str">
        <f t="shared" si="189"/>
        <v>No</v>
      </c>
      <c r="W676" s="15" t="str">
        <f t="shared" si="202"/>
        <v>Yes</v>
      </c>
      <c r="X676" s="15">
        <f>IF(W676="Yes", MAX(X$1:X675)+1, "")</f>
        <v>675</v>
      </c>
      <c r="Y676" s="15" t="str">
        <f t="shared" si="203"/>
        <v>Yes</v>
      </c>
      <c r="Z676" s="15">
        <f>IF(Y676="Yes", MAX(Z$1:Z675)+1, "")</f>
        <v>675</v>
      </c>
      <c r="AA676" s="15" t="str">
        <f t="shared" si="190"/>
        <v>No</v>
      </c>
      <c r="AB676" s="15" t="str">
        <f t="shared" si="191"/>
        <v>No</v>
      </c>
      <c r="AC676" s="15" t="str">
        <f t="shared" si="204"/>
        <v>No</v>
      </c>
      <c r="AD676" s="15" t="str">
        <f>IF(AC676="Yes", MAX(AD$1:AD675)+1, "")</f>
        <v/>
      </c>
      <c r="AE676" s="15" t="str">
        <f t="shared" si="205"/>
        <v>No</v>
      </c>
      <c r="AF676" s="15" t="str">
        <f>IF(AE676="Yes", MAX(AF$1:AF675)+1, "")</f>
        <v/>
      </c>
    </row>
    <row r="677" spans="1:32" ht="19" customHeight="1" x14ac:dyDescent="0.35">
      <c r="A677" s="16" t="s">
        <v>1887</v>
      </c>
      <c r="B677" s="16" t="s">
        <v>1888</v>
      </c>
      <c r="C677" s="16">
        <v>2017</v>
      </c>
      <c r="D677" s="17"/>
      <c r="E677" t="s">
        <v>2404</v>
      </c>
      <c r="F677" s="16" t="s">
        <v>1963</v>
      </c>
      <c r="G677" s="16" t="s">
        <v>835</v>
      </c>
      <c r="H677" s="17"/>
      <c r="I677" s="17"/>
      <c r="J677" s="17"/>
      <c r="K677" s="19" t="str">
        <f t="shared" si="192"/>
        <v/>
      </c>
      <c r="L677" s="19" t="str">
        <f t="shared" si="193"/>
        <v/>
      </c>
      <c r="M677" s="19" t="str">
        <f t="shared" si="194"/>
        <v/>
      </c>
      <c r="N677" s="19" t="str">
        <f t="shared" si="195"/>
        <v/>
      </c>
      <c r="O677" s="19" t="str">
        <f t="shared" si="196"/>
        <v/>
      </c>
      <c r="P677" s="19" t="str">
        <f t="shared" si="197"/>
        <v/>
      </c>
      <c r="Q677" s="19" t="str">
        <f t="shared" si="198"/>
        <v/>
      </c>
      <c r="R677" s="19" t="str">
        <f t="shared" si="199"/>
        <v/>
      </c>
      <c r="S677" s="19" t="str">
        <f t="shared" si="200"/>
        <v/>
      </c>
      <c r="T677" s="19" t="str">
        <f t="shared" si="201"/>
        <v/>
      </c>
      <c r="U677" s="15" t="str">
        <f t="shared" si="188"/>
        <v>Yes</v>
      </c>
      <c r="V677" s="15" t="str">
        <f t="shared" si="189"/>
        <v>No</v>
      </c>
      <c r="W677" s="15" t="str">
        <f t="shared" si="202"/>
        <v>Yes</v>
      </c>
      <c r="X677" s="15">
        <f>IF(W677="Yes", MAX(X$1:X676)+1, "")</f>
        <v>676</v>
      </c>
      <c r="Y677" s="15" t="str">
        <f t="shared" si="203"/>
        <v>Yes</v>
      </c>
      <c r="Z677" s="15">
        <f>IF(Y677="Yes", MAX(Z$1:Z676)+1, "")</f>
        <v>676</v>
      </c>
      <c r="AA677" s="15" t="str">
        <f t="shared" si="190"/>
        <v>No</v>
      </c>
      <c r="AB677" s="15" t="str">
        <f t="shared" si="191"/>
        <v>No</v>
      </c>
      <c r="AC677" s="15" t="str">
        <f t="shared" si="204"/>
        <v>No</v>
      </c>
      <c r="AD677" s="15" t="str">
        <f>IF(AC677="Yes", MAX(AD$1:AD676)+1, "")</f>
        <v/>
      </c>
      <c r="AE677" s="15" t="str">
        <f t="shared" si="205"/>
        <v>No</v>
      </c>
      <c r="AF677" s="15" t="str">
        <f>IF(AE677="Yes", MAX(AF$1:AF676)+1, "")</f>
        <v/>
      </c>
    </row>
    <row r="678" spans="1:32" ht="19" customHeight="1" x14ac:dyDescent="0.35">
      <c r="A678" s="16" t="s">
        <v>1889</v>
      </c>
      <c r="B678" s="16" t="s">
        <v>1890</v>
      </c>
      <c r="C678" s="16">
        <v>2018</v>
      </c>
      <c r="D678" s="17"/>
      <c r="E678" t="s">
        <v>1976</v>
      </c>
      <c r="F678" s="16" t="s">
        <v>1963</v>
      </c>
      <c r="G678" s="16" t="s">
        <v>7</v>
      </c>
      <c r="H678" s="17"/>
      <c r="I678" s="17"/>
      <c r="J678" s="17"/>
      <c r="K678" s="19" t="str">
        <f t="shared" si="192"/>
        <v>Yes</v>
      </c>
      <c r="L678" s="19" t="str">
        <f t="shared" si="193"/>
        <v/>
      </c>
      <c r="M678" s="19" t="str">
        <f t="shared" si="194"/>
        <v/>
      </c>
      <c r="N678" s="19" t="str">
        <f t="shared" si="195"/>
        <v/>
      </c>
      <c r="O678" s="19" t="str">
        <f t="shared" si="196"/>
        <v/>
      </c>
      <c r="P678" s="19" t="str">
        <f t="shared" si="197"/>
        <v/>
      </c>
      <c r="Q678" s="19" t="str">
        <f t="shared" si="198"/>
        <v/>
      </c>
      <c r="R678" s="19" t="str">
        <f t="shared" si="199"/>
        <v/>
      </c>
      <c r="S678" s="19" t="str">
        <f t="shared" si="200"/>
        <v/>
      </c>
      <c r="T678" s="19" t="str">
        <f t="shared" si="201"/>
        <v/>
      </c>
      <c r="U678" s="15" t="str">
        <f t="shared" si="188"/>
        <v>Yes</v>
      </c>
      <c r="V678" s="15" t="str">
        <f t="shared" si="189"/>
        <v>No</v>
      </c>
      <c r="W678" s="15" t="str">
        <f t="shared" si="202"/>
        <v>Yes</v>
      </c>
      <c r="X678" s="15">
        <f>IF(W678="Yes", MAX(X$1:X677)+1, "")</f>
        <v>677</v>
      </c>
      <c r="Y678" s="15" t="str">
        <f t="shared" si="203"/>
        <v>Yes</v>
      </c>
      <c r="Z678" s="15">
        <f>IF(Y678="Yes", MAX(Z$1:Z677)+1, "")</f>
        <v>677</v>
      </c>
      <c r="AA678" s="15" t="str">
        <f t="shared" si="190"/>
        <v>No</v>
      </c>
      <c r="AB678" s="15" t="str">
        <f t="shared" si="191"/>
        <v>No</v>
      </c>
      <c r="AC678" s="15" t="str">
        <f t="shared" si="204"/>
        <v>No</v>
      </c>
      <c r="AD678" s="15" t="str">
        <f>IF(AC678="Yes", MAX(AD$1:AD677)+1, "")</f>
        <v/>
      </c>
      <c r="AE678" s="15" t="str">
        <f t="shared" si="205"/>
        <v>No</v>
      </c>
      <c r="AF678" s="15" t="str">
        <f>IF(AE678="Yes", MAX(AF$1:AF677)+1, "")</f>
        <v/>
      </c>
    </row>
    <row r="679" spans="1:32" ht="19" customHeight="1" x14ac:dyDescent="0.35">
      <c r="A679" s="16" t="s">
        <v>1891</v>
      </c>
      <c r="B679" s="16" t="s">
        <v>1892</v>
      </c>
      <c r="C679" s="16">
        <v>2017</v>
      </c>
      <c r="D679" s="16" t="s">
        <v>1893</v>
      </c>
      <c r="E679" t="s">
        <v>2405</v>
      </c>
      <c r="F679" s="16" t="s">
        <v>1963</v>
      </c>
      <c r="G679" s="16" t="s">
        <v>1954</v>
      </c>
      <c r="H679" s="16" t="s">
        <v>18</v>
      </c>
      <c r="I679" s="17"/>
      <c r="J679" s="17"/>
      <c r="K679" s="19" t="str">
        <f t="shared" si="192"/>
        <v/>
      </c>
      <c r="L679" s="19" t="str">
        <f t="shared" si="193"/>
        <v/>
      </c>
      <c r="M679" s="19" t="str">
        <f t="shared" si="194"/>
        <v/>
      </c>
      <c r="N679" s="19" t="str">
        <f t="shared" si="195"/>
        <v/>
      </c>
      <c r="O679" s="19" t="str">
        <f t="shared" si="196"/>
        <v/>
      </c>
      <c r="P679" s="19" t="str">
        <f t="shared" si="197"/>
        <v/>
      </c>
      <c r="Q679" s="19" t="str">
        <f t="shared" si="198"/>
        <v/>
      </c>
      <c r="R679" s="19" t="str">
        <f t="shared" si="199"/>
        <v>Yes</v>
      </c>
      <c r="S679" s="19" t="str">
        <f t="shared" si="200"/>
        <v>Yes</v>
      </c>
      <c r="T679" s="19" t="str">
        <f t="shared" si="201"/>
        <v/>
      </c>
      <c r="U679" s="15" t="str">
        <f t="shared" si="188"/>
        <v>Yes</v>
      </c>
      <c r="V679" s="15" t="str">
        <f t="shared" si="189"/>
        <v>Yes</v>
      </c>
      <c r="W679" s="15" t="str">
        <f t="shared" si="202"/>
        <v>Yes</v>
      </c>
      <c r="X679" s="15">
        <f>IF(W679="Yes", MAX(X$1:X678)+1, "")</f>
        <v>678</v>
      </c>
      <c r="Y679" s="15" t="str">
        <f t="shared" si="203"/>
        <v>Yes</v>
      </c>
      <c r="Z679" s="15">
        <f>IF(Y679="Yes", MAX(Z$1:Z678)+1, "")</f>
        <v>678</v>
      </c>
      <c r="AA679" s="15" t="str">
        <f t="shared" si="190"/>
        <v>No</v>
      </c>
      <c r="AB679" s="15" t="str">
        <f t="shared" si="191"/>
        <v>No</v>
      </c>
      <c r="AC679" s="15" t="str">
        <f t="shared" si="204"/>
        <v>No</v>
      </c>
      <c r="AD679" s="15" t="str">
        <f>IF(AC679="Yes", MAX(AD$1:AD678)+1, "")</f>
        <v/>
      </c>
      <c r="AE679" s="15" t="str">
        <f t="shared" si="205"/>
        <v>No</v>
      </c>
      <c r="AF679" s="15" t="str">
        <f>IF(AE679="Yes", MAX(AF$1:AF678)+1, "")</f>
        <v/>
      </c>
    </row>
    <row r="680" spans="1:32" ht="19" customHeight="1" x14ac:dyDescent="0.35">
      <c r="A680" s="16" t="s">
        <v>1894</v>
      </c>
      <c r="B680" s="16" t="s">
        <v>1895</v>
      </c>
      <c r="C680" s="16">
        <v>2005</v>
      </c>
      <c r="D680" s="17"/>
      <c r="E680" t="s">
        <v>1976</v>
      </c>
      <c r="F680" s="16" t="s">
        <v>1963</v>
      </c>
      <c r="G680" s="16" t="s">
        <v>835</v>
      </c>
      <c r="H680" s="17"/>
      <c r="I680" s="17"/>
      <c r="J680" s="17"/>
      <c r="K680" s="19" t="str">
        <f t="shared" si="192"/>
        <v/>
      </c>
      <c r="L680" s="19" t="str">
        <f t="shared" si="193"/>
        <v/>
      </c>
      <c r="M680" s="19" t="str">
        <f t="shared" si="194"/>
        <v/>
      </c>
      <c r="N680" s="19" t="str">
        <f t="shared" si="195"/>
        <v/>
      </c>
      <c r="O680" s="19" t="str">
        <f t="shared" si="196"/>
        <v/>
      </c>
      <c r="P680" s="19" t="str">
        <f t="shared" si="197"/>
        <v/>
      </c>
      <c r="Q680" s="19" t="str">
        <f t="shared" si="198"/>
        <v/>
      </c>
      <c r="R680" s="19" t="str">
        <f t="shared" si="199"/>
        <v/>
      </c>
      <c r="S680" s="19" t="str">
        <f t="shared" si="200"/>
        <v/>
      </c>
      <c r="T680" s="19" t="str">
        <f t="shared" si="201"/>
        <v/>
      </c>
      <c r="U680" s="15" t="str">
        <f t="shared" si="188"/>
        <v>Yes</v>
      </c>
      <c r="V680" s="15" t="str">
        <f t="shared" si="189"/>
        <v>No</v>
      </c>
      <c r="W680" s="15" t="str">
        <f t="shared" si="202"/>
        <v>Yes</v>
      </c>
      <c r="X680" s="15">
        <f>IF(W680="Yes", MAX(X$1:X679)+1, "")</f>
        <v>679</v>
      </c>
      <c r="Y680" s="15" t="str">
        <f t="shared" si="203"/>
        <v>Yes</v>
      </c>
      <c r="Z680" s="15">
        <f>IF(Y680="Yes", MAX(Z$1:Z679)+1, "")</f>
        <v>679</v>
      </c>
      <c r="AA680" s="15" t="str">
        <f t="shared" si="190"/>
        <v>No</v>
      </c>
      <c r="AB680" s="15" t="str">
        <f t="shared" si="191"/>
        <v>No</v>
      </c>
      <c r="AC680" s="15" t="str">
        <f t="shared" si="204"/>
        <v>No</v>
      </c>
      <c r="AD680" s="15" t="str">
        <f>IF(AC680="Yes", MAX(AD$1:AD679)+1, "")</f>
        <v/>
      </c>
      <c r="AE680" s="15" t="str">
        <f t="shared" si="205"/>
        <v>No</v>
      </c>
      <c r="AF680" s="15" t="str">
        <f>IF(AE680="Yes", MAX(AF$1:AF679)+1, "")</f>
        <v/>
      </c>
    </row>
    <row r="681" spans="1:32" ht="19" customHeight="1" x14ac:dyDescent="0.35">
      <c r="A681" s="16" t="s">
        <v>1896</v>
      </c>
      <c r="B681" s="16" t="s">
        <v>1897</v>
      </c>
      <c r="C681" s="16">
        <v>2019</v>
      </c>
      <c r="D681" s="16" t="s">
        <v>1898</v>
      </c>
      <c r="E681" t="s">
        <v>2406</v>
      </c>
      <c r="F681" s="16" t="s">
        <v>1963</v>
      </c>
      <c r="G681" s="16" t="s">
        <v>7</v>
      </c>
      <c r="H681" s="17"/>
      <c r="I681" s="17"/>
      <c r="J681" s="17"/>
      <c r="K681" s="19" t="str">
        <f t="shared" si="192"/>
        <v>Yes</v>
      </c>
      <c r="L681" s="19" t="str">
        <f t="shared" si="193"/>
        <v/>
      </c>
      <c r="M681" s="19" t="str">
        <f t="shared" si="194"/>
        <v/>
      </c>
      <c r="N681" s="19" t="str">
        <f t="shared" si="195"/>
        <v/>
      </c>
      <c r="O681" s="19" t="str">
        <f t="shared" si="196"/>
        <v/>
      </c>
      <c r="P681" s="19" t="str">
        <f t="shared" si="197"/>
        <v/>
      </c>
      <c r="Q681" s="19" t="str">
        <f t="shared" si="198"/>
        <v/>
      </c>
      <c r="R681" s="19" t="str">
        <f t="shared" si="199"/>
        <v/>
      </c>
      <c r="S681" s="19" t="str">
        <f t="shared" si="200"/>
        <v/>
      </c>
      <c r="T681" s="19" t="str">
        <f t="shared" si="201"/>
        <v/>
      </c>
      <c r="U681" s="15" t="str">
        <f t="shared" si="188"/>
        <v>Yes</v>
      </c>
      <c r="V681" s="15" t="str">
        <f t="shared" si="189"/>
        <v>Yes</v>
      </c>
      <c r="W681" s="15" t="str">
        <f t="shared" si="202"/>
        <v>Yes</v>
      </c>
      <c r="X681" s="15">
        <f>IF(W681="Yes", MAX(X$1:X680)+1, "")</f>
        <v>680</v>
      </c>
      <c r="Y681" s="15" t="str">
        <f t="shared" si="203"/>
        <v>Yes</v>
      </c>
      <c r="Z681" s="15">
        <f>IF(Y681="Yes", MAX(Z$1:Z680)+1, "")</f>
        <v>680</v>
      </c>
      <c r="AA681" s="15" t="str">
        <f t="shared" si="190"/>
        <v>No</v>
      </c>
      <c r="AB681" s="15" t="str">
        <f t="shared" si="191"/>
        <v>No</v>
      </c>
      <c r="AC681" s="15" t="str">
        <f t="shared" si="204"/>
        <v>No</v>
      </c>
      <c r="AD681" s="15" t="str">
        <f>IF(AC681="Yes", MAX(AD$1:AD680)+1, "")</f>
        <v/>
      </c>
      <c r="AE681" s="15" t="str">
        <f t="shared" si="205"/>
        <v>No</v>
      </c>
      <c r="AF681" s="15" t="str">
        <f>IF(AE681="Yes", MAX(AF$1:AF680)+1, "")</f>
        <v/>
      </c>
    </row>
    <row r="682" spans="1:32" ht="19" customHeight="1" x14ac:dyDescent="0.35">
      <c r="A682" s="16" t="s">
        <v>1899</v>
      </c>
      <c r="B682" s="16" t="s">
        <v>1900</v>
      </c>
      <c r="C682" s="16">
        <v>2018</v>
      </c>
      <c r="D682" s="17"/>
      <c r="E682" t="s">
        <v>2407</v>
      </c>
      <c r="F682" s="16" t="s">
        <v>1963</v>
      </c>
      <c r="G682" s="16" t="s">
        <v>1954</v>
      </c>
      <c r="H682" s="17"/>
      <c r="I682" s="17"/>
      <c r="J682" s="17"/>
      <c r="K682" s="19" t="str">
        <f t="shared" si="192"/>
        <v/>
      </c>
      <c r="L682" s="19" t="str">
        <f t="shared" si="193"/>
        <v/>
      </c>
      <c r="M682" s="19" t="str">
        <f t="shared" si="194"/>
        <v/>
      </c>
      <c r="N682" s="19" t="str">
        <f t="shared" si="195"/>
        <v/>
      </c>
      <c r="O682" s="19" t="str">
        <f t="shared" si="196"/>
        <v/>
      </c>
      <c r="P682" s="19" t="str">
        <f t="shared" si="197"/>
        <v/>
      </c>
      <c r="Q682" s="19" t="str">
        <f t="shared" si="198"/>
        <v/>
      </c>
      <c r="R682" s="19" t="str">
        <f t="shared" si="199"/>
        <v>Yes</v>
      </c>
      <c r="S682" s="19" t="str">
        <f t="shared" si="200"/>
        <v/>
      </c>
      <c r="T682" s="19" t="str">
        <f t="shared" si="201"/>
        <v/>
      </c>
      <c r="U682" s="15" t="str">
        <f t="shared" si="188"/>
        <v>Yes</v>
      </c>
      <c r="V682" s="15" t="str">
        <f t="shared" si="189"/>
        <v>No</v>
      </c>
      <c r="W682" s="15" t="str">
        <f t="shared" si="202"/>
        <v>Yes</v>
      </c>
      <c r="X682" s="15">
        <f>IF(W682="Yes", MAX(X$1:X681)+1, "")</f>
        <v>681</v>
      </c>
      <c r="Y682" s="15" t="str">
        <f t="shared" si="203"/>
        <v>Yes</v>
      </c>
      <c r="Z682" s="15">
        <f>IF(Y682="Yes", MAX(Z$1:Z681)+1, "")</f>
        <v>681</v>
      </c>
      <c r="AA682" s="15" t="str">
        <f t="shared" si="190"/>
        <v>No</v>
      </c>
      <c r="AB682" s="15" t="str">
        <f t="shared" si="191"/>
        <v>No</v>
      </c>
      <c r="AC682" s="15" t="str">
        <f t="shared" si="204"/>
        <v>No</v>
      </c>
      <c r="AD682" s="15" t="str">
        <f>IF(AC682="Yes", MAX(AD$1:AD681)+1, "")</f>
        <v/>
      </c>
      <c r="AE682" s="15" t="str">
        <f t="shared" si="205"/>
        <v>No</v>
      </c>
      <c r="AF682" s="15" t="str">
        <f>IF(AE682="Yes", MAX(AF$1:AF681)+1, "")</f>
        <v/>
      </c>
    </row>
    <row r="683" spans="1:32" ht="19" customHeight="1" x14ac:dyDescent="0.35">
      <c r="A683" s="16" t="s">
        <v>1901</v>
      </c>
      <c r="B683" s="16" t="s">
        <v>1902</v>
      </c>
      <c r="C683" s="16">
        <v>2017</v>
      </c>
      <c r="D683" s="16" t="s">
        <v>1903</v>
      </c>
      <c r="E683" t="s">
        <v>2408</v>
      </c>
      <c r="F683" s="16" t="s">
        <v>1963</v>
      </c>
      <c r="G683" s="16" t="s">
        <v>11</v>
      </c>
      <c r="H683" s="16" t="s">
        <v>18</v>
      </c>
      <c r="I683" s="17"/>
      <c r="J683" s="17"/>
      <c r="K683" s="19" t="str">
        <f t="shared" si="192"/>
        <v/>
      </c>
      <c r="L683" s="19" t="str">
        <f t="shared" si="193"/>
        <v>Yes</v>
      </c>
      <c r="M683" s="19" t="str">
        <f t="shared" si="194"/>
        <v/>
      </c>
      <c r="N683" s="19" t="str">
        <f t="shared" si="195"/>
        <v/>
      </c>
      <c r="O683" s="19" t="str">
        <f t="shared" si="196"/>
        <v/>
      </c>
      <c r="P683" s="19" t="str">
        <f t="shared" si="197"/>
        <v/>
      </c>
      <c r="Q683" s="19" t="str">
        <f t="shared" si="198"/>
        <v/>
      </c>
      <c r="R683" s="19" t="str">
        <f t="shared" si="199"/>
        <v/>
      </c>
      <c r="S683" s="19" t="str">
        <f t="shared" si="200"/>
        <v>Yes</v>
      </c>
      <c r="T683" s="19" t="str">
        <f t="shared" si="201"/>
        <v/>
      </c>
      <c r="U683" s="15" t="str">
        <f t="shared" si="188"/>
        <v>Yes</v>
      </c>
      <c r="V683" s="15" t="str">
        <f t="shared" si="189"/>
        <v>Yes</v>
      </c>
      <c r="W683" s="15" t="str">
        <f t="shared" si="202"/>
        <v>Yes</v>
      </c>
      <c r="X683" s="15">
        <f>IF(W683="Yes", MAX(X$1:X682)+1, "")</f>
        <v>682</v>
      </c>
      <c r="Y683" s="15" t="str">
        <f t="shared" si="203"/>
        <v>Yes</v>
      </c>
      <c r="Z683" s="15">
        <f>IF(Y683="Yes", MAX(Z$1:Z682)+1, "")</f>
        <v>682</v>
      </c>
      <c r="AA683" s="15" t="str">
        <f t="shared" si="190"/>
        <v>No</v>
      </c>
      <c r="AB683" s="15" t="str">
        <f t="shared" si="191"/>
        <v>No</v>
      </c>
      <c r="AC683" s="15" t="str">
        <f t="shared" si="204"/>
        <v>No</v>
      </c>
      <c r="AD683" s="15" t="str">
        <f>IF(AC683="Yes", MAX(AD$1:AD682)+1, "")</f>
        <v/>
      </c>
      <c r="AE683" s="15" t="str">
        <f t="shared" si="205"/>
        <v>No</v>
      </c>
      <c r="AF683" s="15" t="str">
        <f>IF(AE683="Yes", MAX(AF$1:AF682)+1, "")</f>
        <v/>
      </c>
    </row>
    <row r="684" spans="1:32" ht="19" customHeight="1" x14ac:dyDescent="0.35">
      <c r="A684" s="16" t="s">
        <v>1904</v>
      </c>
      <c r="B684" s="16" t="s">
        <v>1905</v>
      </c>
      <c r="C684" s="16">
        <v>2018</v>
      </c>
      <c r="D684" s="17"/>
      <c r="E684" t="s">
        <v>1976</v>
      </c>
      <c r="F684" s="16" t="s">
        <v>1963</v>
      </c>
      <c r="G684" s="16" t="s">
        <v>7</v>
      </c>
      <c r="H684" s="16" t="s">
        <v>1954</v>
      </c>
      <c r="I684" s="17"/>
      <c r="J684" s="17"/>
      <c r="K684" s="19" t="str">
        <f t="shared" si="192"/>
        <v>Yes</v>
      </c>
      <c r="L684" s="19" t="str">
        <f t="shared" si="193"/>
        <v/>
      </c>
      <c r="M684" s="19" t="str">
        <f t="shared" si="194"/>
        <v/>
      </c>
      <c r="N684" s="19" t="str">
        <f t="shared" si="195"/>
        <v/>
      </c>
      <c r="O684" s="19" t="str">
        <f t="shared" si="196"/>
        <v/>
      </c>
      <c r="P684" s="19" t="str">
        <f t="shared" si="197"/>
        <v/>
      </c>
      <c r="Q684" s="19" t="str">
        <f t="shared" si="198"/>
        <v/>
      </c>
      <c r="R684" s="19" t="str">
        <f t="shared" si="199"/>
        <v>Yes</v>
      </c>
      <c r="S684" s="19" t="str">
        <f t="shared" si="200"/>
        <v/>
      </c>
      <c r="T684" s="19" t="str">
        <f t="shared" si="201"/>
        <v/>
      </c>
      <c r="U684" s="15" t="str">
        <f t="shared" si="188"/>
        <v>Yes</v>
      </c>
      <c r="V684" s="15" t="str">
        <f t="shared" si="189"/>
        <v>No</v>
      </c>
      <c r="W684" s="15" t="str">
        <f t="shared" si="202"/>
        <v>Yes</v>
      </c>
      <c r="X684" s="15">
        <f>IF(W684="Yes", MAX(X$1:X683)+1, "")</f>
        <v>683</v>
      </c>
      <c r="Y684" s="15" t="str">
        <f t="shared" si="203"/>
        <v>Yes</v>
      </c>
      <c r="Z684" s="15">
        <f>IF(Y684="Yes", MAX(Z$1:Z683)+1, "")</f>
        <v>683</v>
      </c>
      <c r="AA684" s="15" t="str">
        <f t="shared" si="190"/>
        <v>No</v>
      </c>
      <c r="AB684" s="15" t="str">
        <f t="shared" si="191"/>
        <v>No</v>
      </c>
      <c r="AC684" s="15" t="str">
        <f t="shared" si="204"/>
        <v>No</v>
      </c>
      <c r="AD684" s="15" t="str">
        <f>IF(AC684="Yes", MAX(AD$1:AD683)+1, "")</f>
        <v/>
      </c>
      <c r="AE684" s="15" t="str">
        <f t="shared" si="205"/>
        <v>No</v>
      </c>
      <c r="AF684" s="15" t="str">
        <f>IF(AE684="Yes", MAX(AF$1:AF683)+1, "")</f>
        <v/>
      </c>
    </row>
    <row r="685" spans="1:32" ht="19" customHeight="1" x14ac:dyDescent="0.35">
      <c r="A685" s="16" t="s">
        <v>1906</v>
      </c>
      <c r="B685" s="16" t="s">
        <v>1907</v>
      </c>
      <c r="C685" s="16">
        <v>2013</v>
      </c>
      <c r="D685" s="16" t="s">
        <v>1908</v>
      </c>
      <c r="E685" t="s">
        <v>2409</v>
      </c>
      <c r="F685" s="16" t="s">
        <v>1963</v>
      </c>
      <c r="G685" s="16" t="s">
        <v>7</v>
      </c>
      <c r="H685" s="17"/>
      <c r="I685" s="17"/>
      <c r="J685" s="17"/>
      <c r="K685" s="19" t="str">
        <f t="shared" si="192"/>
        <v>Yes</v>
      </c>
      <c r="L685" s="19" t="str">
        <f t="shared" si="193"/>
        <v/>
      </c>
      <c r="M685" s="19" t="str">
        <f t="shared" si="194"/>
        <v/>
      </c>
      <c r="N685" s="19" t="str">
        <f t="shared" si="195"/>
        <v/>
      </c>
      <c r="O685" s="19" t="str">
        <f t="shared" si="196"/>
        <v/>
      </c>
      <c r="P685" s="19" t="str">
        <f t="shared" si="197"/>
        <v/>
      </c>
      <c r="Q685" s="19" t="str">
        <f t="shared" si="198"/>
        <v/>
      </c>
      <c r="R685" s="19" t="str">
        <f t="shared" si="199"/>
        <v/>
      </c>
      <c r="S685" s="19" t="str">
        <f t="shared" si="200"/>
        <v/>
      </c>
      <c r="T685" s="19" t="str">
        <f t="shared" si="201"/>
        <v/>
      </c>
      <c r="U685" s="15" t="str">
        <f t="shared" si="188"/>
        <v>Yes</v>
      </c>
      <c r="V685" s="15" t="str">
        <f t="shared" si="189"/>
        <v>Yes</v>
      </c>
      <c r="W685" s="15" t="str">
        <f t="shared" si="202"/>
        <v>Yes</v>
      </c>
      <c r="X685" s="15">
        <f>IF(W685="Yes", MAX(X$1:X684)+1, "")</f>
        <v>684</v>
      </c>
      <c r="Y685" s="15" t="str">
        <f t="shared" si="203"/>
        <v>Yes</v>
      </c>
      <c r="Z685" s="15">
        <f>IF(Y685="Yes", MAX(Z$1:Z684)+1, "")</f>
        <v>684</v>
      </c>
      <c r="AA685" s="15" t="str">
        <f t="shared" si="190"/>
        <v>No</v>
      </c>
      <c r="AB685" s="15" t="str">
        <f t="shared" si="191"/>
        <v>No</v>
      </c>
      <c r="AC685" s="15" t="str">
        <f t="shared" si="204"/>
        <v>No</v>
      </c>
      <c r="AD685" s="15" t="str">
        <f>IF(AC685="Yes", MAX(AD$1:AD684)+1, "")</f>
        <v/>
      </c>
      <c r="AE685" s="15" t="str">
        <f t="shared" si="205"/>
        <v>No</v>
      </c>
      <c r="AF685" s="15" t="str">
        <f>IF(AE685="Yes", MAX(AF$1:AF684)+1, "")</f>
        <v/>
      </c>
    </row>
    <row r="686" spans="1:32" ht="19" customHeight="1" x14ac:dyDescent="0.35">
      <c r="A686" s="16" t="s">
        <v>1909</v>
      </c>
      <c r="B686" s="16" t="s">
        <v>1910</v>
      </c>
      <c r="C686" s="16">
        <v>2018</v>
      </c>
      <c r="D686" s="17"/>
      <c r="E686" t="s">
        <v>1976</v>
      </c>
      <c r="F686" s="16" t="s">
        <v>1963</v>
      </c>
      <c r="G686" s="16" t="s">
        <v>7</v>
      </c>
      <c r="H686" s="16" t="s">
        <v>11</v>
      </c>
      <c r="I686" s="17"/>
      <c r="J686" s="17"/>
      <c r="K686" s="19" t="str">
        <f t="shared" si="192"/>
        <v>Yes</v>
      </c>
      <c r="L686" s="19" t="str">
        <f t="shared" si="193"/>
        <v>Yes</v>
      </c>
      <c r="M686" s="19" t="str">
        <f t="shared" si="194"/>
        <v/>
      </c>
      <c r="N686" s="19" t="str">
        <f t="shared" si="195"/>
        <v/>
      </c>
      <c r="O686" s="19" t="str">
        <f t="shared" si="196"/>
        <v/>
      </c>
      <c r="P686" s="19" t="str">
        <f t="shared" si="197"/>
        <v/>
      </c>
      <c r="Q686" s="19" t="str">
        <f t="shared" si="198"/>
        <v/>
      </c>
      <c r="R686" s="19" t="str">
        <f t="shared" si="199"/>
        <v/>
      </c>
      <c r="S686" s="19" t="str">
        <f t="shared" si="200"/>
        <v/>
      </c>
      <c r="T686" s="19" t="str">
        <f t="shared" si="201"/>
        <v/>
      </c>
      <c r="U686" s="15" t="str">
        <f t="shared" si="188"/>
        <v>Yes</v>
      </c>
      <c r="V686" s="15" t="str">
        <f t="shared" si="189"/>
        <v>No</v>
      </c>
      <c r="W686" s="15" t="str">
        <f t="shared" si="202"/>
        <v>Yes</v>
      </c>
      <c r="X686" s="15">
        <f>IF(W686="Yes", MAX(X$1:X685)+1, "")</f>
        <v>685</v>
      </c>
      <c r="Y686" s="15" t="str">
        <f t="shared" si="203"/>
        <v>Yes</v>
      </c>
      <c r="Z686" s="15">
        <f>IF(Y686="Yes", MAX(Z$1:Z685)+1, "")</f>
        <v>685</v>
      </c>
      <c r="AA686" s="15" t="str">
        <f t="shared" si="190"/>
        <v>No</v>
      </c>
      <c r="AB686" s="15" t="str">
        <f t="shared" si="191"/>
        <v>No</v>
      </c>
      <c r="AC686" s="15" t="str">
        <f t="shared" si="204"/>
        <v>No</v>
      </c>
      <c r="AD686" s="15" t="str">
        <f>IF(AC686="Yes", MAX(AD$1:AD685)+1, "")</f>
        <v/>
      </c>
      <c r="AE686" s="15" t="str">
        <f t="shared" si="205"/>
        <v>No</v>
      </c>
      <c r="AF686" s="15" t="str">
        <f>IF(AE686="Yes", MAX(AF$1:AF685)+1, "")</f>
        <v/>
      </c>
    </row>
    <row r="687" spans="1:32" ht="19" customHeight="1" x14ac:dyDescent="0.35">
      <c r="A687" s="16" t="s">
        <v>1911</v>
      </c>
      <c r="B687" s="16" t="s">
        <v>1912</v>
      </c>
      <c r="C687" s="16">
        <v>2018</v>
      </c>
      <c r="D687" s="16" t="s">
        <v>1913</v>
      </c>
      <c r="E687" t="s">
        <v>2410</v>
      </c>
      <c r="F687" s="16" t="s">
        <v>1963</v>
      </c>
      <c r="G687" s="16" t="s">
        <v>1954</v>
      </c>
      <c r="H687" s="16" t="s">
        <v>27</v>
      </c>
      <c r="I687" s="17"/>
      <c r="J687" s="17"/>
      <c r="K687" s="19" t="str">
        <f t="shared" si="192"/>
        <v>Yes</v>
      </c>
      <c r="L687" s="19" t="str">
        <f t="shared" si="193"/>
        <v/>
      </c>
      <c r="M687" s="19" t="str">
        <f t="shared" si="194"/>
        <v/>
      </c>
      <c r="N687" s="19" t="str">
        <f t="shared" si="195"/>
        <v/>
      </c>
      <c r="O687" s="19" t="str">
        <f t="shared" si="196"/>
        <v/>
      </c>
      <c r="P687" s="19" t="str">
        <f t="shared" si="197"/>
        <v/>
      </c>
      <c r="Q687" s="19" t="str">
        <f t="shared" si="198"/>
        <v/>
      </c>
      <c r="R687" s="19" t="str">
        <f t="shared" si="199"/>
        <v>Yes</v>
      </c>
      <c r="S687" s="19" t="str">
        <f t="shared" si="200"/>
        <v/>
      </c>
      <c r="T687" s="19" t="str">
        <f t="shared" si="201"/>
        <v/>
      </c>
      <c r="U687" s="15" t="str">
        <f t="shared" si="188"/>
        <v>Yes</v>
      </c>
      <c r="V687" s="15" t="str">
        <f t="shared" si="189"/>
        <v>Yes</v>
      </c>
      <c r="W687" s="15" t="str">
        <f t="shared" si="202"/>
        <v>Yes</v>
      </c>
      <c r="X687" s="15">
        <f>IF(W687="Yes", MAX(X$1:X686)+1, "")</f>
        <v>686</v>
      </c>
      <c r="Y687" s="15" t="str">
        <f t="shared" si="203"/>
        <v>Yes</v>
      </c>
      <c r="Z687" s="15">
        <f>IF(Y687="Yes", MAX(Z$1:Z686)+1, "")</f>
        <v>686</v>
      </c>
      <c r="AA687" s="15" t="str">
        <f t="shared" si="190"/>
        <v>No</v>
      </c>
      <c r="AB687" s="15" t="str">
        <f t="shared" si="191"/>
        <v>No</v>
      </c>
      <c r="AC687" s="15" t="str">
        <f t="shared" si="204"/>
        <v>No</v>
      </c>
      <c r="AD687" s="15" t="str">
        <f>IF(AC687="Yes", MAX(AD$1:AD686)+1, "")</f>
        <v/>
      </c>
      <c r="AE687" s="15" t="str">
        <f t="shared" si="205"/>
        <v>No</v>
      </c>
      <c r="AF687" s="15" t="str">
        <f>IF(AE687="Yes", MAX(AF$1:AF686)+1, "")</f>
        <v/>
      </c>
    </row>
    <row r="688" spans="1:32" ht="19" customHeight="1" x14ac:dyDescent="0.35">
      <c r="A688" s="16" t="s">
        <v>1914</v>
      </c>
      <c r="B688" s="16" t="s">
        <v>1915</v>
      </c>
      <c r="C688" s="16">
        <v>2013</v>
      </c>
      <c r="D688" s="16" t="s">
        <v>1916</v>
      </c>
      <c r="E688" t="s">
        <v>2411</v>
      </c>
      <c r="F688" s="16" t="s">
        <v>1963</v>
      </c>
      <c r="G688" s="16" t="s">
        <v>835</v>
      </c>
      <c r="H688" s="17"/>
      <c r="I688" s="17"/>
      <c r="J688" s="17"/>
      <c r="K688" s="19" t="str">
        <f t="shared" si="192"/>
        <v/>
      </c>
      <c r="L688" s="19" t="str">
        <f t="shared" si="193"/>
        <v/>
      </c>
      <c r="M688" s="19" t="str">
        <f t="shared" si="194"/>
        <v/>
      </c>
      <c r="N688" s="19" t="str">
        <f t="shared" si="195"/>
        <v/>
      </c>
      <c r="O688" s="19" t="str">
        <f t="shared" si="196"/>
        <v/>
      </c>
      <c r="P688" s="19" t="str">
        <f t="shared" si="197"/>
        <v/>
      </c>
      <c r="Q688" s="19" t="str">
        <f t="shared" si="198"/>
        <v/>
      </c>
      <c r="R688" s="19" t="str">
        <f t="shared" si="199"/>
        <v/>
      </c>
      <c r="S688" s="19" t="str">
        <f t="shared" si="200"/>
        <v/>
      </c>
      <c r="T688" s="19" t="str">
        <f t="shared" si="201"/>
        <v/>
      </c>
      <c r="U688" s="15" t="str">
        <f t="shared" si="188"/>
        <v>Yes</v>
      </c>
      <c r="V688" s="15" t="str">
        <f t="shared" si="189"/>
        <v>Yes</v>
      </c>
      <c r="W688" s="15" t="str">
        <f t="shared" si="202"/>
        <v>Yes</v>
      </c>
      <c r="X688" s="15">
        <f>IF(W688="Yes", MAX(X$1:X687)+1, "")</f>
        <v>687</v>
      </c>
      <c r="Y688" s="15" t="str">
        <f t="shared" si="203"/>
        <v>Yes</v>
      </c>
      <c r="Z688" s="15">
        <f>IF(Y688="Yes", MAX(Z$1:Z687)+1, "")</f>
        <v>687</v>
      </c>
      <c r="AA688" s="15" t="str">
        <f t="shared" si="190"/>
        <v>No</v>
      </c>
      <c r="AB688" s="15" t="str">
        <f t="shared" si="191"/>
        <v>No</v>
      </c>
      <c r="AC688" s="15" t="str">
        <f t="shared" si="204"/>
        <v>No</v>
      </c>
      <c r="AD688" s="15" t="str">
        <f>IF(AC688="Yes", MAX(AD$1:AD687)+1, "")</f>
        <v/>
      </c>
      <c r="AE688" s="15" t="str">
        <f t="shared" si="205"/>
        <v>No</v>
      </c>
      <c r="AF688" s="15" t="str">
        <f>IF(AE688="Yes", MAX(AF$1:AF687)+1, "")</f>
        <v/>
      </c>
    </row>
    <row r="689" spans="1:32" ht="19" customHeight="1" x14ac:dyDescent="0.35">
      <c r="A689" s="16" t="s">
        <v>1917</v>
      </c>
      <c r="B689" s="16" t="s">
        <v>1918</v>
      </c>
      <c r="C689" s="16">
        <v>2018</v>
      </c>
      <c r="D689" s="16" t="s">
        <v>1919</v>
      </c>
      <c r="E689" t="s">
        <v>1976</v>
      </c>
      <c r="F689" s="16" t="s">
        <v>1963</v>
      </c>
      <c r="G689" s="16" t="s">
        <v>7</v>
      </c>
      <c r="H689" s="17"/>
      <c r="I689" s="17"/>
      <c r="J689" s="17"/>
      <c r="K689" s="19" t="str">
        <f t="shared" si="192"/>
        <v>Yes</v>
      </c>
      <c r="L689" s="19" t="str">
        <f t="shared" si="193"/>
        <v/>
      </c>
      <c r="M689" s="19" t="str">
        <f t="shared" si="194"/>
        <v/>
      </c>
      <c r="N689" s="19" t="str">
        <f t="shared" si="195"/>
        <v/>
      </c>
      <c r="O689" s="19" t="str">
        <f t="shared" si="196"/>
        <v/>
      </c>
      <c r="P689" s="19" t="str">
        <f t="shared" si="197"/>
        <v/>
      </c>
      <c r="Q689" s="19" t="str">
        <f t="shared" si="198"/>
        <v/>
      </c>
      <c r="R689" s="19" t="str">
        <f t="shared" si="199"/>
        <v/>
      </c>
      <c r="S689" s="19" t="str">
        <f t="shared" si="200"/>
        <v/>
      </c>
      <c r="T689" s="19" t="str">
        <f t="shared" si="201"/>
        <v/>
      </c>
      <c r="U689" s="15" t="str">
        <f t="shared" si="188"/>
        <v>Yes</v>
      </c>
      <c r="V689" s="15" t="str">
        <f t="shared" si="189"/>
        <v>Yes</v>
      </c>
      <c r="W689" s="15" t="str">
        <f t="shared" si="202"/>
        <v>Yes</v>
      </c>
      <c r="X689" s="15">
        <f>IF(W689="Yes", MAX(X$1:X688)+1, "")</f>
        <v>688</v>
      </c>
      <c r="Y689" s="15" t="str">
        <f t="shared" si="203"/>
        <v>Yes</v>
      </c>
      <c r="Z689" s="15">
        <f>IF(Y689="Yes", MAX(Z$1:Z688)+1, "")</f>
        <v>688</v>
      </c>
      <c r="AA689" s="15" t="str">
        <f t="shared" si="190"/>
        <v>No</v>
      </c>
      <c r="AB689" s="15" t="str">
        <f t="shared" si="191"/>
        <v>No</v>
      </c>
      <c r="AC689" s="15" t="str">
        <f t="shared" si="204"/>
        <v>No</v>
      </c>
      <c r="AD689" s="15" t="str">
        <f>IF(AC689="Yes", MAX(AD$1:AD688)+1, "")</f>
        <v/>
      </c>
      <c r="AE689" s="15" t="str">
        <f t="shared" si="205"/>
        <v>No</v>
      </c>
      <c r="AF689" s="15" t="str">
        <f>IF(AE689="Yes", MAX(AF$1:AF688)+1, "")</f>
        <v/>
      </c>
    </row>
    <row r="690" spans="1:32" ht="19" customHeight="1" x14ac:dyDescent="0.35">
      <c r="A690" s="16" t="s">
        <v>1920</v>
      </c>
      <c r="B690" s="16" t="s">
        <v>1921</v>
      </c>
      <c r="C690" s="16">
        <v>2018</v>
      </c>
      <c r="D690" s="16" t="s">
        <v>1922</v>
      </c>
      <c r="E690" t="s">
        <v>2412</v>
      </c>
      <c r="F690" s="16" t="s">
        <v>1963</v>
      </c>
      <c r="G690" s="16" t="s">
        <v>1954</v>
      </c>
      <c r="H690" s="17"/>
      <c r="I690" s="17"/>
      <c r="J690" s="17"/>
      <c r="K690" s="19" t="str">
        <f t="shared" si="192"/>
        <v/>
      </c>
      <c r="L690" s="19" t="str">
        <f t="shared" si="193"/>
        <v/>
      </c>
      <c r="M690" s="19" t="str">
        <f t="shared" si="194"/>
        <v/>
      </c>
      <c r="N690" s="19" t="str">
        <f t="shared" si="195"/>
        <v/>
      </c>
      <c r="O690" s="19" t="str">
        <f t="shared" si="196"/>
        <v/>
      </c>
      <c r="P690" s="19" t="str">
        <f t="shared" si="197"/>
        <v/>
      </c>
      <c r="Q690" s="19" t="str">
        <f t="shared" si="198"/>
        <v/>
      </c>
      <c r="R690" s="19" t="str">
        <f t="shared" si="199"/>
        <v>Yes</v>
      </c>
      <c r="S690" s="19" t="str">
        <f t="shared" si="200"/>
        <v/>
      </c>
      <c r="T690" s="19" t="str">
        <f t="shared" si="201"/>
        <v/>
      </c>
      <c r="U690" s="15" t="str">
        <f t="shared" si="188"/>
        <v>Yes</v>
      </c>
      <c r="V690" s="15" t="str">
        <f t="shared" si="189"/>
        <v>Yes</v>
      </c>
      <c r="W690" s="15" t="str">
        <f t="shared" si="202"/>
        <v>Yes</v>
      </c>
      <c r="X690" s="15">
        <f>IF(W690="Yes", MAX(X$1:X689)+1, "")</f>
        <v>689</v>
      </c>
      <c r="Y690" s="15" t="str">
        <f t="shared" si="203"/>
        <v>Yes</v>
      </c>
      <c r="Z690" s="15">
        <f>IF(Y690="Yes", MAX(Z$1:Z689)+1, "")</f>
        <v>689</v>
      </c>
      <c r="AA690" s="15" t="str">
        <f t="shared" si="190"/>
        <v>No</v>
      </c>
      <c r="AB690" s="15" t="str">
        <f t="shared" si="191"/>
        <v>No</v>
      </c>
      <c r="AC690" s="15" t="str">
        <f t="shared" si="204"/>
        <v>No</v>
      </c>
      <c r="AD690" s="15" t="str">
        <f>IF(AC690="Yes", MAX(AD$1:AD689)+1, "")</f>
        <v/>
      </c>
      <c r="AE690" s="15" t="str">
        <f t="shared" si="205"/>
        <v>No</v>
      </c>
      <c r="AF690" s="15" t="str">
        <f>IF(AE690="Yes", MAX(AF$1:AF689)+1, "")</f>
        <v/>
      </c>
    </row>
    <row r="691" spans="1:32" ht="19" customHeight="1" x14ac:dyDescent="0.35">
      <c r="A691" s="16" t="s">
        <v>1923</v>
      </c>
      <c r="B691" s="16" t="s">
        <v>1924</v>
      </c>
      <c r="C691" s="16">
        <v>2014</v>
      </c>
      <c r="D691" s="16" t="s">
        <v>1925</v>
      </c>
      <c r="E691" t="s">
        <v>1976</v>
      </c>
      <c r="F691" s="16" t="s">
        <v>1963</v>
      </c>
      <c r="G691" s="16" t="s">
        <v>7</v>
      </c>
      <c r="H691" s="16" t="s">
        <v>11</v>
      </c>
      <c r="I691" s="17"/>
      <c r="J691" s="17"/>
      <c r="K691" s="19" t="str">
        <f t="shared" si="192"/>
        <v>Yes</v>
      </c>
      <c r="L691" s="19" t="str">
        <f t="shared" si="193"/>
        <v>Yes</v>
      </c>
      <c r="M691" s="19" t="str">
        <f t="shared" si="194"/>
        <v/>
      </c>
      <c r="N691" s="19" t="str">
        <f t="shared" si="195"/>
        <v/>
      </c>
      <c r="O691" s="19" t="str">
        <f t="shared" si="196"/>
        <v/>
      </c>
      <c r="P691" s="19" t="str">
        <f t="shared" si="197"/>
        <v/>
      </c>
      <c r="Q691" s="19" t="str">
        <f t="shared" si="198"/>
        <v/>
      </c>
      <c r="R691" s="19" t="str">
        <f t="shared" si="199"/>
        <v/>
      </c>
      <c r="S691" s="19" t="str">
        <f t="shared" si="200"/>
        <v/>
      </c>
      <c r="T691" s="19" t="str">
        <f t="shared" si="201"/>
        <v/>
      </c>
      <c r="U691" s="15" t="str">
        <f t="shared" si="188"/>
        <v>Yes</v>
      </c>
      <c r="V691" s="15" t="str">
        <f t="shared" si="189"/>
        <v>Yes</v>
      </c>
      <c r="W691" s="15" t="str">
        <f t="shared" si="202"/>
        <v>Yes</v>
      </c>
      <c r="X691" s="15">
        <f>IF(W691="Yes", MAX(X$1:X690)+1, "")</f>
        <v>690</v>
      </c>
      <c r="Y691" s="15" t="str">
        <f t="shared" si="203"/>
        <v>Yes</v>
      </c>
      <c r="Z691" s="15">
        <f>IF(Y691="Yes", MAX(Z$1:Z690)+1, "")</f>
        <v>690</v>
      </c>
      <c r="AA691" s="15" t="str">
        <f t="shared" si="190"/>
        <v>No</v>
      </c>
      <c r="AB691" s="15" t="str">
        <f t="shared" si="191"/>
        <v>No</v>
      </c>
      <c r="AC691" s="15" t="str">
        <f t="shared" si="204"/>
        <v>No</v>
      </c>
      <c r="AD691" s="15" t="str">
        <f>IF(AC691="Yes", MAX(AD$1:AD690)+1, "")</f>
        <v/>
      </c>
      <c r="AE691" s="15" t="str">
        <f t="shared" si="205"/>
        <v>No</v>
      </c>
      <c r="AF691" s="15" t="str">
        <f>IF(AE691="Yes", MAX(AF$1:AF690)+1, "")</f>
        <v/>
      </c>
    </row>
    <row r="692" spans="1:32" ht="19" customHeight="1" x14ac:dyDescent="0.35">
      <c r="A692" s="16" t="s">
        <v>1926</v>
      </c>
      <c r="B692" s="16" t="s">
        <v>1927</v>
      </c>
      <c r="C692" s="16">
        <v>2013</v>
      </c>
      <c r="D692" s="16" t="s">
        <v>1928</v>
      </c>
      <c r="E692" t="s">
        <v>2413</v>
      </c>
      <c r="F692" s="16" t="s">
        <v>1963</v>
      </c>
      <c r="G692" s="16" t="s">
        <v>7</v>
      </c>
      <c r="H692" s="16" t="s">
        <v>1954</v>
      </c>
      <c r="I692" s="17"/>
      <c r="J692" s="17"/>
      <c r="K692" s="19" t="str">
        <f t="shared" si="192"/>
        <v>Yes</v>
      </c>
      <c r="L692" s="19" t="str">
        <f t="shared" si="193"/>
        <v/>
      </c>
      <c r="M692" s="19" t="str">
        <f t="shared" si="194"/>
        <v/>
      </c>
      <c r="N692" s="19" t="str">
        <f t="shared" si="195"/>
        <v/>
      </c>
      <c r="O692" s="19" t="str">
        <f t="shared" si="196"/>
        <v/>
      </c>
      <c r="P692" s="19" t="str">
        <f t="shared" si="197"/>
        <v/>
      </c>
      <c r="Q692" s="19" t="str">
        <f t="shared" si="198"/>
        <v/>
      </c>
      <c r="R692" s="19" t="str">
        <f t="shared" si="199"/>
        <v>Yes</v>
      </c>
      <c r="S692" s="19" t="str">
        <f t="shared" si="200"/>
        <v/>
      </c>
      <c r="T692" s="19" t="str">
        <f t="shared" si="201"/>
        <v/>
      </c>
      <c r="U692" s="15" t="str">
        <f t="shared" si="188"/>
        <v>Yes</v>
      </c>
      <c r="V692" s="15" t="str">
        <f t="shared" si="189"/>
        <v>Yes</v>
      </c>
      <c r="W692" s="15" t="str">
        <f t="shared" si="202"/>
        <v>Yes</v>
      </c>
      <c r="X692" s="15">
        <f>IF(W692="Yes", MAX(X$1:X691)+1, "")</f>
        <v>691</v>
      </c>
      <c r="Y692" s="15" t="str">
        <f t="shared" si="203"/>
        <v>Yes</v>
      </c>
      <c r="Z692" s="15">
        <f>IF(Y692="Yes", MAX(Z$1:Z691)+1, "")</f>
        <v>691</v>
      </c>
      <c r="AA692" s="15" t="str">
        <f t="shared" si="190"/>
        <v>No</v>
      </c>
      <c r="AB692" s="15" t="str">
        <f t="shared" si="191"/>
        <v>No</v>
      </c>
      <c r="AC692" s="15" t="str">
        <f t="shared" si="204"/>
        <v>No</v>
      </c>
      <c r="AD692" s="15" t="str">
        <f>IF(AC692="Yes", MAX(AD$1:AD691)+1, "")</f>
        <v/>
      </c>
      <c r="AE692" s="15" t="str">
        <f t="shared" si="205"/>
        <v>No</v>
      </c>
      <c r="AF692" s="15" t="str">
        <f>IF(AE692="Yes", MAX(AF$1:AF691)+1, "")</f>
        <v/>
      </c>
    </row>
    <row r="693" spans="1:32" ht="19" customHeight="1" x14ac:dyDescent="0.35">
      <c r="A693" s="16" t="s">
        <v>1929</v>
      </c>
      <c r="B693" s="16" t="s">
        <v>1930</v>
      </c>
      <c r="C693" s="16">
        <v>2016</v>
      </c>
      <c r="D693" s="16" t="s">
        <v>1931</v>
      </c>
      <c r="E693" t="s">
        <v>1976</v>
      </c>
      <c r="F693" s="16" t="s">
        <v>1963</v>
      </c>
      <c r="G693" s="16" t="s">
        <v>7</v>
      </c>
      <c r="H693" s="16" t="s">
        <v>1954</v>
      </c>
      <c r="I693" s="17"/>
      <c r="J693" s="17"/>
      <c r="K693" s="19" t="str">
        <f t="shared" si="192"/>
        <v>Yes</v>
      </c>
      <c r="L693" s="19" t="str">
        <f t="shared" si="193"/>
        <v/>
      </c>
      <c r="M693" s="19" t="str">
        <f t="shared" si="194"/>
        <v/>
      </c>
      <c r="N693" s="19" t="str">
        <f t="shared" si="195"/>
        <v/>
      </c>
      <c r="O693" s="19" t="str">
        <f t="shared" si="196"/>
        <v/>
      </c>
      <c r="P693" s="19" t="str">
        <f t="shared" si="197"/>
        <v/>
      </c>
      <c r="Q693" s="19" t="str">
        <f t="shared" si="198"/>
        <v/>
      </c>
      <c r="R693" s="19" t="str">
        <f t="shared" si="199"/>
        <v>Yes</v>
      </c>
      <c r="S693" s="19" t="str">
        <f t="shared" si="200"/>
        <v/>
      </c>
      <c r="T693" s="19" t="str">
        <f t="shared" si="201"/>
        <v/>
      </c>
      <c r="U693" s="15" t="str">
        <f t="shared" si="188"/>
        <v>Yes</v>
      </c>
      <c r="V693" s="15" t="str">
        <f t="shared" si="189"/>
        <v>Yes</v>
      </c>
      <c r="W693" s="15" t="str">
        <f t="shared" si="202"/>
        <v>Yes</v>
      </c>
      <c r="X693" s="15">
        <f>IF(W693="Yes", MAX(X$1:X692)+1, "")</f>
        <v>692</v>
      </c>
      <c r="Y693" s="15" t="str">
        <f t="shared" si="203"/>
        <v>Yes</v>
      </c>
      <c r="Z693" s="15">
        <f>IF(Y693="Yes", MAX(Z$1:Z692)+1, "")</f>
        <v>692</v>
      </c>
      <c r="AA693" s="15" t="str">
        <f t="shared" si="190"/>
        <v>No</v>
      </c>
      <c r="AB693" s="15" t="str">
        <f t="shared" si="191"/>
        <v>No</v>
      </c>
      <c r="AC693" s="15" t="str">
        <f t="shared" si="204"/>
        <v>No</v>
      </c>
      <c r="AD693" s="15" t="str">
        <f>IF(AC693="Yes", MAX(AD$1:AD692)+1, "")</f>
        <v/>
      </c>
      <c r="AE693" s="15" t="str">
        <f t="shared" si="205"/>
        <v>No</v>
      </c>
      <c r="AF693" s="15" t="str">
        <f>IF(AE693="Yes", MAX(AF$1:AF692)+1, "")</f>
        <v/>
      </c>
    </row>
    <row r="694" spans="1:32" ht="19" customHeight="1" x14ac:dyDescent="0.35">
      <c r="A694" s="16" t="s">
        <v>1932</v>
      </c>
      <c r="B694" s="16" t="s">
        <v>1933</v>
      </c>
      <c r="C694" s="16">
        <v>2016</v>
      </c>
      <c r="D694" s="16" t="s">
        <v>1934</v>
      </c>
      <c r="E694" t="s">
        <v>1976</v>
      </c>
      <c r="F694" s="16" t="s">
        <v>1963</v>
      </c>
      <c r="G694" s="16" t="s">
        <v>7</v>
      </c>
      <c r="H694" s="16" t="s">
        <v>1954</v>
      </c>
      <c r="I694" s="16" t="s">
        <v>11</v>
      </c>
      <c r="J694" s="17"/>
      <c r="K694" s="19" t="str">
        <f t="shared" si="192"/>
        <v>Yes</v>
      </c>
      <c r="L694" s="19" t="str">
        <f t="shared" si="193"/>
        <v>Yes</v>
      </c>
      <c r="M694" s="19" t="str">
        <f t="shared" si="194"/>
        <v/>
      </c>
      <c r="N694" s="19" t="str">
        <f t="shared" si="195"/>
        <v/>
      </c>
      <c r="O694" s="19" t="str">
        <f t="shared" si="196"/>
        <v/>
      </c>
      <c r="P694" s="19" t="str">
        <f t="shared" si="197"/>
        <v/>
      </c>
      <c r="Q694" s="19" t="str">
        <f t="shared" si="198"/>
        <v/>
      </c>
      <c r="R694" s="19" t="str">
        <f t="shared" si="199"/>
        <v>Yes</v>
      </c>
      <c r="S694" s="19" t="str">
        <f t="shared" si="200"/>
        <v/>
      </c>
      <c r="T694" s="19" t="str">
        <f t="shared" si="201"/>
        <v/>
      </c>
      <c r="U694" s="15" t="str">
        <f t="shared" si="188"/>
        <v>Yes</v>
      </c>
      <c r="V694" s="15" t="str">
        <f t="shared" si="189"/>
        <v>Yes</v>
      </c>
      <c r="W694" s="15" t="str">
        <f t="shared" si="202"/>
        <v>Yes</v>
      </c>
      <c r="X694" s="15">
        <f>IF(W694="Yes", MAX(X$1:X693)+1, "")</f>
        <v>693</v>
      </c>
      <c r="Y694" s="15" t="str">
        <f t="shared" si="203"/>
        <v>Yes</v>
      </c>
      <c r="Z694" s="15">
        <f>IF(Y694="Yes", MAX(Z$1:Z693)+1, "")</f>
        <v>693</v>
      </c>
      <c r="AA694" s="15" t="str">
        <f t="shared" si="190"/>
        <v>No</v>
      </c>
      <c r="AB694" s="15" t="str">
        <f t="shared" si="191"/>
        <v>No</v>
      </c>
      <c r="AC694" s="15" t="str">
        <f t="shared" si="204"/>
        <v>No</v>
      </c>
      <c r="AD694" s="15" t="str">
        <f>IF(AC694="Yes", MAX(AD$1:AD693)+1, "")</f>
        <v/>
      </c>
      <c r="AE694" s="15" t="str">
        <f t="shared" si="205"/>
        <v>No</v>
      </c>
      <c r="AF694" s="15" t="str">
        <f>IF(AE694="Yes", MAX(AF$1:AF693)+1, "")</f>
        <v/>
      </c>
    </row>
    <row r="695" spans="1:32" ht="19" customHeight="1" x14ac:dyDescent="0.35">
      <c r="A695" s="16" t="s">
        <v>1935</v>
      </c>
      <c r="B695" s="16" t="s">
        <v>1936</v>
      </c>
      <c r="C695" s="16">
        <v>2015</v>
      </c>
      <c r="D695" s="17"/>
      <c r="E695" t="s">
        <v>1976</v>
      </c>
      <c r="F695" s="16" t="s">
        <v>1963</v>
      </c>
      <c r="G695" s="16" t="s">
        <v>74</v>
      </c>
      <c r="H695" s="16" t="s">
        <v>27</v>
      </c>
      <c r="I695" s="16" t="s">
        <v>1954</v>
      </c>
      <c r="J695" s="17"/>
      <c r="K695" s="19" t="str">
        <f t="shared" si="192"/>
        <v>Yes</v>
      </c>
      <c r="L695" s="19" t="str">
        <f t="shared" si="193"/>
        <v/>
      </c>
      <c r="M695" s="19" t="str">
        <f t="shared" si="194"/>
        <v/>
      </c>
      <c r="N695" s="19" t="str">
        <f t="shared" si="195"/>
        <v>Yes</v>
      </c>
      <c r="O695" s="19" t="str">
        <f t="shared" si="196"/>
        <v/>
      </c>
      <c r="P695" s="19" t="str">
        <f t="shared" si="197"/>
        <v/>
      </c>
      <c r="Q695" s="19" t="str">
        <f t="shared" si="198"/>
        <v/>
      </c>
      <c r="R695" s="19" t="str">
        <f t="shared" si="199"/>
        <v>Yes</v>
      </c>
      <c r="S695" s="19" t="str">
        <f t="shared" si="200"/>
        <v/>
      </c>
      <c r="T695" s="19" t="str">
        <f t="shared" si="201"/>
        <v/>
      </c>
      <c r="U695" s="15" t="str">
        <f t="shared" si="188"/>
        <v>Yes</v>
      </c>
      <c r="V695" s="15" t="str">
        <f t="shared" si="189"/>
        <v>No</v>
      </c>
      <c r="W695" s="15" t="str">
        <f t="shared" si="202"/>
        <v>Yes</v>
      </c>
      <c r="X695" s="15">
        <f>IF(W695="Yes", MAX(X$1:X694)+1, "")</f>
        <v>694</v>
      </c>
      <c r="Y695" s="15" t="str">
        <f t="shared" si="203"/>
        <v>Yes</v>
      </c>
      <c r="Z695" s="15">
        <f>IF(Y695="Yes", MAX(Z$1:Z694)+1, "")</f>
        <v>694</v>
      </c>
      <c r="AA695" s="15" t="str">
        <f t="shared" si="190"/>
        <v>No</v>
      </c>
      <c r="AB695" s="15" t="str">
        <f t="shared" si="191"/>
        <v>No</v>
      </c>
      <c r="AC695" s="15" t="str">
        <f t="shared" si="204"/>
        <v>No</v>
      </c>
      <c r="AD695" s="15" t="str">
        <f>IF(AC695="Yes", MAX(AD$1:AD694)+1, "")</f>
        <v/>
      </c>
      <c r="AE695" s="15" t="str">
        <f t="shared" si="205"/>
        <v>No</v>
      </c>
      <c r="AF695" s="15" t="str">
        <f>IF(AE695="Yes", MAX(AF$1:AF694)+1, "")</f>
        <v/>
      </c>
    </row>
    <row r="696" spans="1:32" ht="19" customHeight="1" x14ac:dyDescent="0.35">
      <c r="A696" s="16" t="s">
        <v>1937</v>
      </c>
      <c r="B696" s="16" t="s">
        <v>1938</v>
      </c>
      <c r="C696" s="16">
        <v>2014</v>
      </c>
      <c r="D696" s="16" t="s">
        <v>1939</v>
      </c>
      <c r="E696" t="s">
        <v>2414</v>
      </c>
      <c r="F696" s="16" t="s">
        <v>1963</v>
      </c>
      <c r="G696" s="16" t="s">
        <v>1954</v>
      </c>
      <c r="H696" s="16" t="s">
        <v>27</v>
      </c>
      <c r="I696" s="17"/>
      <c r="J696" s="17"/>
      <c r="K696" s="19" t="str">
        <f t="shared" si="192"/>
        <v>Yes</v>
      </c>
      <c r="L696" s="19" t="str">
        <f t="shared" si="193"/>
        <v/>
      </c>
      <c r="M696" s="19" t="str">
        <f t="shared" si="194"/>
        <v/>
      </c>
      <c r="N696" s="19" t="str">
        <f t="shared" si="195"/>
        <v/>
      </c>
      <c r="O696" s="19" t="str">
        <f t="shared" si="196"/>
        <v/>
      </c>
      <c r="P696" s="19" t="str">
        <f t="shared" si="197"/>
        <v/>
      </c>
      <c r="Q696" s="19" t="str">
        <f t="shared" si="198"/>
        <v/>
      </c>
      <c r="R696" s="19" t="str">
        <f t="shared" si="199"/>
        <v>Yes</v>
      </c>
      <c r="S696" s="19" t="str">
        <f t="shared" si="200"/>
        <v/>
      </c>
      <c r="T696" s="19" t="str">
        <f t="shared" si="201"/>
        <v/>
      </c>
      <c r="U696" s="15" t="str">
        <f t="shared" si="188"/>
        <v>Yes</v>
      </c>
      <c r="V696" s="15" t="str">
        <f t="shared" si="189"/>
        <v>Yes</v>
      </c>
      <c r="W696" s="15" t="str">
        <f t="shared" si="202"/>
        <v>Yes</v>
      </c>
      <c r="X696" s="15">
        <f>IF(W696="Yes", MAX(X$1:X695)+1, "")</f>
        <v>695</v>
      </c>
      <c r="Y696" s="15" t="str">
        <f t="shared" si="203"/>
        <v>Yes</v>
      </c>
      <c r="Z696" s="15">
        <f>IF(Y696="Yes", MAX(Z$1:Z695)+1, "")</f>
        <v>695</v>
      </c>
      <c r="AA696" s="15" t="str">
        <f t="shared" si="190"/>
        <v>No</v>
      </c>
      <c r="AB696" s="15" t="str">
        <f t="shared" si="191"/>
        <v>No</v>
      </c>
      <c r="AC696" s="15" t="str">
        <f t="shared" si="204"/>
        <v>No</v>
      </c>
      <c r="AD696" s="15" t="str">
        <f>IF(AC696="Yes", MAX(AD$1:AD695)+1, "")</f>
        <v/>
      </c>
      <c r="AE696" s="15" t="str">
        <f t="shared" si="205"/>
        <v>No</v>
      </c>
      <c r="AF696" s="15" t="str">
        <f>IF(AE696="Yes", MAX(AF$1:AF695)+1, "")</f>
        <v/>
      </c>
    </row>
    <row r="697" spans="1:32" ht="19" customHeight="1" x14ac:dyDescent="0.35">
      <c r="A697" s="16" t="s">
        <v>1940</v>
      </c>
      <c r="B697" s="16" t="s">
        <v>1941</v>
      </c>
      <c r="C697" s="16">
        <v>2010</v>
      </c>
      <c r="D697" s="17"/>
      <c r="E697" t="s">
        <v>1976</v>
      </c>
      <c r="F697" s="16" t="s">
        <v>1963</v>
      </c>
      <c r="G697" s="16" t="s">
        <v>7</v>
      </c>
      <c r="H697" s="16" t="s">
        <v>1954</v>
      </c>
      <c r="I697" s="17"/>
      <c r="J697" s="17"/>
      <c r="K697" s="19" t="str">
        <f t="shared" si="192"/>
        <v>Yes</v>
      </c>
      <c r="L697" s="19" t="str">
        <f t="shared" si="193"/>
        <v/>
      </c>
      <c r="M697" s="19" t="str">
        <f t="shared" si="194"/>
        <v/>
      </c>
      <c r="N697" s="19" t="str">
        <f t="shared" si="195"/>
        <v/>
      </c>
      <c r="O697" s="19" t="str">
        <f t="shared" si="196"/>
        <v/>
      </c>
      <c r="P697" s="19" t="str">
        <f t="shared" si="197"/>
        <v/>
      </c>
      <c r="Q697" s="19" t="str">
        <f t="shared" si="198"/>
        <v/>
      </c>
      <c r="R697" s="19" t="str">
        <f t="shared" si="199"/>
        <v>Yes</v>
      </c>
      <c r="S697" s="19" t="str">
        <f t="shared" si="200"/>
        <v/>
      </c>
      <c r="T697" s="19" t="str">
        <f t="shared" si="201"/>
        <v/>
      </c>
      <c r="U697" s="15" t="str">
        <f t="shared" si="188"/>
        <v>Yes</v>
      </c>
      <c r="V697" s="15" t="str">
        <f t="shared" si="189"/>
        <v>No</v>
      </c>
      <c r="W697" s="15" t="str">
        <f t="shared" si="202"/>
        <v>Yes</v>
      </c>
      <c r="X697" s="15">
        <f>IF(W697="Yes", MAX(X$1:X696)+1, "")</f>
        <v>696</v>
      </c>
      <c r="Y697" s="15" t="str">
        <f t="shared" si="203"/>
        <v>Yes</v>
      </c>
      <c r="Z697" s="15">
        <f>IF(Y697="Yes", MAX(Z$1:Z696)+1, "")</f>
        <v>696</v>
      </c>
      <c r="AA697" s="15" t="str">
        <f t="shared" si="190"/>
        <v>No</v>
      </c>
      <c r="AB697" s="15" t="str">
        <f t="shared" si="191"/>
        <v>No</v>
      </c>
      <c r="AC697" s="15" t="str">
        <f t="shared" si="204"/>
        <v>No</v>
      </c>
      <c r="AD697" s="15" t="str">
        <f>IF(AC697="Yes", MAX(AD$1:AD696)+1, "")</f>
        <v/>
      </c>
      <c r="AE697" s="15" t="str">
        <f t="shared" si="205"/>
        <v>No</v>
      </c>
      <c r="AF697" s="15" t="str">
        <f>IF(AE697="Yes", MAX(AF$1:AF696)+1, "")</f>
        <v/>
      </c>
    </row>
    <row r="698" spans="1:32" ht="19" customHeight="1" x14ac:dyDescent="0.35">
      <c r="A698" s="16" t="s">
        <v>1942</v>
      </c>
      <c r="B698" s="16" t="s">
        <v>1943</v>
      </c>
      <c r="C698" s="16">
        <v>2014</v>
      </c>
      <c r="D698" s="16" t="s">
        <v>1944</v>
      </c>
      <c r="E698" t="s">
        <v>1976</v>
      </c>
      <c r="F698" s="16" t="s">
        <v>1963</v>
      </c>
      <c r="G698" s="16" t="s">
        <v>1954</v>
      </c>
      <c r="H698" s="16" t="s">
        <v>27</v>
      </c>
      <c r="I698" s="17"/>
      <c r="J698" s="17"/>
      <c r="K698" s="19" t="str">
        <f t="shared" si="192"/>
        <v>Yes</v>
      </c>
      <c r="L698" s="19" t="str">
        <f t="shared" si="193"/>
        <v/>
      </c>
      <c r="M698" s="19" t="str">
        <f t="shared" si="194"/>
        <v/>
      </c>
      <c r="N698" s="19" t="str">
        <f t="shared" si="195"/>
        <v/>
      </c>
      <c r="O698" s="19" t="str">
        <f t="shared" si="196"/>
        <v/>
      </c>
      <c r="P698" s="19" t="str">
        <f t="shared" si="197"/>
        <v/>
      </c>
      <c r="Q698" s="19" t="str">
        <f t="shared" si="198"/>
        <v/>
      </c>
      <c r="R698" s="19" t="str">
        <f t="shared" si="199"/>
        <v>Yes</v>
      </c>
      <c r="S698" s="19" t="str">
        <f t="shared" si="200"/>
        <v/>
      </c>
      <c r="T698" s="19" t="str">
        <f t="shared" si="201"/>
        <v/>
      </c>
      <c r="U698" s="15" t="str">
        <f t="shared" si="188"/>
        <v>Yes</v>
      </c>
      <c r="V698" s="15" t="str">
        <f t="shared" si="189"/>
        <v>Yes</v>
      </c>
      <c r="W698" s="15" t="str">
        <f t="shared" si="202"/>
        <v>Yes</v>
      </c>
      <c r="X698" s="15">
        <f>IF(W698="Yes", MAX(X$1:X697)+1, "")</f>
        <v>697</v>
      </c>
      <c r="Y698" s="15" t="str">
        <f t="shared" si="203"/>
        <v>Yes</v>
      </c>
      <c r="Z698" s="15">
        <f>IF(Y698="Yes", MAX(Z$1:Z697)+1, "")</f>
        <v>697</v>
      </c>
      <c r="AA698" s="15" t="str">
        <f t="shared" si="190"/>
        <v>No</v>
      </c>
      <c r="AB698" s="15" t="str">
        <f t="shared" si="191"/>
        <v>No</v>
      </c>
      <c r="AC698" s="15" t="str">
        <f t="shared" si="204"/>
        <v>No</v>
      </c>
      <c r="AD698" s="15" t="str">
        <f>IF(AC698="Yes", MAX(AD$1:AD697)+1, "")</f>
        <v/>
      </c>
      <c r="AE698" s="15" t="str">
        <f t="shared" si="205"/>
        <v>No</v>
      </c>
      <c r="AF698" s="15" t="str">
        <f>IF(AE698="Yes", MAX(AF$1:AF697)+1, "")</f>
        <v/>
      </c>
    </row>
    <row r="699" spans="1:32" ht="19" customHeight="1" x14ac:dyDescent="0.35">
      <c r="A699" s="16" t="s">
        <v>1945</v>
      </c>
      <c r="B699" s="16" t="s">
        <v>1946</v>
      </c>
      <c r="C699" s="16">
        <v>2017</v>
      </c>
      <c r="D699" s="16" t="s">
        <v>1947</v>
      </c>
      <c r="E699" t="s">
        <v>2415</v>
      </c>
      <c r="F699" s="16" t="s">
        <v>1963</v>
      </c>
      <c r="G699" s="16" t="s">
        <v>18</v>
      </c>
      <c r="H699" s="16" t="s">
        <v>20</v>
      </c>
      <c r="I699" s="16" t="s">
        <v>27</v>
      </c>
      <c r="J699" s="16" t="s">
        <v>1954</v>
      </c>
      <c r="K699" s="19" t="str">
        <f t="shared" si="192"/>
        <v>Yes</v>
      </c>
      <c r="L699" s="19" t="str">
        <f t="shared" si="193"/>
        <v/>
      </c>
      <c r="M699" s="19" t="str">
        <f t="shared" si="194"/>
        <v/>
      </c>
      <c r="N699" s="19" t="str">
        <f t="shared" si="195"/>
        <v/>
      </c>
      <c r="O699" s="19" t="str">
        <f t="shared" si="196"/>
        <v/>
      </c>
      <c r="P699" s="19" t="str">
        <f t="shared" si="197"/>
        <v/>
      </c>
      <c r="Q699" s="19" t="str">
        <f t="shared" si="198"/>
        <v/>
      </c>
      <c r="R699" s="19" t="str">
        <f t="shared" si="199"/>
        <v>Yes</v>
      </c>
      <c r="S699" s="19" t="str">
        <f t="shared" si="200"/>
        <v>Yes</v>
      </c>
      <c r="T699" s="19" t="str">
        <f t="shared" si="201"/>
        <v>Yes</v>
      </c>
      <c r="U699" s="15" t="str">
        <f t="shared" si="188"/>
        <v>Yes</v>
      </c>
      <c r="V699" s="15" t="str">
        <f t="shared" si="189"/>
        <v>Yes</v>
      </c>
      <c r="W699" s="15" t="str">
        <f t="shared" si="202"/>
        <v>Yes</v>
      </c>
      <c r="X699" s="15">
        <f>IF(W699="Yes", MAX(X$1:X698)+1, "")</f>
        <v>698</v>
      </c>
      <c r="Y699" s="15" t="str">
        <f t="shared" si="203"/>
        <v>Yes</v>
      </c>
      <c r="Z699" s="15">
        <f>IF(Y699="Yes", MAX(Z$1:Z698)+1, "")</f>
        <v>698</v>
      </c>
      <c r="AA699" s="15" t="str">
        <f t="shared" si="190"/>
        <v>No</v>
      </c>
      <c r="AB699" s="15" t="str">
        <f t="shared" si="191"/>
        <v>No</v>
      </c>
      <c r="AC699" s="15" t="str">
        <f t="shared" si="204"/>
        <v>No</v>
      </c>
      <c r="AD699" s="15" t="str">
        <f>IF(AC699="Yes", MAX(AD$1:AD698)+1, "")</f>
        <v/>
      </c>
      <c r="AE699" s="15" t="str">
        <f t="shared" si="205"/>
        <v>No</v>
      </c>
      <c r="AF699" s="15" t="str">
        <f>IF(AE699="Yes", MAX(AF$1:AF698)+1, "")</f>
        <v/>
      </c>
    </row>
    <row r="700" spans="1:32" ht="19" customHeight="1" x14ac:dyDescent="0.35">
      <c r="A700" s="16" t="s">
        <v>1948</v>
      </c>
      <c r="B700" s="16" t="s">
        <v>1949</v>
      </c>
      <c r="C700" s="16">
        <v>2018</v>
      </c>
      <c r="D700" s="16" t="s">
        <v>1950</v>
      </c>
      <c r="E700" t="s">
        <v>2416</v>
      </c>
      <c r="F700" s="16" t="s">
        <v>1963</v>
      </c>
      <c r="G700" s="16" t="s">
        <v>18</v>
      </c>
      <c r="H700" s="16" t="s">
        <v>33</v>
      </c>
      <c r="I700" s="16" t="s">
        <v>11</v>
      </c>
      <c r="J700" s="17"/>
      <c r="K700" s="19" t="str">
        <f t="shared" si="192"/>
        <v/>
      </c>
      <c r="L700" s="19" t="str">
        <f t="shared" si="193"/>
        <v>Yes</v>
      </c>
      <c r="M700" s="19" t="str">
        <f t="shared" si="194"/>
        <v/>
      </c>
      <c r="N700" s="19" t="str">
        <f t="shared" si="195"/>
        <v/>
      </c>
      <c r="O700" s="19" t="str">
        <f t="shared" si="196"/>
        <v>Yes</v>
      </c>
      <c r="P700" s="19" t="str">
        <f t="shared" si="197"/>
        <v/>
      </c>
      <c r="Q700" s="19" t="str">
        <f t="shared" si="198"/>
        <v/>
      </c>
      <c r="R700" s="19" t="str">
        <f t="shared" si="199"/>
        <v/>
      </c>
      <c r="S700" s="19" t="str">
        <f t="shared" si="200"/>
        <v>Yes</v>
      </c>
      <c r="T700" s="19" t="str">
        <f t="shared" si="201"/>
        <v/>
      </c>
      <c r="U700" s="15" t="str">
        <f t="shared" si="188"/>
        <v>Yes</v>
      </c>
      <c r="V700" s="15" t="str">
        <f t="shared" si="189"/>
        <v>Yes</v>
      </c>
      <c r="W700" s="15" t="str">
        <f t="shared" si="202"/>
        <v>Yes</v>
      </c>
      <c r="X700" s="15">
        <f>IF(W700="Yes", MAX(X$1:X699)+1, "")</f>
        <v>699</v>
      </c>
      <c r="Y700" s="15" t="str">
        <f t="shared" si="203"/>
        <v>Yes</v>
      </c>
      <c r="Z700" s="15">
        <f>IF(Y700="Yes", MAX(Z$1:Z699)+1, "")</f>
        <v>699</v>
      </c>
      <c r="AA700" s="15" t="str">
        <f t="shared" si="190"/>
        <v>No</v>
      </c>
      <c r="AB700" s="15" t="str">
        <f t="shared" si="191"/>
        <v>No</v>
      </c>
      <c r="AC700" s="15" t="str">
        <f t="shared" si="204"/>
        <v>No</v>
      </c>
      <c r="AD700" s="15" t="str">
        <f>IF(AC700="Yes", MAX(AD$1:AD699)+1, "")</f>
        <v/>
      </c>
      <c r="AE700" s="15" t="str">
        <f t="shared" si="205"/>
        <v>No</v>
      </c>
      <c r="AF700" s="15" t="str">
        <f>IF(AE700="Yes", MAX(AF$1:AF699)+1, "")</f>
        <v/>
      </c>
    </row>
    <row r="701" spans="1:32" ht="19" customHeight="1" x14ac:dyDescent="0.35">
      <c r="A701" s="16" t="s">
        <v>1951</v>
      </c>
      <c r="B701" s="16" t="s">
        <v>1952</v>
      </c>
      <c r="C701" s="16">
        <v>2019</v>
      </c>
      <c r="D701" s="16" t="s">
        <v>1953</v>
      </c>
      <c r="E701" t="s">
        <v>2417</v>
      </c>
      <c r="F701" s="16" t="s">
        <v>1963</v>
      </c>
      <c r="G701" s="16" t="s">
        <v>1954</v>
      </c>
      <c r="H701" s="16" t="s">
        <v>27</v>
      </c>
      <c r="I701" s="17"/>
      <c r="J701" s="17"/>
      <c r="K701" s="19" t="str">
        <f t="shared" si="192"/>
        <v>Yes</v>
      </c>
      <c r="L701" s="19" t="str">
        <f t="shared" si="193"/>
        <v/>
      </c>
      <c r="M701" s="19" t="str">
        <f t="shared" si="194"/>
        <v/>
      </c>
      <c r="N701" s="19" t="str">
        <f t="shared" si="195"/>
        <v/>
      </c>
      <c r="O701" s="19" t="str">
        <f t="shared" si="196"/>
        <v/>
      </c>
      <c r="P701" s="19" t="str">
        <f t="shared" si="197"/>
        <v/>
      </c>
      <c r="Q701" s="19" t="str">
        <f t="shared" si="198"/>
        <v/>
      </c>
      <c r="R701" s="19" t="str">
        <f t="shared" si="199"/>
        <v>Yes</v>
      </c>
      <c r="S701" s="19" t="str">
        <f t="shared" si="200"/>
        <v/>
      </c>
      <c r="T701" s="19" t="str">
        <f t="shared" si="201"/>
        <v/>
      </c>
      <c r="U701" s="15" t="str">
        <f t="shared" si="188"/>
        <v>Yes</v>
      </c>
      <c r="V701" s="15" t="str">
        <f t="shared" si="189"/>
        <v>Yes</v>
      </c>
      <c r="W701" s="15" t="str">
        <f t="shared" si="202"/>
        <v>Yes</v>
      </c>
      <c r="X701" s="15">
        <f>IF(W701="Yes", MAX(X$1:X700)+1, "")</f>
        <v>700</v>
      </c>
      <c r="Y701" s="15" t="str">
        <f t="shared" si="203"/>
        <v>Yes</v>
      </c>
      <c r="Z701" s="15">
        <f>IF(Y701="Yes", MAX(Z$1:Z700)+1, "")</f>
        <v>700</v>
      </c>
      <c r="AA701" s="15" t="str">
        <f t="shared" si="190"/>
        <v>No</v>
      </c>
      <c r="AB701" s="15" t="str">
        <f t="shared" si="191"/>
        <v>No</v>
      </c>
      <c r="AC701" s="15" t="str">
        <f t="shared" si="204"/>
        <v>No</v>
      </c>
      <c r="AD701" s="15" t="str">
        <f>IF(AC701="Yes", MAX(AD$1:AD700)+1, "")</f>
        <v/>
      </c>
      <c r="AE701" s="15" t="str">
        <f t="shared" si="205"/>
        <v>No</v>
      </c>
      <c r="AF701" s="15" t="str">
        <f>IF(AE701="Yes", MAX(AF$1:AF700)+1, "")</f>
        <v/>
      </c>
    </row>
  </sheetData>
  <autoFilter ref="A1:T701" xr:uid="{00000000-0009-0000-0000-000005000000}"/>
  <conditionalFormatting sqref="K2:T143">
    <cfRule type="cellIs" dxfId="1" priority="2" operator="equal">
      <formula>"YES"</formula>
    </cfRule>
  </conditionalFormatting>
  <conditionalFormatting sqref="K144:T701">
    <cfRule type="cellIs" dxfId="0" priority="1" operator="equal">
      <formula>"YES"</formula>
    </cfRule>
  </conditionalFormatting>
  <hyperlinks>
    <hyperlink ref="E560" r:id="rId1" xr:uid="{00000000-0004-0000-0500-000000000000}"/>
    <hyperlink ref="E573" r:id="rId2"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3"/>
  <sheetViews>
    <sheetView workbookViewId="0">
      <selection activeCell="B7" sqref="B7"/>
    </sheetView>
  </sheetViews>
  <sheetFormatPr defaultRowHeight="14.5" x14ac:dyDescent="0.35"/>
  <cols>
    <col min="1" max="1" width="38.6328125" customWidth="1"/>
    <col min="2" max="2" width="36.54296875" customWidth="1"/>
    <col min="4" max="4" width="18.7265625" customWidth="1"/>
    <col min="7" max="7" width="28.08984375" customWidth="1"/>
    <col min="10" max="10" width="25.36328125" customWidth="1"/>
  </cols>
  <sheetData>
    <row r="1" spans="1:13" x14ac:dyDescent="0.35">
      <c r="A1" s="7" t="s">
        <v>401</v>
      </c>
      <c r="G1" s="7" t="s">
        <v>408</v>
      </c>
      <c r="H1">
        <f>1048575-COUNTIF(G:G,"")</f>
        <v>42</v>
      </c>
    </row>
    <row r="2" spans="1:13" x14ac:dyDescent="0.35">
      <c r="A2" s="3" t="s">
        <v>2430</v>
      </c>
      <c r="B2" t="s">
        <v>406</v>
      </c>
      <c r="D2" t="s">
        <v>2450</v>
      </c>
      <c r="G2" t="s">
        <v>409</v>
      </c>
      <c r="J2" s="3" t="s">
        <v>413</v>
      </c>
      <c r="M2" s="3" t="s">
        <v>417</v>
      </c>
    </row>
    <row r="3" spans="1:13" x14ac:dyDescent="0.35">
      <c r="A3" s="6" t="str">
        <f>RIGHT(B3, LEN(B3)-2)</f>
        <v>Business and Finance</v>
      </c>
      <c r="B3" s="6" t="s">
        <v>74</v>
      </c>
      <c r="D3" t="str">
        <f>VLOOKUP('Title page'!C27, Admin!A:B,2, FALSE)</f>
        <v>All</v>
      </c>
      <c r="G3" t="s">
        <v>2425</v>
      </c>
      <c r="J3" s="6" t="s">
        <v>414</v>
      </c>
      <c r="M3" s="6" t="s">
        <v>418</v>
      </c>
    </row>
    <row r="4" spans="1:13" x14ac:dyDescent="0.35">
      <c r="A4" s="6" t="str">
        <f t="shared" ref="A4:A12" si="0">RIGHT(B4, LEN(B4)-2)</f>
        <v>Data and digital</v>
      </c>
      <c r="B4" s="6" t="s">
        <v>7</v>
      </c>
      <c r="G4" t="s">
        <v>2437</v>
      </c>
      <c r="J4" s="6" t="s">
        <v>415</v>
      </c>
      <c r="M4" s="6"/>
    </row>
    <row r="5" spans="1:13" x14ac:dyDescent="0.35">
      <c r="A5" s="6" t="str">
        <f t="shared" si="0"/>
        <v>Ecosystem</v>
      </c>
      <c r="B5" s="6" t="s">
        <v>151</v>
      </c>
      <c r="G5" t="s">
        <v>1964</v>
      </c>
      <c r="J5" s="6" t="s">
        <v>416</v>
      </c>
      <c r="M5" s="6"/>
    </row>
    <row r="6" spans="1:13" x14ac:dyDescent="0.35">
      <c r="A6" s="6" t="str">
        <f t="shared" si="0"/>
        <v>Evaluation</v>
      </c>
      <c r="B6" s="6" t="s">
        <v>20</v>
      </c>
      <c r="G6" t="s">
        <v>2446</v>
      </c>
    </row>
    <row r="7" spans="1:13" x14ac:dyDescent="0.35">
      <c r="A7" s="6" t="str">
        <f t="shared" si="0"/>
        <v>Heating and cooling</v>
      </c>
      <c r="B7" s="6" t="s">
        <v>33</v>
      </c>
      <c r="G7" t="s">
        <v>2444</v>
      </c>
    </row>
    <row r="8" spans="1:13" x14ac:dyDescent="0.35">
      <c r="A8" s="6" t="str">
        <f t="shared" si="0"/>
        <v>Mobility</v>
      </c>
      <c r="B8" s="6" t="s">
        <v>94</v>
      </c>
      <c r="G8" t="s">
        <v>2422</v>
      </c>
    </row>
    <row r="9" spans="1:13" x14ac:dyDescent="0.35">
      <c r="A9" s="6" t="str">
        <f t="shared" si="0"/>
        <v>Policy</v>
      </c>
      <c r="B9" s="6" t="s">
        <v>18</v>
      </c>
      <c r="G9" t="s">
        <v>2432</v>
      </c>
    </row>
    <row r="10" spans="1:13" x14ac:dyDescent="0.35">
      <c r="A10" s="6" t="str">
        <f t="shared" si="0"/>
        <v>Technology and system interactions</v>
      </c>
      <c r="B10" s="6" t="s">
        <v>1954</v>
      </c>
      <c r="G10" t="s">
        <v>2421</v>
      </c>
    </row>
    <row r="11" spans="1:13" x14ac:dyDescent="0.35">
      <c r="A11" s="6" t="str">
        <f t="shared" si="0"/>
        <v>Users</v>
      </c>
      <c r="B11" s="6" t="s">
        <v>11</v>
      </c>
      <c r="G11" t="s">
        <v>1957</v>
      </c>
    </row>
    <row r="12" spans="1:13" x14ac:dyDescent="0.35">
      <c r="A12" s="6" t="str">
        <f t="shared" si="0"/>
        <v>Workers Skills</v>
      </c>
      <c r="B12" s="6" t="s">
        <v>419</v>
      </c>
      <c r="G12" t="s">
        <v>1971</v>
      </c>
    </row>
    <row r="13" spans="1:13" x14ac:dyDescent="0.35">
      <c r="G13" t="s">
        <v>2436</v>
      </c>
    </row>
    <row r="14" spans="1:13" x14ac:dyDescent="0.35">
      <c r="G14" t="s">
        <v>1970</v>
      </c>
    </row>
    <row r="15" spans="1:13" x14ac:dyDescent="0.35">
      <c r="G15" t="s">
        <v>2439</v>
      </c>
    </row>
    <row r="16" spans="1:13" x14ac:dyDescent="0.35">
      <c r="G16" t="s">
        <v>411</v>
      </c>
    </row>
    <row r="17" spans="7:7" x14ac:dyDescent="0.35">
      <c r="G17" t="s">
        <v>2447</v>
      </c>
    </row>
    <row r="18" spans="7:7" x14ac:dyDescent="0.35">
      <c r="G18" t="s">
        <v>2440</v>
      </c>
    </row>
    <row r="19" spans="7:7" x14ac:dyDescent="0.35">
      <c r="G19" t="s">
        <v>2426</v>
      </c>
    </row>
    <row r="20" spans="7:7" x14ac:dyDescent="0.35">
      <c r="G20" t="s">
        <v>2420</v>
      </c>
    </row>
    <row r="21" spans="7:7" x14ac:dyDescent="0.35">
      <c r="G21" t="s">
        <v>2424</v>
      </c>
    </row>
    <row r="22" spans="7:7" x14ac:dyDescent="0.35">
      <c r="G22" t="s">
        <v>2423</v>
      </c>
    </row>
    <row r="23" spans="7:7" x14ac:dyDescent="0.35">
      <c r="G23" t="s">
        <v>1968</v>
      </c>
    </row>
    <row r="24" spans="7:7" x14ac:dyDescent="0.35">
      <c r="G24" t="s">
        <v>2443</v>
      </c>
    </row>
    <row r="25" spans="7:7" x14ac:dyDescent="0.35">
      <c r="G25" t="s">
        <v>1966</v>
      </c>
    </row>
    <row r="26" spans="7:7" x14ac:dyDescent="0.35">
      <c r="G26" t="s">
        <v>1967</v>
      </c>
    </row>
    <row r="27" spans="7:7" x14ac:dyDescent="0.35">
      <c r="G27" t="s">
        <v>2438</v>
      </c>
    </row>
    <row r="28" spans="7:7" x14ac:dyDescent="0.35">
      <c r="G28" t="s">
        <v>1959</v>
      </c>
    </row>
    <row r="29" spans="7:7" x14ac:dyDescent="0.35">
      <c r="G29" t="s">
        <v>1972</v>
      </c>
    </row>
    <row r="30" spans="7:7" x14ac:dyDescent="0.35">
      <c r="G30" t="s">
        <v>2018</v>
      </c>
    </row>
    <row r="31" spans="7:7" x14ac:dyDescent="0.35">
      <c r="G31" t="s">
        <v>1958</v>
      </c>
    </row>
    <row r="32" spans="7:7" x14ac:dyDescent="0.35">
      <c r="G32" t="s">
        <v>2445</v>
      </c>
    </row>
    <row r="33" spans="7:7" x14ac:dyDescent="0.35">
      <c r="G33" t="s">
        <v>2433</v>
      </c>
    </row>
    <row r="34" spans="7:7" x14ac:dyDescent="0.35">
      <c r="G34" t="s">
        <v>410</v>
      </c>
    </row>
    <row r="35" spans="7:7" x14ac:dyDescent="0.35">
      <c r="G35" t="s">
        <v>2442</v>
      </c>
    </row>
    <row r="36" spans="7:7" x14ac:dyDescent="0.35">
      <c r="G36" t="s">
        <v>400</v>
      </c>
    </row>
    <row r="37" spans="7:7" x14ac:dyDescent="0.35">
      <c r="G37" t="s">
        <v>2441</v>
      </c>
    </row>
    <row r="38" spans="7:7" x14ac:dyDescent="0.35">
      <c r="G38" t="s">
        <v>1956</v>
      </c>
    </row>
    <row r="39" spans="7:7" x14ac:dyDescent="0.35">
      <c r="G39" t="s">
        <v>2434</v>
      </c>
    </row>
    <row r="40" spans="7:7" x14ac:dyDescent="0.35">
      <c r="G40" t="s">
        <v>1969</v>
      </c>
    </row>
    <row r="41" spans="7:7" x14ac:dyDescent="0.35">
      <c r="G41" t="s">
        <v>2435</v>
      </c>
    </row>
    <row r="42" spans="7:7" x14ac:dyDescent="0.35">
      <c r="G42" t="s">
        <v>2431</v>
      </c>
    </row>
    <row r="43" spans="7:7" x14ac:dyDescent="0.35">
      <c r="G43" t="s">
        <v>1965</v>
      </c>
    </row>
  </sheetData>
  <sortState xmlns:xlrd2="http://schemas.microsoft.com/office/spreadsheetml/2017/richdata2" ref="G3:G43">
    <sortCondition ref="G4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3C4690CFAD184F82BCFD1AF5078E15" ma:contentTypeVersion="11" ma:contentTypeDescription="Create a new document." ma:contentTypeScope="" ma:versionID="6f713cbc8fb0a6073c116ead738f12ea">
  <xsd:schema xmlns:xsd="http://www.w3.org/2001/XMLSchema" xmlns:xs="http://www.w3.org/2001/XMLSchema" xmlns:p="http://schemas.microsoft.com/office/2006/metadata/properties" xmlns:ns3="cd2cc82a-b8d3-4a2d-8037-1a65eba87a06" xmlns:ns4="2e1f9370-844b-4f12-a646-da847233623c" targetNamespace="http://schemas.microsoft.com/office/2006/metadata/properties" ma:root="true" ma:fieldsID="f28ba0c59abf4ef578a17e5193fd004d" ns3:_="" ns4:_="">
    <xsd:import namespace="cd2cc82a-b8d3-4a2d-8037-1a65eba87a06"/>
    <xsd:import namespace="2e1f9370-844b-4f12-a646-da847233623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2cc82a-b8d3-4a2d-8037-1a65eba87a0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1f9370-844b-4f12-a646-da847233623c"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90570E-8D22-4F0B-912D-D8C30F8F9174}">
  <ds:schemaRefs>
    <ds:schemaRef ds:uri="http://schemas.microsoft.com/sharepoint/v3/contenttype/forms"/>
  </ds:schemaRefs>
</ds:datastoreItem>
</file>

<file path=customXml/itemProps2.xml><?xml version="1.0" encoding="utf-8"?>
<ds:datastoreItem xmlns:ds="http://schemas.openxmlformats.org/officeDocument/2006/customXml" ds:itemID="{5B919142-07A0-4C66-83B8-BEBF7A698F5A}">
  <ds:schemaRefs>
    <ds:schemaRef ds:uri="http://schemas.microsoft.com/office/2006/documentManagement/types"/>
    <ds:schemaRef ds:uri="cd2cc82a-b8d3-4a2d-8037-1a65eba87a06"/>
    <ds:schemaRef ds:uri="http://purl.org/dc/term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2e1f9370-844b-4f12-a646-da847233623c"/>
    <ds:schemaRef ds:uri="http://purl.org/dc/dcmitype/"/>
    <ds:schemaRef ds:uri="http://purl.org/dc/elements/1.1/"/>
  </ds:schemaRefs>
</ds:datastoreItem>
</file>

<file path=customXml/itemProps3.xml><?xml version="1.0" encoding="utf-8"?>
<ds:datastoreItem xmlns:ds="http://schemas.openxmlformats.org/officeDocument/2006/customXml" ds:itemID="{E9496334-7BC9-4A4D-B38E-0AAB154C64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2cc82a-b8d3-4a2d-8037-1a65eba87a06"/>
    <ds:schemaRef ds:uri="2e1f9370-844b-4f12-a646-da84723362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Title page</vt:lpstr>
      <vt:lpstr>Search</vt:lpstr>
      <vt:lpstr>Search_set</vt:lpstr>
      <vt:lpstr>ChallengeArea</vt:lpstr>
      <vt:lpstr>ChallengeAreaMulti</vt:lpstr>
      <vt:lpstr>Data</vt:lpstr>
      <vt:lpstr>Admin</vt:lpstr>
      <vt:lpstr>business</vt:lpstr>
      <vt:lpstr>data</vt:lpstr>
      <vt:lpstr>dummydrop</vt:lpstr>
      <vt:lpstr>Ecosystem</vt:lpstr>
      <vt:lpstr>evaluation</vt:lpstr>
      <vt:lpstr>heating</vt:lpstr>
      <vt:lpstr>mobility</vt:lpstr>
      <vt:lpstr>policy</vt:lpstr>
      <vt:lpstr>searchset</vt:lpstr>
      <vt:lpstr>searchterm</vt:lpstr>
      <vt:lpstr>skills</vt:lpstr>
      <vt:lpstr>tech</vt:lpstr>
      <vt:lpstr>themedrop</vt:lpstr>
      <vt:lpstr>themeselected</vt:lpstr>
      <vt:lpstr>users</vt:lpstr>
      <vt:lpstr>yesnodrop</vt:lpstr>
    </vt:vector>
  </TitlesOfParts>
  <Company>University College London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Maidment</dc:creator>
  <cp:lastModifiedBy>Joanne Patterson</cp:lastModifiedBy>
  <cp:lastPrinted>2020-01-16T11:20:05Z</cp:lastPrinted>
  <dcterms:created xsi:type="dcterms:W3CDTF">2020-01-14T16:48:31Z</dcterms:created>
  <dcterms:modified xsi:type="dcterms:W3CDTF">2020-05-19T14:34:29Z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0x0101001A3C4690CFAD184F82BCFD1AF5078E15</vt:lpwstr>
  </property>
</Properties>
</file>